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 20220067-GU\ROG's and POD's\OPC\POD 1-59\Filing\"/>
    </mc:Choice>
  </mc:AlternateContent>
  <bookViews>
    <workbookView xWindow="0" yWindow="0" windowWidth="25200" windowHeight="12570"/>
  </bookViews>
  <sheets>
    <sheet name="Acq. Adj. Chesapeake" sheetId="1" r:id="rId1"/>
    <sheet name="Atlantic Utiliti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AA5" i="1" l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4" i="1"/>
  <c r="AA108" i="1"/>
  <c r="AA112" i="1"/>
  <c r="AA116" i="1"/>
  <c r="AA120" i="1"/>
  <c r="AA124" i="1"/>
  <c r="AA128" i="1"/>
  <c r="AA131" i="1"/>
  <c r="AA132" i="1"/>
  <c r="AA135" i="1"/>
  <c r="AA136" i="1"/>
  <c r="AA139" i="1"/>
  <c r="AA140" i="1"/>
  <c r="AA143" i="1"/>
  <c r="AA144" i="1"/>
  <c r="AA147" i="1"/>
  <c r="AA148" i="1"/>
  <c r="AA151" i="1"/>
  <c r="AA152" i="1"/>
  <c r="AA155" i="1"/>
  <c r="AA156" i="1"/>
  <c r="AA159" i="1"/>
  <c r="AA160" i="1"/>
  <c r="AA163" i="1"/>
  <c r="AA164" i="1"/>
  <c r="AA167" i="1"/>
  <c r="AA168" i="1"/>
  <c r="AA171" i="1"/>
  <c r="AA172" i="1"/>
  <c r="AA175" i="1"/>
  <c r="AA176" i="1"/>
  <c r="AA179" i="1"/>
  <c r="AA180" i="1"/>
  <c r="AA183" i="1"/>
  <c r="AA184" i="1"/>
  <c r="AA187" i="1"/>
  <c r="AA188" i="1"/>
  <c r="AA191" i="1"/>
  <c r="AA192" i="1"/>
  <c r="AA195" i="1"/>
  <c r="AA196" i="1"/>
  <c r="AA199" i="1"/>
  <c r="AA200" i="1"/>
  <c r="AA203" i="1"/>
  <c r="AA204" i="1"/>
  <c r="AA207" i="1"/>
  <c r="AA208" i="1"/>
  <c r="AA211" i="1"/>
  <c r="AA212" i="1"/>
  <c r="AA215" i="1"/>
  <c r="AA216" i="1"/>
  <c r="AA219" i="1"/>
  <c r="AA220" i="1"/>
  <c r="AA223" i="1"/>
  <c r="AA224" i="1"/>
  <c r="AA227" i="1"/>
  <c r="AA228" i="1"/>
  <c r="AA231" i="1"/>
  <c r="AA232" i="1"/>
  <c r="AA235" i="1"/>
  <c r="AA236" i="1"/>
  <c r="AA239" i="1"/>
  <c r="AA240" i="1"/>
  <c r="AA243" i="1"/>
  <c r="AA244" i="1"/>
  <c r="AA247" i="1"/>
  <c r="AA248" i="1"/>
  <c r="AA251" i="1"/>
  <c r="AA252" i="1"/>
  <c r="AA255" i="1"/>
  <c r="AA256" i="1"/>
  <c r="AA259" i="1"/>
  <c r="AA260" i="1"/>
  <c r="AA263" i="1"/>
  <c r="AA264" i="1"/>
  <c r="AA267" i="1"/>
  <c r="AA268" i="1"/>
  <c r="AA271" i="1"/>
  <c r="AA272" i="1"/>
  <c r="AA275" i="1"/>
  <c r="AA276" i="1"/>
  <c r="AA279" i="1"/>
  <c r="AA280" i="1"/>
  <c r="AA283" i="1"/>
  <c r="AA284" i="1"/>
  <c r="AA287" i="1"/>
  <c r="AA288" i="1"/>
  <c r="AA291" i="1"/>
  <c r="AA292" i="1"/>
  <c r="AA295" i="1"/>
  <c r="AA296" i="1"/>
  <c r="AA299" i="1"/>
  <c r="AA300" i="1"/>
  <c r="AA303" i="1"/>
  <c r="AA304" i="1"/>
  <c r="AA307" i="1"/>
  <c r="AA308" i="1"/>
  <c r="AA311" i="1"/>
  <c r="AA312" i="1"/>
  <c r="AA315" i="1"/>
  <c r="AA316" i="1"/>
  <c r="AA319" i="1"/>
  <c r="AA320" i="1"/>
  <c r="AA323" i="1"/>
  <c r="AA324" i="1"/>
  <c r="AA327" i="1"/>
  <c r="AA328" i="1"/>
  <c r="AA331" i="1"/>
  <c r="AA332" i="1"/>
  <c r="AA335" i="1"/>
  <c r="AA336" i="1"/>
  <c r="AA339" i="1"/>
  <c r="AA340" i="1"/>
  <c r="AA343" i="1"/>
  <c r="AA344" i="1"/>
  <c r="AA347" i="1"/>
  <c r="AA348" i="1"/>
  <c r="AA351" i="1"/>
  <c r="AA352" i="1"/>
  <c r="AA355" i="1"/>
  <c r="AA356" i="1"/>
  <c r="AA359" i="1"/>
  <c r="AA360" i="1"/>
  <c r="AA363" i="1"/>
  <c r="AA4" i="1"/>
  <c r="U103" i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U324" i="1" s="1"/>
  <c r="U325" i="1" s="1"/>
  <c r="U326" i="1" s="1"/>
  <c r="U327" i="1" s="1"/>
  <c r="U328" i="1" s="1"/>
  <c r="U329" i="1" s="1"/>
  <c r="U330" i="1" s="1"/>
  <c r="U331" i="1" s="1"/>
  <c r="U332" i="1" s="1"/>
  <c r="U333" i="1" s="1"/>
  <c r="U334" i="1" s="1"/>
  <c r="U335" i="1" s="1"/>
  <c r="U336" i="1" s="1"/>
  <c r="U337" i="1" s="1"/>
  <c r="U338" i="1" s="1"/>
  <c r="U339" i="1" s="1"/>
  <c r="U340" i="1" s="1"/>
  <c r="U341" i="1" s="1"/>
  <c r="U342" i="1" s="1"/>
  <c r="U343" i="1" s="1"/>
  <c r="U344" i="1" s="1"/>
  <c r="U345" i="1" s="1"/>
  <c r="U346" i="1" s="1"/>
  <c r="U347" i="1" s="1"/>
  <c r="U348" i="1" s="1"/>
  <c r="U349" i="1" s="1"/>
  <c r="U350" i="1" s="1"/>
  <c r="U351" i="1" s="1"/>
  <c r="U352" i="1" s="1"/>
  <c r="U353" i="1" s="1"/>
  <c r="U354" i="1" s="1"/>
  <c r="U355" i="1" s="1"/>
  <c r="U356" i="1" s="1"/>
  <c r="U357" i="1" s="1"/>
  <c r="U358" i="1" s="1"/>
  <c r="U359" i="1" s="1"/>
  <c r="U360" i="1" s="1"/>
  <c r="U361" i="1" s="1"/>
  <c r="U362" i="1" s="1"/>
  <c r="U363" i="1" s="1"/>
  <c r="U364" i="1" s="1"/>
  <c r="J104" i="1"/>
  <c r="J105" i="1"/>
  <c r="AA105" i="1" s="1"/>
  <c r="J106" i="1"/>
  <c r="AA106" i="1" s="1"/>
  <c r="J107" i="1"/>
  <c r="AA107" i="1" s="1"/>
  <c r="J108" i="1"/>
  <c r="J109" i="1"/>
  <c r="AA109" i="1" s="1"/>
  <c r="J110" i="1"/>
  <c r="AA110" i="1" s="1"/>
  <c r="J111" i="1"/>
  <c r="AA111" i="1" s="1"/>
  <c r="J112" i="1"/>
  <c r="J113" i="1"/>
  <c r="AA113" i="1" s="1"/>
  <c r="J114" i="1"/>
  <c r="AA114" i="1" s="1"/>
  <c r="J115" i="1"/>
  <c r="AA115" i="1" s="1"/>
  <c r="J116" i="1"/>
  <c r="J117" i="1"/>
  <c r="AA117" i="1" s="1"/>
  <c r="J118" i="1"/>
  <c r="AA118" i="1" s="1"/>
  <c r="J119" i="1"/>
  <c r="AA119" i="1" s="1"/>
  <c r="J120" i="1"/>
  <c r="J121" i="1"/>
  <c r="AA121" i="1" s="1"/>
  <c r="J122" i="1"/>
  <c r="AA122" i="1" s="1"/>
  <c r="J123" i="1"/>
  <c r="AA123" i="1" s="1"/>
  <c r="J124" i="1"/>
  <c r="J125" i="1"/>
  <c r="AA125" i="1" s="1"/>
  <c r="J126" i="1"/>
  <c r="AA126" i="1" s="1"/>
  <c r="J127" i="1"/>
  <c r="AA127" i="1" s="1"/>
  <c r="J128" i="1"/>
  <c r="J129" i="1"/>
  <c r="AA129" i="1" s="1"/>
  <c r="J130" i="1"/>
  <c r="AA130" i="1" s="1"/>
  <c r="J131" i="1"/>
  <c r="J132" i="1"/>
  <c r="J133" i="1"/>
  <c r="AA133" i="1" s="1"/>
  <c r="J134" i="1"/>
  <c r="AA134" i="1" s="1"/>
  <c r="J135" i="1"/>
  <c r="J136" i="1"/>
  <c r="J137" i="1"/>
  <c r="AA137" i="1" s="1"/>
  <c r="J138" i="1"/>
  <c r="AA138" i="1" s="1"/>
  <c r="J139" i="1"/>
  <c r="J140" i="1"/>
  <c r="J141" i="1"/>
  <c r="AA141" i="1" s="1"/>
  <c r="J142" i="1"/>
  <c r="AA142" i="1" s="1"/>
  <c r="J143" i="1"/>
  <c r="J144" i="1"/>
  <c r="J145" i="1"/>
  <c r="AA145" i="1" s="1"/>
  <c r="J146" i="1"/>
  <c r="AA146" i="1" s="1"/>
  <c r="J147" i="1"/>
  <c r="J148" i="1"/>
  <c r="J149" i="1"/>
  <c r="AA149" i="1" s="1"/>
  <c r="J150" i="1"/>
  <c r="AA150" i="1" s="1"/>
  <c r="J151" i="1"/>
  <c r="J152" i="1"/>
  <c r="J153" i="1"/>
  <c r="AA153" i="1" s="1"/>
  <c r="J154" i="1"/>
  <c r="AA154" i="1" s="1"/>
  <c r="J155" i="1"/>
  <c r="J156" i="1"/>
  <c r="J157" i="1"/>
  <c r="AA157" i="1" s="1"/>
  <c r="J158" i="1"/>
  <c r="AA158" i="1" s="1"/>
  <c r="J159" i="1"/>
  <c r="J160" i="1"/>
  <c r="J161" i="1"/>
  <c r="AA161" i="1" s="1"/>
  <c r="J162" i="1"/>
  <c r="AA162" i="1" s="1"/>
  <c r="J163" i="1"/>
  <c r="J164" i="1"/>
  <c r="J165" i="1"/>
  <c r="AA165" i="1" s="1"/>
  <c r="J166" i="1"/>
  <c r="AA166" i="1" s="1"/>
  <c r="J167" i="1"/>
  <c r="J168" i="1"/>
  <c r="J169" i="1"/>
  <c r="AA169" i="1" s="1"/>
  <c r="J170" i="1"/>
  <c r="AA170" i="1" s="1"/>
  <c r="J171" i="1"/>
  <c r="J172" i="1"/>
  <c r="J173" i="1"/>
  <c r="AA173" i="1" s="1"/>
  <c r="J174" i="1"/>
  <c r="AA174" i="1" s="1"/>
  <c r="J175" i="1"/>
  <c r="J176" i="1"/>
  <c r="J177" i="1"/>
  <c r="AA177" i="1" s="1"/>
  <c r="J178" i="1"/>
  <c r="AA178" i="1" s="1"/>
  <c r="J179" i="1"/>
  <c r="J180" i="1"/>
  <c r="J181" i="1"/>
  <c r="AA181" i="1" s="1"/>
  <c r="J182" i="1"/>
  <c r="AA182" i="1" s="1"/>
  <c r="J183" i="1"/>
  <c r="J184" i="1"/>
  <c r="J185" i="1"/>
  <c r="AA185" i="1" s="1"/>
  <c r="J186" i="1"/>
  <c r="AA186" i="1" s="1"/>
  <c r="J187" i="1"/>
  <c r="J188" i="1"/>
  <c r="J189" i="1"/>
  <c r="AA189" i="1" s="1"/>
  <c r="J190" i="1"/>
  <c r="AA190" i="1" s="1"/>
  <c r="J191" i="1"/>
  <c r="J192" i="1"/>
  <c r="J193" i="1"/>
  <c r="AA193" i="1" s="1"/>
  <c r="J194" i="1"/>
  <c r="AA194" i="1" s="1"/>
  <c r="J195" i="1"/>
  <c r="J196" i="1"/>
  <c r="J197" i="1"/>
  <c r="AA197" i="1" s="1"/>
  <c r="J198" i="1"/>
  <c r="AA198" i="1" s="1"/>
  <c r="J199" i="1"/>
  <c r="J200" i="1"/>
  <c r="J201" i="1"/>
  <c r="AA201" i="1" s="1"/>
  <c r="J202" i="1"/>
  <c r="AA202" i="1" s="1"/>
  <c r="J203" i="1"/>
  <c r="J204" i="1"/>
  <c r="J205" i="1"/>
  <c r="AA205" i="1" s="1"/>
  <c r="J206" i="1"/>
  <c r="AA206" i="1" s="1"/>
  <c r="J207" i="1"/>
  <c r="J208" i="1"/>
  <c r="J209" i="1"/>
  <c r="AA209" i="1" s="1"/>
  <c r="J210" i="1"/>
  <c r="AA210" i="1" s="1"/>
  <c r="J211" i="1"/>
  <c r="J212" i="1"/>
  <c r="J213" i="1"/>
  <c r="AA213" i="1" s="1"/>
  <c r="J214" i="1"/>
  <c r="AA214" i="1" s="1"/>
  <c r="J215" i="1"/>
  <c r="J216" i="1"/>
  <c r="J217" i="1"/>
  <c r="AA217" i="1" s="1"/>
  <c r="J218" i="1"/>
  <c r="AA218" i="1" s="1"/>
  <c r="J219" i="1"/>
  <c r="J220" i="1"/>
  <c r="J221" i="1"/>
  <c r="AA221" i="1" s="1"/>
  <c r="J222" i="1"/>
  <c r="AA222" i="1" s="1"/>
  <c r="J223" i="1"/>
  <c r="J224" i="1"/>
  <c r="J225" i="1"/>
  <c r="AA225" i="1" s="1"/>
  <c r="J226" i="1"/>
  <c r="AA226" i="1" s="1"/>
  <c r="J227" i="1"/>
  <c r="J228" i="1"/>
  <c r="J229" i="1"/>
  <c r="AA229" i="1" s="1"/>
  <c r="J230" i="1"/>
  <c r="AA230" i="1" s="1"/>
  <c r="J231" i="1"/>
  <c r="J232" i="1"/>
  <c r="J233" i="1"/>
  <c r="AA233" i="1" s="1"/>
  <c r="J234" i="1"/>
  <c r="AA234" i="1" s="1"/>
  <c r="J235" i="1"/>
  <c r="J236" i="1"/>
  <c r="J237" i="1"/>
  <c r="AA237" i="1" s="1"/>
  <c r="J238" i="1"/>
  <c r="AA238" i="1" s="1"/>
  <c r="J239" i="1"/>
  <c r="J240" i="1"/>
  <c r="J241" i="1"/>
  <c r="AA241" i="1" s="1"/>
  <c r="J242" i="1"/>
  <c r="AA242" i="1" s="1"/>
  <c r="J243" i="1"/>
  <c r="J244" i="1"/>
  <c r="J245" i="1"/>
  <c r="AA245" i="1" s="1"/>
  <c r="J246" i="1"/>
  <c r="AA246" i="1" s="1"/>
  <c r="J247" i="1"/>
  <c r="J248" i="1"/>
  <c r="J249" i="1"/>
  <c r="AA249" i="1" s="1"/>
  <c r="J250" i="1"/>
  <c r="AA250" i="1" s="1"/>
  <c r="J251" i="1"/>
  <c r="J252" i="1"/>
  <c r="J253" i="1"/>
  <c r="AA253" i="1" s="1"/>
  <c r="J254" i="1"/>
  <c r="AA254" i="1" s="1"/>
  <c r="J255" i="1"/>
  <c r="J256" i="1"/>
  <c r="J257" i="1"/>
  <c r="AA257" i="1" s="1"/>
  <c r="J258" i="1"/>
  <c r="AA258" i="1" s="1"/>
  <c r="J259" i="1"/>
  <c r="J260" i="1"/>
  <c r="J261" i="1"/>
  <c r="AA261" i="1" s="1"/>
  <c r="J262" i="1"/>
  <c r="AA262" i="1" s="1"/>
  <c r="J263" i="1"/>
  <c r="J264" i="1"/>
  <c r="J265" i="1"/>
  <c r="AA265" i="1" s="1"/>
  <c r="J266" i="1"/>
  <c r="AA266" i="1" s="1"/>
  <c r="J267" i="1"/>
  <c r="J268" i="1"/>
  <c r="J269" i="1"/>
  <c r="AA269" i="1" s="1"/>
  <c r="J270" i="1"/>
  <c r="AA270" i="1" s="1"/>
  <c r="J271" i="1"/>
  <c r="J272" i="1"/>
  <c r="J273" i="1"/>
  <c r="AA273" i="1" s="1"/>
  <c r="J274" i="1"/>
  <c r="AA274" i="1" s="1"/>
  <c r="J275" i="1"/>
  <c r="J276" i="1"/>
  <c r="J277" i="1"/>
  <c r="AA277" i="1" s="1"/>
  <c r="J278" i="1"/>
  <c r="AA278" i="1" s="1"/>
  <c r="J279" i="1"/>
  <c r="J280" i="1"/>
  <c r="J281" i="1"/>
  <c r="AA281" i="1" s="1"/>
  <c r="J282" i="1"/>
  <c r="AA282" i="1" s="1"/>
  <c r="J283" i="1"/>
  <c r="J284" i="1"/>
  <c r="J285" i="1"/>
  <c r="AA285" i="1" s="1"/>
  <c r="J286" i="1"/>
  <c r="AA286" i="1" s="1"/>
  <c r="J287" i="1"/>
  <c r="J288" i="1"/>
  <c r="J289" i="1"/>
  <c r="AA289" i="1" s="1"/>
  <c r="J290" i="1"/>
  <c r="AA290" i="1" s="1"/>
  <c r="J291" i="1"/>
  <c r="J292" i="1"/>
  <c r="J293" i="1"/>
  <c r="AA293" i="1" s="1"/>
  <c r="J294" i="1"/>
  <c r="AA294" i="1" s="1"/>
  <c r="J295" i="1"/>
  <c r="J296" i="1"/>
  <c r="J297" i="1"/>
  <c r="AA297" i="1" s="1"/>
  <c r="J298" i="1"/>
  <c r="AA298" i="1" s="1"/>
  <c r="J299" i="1"/>
  <c r="J300" i="1"/>
  <c r="J301" i="1"/>
  <c r="AA301" i="1" s="1"/>
  <c r="J302" i="1"/>
  <c r="AA302" i="1" s="1"/>
  <c r="J303" i="1"/>
  <c r="J304" i="1"/>
  <c r="J305" i="1"/>
  <c r="AA305" i="1" s="1"/>
  <c r="J306" i="1"/>
  <c r="AA306" i="1" s="1"/>
  <c r="J307" i="1"/>
  <c r="J308" i="1"/>
  <c r="J309" i="1"/>
  <c r="AA309" i="1" s="1"/>
  <c r="J310" i="1"/>
  <c r="AA310" i="1" s="1"/>
  <c r="J311" i="1"/>
  <c r="J312" i="1"/>
  <c r="J313" i="1"/>
  <c r="AA313" i="1" s="1"/>
  <c r="J314" i="1"/>
  <c r="AA314" i="1" s="1"/>
  <c r="J315" i="1"/>
  <c r="J316" i="1"/>
  <c r="J317" i="1"/>
  <c r="AA317" i="1" s="1"/>
  <c r="J318" i="1"/>
  <c r="AA318" i="1" s="1"/>
  <c r="J319" i="1"/>
  <c r="J320" i="1"/>
  <c r="J321" i="1"/>
  <c r="AA321" i="1" s="1"/>
  <c r="J322" i="1"/>
  <c r="AA322" i="1" s="1"/>
  <c r="J323" i="1"/>
  <c r="J324" i="1"/>
  <c r="J325" i="1"/>
  <c r="AA325" i="1" s="1"/>
  <c r="J326" i="1"/>
  <c r="AA326" i="1" s="1"/>
  <c r="J327" i="1"/>
  <c r="J328" i="1"/>
  <c r="J329" i="1"/>
  <c r="AA329" i="1" s="1"/>
  <c r="J330" i="1"/>
  <c r="AA330" i="1" s="1"/>
  <c r="J331" i="1"/>
  <c r="J332" i="1"/>
  <c r="J333" i="1"/>
  <c r="AA333" i="1" s="1"/>
  <c r="J334" i="1"/>
  <c r="AA334" i="1" s="1"/>
  <c r="J335" i="1"/>
  <c r="J336" i="1"/>
  <c r="J337" i="1"/>
  <c r="AA337" i="1" s="1"/>
  <c r="J338" i="1"/>
  <c r="AA338" i="1" s="1"/>
  <c r="J339" i="1"/>
  <c r="J340" i="1"/>
  <c r="J341" i="1"/>
  <c r="AA341" i="1" s="1"/>
  <c r="J342" i="1"/>
  <c r="AA342" i="1" s="1"/>
  <c r="J343" i="1"/>
  <c r="J344" i="1"/>
  <c r="J345" i="1"/>
  <c r="AA345" i="1" s="1"/>
  <c r="J346" i="1"/>
  <c r="AA346" i="1" s="1"/>
  <c r="J347" i="1"/>
  <c r="J348" i="1"/>
  <c r="J349" i="1"/>
  <c r="AA349" i="1" s="1"/>
  <c r="J350" i="1"/>
  <c r="AA350" i="1" s="1"/>
  <c r="J351" i="1"/>
  <c r="J352" i="1"/>
  <c r="J353" i="1"/>
  <c r="AA353" i="1" s="1"/>
  <c r="J354" i="1"/>
  <c r="AA354" i="1" s="1"/>
  <c r="J355" i="1"/>
  <c r="J356" i="1"/>
  <c r="J357" i="1"/>
  <c r="AA357" i="1" s="1"/>
  <c r="J358" i="1"/>
  <c r="AA358" i="1" s="1"/>
  <c r="J359" i="1"/>
  <c r="J360" i="1"/>
  <c r="J361" i="1"/>
  <c r="AA361" i="1" s="1"/>
  <c r="J362" i="1"/>
  <c r="AA362" i="1" s="1"/>
  <c r="J363" i="1"/>
  <c r="J364" i="1"/>
  <c r="J103" i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AA103" i="1" l="1"/>
  <c r="W4" i="1"/>
  <c r="Y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Q102" i="1"/>
  <c r="R31" i="1"/>
  <c r="W31" i="1" s="1"/>
  <c r="M364" i="1"/>
  <c r="AA364" i="1" s="1"/>
  <c r="N30" i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C5" i="1"/>
  <c r="D5" i="1" s="1"/>
  <c r="D6" i="1" s="1"/>
  <c r="D7" i="1" s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D8" i="1" l="1"/>
  <c r="F7" i="1"/>
  <c r="Y7" i="1" s="1"/>
  <c r="R32" i="1"/>
  <c r="R33" i="1" s="1"/>
  <c r="F6" i="1"/>
  <c r="Y6" i="1" s="1"/>
  <c r="F5" i="1"/>
  <c r="Y5" i="1" s="1"/>
  <c r="W32" i="1"/>
  <c r="W30" i="1"/>
  <c r="D9" i="1"/>
  <c r="D10" i="1" s="1"/>
  <c r="D11" i="1" s="1"/>
  <c r="F8" i="1"/>
  <c r="Y8" i="1" s="1"/>
  <c r="R34" i="1" l="1"/>
  <c r="W33" i="1"/>
  <c r="F11" i="1"/>
  <c r="Y11" i="1" s="1"/>
  <c r="D12" i="1"/>
  <c r="F10" i="1"/>
  <c r="Y10" i="1" s="1"/>
  <c r="F9" i="1"/>
  <c r="Y9" i="1" s="1"/>
  <c r="R35" i="1" l="1"/>
  <c r="W34" i="1"/>
  <c r="D13" i="1"/>
  <c r="F12" i="1"/>
  <c r="Y12" i="1" s="1"/>
  <c r="R36" i="1" l="1"/>
  <c r="W35" i="1"/>
  <c r="D14" i="1"/>
  <c r="F13" i="1"/>
  <c r="Y13" i="1" s="1"/>
  <c r="R37" i="1" l="1"/>
  <c r="W36" i="1"/>
  <c r="D15" i="1"/>
  <c r="F14" i="1"/>
  <c r="Y14" i="1" s="1"/>
  <c r="R38" i="1" l="1"/>
  <c r="W37" i="1"/>
  <c r="F15" i="1"/>
  <c r="Y15" i="1" s="1"/>
  <c r="D16" i="1"/>
  <c r="R39" i="1" l="1"/>
  <c r="W38" i="1"/>
  <c r="D17" i="1"/>
  <c r="F16" i="1"/>
  <c r="Y16" i="1" s="1"/>
  <c r="R40" i="1" l="1"/>
  <c r="W39" i="1"/>
  <c r="D18" i="1"/>
  <c r="F17" i="1"/>
  <c r="Y17" i="1" s="1"/>
  <c r="R41" i="1" l="1"/>
  <c r="W40" i="1"/>
  <c r="D19" i="1"/>
  <c r="F18" i="1"/>
  <c r="Y18" i="1" s="1"/>
  <c r="R42" i="1" l="1"/>
  <c r="W41" i="1"/>
  <c r="F19" i="1"/>
  <c r="Y19" i="1" s="1"/>
  <c r="D20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R43" i="1" l="1"/>
  <c r="W42" i="1"/>
  <c r="D21" i="1"/>
  <c r="F20" i="1"/>
  <c r="Y20" i="1" s="1"/>
  <c r="R44" i="1" l="1"/>
  <c r="W43" i="1"/>
  <c r="D22" i="1"/>
  <c r="F21" i="1"/>
  <c r="Y21" i="1" s="1"/>
  <c r="R45" i="1" l="1"/>
  <c r="W44" i="1"/>
  <c r="D23" i="1"/>
  <c r="F22" i="1"/>
  <c r="Y22" i="1" s="1"/>
  <c r="R46" i="1" l="1"/>
  <c r="W45" i="1"/>
  <c r="F23" i="1"/>
  <c r="Y23" i="1" s="1"/>
  <c r="D24" i="1"/>
  <c r="R47" i="1" l="1"/>
  <c r="W46" i="1"/>
  <c r="D25" i="1"/>
  <c r="F24" i="1"/>
  <c r="Y24" i="1" s="1"/>
  <c r="R48" i="1" l="1"/>
  <c r="W47" i="1"/>
  <c r="D26" i="1"/>
  <c r="F25" i="1"/>
  <c r="Y25" i="1" s="1"/>
  <c r="R49" i="1" l="1"/>
  <c r="W48" i="1"/>
  <c r="D27" i="1"/>
  <c r="F26" i="1"/>
  <c r="Y26" i="1" s="1"/>
  <c r="R50" i="1" l="1"/>
  <c r="W49" i="1"/>
  <c r="F27" i="1"/>
  <c r="Y27" i="1" s="1"/>
  <c r="D28" i="1"/>
  <c r="R51" i="1" l="1"/>
  <c r="W50" i="1"/>
  <c r="D29" i="1"/>
  <c r="F28" i="1"/>
  <c r="Y28" i="1" s="1"/>
  <c r="R52" i="1" l="1"/>
  <c r="W51" i="1"/>
  <c r="D30" i="1"/>
  <c r="F29" i="1"/>
  <c r="Y29" i="1" s="1"/>
  <c r="R53" i="1" l="1"/>
  <c r="W52" i="1"/>
  <c r="D31" i="1"/>
  <c r="F30" i="1"/>
  <c r="Y30" i="1" s="1"/>
  <c r="R54" i="1" l="1"/>
  <c r="W53" i="1"/>
  <c r="F31" i="1"/>
  <c r="Y31" i="1" s="1"/>
  <c r="D32" i="1"/>
  <c r="R55" i="1" l="1"/>
  <c r="W54" i="1"/>
  <c r="D33" i="1"/>
  <c r="F32" i="1"/>
  <c r="Y32" i="1" s="1"/>
  <c r="R56" i="1" l="1"/>
  <c r="W55" i="1"/>
  <c r="D34" i="1"/>
  <c r="F33" i="1"/>
  <c r="Y33" i="1" s="1"/>
  <c r="R57" i="1" l="1"/>
  <c r="W56" i="1"/>
  <c r="D35" i="1"/>
  <c r="F34" i="1"/>
  <c r="Y34" i="1" s="1"/>
  <c r="R58" i="1" l="1"/>
  <c r="W57" i="1"/>
  <c r="F35" i="1"/>
  <c r="Y35" i="1" s="1"/>
  <c r="D36" i="1"/>
  <c r="R59" i="1" l="1"/>
  <c r="W58" i="1"/>
  <c r="D37" i="1"/>
  <c r="F36" i="1"/>
  <c r="Y36" i="1" s="1"/>
  <c r="R60" i="1" l="1"/>
  <c r="W59" i="1"/>
  <c r="D38" i="1"/>
  <c r="F37" i="1"/>
  <c r="Y37" i="1" s="1"/>
  <c r="R61" i="1" l="1"/>
  <c r="W60" i="1"/>
  <c r="D39" i="1"/>
  <c r="F38" i="1"/>
  <c r="Y38" i="1" s="1"/>
  <c r="R62" i="1" l="1"/>
  <c r="W61" i="1"/>
  <c r="F39" i="1"/>
  <c r="Y39" i="1" s="1"/>
  <c r="D40" i="1"/>
  <c r="R63" i="1" l="1"/>
  <c r="W62" i="1"/>
  <c r="D41" i="1"/>
  <c r="F40" i="1"/>
  <c r="Y40" i="1" s="1"/>
  <c r="R64" i="1" l="1"/>
  <c r="W63" i="1"/>
  <c r="D42" i="1"/>
  <c r="F41" i="1"/>
  <c r="Y41" i="1" s="1"/>
  <c r="R65" i="1" l="1"/>
  <c r="W64" i="1"/>
  <c r="D43" i="1"/>
  <c r="F42" i="1"/>
  <c r="Y42" i="1" s="1"/>
  <c r="R66" i="1" l="1"/>
  <c r="W65" i="1"/>
  <c r="F43" i="1"/>
  <c r="Y43" i="1" s="1"/>
  <c r="D44" i="1"/>
  <c r="R67" i="1" l="1"/>
  <c r="W66" i="1"/>
  <c r="D45" i="1"/>
  <c r="F44" i="1"/>
  <c r="Y44" i="1" s="1"/>
  <c r="R68" i="1" l="1"/>
  <c r="W67" i="1"/>
  <c r="D46" i="1"/>
  <c r="F45" i="1"/>
  <c r="Y45" i="1" s="1"/>
  <c r="R69" i="1" l="1"/>
  <c r="W68" i="1"/>
  <c r="D47" i="1"/>
  <c r="F46" i="1"/>
  <c r="Y46" i="1" s="1"/>
  <c r="R70" i="1" l="1"/>
  <c r="W69" i="1"/>
  <c r="F47" i="1"/>
  <c r="Y47" i="1" s="1"/>
  <c r="D48" i="1"/>
  <c r="R71" i="1" l="1"/>
  <c r="W70" i="1"/>
  <c r="D49" i="1"/>
  <c r="F48" i="1"/>
  <c r="Y48" i="1" s="1"/>
  <c r="R72" i="1" l="1"/>
  <c r="W71" i="1"/>
  <c r="D50" i="1"/>
  <c r="F49" i="1"/>
  <c r="Y49" i="1" s="1"/>
  <c r="R73" i="1" l="1"/>
  <c r="W72" i="1"/>
  <c r="D51" i="1"/>
  <c r="F50" i="1"/>
  <c r="Y50" i="1" s="1"/>
  <c r="R74" i="1" l="1"/>
  <c r="W73" i="1"/>
  <c r="F51" i="1"/>
  <c r="Y51" i="1" s="1"/>
  <c r="D52" i="1"/>
  <c r="R75" i="1" l="1"/>
  <c r="W74" i="1"/>
  <c r="D53" i="1"/>
  <c r="F52" i="1"/>
  <c r="Y52" i="1" s="1"/>
  <c r="R76" i="1" l="1"/>
  <c r="W75" i="1"/>
  <c r="D54" i="1"/>
  <c r="F53" i="1"/>
  <c r="Y53" i="1" s="1"/>
  <c r="R77" i="1" l="1"/>
  <c r="W76" i="1"/>
  <c r="D55" i="1"/>
  <c r="F54" i="1"/>
  <c r="Y54" i="1" s="1"/>
  <c r="R78" i="1" l="1"/>
  <c r="W77" i="1"/>
  <c r="D56" i="1"/>
  <c r="F55" i="1"/>
  <c r="Y55" i="1" s="1"/>
  <c r="R79" i="1" l="1"/>
  <c r="W78" i="1"/>
  <c r="D57" i="1"/>
  <c r="F56" i="1"/>
  <c r="Y56" i="1" s="1"/>
  <c r="R80" i="1" l="1"/>
  <c r="W79" i="1"/>
  <c r="D58" i="1"/>
  <c r="F57" i="1"/>
  <c r="Y57" i="1" s="1"/>
  <c r="R81" i="1" l="1"/>
  <c r="W80" i="1"/>
  <c r="D59" i="1"/>
  <c r="F58" i="1"/>
  <c r="Y58" i="1" s="1"/>
  <c r="R82" i="1" l="1"/>
  <c r="W81" i="1"/>
  <c r="F59" i="1"/>
  <c r="Y59" i="1" s="1"/>
  <c r="D60" i="1"/>
  <c r="R83" i="1" l="1"/>
  <c r="W82" i="1"/>
  <c r="D61" i="1"/>
  <c r="F60" i="1"/>
  <c r="Y60" i="1" s="1"/>
  <c r="R84" i="1" l="1"/>
  <c r="W83" i="1"/>
  <c r="D62" i="1"/>
  <c r="F61" i="1"/>
  <c r="Y61" i="1" s="1"/>
  <c r="R85" i="1" l="1"/>
  <c r="W84" i="1"/>
  <c r="D63" i="1"/>
  <c r="F62" i="1"/>
  <c r="Y62" i="1" s="1"/>
  <c r="R86" i="1" l="1"/>
  <c r="W85" i="1"/>
  <c r="F63" i="1"/>
  <c r="Y63" i="1" s="1"/>
  <c r="D64" i="1"/>
  <c r="R87" i="1" l="1"/>
  <c r="W86" i="1"/>
  <c r="D65" i="1"/>
  <c r="F64" i="1"/>
  <c r="Y64" i="1" s="1"/>
  <c r="R88" i="1" l="1"/>
  <c r="W87" i="1"/>
  <c r="D66" i="1"/>
  <c r="F65" i="1"/>
  <c r="Y65" i="1" s="1"/>
  <c r="R89" i="1" l="1"/>
  <c r="W88" i="1"/>
  <c r="D67" i="1"/>
  <c r="F66" i="1"/>
  <c r="Y66" i="1" s="1"/>
  <c r="R90" i="1" l="1"/>
  <c r="W89" i="1"/>
  <c r="F67" i="1"/>
  <c r="Y67" i="1" s="1"/>
  <c r="D68" i="1"/>
  <c r="R91" i="1" l="1"/>
  <c r="W90" i="1"/>
  <c r="D69" i="1"/>
  <c r="F68" i="1"/>
  <c r="Y68" i="1" s="1"/>
  <c r="R92" i="1" l="1"/>
  <c r="W91" i="1"/>
  <c r="D70" i="1"/>
  <c r="F69" i="1"/>
  <c r="Y69" i="1" s="1"/>
  <c r="R93" i="1" l="1"/>
  <c r="W92" i="1"/>
  <c r="D71" i="1"/>
  <c r="F70" i="1"/>
  <c r="Y70" i="1" s="1"/>
  <c r="R94" i="1" l="1"/>
  <c r="W93" i="1"/>
  <c r="D72" i="1"/>
  <c r="F71" i="1"/>
  <c r="Y71" i="1" s="1"/>
  <c r="R95" i="1" l="1"/>
  <c r="W94" i="1"/>
  <c r="D73" i="1"/>
  <c r="F72" i="1"/>
  <c r="Y72" i="1" s="1"/>
  <c r="R96" i="1" l="1"/>
  <c r="W95" i="1"/>
  <c r="D74" i="1"/>
  <c r="F73" i="1"/>
  <c r="Y73" i="1" s="1"/>
  <c r="R97" i="1" l="1"/>
  <c r="W96" i="1"/>
  <c r="D75" i="1"/>
  <c r="F74" i="1"/>
  <c r="Y74" i="1" s="1"/>
  <c r="R98" i="1" l="1"/>
  <c r="W97" i="1"/>
  <c r="F75" i="1"/>
  <c r="Y75" i="1" s="1"/>
  <c r="D76" i="1"/>
  <c r="R99" i="1" l="1"/>
  <c r="W98" i="1"/>
  <c r="D77" i="1"/>
  <c r="F76" i="1"/>
  <c r="Y76" i="1" s="1"/>
  <c r="R100" i="1" l="1"/>
  <c r="W99" i="1"/>
  <c r="D78" i="1"/>
  <c r="F77" i="1"/>
  <c r="Y77" i="1" s="1"/>
  <c r="R101" i="1" l="1"/>
  <c r="W100" i="1"/>
  <c r="D79" i="1"/>
  <c r="F78" i="1"/>
  <c r="Y78" i="1" s="1"/>
  <c r="R102" i="1" l="1"/>
  <c r="W101" i="1"/>
  <c r="F79" i="1"/>
  <c r="Y79" i="1" s="1"/>
  <c r="D80" i="1"/>
  <c r="R103" i="1" l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R307" i="1" s="1"/>
  <c r="R308" i="1" s="1"/>
  <c r="R309" i="1" s="1"/>
  <c r="R310" i="1" s="1"/>
  <c r="R311" i="1" s="1"/>
  <c r="R312" i="1" s="1"/>
  <c r="R313" i="1" s="1"/>
  <c r="R314" i="1" s="1"/>
  <c r="R315" i="1" s="1"/>
  <c r="R316" i="1" s="1"/>
  <c r="R317" i="1" s="1"/>
  <c r="R318" i="1" s="1"/>
  <c r="R319" i="1" s="1"/>
  <c r="R320" i="1" s="1"/>
  <c r="R321" i="1" s="1"/>
  <c r="R322" i="1" s="1"/>
  <c r="R323" i="1" s="1"/>
  <c r="R324" i="1" s="1"/>
  <c r="R325" i="1" s="1"/>
  <c r="R326" i="1" s="1"/>
  <c r="R327" i="1" s="1"/>
  <c r="R328" i="1" s="1"/>
  <c r="R329" i="1" s="1"/>
  <c r="R330" i="1" s="1"/>
  <c r="R331" i="1" s="1"/>
  <c r="R332" i="1" s="1"/>
  <c r="R333" i="1" s="1"/>
  <c r="R334" i="1" s="1"/>
  <c r="R335" i="1" s="1"/>
  <c r="R336" i="1" s="1"/>
  <c r="R337" i="1" s="1"/>
  <c r="R338" i="1" s="1"/>
  <c r="R339" i="1" s="1"/>
  <c r="R340" i="1" s="1"/>
  <c r="R341" i="1" s="1"/>
  <c r="R342" i="1" s="1"/>
  <c r="R343" i="1" s="1"/>
  <c r="R344" i="1" s="1"/>
  <c r="R345" i="1" s="1"/>
  <c r="R346" i="1" s="1"/>
  <c r="R347" i="1" s="1"/>
  <c r="R348" i="1" s="1"/>
  <c r="R349" i="1" s="1"/>
  <c r="R350" i="1" s="1"/>
  <c r="R351" i="1" s="1"/>
  <c r="R352" i="1" s="1"/>
  <c r="R353" i="1" s="1"/>
  <c r="R354" i="1" s="1"/>
  <c r="R355" i="1" s="1"/>
  <c r="R356" i="1" s="1"/>
  <c r="R357" i="1" s="1"/>
  <c r="R358" i="1" s="1"/>
  <c r="R359" i="1" s="1"/>
  <c r="R360" i="1" s="1"/>
  <c r="R361" i="1" s="1"/>
  <c r="R362" i="1" s="1"/>
  <c r="R363" i="1" s="1"/>
  <c r="R364" i="1" s="1"/>
  <c r="W102" i="1"/>
  <c r="D81" i="1"/>
  <c r="F80" i="1"/>
  <c r="Y80" i="1" s="1"/>
  <c r="D82" i="1" l="1"/>
  <c r="F81" i="1"/>
  <c r="Y81" i="1" s="1"/>
  <c r="D83" i="1" l="1"/>
  <c r="F82" i="1"/>
  <c r="Y82" i="1" s="1"/>
  <c r="F83" i="1" l="1"/>
  <c r="Y83" i="1" s="1"/>
  <c r="D84" i="1"/>
  <c r="D85" i="1" l="1"/>
  <c r="F84" i="1"/>
  <c r="Y84" i="1" s="1"/>
  <c r="D86" i="1" l="1"/>
  <c r="F85" i="1"/>
  <c r="Y85" i="1" s="1"/>
  <c r="D87" i="1" l="1"/>
  <c r="F86" i="1"/>
  <c r="Y86" i="1" s="1"/>
  <c r="D88" i="1" l="1"/>
  <c r="F87" i="1"/>
  <c r="Y87" i="1" s="1"/>
  <c r="D89" i="1" l="1"/>
  <c r="F88" i="1"/>
  <c r="Y88" i="1" s="1"/>
  <c r="D90" i="1" l="1"/>
  <c r="F89" i="1"/>
  <c r="Y89" i="1" s="1"/>
  <c r="D91" i="1" l="1"/>
  <c r="F90" i="1"/>
  <c r="Y90" i="1" s="1"/>
  <c r="F91" i="1" l="1"/>
  <c r="Y91" i="1" s="1"/>
  <c r="D92" i="1"/>
  <c r="D93" i="1" l="1"/>
  <c r="F92" i="1"/>
  <c r="Y92" i="1" s="1"/>
  <c r="D94" i="1" l="1"/>
  <c r="F93" i="1"/>
  <c r="Y93" i="1" s="1"/>
  <c r="D95" i="1" l="1"/>
  <c r="F94" i="1"/>
  <c r="Y94" i="1" s="1"/>
  <c r="F95" i="1" l="1"/>
  <c r="Y95" i="1" s="1"/>
  <c r="D96" i="1"/>
  <c r="D97" i="1" l="1"/>
  <c r="F96" i="1"/>
  <c r="Y96" i="1" s="1"/>
  <c r="D98" i="1" l="1"/>
  <c r="F97" i="1"/>
  <c r="Y97" i="1" s="1"/>
  <c r="D99" i="1" l="1"/>
  <c r="F98" i="1"/>
  <c r="Y98" i="1" s="1"/>
  <c r="F99" i="1" l="1"/>
  <c r="Y99" i="1" s="1"/>
  <c r="D100" i="1"/>
  <c r="D101" i="1" l="1"/>
  <c r="F100" i="1"/>
  <c r="Y100" i="1" s="1"/>
  <c r="F101" i="1" l="1"/>
  <c r="Y101" i="1" s="1"/>
  <c r="D102" i="1"/>
  <c r="D103" i="1" l="1"/>
  <c r="F102" i="1"/>
  <c r="Y102" i="1" s="1"/>
  <c r="D104" i="1" l="1"/>
  <c r="F103" i="1"/>
  <c r="F104" i="1" l="1"/>
  <c r="D105" i="1"/>
  <c r="F105" i="1" l="1"/>
  <c r="D106" i="1"/>
  <c r="D107" i="1" l="1"/>
  <c r="F106" i="1"/>
  <c r="D108" i="1" l="1"/>
  <c r="F107" i="1"/>
  <c r="D109" i="1" l="1"/>
  <c r="F108" i="1"/>
  <c r="D110" i="1" l="1"/>
  <c r="F109" i="1"/>
  <c r="D111" i="1" l="1"/>
  <c r="F110" i="1"/>
  <c r="D112" i="1" l="1"/>
  <c r="F111" i="1"/>
  <c r="D113" i="1" l="1"/>
  <c r="F112" i="1"/>
  <c r="D114" i="1" l="1"/>
  <c r="F113" i="1"/>
  <c r="D115" i="1" l="1"/>
  <c r="F114" i="1"/>
  <c r="D116" i="1" l="1"/>
  <c r="F115" i="1"/>
  <c r="D117" i="1" l="1"/>
  <c r="F116" i="1"/>
  <c r="F117" i="1" l="1"/>
  <c r="D118" i="1"/>
  <c r="D119" i="1" l="1"/>
  <c r="F118" i="1"/>
  <c r="D120" i="1" l="1"/>
  <c r="F119" i="1"/>
  <c r="D121" i="1" l="1"/>
  <c r="F120" i="1"/>
  <c r="D122" i="1" l="1"/>
  <c r="F121" i="1"/>
  <c r="D123" i="1" l="1"/>
  <c r="F122" i="1"/>
  <c r="D124" i="1" l="1"/>
  <c r="F123" i="1"/>
  <c r="D125" i="1" l="1"/>
  <c r="F124" i="1"/>
  <c r="D126" i="1" l="1"/>
  <c r="F125" i="1"/>
  <c r="D127" i="1" l="1"/>
  <c r="F126" i="1"/>
  <c r="F127" i="1" l="1"/>
  <c r="D128" i="1"/>
  <c r="D129" i="1" l="1"/>
  <c r="F128" i="1"/>
  <c r="D130" i="1" l="1"/>
  <c r="F129" i="1"/>
  <c r="F130" i="1" l="1"/>
  <c r="D131" i="1"/>
  <c r="F131" i="1" l="1"/>
  <c r="D132" i="1"/>
  <c r="D133" i="1" l="1"/>
  <c r="F132" i="1"/>
  <c r="D134" i="1" l="1"/>
  <c r="F133" i="1"/>
  <c r="F134" i="1" l="1"/>
  <c r="D135" i="1"/>
  <c r="D136" i="1" l="1"/>
  <c r="F135" i="1"/>
  <c r="D137" i="1" l="1"/>
  <c r="F136" i="1"/>
  <c r="F137" i="1" l="1"/>
  <c r="D138" i="1"/>
  <c r="D139" i="1" l="1"/>
  <c r="F138" i="1"/>
  <c r="D140" i="1" l="1"/>
  <c r="F139" i="1"/>
  <c r="D141" i="1" l="1"/>
  <c r="F140" i="1"/>
  <c r="F141" i="1" l="1"/>
  <c r="D142" i="1"/>
  <c r="D143" i="1" l="1"/>
  <c r="F142" i="1"/>
  <c r="D144" i="1" l="1"/>
  <c r="F143" i="1"/>
  <c r="D145" i="1" l="1"/>
  <c r="F144" i="1"/>
  <c r="D146" i="1" l="1"/>
  <c r="F145" i="1"/>
  <c r="D147" i="1" l="1"/>
  <c r="F146" i="1"/>
  <c r="D148" i="1" l="1"/>
  <c r="F147" i="1"/>
  <c r="D149" i="1" l="1"/>
  <c r="F148" i="1"/>
  <c r="D150" i="1" l="1"/>
  <c r="F149" i="1"/>
  <c r="D151" i="1" l="1"/>
  <c r="F150" i="1"/>
  <c r="F151" i="1" l="1"/>
  <c r="D152" i="1"/>
  <c r="D153" i="1" l="1"/>
  <c r="F152" i="1"/>
  <c r="D154" i="1" l="1"/>
  <c r="F153" i="1"/>
  <c r="D155" i="1" l="1"/>
  <c r="F154" i="1"/>
  <c r="F155" i="1" l="1"/>
  <c r="D156" i="1"/>
  <c r="D157" i="1" l="1"/>
  <c r="F156" i="1"/>
  <c r="D158" i="1" l="1"/>
  <c r="F157" i="1"/>
  <c r="D159" i="1" l="1"/>
  <c r="F158" i="1"/>
  <c r="D160" i="1" l="1"/>
  <c r="F159" i="1"/>
  <c r="D161" i="1" l="1"/>
  <c r="F160" i="1"/>
  <c r="D162" i="1" l="1"/>
  <c r="F161" i="1"/>
  <c r="F162" i="1" l="1"/>
  <c r="D163" i="1"/>
  <c r="F163" i="1" l="1"/>
  <c r="D164" i="1"/>
  <c r="D165" i="1" l="1"/>
  <c r="F164" i="1"/>
  <c r="F165" i="1" l="1"/>
  <c r="D166" i="1"/>
  <c r="D167" i="1" l="1"/>
  <c r="F166" i="1"/>
  <c r="F167" i="1" l="1"/>
  <c r="D168" i="1"/>
  <c r="D169" i="1" l="1"/>
  <c r="F168" i="1"/>
  <c r="D170" i="1" l="1"/>
  <c r="F169" i="1"/>
  <c r="D171" i="1" l="1"/>
  <c r="F170" i="1"/>
  <c r="D172" i="1" l="1"/>
  <c r="F171" i="1"/>
  <c r="D173" i="1" l="1"/>
  <c r="F172" i="1"/>
  <c r="D174" i="1" l="1"/>
  <c r="F173" i="1"/>
  <c r="D175" i="1" l="1"/>
  <c r="F174" i="1"/>
  <c r="D176" i="1" l="1"/>
  <c r="F175" i="1"/>
  <c r="D177" i="1" l="1"/>
  <c r="F176" i="1"/>
  <c r="D178" i="1" l="1"/>
  <c r="F177" i="1"/>
  <c r="D179" i="1" l="1"/>
  <c r="F178" i="1"/>
  <c r="D180" i="1" l="1"/>
  <c r="F179" i="1"/>
  <c r="D181" i="1" l="1"/>
  <c r="F180" i="1"/>
  <c r="F181" i="1" l="1"/>
  <c r="D182" i="1"/>
  <c r="F182" i="1" l="1"/>
  <c r="D183" i="1"/>
  <c r="D184" i="1" l="1"/>
  <c r="F183" i="1"/>
  <c r="D185" i="1" l="1"/>
  <c r="F184" i="1"/>
  <c r="D186" i="1" l="1"/>
  <c r="F185" i="1"/>
  <c r="F186" i="1" l="1"/>
  <c r="D187" i="1"/>
  <c r="D188" i="1" l="1"/>
  <c r="F187" i="1"/>
  <c r="D189" i="1" l="1"/>
  <c r="F188" i="1"/>
  <c r="D190" i="1" l="1"/>
  <c r="F189" i="1"/>
  <c r="D191" i="1" l="1"/>
  <c r="F190" i="1"/>
  <c r="D192" i="1" l="1"/>
  <c r="F191" i="1"/>
  <c r="D193" i="1" l="1"/>
  <c r="F192" i="1"/>
  <c r="D194" i="1" l="1"/>
  <c r="F193" i="1"/>
  <c r="D195" i="1" l="1"/>
  <c r="F194" i="1"/>
  <c r="F195" i="1" l="1"/>
  <c r="D196" i="1"/>
  <c r="F196" i="1" l="1"/>
  <c r="D197" i="1"/>
  <c r="D198" i="1" l="1"/>
  <c r="F197" i="1"/>
  <c r="D199" i="1" l="1"/>
  <c r="F198" i="1"/>
  <c r="D200" i="1" l="1"/>
  <c r="F199" i="1"/>
  <c r="D201" i="1" l="1"/>
  <c r="F200" i="1"/>
  <c r="D202" i="1" l="1"/>
  <c r="F201" i="1"/>
  <c r="D203" i="1" l="1"/>
  <c r="F202" i="1"/>
  <c r="D204" i="1" l="1"/>
  <c r="F203" i="1"/>
  <c r="D205" i="1" l="1"/>
  <c r="F204" i="1"/>
  <c r="D206" i="1" l="1"/>
  <c r="F205" i="1"/>
  <c r="F206" i="1" l="1"/>
  <c r="D207" i="1"/>
  <c r="F207" i="1" l="1"/>
  <c r="D208" i="1"/>
  <c r="D209" i="1" l="1"/>
  <c r="F208" i="1"/>
  <c r="D210" i="1" l="1"/>
  <c r="F209" i="1"/>
  <c r="D211" i="1" l="1"/>
  <c r="F210" i="1"/>
  <c r="D212" i="1" l="1"/>
  <c r="F211" i="1"/>
  <c r="D213" i="1" l="1"/>
  <c r="F212" i="1"/>
  <c r="N103" i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N262" i="1" s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74" i="1" s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334" i="1" s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N347" i="1" s="1"/>
  <c r="N348" i="1" s="1"/>
  <c r="N349" i="1" s="1"/>
  <c r="N350" i="1" s="1"/>
  <c r="N351" i="1" s="1"/>
  <c r="N352" i="1" s="1"/>
  <c r="N353" i="1" s="1"/>
  <c r="N354" i="1" s="1"/>
  <c r="N355" i="1" s="1"/>
  <c r="N356" i="1" s="1"/>
  <c r="N357" i="1" s="1"/>
  <c r="N358" i="1" s="1"/>
  <c r="N359" i="1" s="1"/>
  <c r="N360" i="1" s="1"/>
  <c r="N361" i="1" s="1"/>
  <c r="N362" i="1" s="1"/>
  <c r="N363" i="1" s="1"/>
  <c r="N364" i="1" s="1"/>
  <c r="D214" i="1" l="1"/>
  <c r="F213" i="1"/>
  <c r="W103" i="1"/>
  <c r="Y103" i="1" s="1"/>
  <c r="D215" i="1" l="1"/>
  <c r="F214" i="1"/>
  <c r="W104" i="1"/>
  <c r="Y104" i="1" s="1"/>
  <c r="D216" i="1" l="1"/>
  <c r="F215" i="1"/>
  <c r="W105" i="1"/>
  <c r="Y105" i="1" s="1"/>
  <c r="D217" i="1" l="1"/>
  <c r="F216" i="1"/>
  <c r="W106" i="1"/>
  <c r="Y106" i="1" s="1"/>
  <c r="D218" i="1" l="1"/>
  <c r="F217" i="1"/>
  <c r="W107" i="1"/>
  <c r="Y107" i="1" s="1"/>
  <c r="D219" i="1" l="1"/>
  <c r="F218" i="1"/>
  <c r="W108" i="1"/>
  <c r="Y108" i="1" s="1"/>
  <c r="D220" i="1" l="1"/>
  <c r="F219" i="1"/>
  <c r="W109" i="1"/>
  <c r="Y109" i="1" s="1"/>
  <c r="F220" i="1" l="1"/>
  <c r="D221" i="1"/>
  <c r="W110" i="1"/>
  <c r="Y110" i="1" s="1"/>
  <c r="D222" i="1" l="1"/>
  <c r="F221" i="1"/>
  <c r="W111" i="1"/>
  <c r="Y111" i="1" s="1"/>
  <c r="D223" i="1" l="1"/>
  <c r="F222" i="1"/>
  <c r="W112" i="1"/>
  <c r="Y112" i="1" s="1"/>
  <c r="D224" i="1" l="1"/>
  <c r="F223" i="1"/>
  <c r="W113" i="1"/>
  <c r="Y113" i="1" s="1"/>
  <c r="D225" i="1" l="1"/>
  <c r="F224" i="1"/>
  <c r="W114" i="1"/>
  <c r="Y114" i="1" s="1"/>
  <c r="F225" i="1" l="1"/>
  <c r="D226" i="1"/>
  <c r="W115" i="1"/>
  <c r="Y115" i="1" s="1"/>
  <c r="D227" i="1" l="1"/>
  <c r="F226" i="1"/>
  <c r="W116" i="1"/>
  <c r="Y116" i="1" s="1"/>
  <c r="D228" i="1" l="1"/>
  <c r="F227" i="1"/>
  <c r="W117" i="1"/>
  <c r="Y117" i="1" s="1"/>
  <c r="D229" i="1" l="1"/>
  <c r="F228" i="1"/>
  <c r="W118" i="1"/>
  <c r="Y118" i="1" s="1"/>
  <c r="D230" i="1" l="1"/>
  <c r="F229" i="1"/>
  <c r="W119" i="1"/>
  <c r="Y119" i="1" s="1"/>
  <c r="D231" i="1" l="1"/>
  <c r="F230" i="1"/>
  <c r="W120" i="1"/>
  <c r="Y120" i="1" s="1"/>
  <c r="D232" i="1" l="1"/>
  <c r="F231" i="1"/>
  <c r="W121" i="1"/>
  <c r="Y121" i="1" s="1"/>
  <c r="D233" i="1" l="1"/>
  <c r="F232" i="1"/>
  <c r="W122" i="1"/>
  <c r="Y122" i="1" s="1"/>
  <c r="D234" i="1" l="1"/>
  <c r="F233" i="1"/>
  <c r="W123" i="1"/>
  <c r="Y123" i="1" s="1"/>
  <c r="D235" i="1" l="1"/>
  <c r="F234" i="1"/>
  <c r="W124" i="1"/>
  <c r="Y124" i="1" s="1"/>
  <c r="D236" i="1" l="1"/>
  <c r="F235" i="1"/>
  <c r="W125" i="1"/>
  <c r="Y125" i="1" s="1"/>
  <c r="F236" i="1" l="1"/>
  <c r="D237" i="1"/>
  <c r="W126" i="1"/>
  <c r="Y126" i="1" s="1"/>
  <c r="D238" i="1" l="1"/>
  <c r="F237" i="1"/>
  <c r="W127" i="1"/>
  <c r="Y127" i="1" s="1"/>
  <c r="D239" i="1" l="1"/>
  <c r="F238" i="1"/>
  <c r="W128" i="1"/>
  <c r="Y128" i="1" s="1"/>
  <c r="D240" i="1" l="1"/>
  <c r="F239" i="1"/>
  <c r="W129" i="1"/>
  <c r="Y129" i="1" s="1"/>
  <c r="D241" i="1" l="1"/>
  <c r="F240" i="1"/>
  <c r="W130" i="1"/>
  <c r="Y130" i="1" s="1"/>
  <c r="D242" i="1" l="1"/>
  <c r="F241" i="1"/>
  <c r="W131" i="1"/>
  <c r="Y131" i="1" s="1"/>
  <c r="D243" i="1" l="1"/>
  <c r="F242" i="1"/>
  <c r="W132" i="1"/>
  <c r="Y132" i="1" s="1"/>
  <c r="D244" i="1" l="1"/>
  <c r="F243" i="1"/>
  <c r="W133" i="1"/>
  <c r="Y133" i="1" s="1"/>
  <c r="D245" i="1" l="1"/>
  <c r="F244" i="1"/>
  <c r="W134" i="1"/>
  <c r="Y134" i="1" s="1"/>
  <c r="D246" i="1" l="1"/>
  <c r="F245" i="1"/>
  <c r="W135" i="1"/>
  <c r="Y135" i="1" s="1"/>
  <c r="D247" i="1" l="1"/>
  <c r="F246" i="1"/>
  <c r="W136" i="1"/>
  <c r="Y136" i="1" s="1"/>
  <c r="D248" i="1" l="1"/>
  <c r="F247" i="1"/>
  <c r="W137" i="1"/>
  <c r="Y137" i="1" s="1"/>
  <c r="D249" i="1" l="1"/>
  <c r="F248" i="1"/>
  <c r="W138" i="1"/>
  <c r="Y138" i="1" s="1"/>
  <c r="D250" i="1" l="1"/>
  <c r="F249" i="1"/>
  <c r="W139" i="1"/>
  <c r="Y139" i="1" s="1"/>
  <c r="D251" i="1" l="1"/>
  <c r="F250" i="1"/>
  <c r="W140" i="1"/>
  <c r="Y140" i="1" s="1"/>
  <c r="D252" i="1" l="1"/>
  <c r="F251" i="1"/>
  <c r="W141" i="1"/>
  <c r="Y141" i="1" s="1"/>
  <c r="F252" i="1" l="1"/>
  <c r="D253" i="1"/>
  <c r="W142" i="1"/>
  <c r="Y142" i="1" s="1"/>
  <c r="D254" i="1" l="1"/>
  <c r="F253" i="1"/>
  <c r="W143" i="1"/>
  <c r="Y143" i="1" s="1"/>
  <c r="F254" i="1" l="1"/>
  <c r="D255" i="1"/>
  <c r="W144" i="1"/>
  <c r="Y144" i="1" s="1"/>
  <c r="D256" i="1" l="1"/>
  <c r="F255" i="1"/>
  <c r="W145" i="1"/>
  <c r="Y145" i="1" s="1"/>
  <c r="D257" i="1" l="1"/>
  <c r="F256" i="1"/>
  <c r="W146" i="1"/>
  <c r="Y146" i="1" s="1"/>
  <c r="D258" i="1" l="1"/>
  <c r="F257" i="1"/>
  <c r="W147" i="1"/>
  <c r="Y147" i="1" s="1"/>
  <c r="D259" i="1" l="1"/>
  <c r="F258" i="1"/>
  <c r="W148" i="1"/>
  <c r="Y148" i="1" s="1"/>
  <c r="D260" i="1" l="1"/>
  <c r="F259" i="1"/>
  <c r="W149" i="1"/>
  <c r="Y149" i="1" s="1"/>
  <c r="D261" i="1" l="1"/>
  <c r="F260" i="1"/>
  <c r="W150" i="1"/>
  <c r="Y150" i="1" s="1"/>
  <c r="D262" i="1" l="1"/>
  <c r="F261" i="1"/>
  <c r="W151" i="1"/>
  <c r="Y151" i="1" s="1"/>
  <c r="D263" i="1" l="1"/>
  <c r="F262" i="1"/>
  <c r="W152" i="1"/>
  <c r="Y152" i="1" s="1"/>
  <c r="D264" i="1" l="1"/>
  <c r="F263" i="1"/>
  <c r="W153" i="1"/>
  <c r="Y153" i="1" s="1"/>
  <c r="D265" i="1" l="1"/>
  <c r="F264" i="1"/>
  <c r="W154" i="1"/>
  <c r="Y154" i="1" s="1"/>
  <c r="D266" i="1" l="1"/>
  <c r="F265" i="1"/>
  <c r="W155" i="1"/>
  <c r="Y155" i="1" s="1"/>
  <c r="D267" i="1" l="1"/>
  <c r="F266" i="1"/>
  <c r="W156" i="1"/>
  <c r="Y156" i="1" s="1"/>
  <c r="D268" i="1" l="1"/>
  <c r="F267" i="1"/>
  <c r="W157" i="1"/>
  <c r="Y157" i="1" s="1"/>
  <c r="D269" i="1" l="1"/>
  <c r="F268" i="1"/>
  <c r="W158" i="1"/>
  <c r="Y158" i="1" s="1"/>
  <c r="D270" i="1" l="1"/>
  <c r="F269" i="1"/>
  <c r="W159" i="1"/>
  <c r="Y159" i="1" s="1"/>
  <c r="D271" i="1" l="1"/>
  <c r="F270" i="1"/>
  <c r="W160" i="1"/>
  <c r="Y160" i="1" s="1"/>
  <c r="D272" i="1" l="1"/>
  <c r="F271" i="1"/>
  <c r="W161" i="1"/>
  <c r="Y161" i="1" s="1"/>
  <c r="D273" i="1" l="1"/>
  <c r="F272" i="1"/>
  <c r="W162" i="1"/>
  <c r="Y162" i="1" s="1"/>
  <c r="D274" i="1" l="1"/>
  <c r="F273" i="1"/>
  <c r="W163" i="1"/>
  <c r="Y163" i="1" s="1"/>
  <c r="D275" i="1" l="1"/>
  <c r="F274" i="1"/>
  <c r="W164" i="1"/>
  <c r="Y164" i="1" s="1"/>
  <c r="F275" i="1" l="1"/>
  <c r="D276" i="1"/>
  <c r="W165" i="1"/>
  <c r="Y165" i="1" s="1"/>
  <c r="D277" i="1" l="1"/>
  <c r="F276" i="1"/>
  <c r="W166" i="1"/>
  <c r="Y166" i="1" s="1"/>
  <c r="D278" i="1" l="1"/>
  <c r="F277" i="1"/>
  <c r="W167" i="1"/>
  <c r="Y167" i="1" s="1"/>
  <c r="D279" i="1" l="1"/>
  <c r="F278" i="1"/>
  <c r="W168" i="1"/>
  <c r="Y168" i="1" s="1"/>
  <c r="D280" i="1" l="1"/>
  <c r="F279" i="1"/>
  <c r="W169" i="1"/>
  <c r="Y169" i="1" s="1"/>
  <c r="D281" i="1" l="1"/>
  <c r="F280" i="1"/>
  <c r="W170" i="1"/>
  <c r="Y170" i="1" s="1"/>
  <c r="D282" i="1" l="1"/>
  <c r="F281" i="1"/>
  <c r="W171" i="1"/>
  <c r="Y171" i="1" s="1"/>
  <c r="D283" i="1" l="1"/>
  <c r="F282" i="1"/>
  <c r="W172" i="1"/>
  <c r="Y172" i="1" s="1"/>
  <c r="F283" i="1" l="1"/>
  <c r="D284" i="1"/>
  <c r="W173" i="1"/>
  <c r="Y173" i="1" s="1"/>
  <c r="D285" i="1" l="1"/>
  <c r="F284" i="1"/>
  <c r="W174" i="1"/>
  <c r="Y174" i="1" s="1"/>
  <c r="F285" i="1" l="1"/>
  <c r="D286" i="1"/>
  <c r="W175" i="1"/>
  <c r="Y175" i="1" s="1"/>
  <c r="D287" i="1" l="1"/>
  <c r="F286" i="1"/>
  <c r="W176" i="1"/>
  <c r="Y176" i="1" s="1"/>
  <c r="D288" i="1" l="1"/>
  <c r="F287" i="1"/>
  <c r="W177" i="1"/>
  <c r="Y177" i="1" s="1"/>
  <c r="D289" i="1" l="1"/>
  <c r="F288" i="1"/>
  <c r="W178" i="1"/>
  <c r="Y178" i="1" s="1"/>
  <c r="F289" i="1" l="1"/>
  <c r="D290" i="1"/>
  <c r="W179" i="1"/>
  <c r="Y179" i="1" s="1"/>
  <c r="D291" i="1" l="1"/>
  <c r="F290" i="1"/>
  <c r="W180" i="1"/>
  <c r="Y180" i="1" s="1"/>
  <c r="F291" i="1" l="1"/>
  <c r="D292" i="1"/>
  <c r="W181" i="1"/>
  <c r="Y181" i="1" s="1"/>
  <c r="D293" i="1" l="1"/>
  <c r="F292" i="1"/>
  <c r="W182" i="1"/>
  <c r="Y182" i="1" s="1"/>
  <c r="F293" i="1" l="1"/>
  <c r="D294" i="1"/>
  <c r="W183" i="1"/>
  <c r="Y183" i="1" s="1"/>
  <c r="D295" i="1" l="1"/>
  <c r="F294" i="1"/>
  <c r="W184" i="1"/>
  <c r="Y184" i="1" s="1"/>
  <c r="F295" i="1" l="1"/>
  <c r="D296" i="1"/>
  <c r="W185" i="1"/>
  <c r="Y185" i="1" s="1"/>
  <c r="D297" i="1" l="1"/>
  <c r="F296" i="1"/>
  <c r="W186" i="1"/>
  <c r="Y186" i="1" s="1"/>
  <c r="F297" i="1" l="1"/>
  <c r="D298" i="1"/>
  <c r="W187" i="1"/>
  <c r="Y187" i="1" s="1"/>
  <c r="D299" i="1" l="1"/>
  <c r="F298" i="1"/>
  <c r="W188" i="1"/>
  <c r="Y188" i="1" s="1"/>
  <c r="F299" i="1" l="1"/>
  <c r="D300" i="1"/>
  <c r="W189" i="1"/>
  <c r="Y189" i="1" s="1"/>
  <c r="D301" i="1" l="1"/>
  <c r="F300" i="1"/>
  <c r="W190" i="1"/>
  <c r="Y190" i="1" s="1"/>
  <c r="F301" i="1" l="1"/>
  <c r="D302" i="1"/>
  <c r="W191" i="1"/>
  <c r="Y191" i="1" s="1"/>
  <c r="D303" i="1" l="1"/>
  <c r="F302" i="1"/>
  <c r="W192" i="1"/>
  <c r="Y192" i="1" s="1"/>
  <c r="F303" i="1" l="1"/>
  <c r="D304" i="1"/>
  <c r="W193" i="1"/>
  <c r="Y193" i="1" s="1"/>
  <c r="D305" i="1" l="1"/>
  <c r="F304" i="1"/>
  <c r="W194" i="1"/>
  <c r="Y194" i="1" s="1"/>
  <c r="F305" i="1" l="1"/>
  <c r="D306" i="1"/>
  <c r="W195" i="1"/>
  <c r="Y195" i="1" s="1"/>
  <c r="D307" i="1" l="1"/>
  <c r="F306" i="1"/>
  <c r="W196" i="1"/>
  <c r="Y196" i="1" s="1"/>
  <c r="F307" i="1" l="1"/>
  <c r="D308" i="1"/>
  <c r="W197" i="1"/>
  <c r="Y197" i="1" s="1"/>
  <c r="D309" i="1" l="1"/>
  <c r="F308" i="1"/>
  <c r="W198" i="1"/>
  <c r="Y198" i="1" s="1"/>
  <c r="F309" i="1" l="1"/>
  <c r="D310" i="1"/>
  <c r="W199" i="1"/>
  <c r="Y199" i="1" s="1"/>
  <c r="D311" i="1" l="1"/>
  <c r="F310" i="1"/>
  <c r="W200" i="1"/>
  <c r="Y200" i="1" s="1"/>
  <c r="F311" i="1" l="1"/>
  <c r="D312" i="1"/>
  <c r="W201" i="1"/>
  <c r="Y201" i="1" s="1"/>
  <c r="D313" i="1" l="1"/>
  <c r="F312" i="1"/>
  <c r="W202" i="1"/>
  <c r="Y202" i="1" s="1"/>
  <c r="F313" i="1" l="1"/>
  <c r="D314" i="1"/>
  <c r="W203" i="1"/>
  <c r="Y203" i="1" s="1"/>
  <c r="D315" i="1" l="1"/>
  <c r="F314" i="1"/>
  <c r="W204" i="1"/>
  <c r="Y204" i="1" s="1"/>
  <c r="F315" i="1" l="1"/>
  <c r="D316" i="1"/>
  <c r="W205" i="1"/>
  <c r="Y205" i="1" s="1"/>
  <c r="D317" i="1" l="1"/>
  <c r="F316" i="1"/>
  <c r="W206" i="1"/>
  <c r="Y206" i="1" s="1"/>
  <c r="F317" i="1" l="1"/>
  <c r="D318" i="1"/>
  <c r="W207" i="1"/>
  <c r="Y207" i="1" s="1"/>
  <c r="D319" i="1" l="1"/>
  <c r="F318" i="1"/>
  <c r="W208" i="1"/>
  <c r="Y208" i="1" s="1"/>
  <c r="F319" i="1" l="1"/>
  <c r="D320" i="1"/>
  <c r="W209" i="1"/>
  <c r="Y209" i="1" s="1"/>
  <c r="D321" i="1" l="1"/>
  <c r="F320" i="1"/>
  <c r="W210" i="1"/>
  <c r="Y210" i="1" s="1"/>
  <c r="D322" i="1" l="1"/>
  <c r="F321" i="1"/>
  <c r="W211" i="1"/>
  <c r="Y211" i="1" s="1"/>
  <c r="F322" i="1" l="1"/>
  <c r="D323" i="1"/>
  <c r="W212" i="1"/>
  <c r="Y212" i="1" s="1"/>
  <c r="D324" i="1" l="1"/>
  <c r="F323" i="1"/>
  <c r="W213" i="1"/>
  <c r="Y213" i="1" s="1"/>
  <c r="F324" i="1" l="1"/>
  <c r="D325" i="1"/>
  <c r="W214" i="1"/>
  <c r="Y214" i="1" s="1"/>
  <c r="D326" i="1" l="1"/>
  <c r="F325" i="1"/>
  <c r="W215" i="1"/>
  <c r="Y215" i="1" s="1"/>
  <c r="F326" i="1" l="1"/>
  <c r="D327" i="1"/>
  <c r="W216" i="1"/>
  <c r="Y216" i="1" s="1"/>
  <c r="D328" i="1" l="1"/>
  <c r="F327" i="1"/>
  <c r="W217" i="1"/>
  <c r="Y217" i="1" s="1"/>
  <c r="F328" i="1" l="1"/>
  <c r="D329" i="1"/>
  <c r="W218" i="1"/>
  <c r="Y218" i="1" s="1"/>
  <c r="D330" i="1" l="1"/>
  <c r="F329" i="1"/>
  <c r="W219" i="1"/>
  <c r="Y219" i="1" s="1"/>
  <c r="F330" i="1" l="1"/>
  <c r="D331" i="1"/>
  <c r="W220" i="1"/>
  <c r="Y220" i="1" s="1"/>
  <c r="D332" i="1" l="1"/>
  <c r="F331" i="1"/>
  <c r="W221" i="1"/>
  <c r="Y221" i="1" s="1"/>
  <c r="D333" i="1" l="1"/>
  <c r="F332" i="1"/>
  <c r="W222" i="1"/>
  <c r="Y222" i="1" s="1"/>
  <c r="D334" i="1" l="1"/>
  <c r="F333" i="1"/>
  <c r="W223" i="1"/>
  <c r="Y223" i="1" s="1"/>
  <c r="D335" i="1" l="1"/>
  <c r="F334" i="1"/>
  <c r="W224" i="1"/>
  <c r="Y224" i="1" s="1"/>
  <c r="D336" i="1" l="1"/>
  <c r="F335" i="1"/>
  <c r="W225" i="1"/>
  <c r="Y225" i="1" s="1"/>
  <c r="D337" i="1" l="1"/>
  <c r="F336" i="1"/>
  <c r="W226" i="1"/>
  <c r="Y226" i="1" s="1"/>
  <c r="D338" i="1" l="1"/>
  <c r="F337" i="1"/>
  <c r="W227" i="1"/>
  <c r="Y227" i="1" s="1"/>
  <c r="D339" i="1" l="1"/>
  <c r="F338" i="1"/>
  <c r="W228" i="1"/>
  <c r="Y228" i="1" s="1"/>
  <c r="D340" i="1" l="1"/>
  <c r="F339" i="1"/>
  <c r="W229" i="1"/>
  <c r="Y229" i="1" s="1"/>
  <c r="D341" i="1" l="1"/>
  <c r="F340" i="1"/>
  <c r="W230" i="1"/>
  <c r="Y230" i="1" s="1"/>
  <c r="D342" i="1" l="1"/>
  <c r="F341" i="1"/>
  <c r="W231" i="1"/>
  <c r="Y231" i="1" s="1"/>
  <c r="D343" i="1" l="1"/>
  <c r="F342" i="1"/>
  <c r="W232" i="1"/>
  <c r="Y232" i="1" s="1"/>
  <c r="D344" i="1" l="1"/>
  <c r="F343" i="1"/>
  <c r="W233" i="1"/>
  <c r="Y233" i="1" s="1"/>
  <c r="D345" i="1" l="1"/>
  <c r="F344" i="1"/>
  <c r="W234" i="1"/>
  <c r="Y234" i="1" s="1"/>
  <c r="F345" i="1" l="1"/>
  <c r="D346" i="1"/>
  <c r="W235" i="1"/>
  <c r="Y235" i="1" s="1"/>
  <c r="F346" i="1" l="1"/>
  <c r="D347" i="1"/>
  <c r="W236" i="1"/>
  <c r="Y236" i="1" s="1"/>
  <c r="D348" i="1" l="1"/>
  <c r="F347" i="1"/>
  <c r="W237" i="1"/>
  <c r="Y237" i="1" s="1"/>
  <c r="F348" i="1" l="1"/>
  <c r="D349" i="1"/>
  <c r="W238" i="1"/>
  <c r="Y238" i="1" s="1"/>
  <c r="D350" i="1" l="1"/>
  <c r="F349" i="1"/>
  <c r="W239" i="1"/>
  <c r="Y239" i="1" s="1"/>
  <c r="F350" i="1" l="1"/>
  <c r="D351" i="1"/>
  <c r="W240" i="1"/>
  <c r="Y240" i="1" s="1"/>
  <c r="D352" i="1" l="1"/>
  <c r="F351" i="1"/>
  <c r="W241" i="1"/>
  <c r="Y241" i="1" s="1"/>
  <c r="F352" i="1" l="1"/>
  <c r="D353" i="1"/>
  <c r="W242" i="1"/>
  <c r="Y242" i="1" s="1"/>
  <c r="D354" i="1" l="1"/>
  <c r="F353" i="1"/>
  <c r="W243" i="1"/>
  <c r="Y243" i="1" s="1"/>
  <c r="F354" i="1" l="1"/>
  <c r="D355" i="1"/>
  <c r="W244" i="1"/>
  <c r="Y244" i="1" s="1"/>
  <c r="D356" i="1" l="1"/>
  <c r="F355" i="1"/>
  <c r="W245" i="1"/>
  <c r="Y245" i="1" s="1"/>
  <c r="F356" i="1" l="1"/>
  <c r="D357" i="1"/>
  <c r="W246" i="1"/>
  <c r="Y246" i="1" s="1"/>
  <c r="F357" i="1" l="1"/>
  <c r="D358" i="1"/>
  <c r="W247" i="1"/>
  <c r="Y247" i="1" s="1"/>
  <c r="D359" i="1" l="1"/>
  <c r="F358" i="1"/>
  <c r="W248" i="1"/>
  <c r="Y248" i="1" s="1"/>
  <c r="D360" i="1" l="1"/>
  <c r="F359" i="1"/>
  <c r="W249" i="1"/>
  <c r="Y249" i="1" s="1"/>
  <c r="D361" i="1" l="1"/>
  <c r="F360" i="1"/>
  <c r="W250" i="1"/>
  <c r="Y250" i="1" s="1"/>
  <c r="D362" i="1" l="1"/>
  <c r="F361" i="1"/>
  <c r="W251" i="1"/>
  <c r="Y251" i="1" s="1"/>
  <c r="F362" i="1" l="1"/>
  <c r="D363" i="1"/>
  <c r="W252" i="1"/>
  <c r="Y252" i="1" s="1"/>
  <c r="F363" i="1" l="1"/>
  <c r="D364" i="1"/>
  <c r="F364" i="1" s="1"/>
  <c r="W253" i="1"/>
  <c r="Y253" i="1" s="1"/>
  <c r="W254" i="1" l="1"/>
  <c r="Y254" i="1" s="1"/>
  <c r="W255" i="1" l="1"/>
  <c r="Y255" i="1" s="1"/>
  <c r="W256" i="1" l="1"/>
  <c r="Y256" i="1" s="1"/>
  <c r="W257" i="1" l="1"/>
  <c r="Y257" i="1" s="1"/>
  <c r="W258" i="1" l="1"/>
  <c r="Y258" i="1" s="1"/>
  <c r="W259" i="1" l="1"/>
  <c r="Y259" i="1" s="1"/>
  <c r="W260" i="1" l="1"/>
  <c r="Y260" i="1" s="1"/>
  <c r="W261" i="1" l="1"/>
  <c r="Y261" i="1" s="1"/>
  <c r="W262" i="1" l="1"/>
  <c r="Y262" i="1" s="1"/>
  <c r="W263" i="1" l="1"/>
  <c r="Y263" i="1" s="1"/>
  <c r="W264" i="1" l="1"/>
  <c r="Y264" i="1" s="1"/>
  <c r="W265" i="1" l="1"/>
  <c r="Y265" i="1" s="1"/>
  <c r="W266" i="1" l="1"/>
  <c r="Y266" i="1" s="1"/>
  <c r="W267" i="1" l="1"/>
  <c r="Y267" i="1" s="1"/>
  <c r="W268" i="1" l="1"/>
  <c r="Y268" i="1" s="1"/>
  <c r="W269" i="1" l="1"/>
  <c r="Y269" i="1" s="1"/>
  <c r="W270" i="1" l="1"/>
  <c r="Y270" i="1" s="1"/>
  <c r="W271" i="1" l="1"/>
  <c r="Y271" i="1" s="1"/>
  <c r="W272" i="1" l="1"/>
  <c r="Y272" i="1" s="1"/>
  <c r="W273" i="1" l="1"/>
  <c r="Y273" i="1" s="1"/>
  <c r="W274" i="1" l="1"/>
  <c r="Y274" i="1" s="1"/>
  <c r="W275" i="1" l="1"/>
  <c r="Y275" i="1" s="1"/>
  <c r="W276" i="1" l="1"/>
  <c r="Y276" i="1" s="1"/>
  <c r="W277" i="1" l="1"/>
  <c r="Y277" i="1" s="1"/>
  <c r="W278" i="1" l="1"/>
  <c r="Y278" i="1" s="1"/>
  <c r="W279" i="1" l="1"/>
  <c r="Y279" i="1" s="1"/>
  <c r="W280" i="1" l="1"/>
  <c r="Y280" i="1" s="1"/>
  <c r="W281" i="1" l="1"/>
  <c r="Y281" i="1" s="1"/>
  <c r="W282" i="1" l="1"/>
  <c r="Y282" i="1" s="1"/>
  <c r="W283" i="1" l="1"/>
  <c r="Y283" i="1" s="1"/>
  <c r="W284" i="1" l="1"/>
  <c r="Y284" i="1" s="1"/>
  <c r="W285" i="1" l="1"/>
  <c r="Y285" i="1" s="1"/>
  <c r="W286" i="1" l="1"/>
  <c r="Y286" i="1" s="1"/>
  <c r="W287" i="1" l="1"/>
  <c r="Y287" i="1" s="1"/>
  <c r="W288" i="1" l="1"/>
  <c r="Y288" i="1" s="1"/>
  <c r="W289" i="1" l="1"/>
  <c r="Y289" i="1" s="1"/>
  <c r="W290" i="1" l="1"/>
  <c r="Y290" i="1" s="1"/>
  <c r="W291" i="1" l="1"/>
  <c r="Y291" i="1" s="1"/>
  <c r="W292" i="1" l="1"/>
  <c r="Y292" i="1" s="1"/>
  <c r="W293" i="1" l="1"/>
  <c r="Y293" i="1" s="1"/>
  <c r="W294" i="1" l="1"/>
  <c r="Y294" i="1" s="1"/>
  <c r="W295" i="1" l="1"/>
  <c r="Y295" i="1" s="1"/>
  <c r="W296" i="1" l="1"/>
  <c r="Y296" i="1" s="1"/>
  <c r="W297" i="1" l="1"/>
  <c r="Y297" i="1" s="1"/>
  <c r="W298" i="1" l="1"/>
  <c r="Y298" i="1" s="1"/>
  <c r="W299" i="1" l="1"/>
  <c r="Y299" i="1" s="1"/>
  <c r="W300" i="1" l="1"/>
  <c r="Y300" i="1" s="1"/>
  <c r="W301" i="1" l="1"/>
  <c r="Y301" i="1" s="1"/>
  <c r="W302" i="1" l="1"/>
  <c r="Y302" i="1" s="1"/>
  <c r="W303" i="1" l="1"/>
  <c r="Y303" i="1" s="1"/>
  <c r="W304" i="1" l="1"/>
  <c r="Y304" i="1" s="1"/>
  <c r="W305" i="1" l="1"/>
  <c r="Y305" i="1" s="1"/>
  <c r="W306" i="1" l="1"/>
  <c r="Y306" i="1" s="1"/>
  <c r="W307" i="1" l="1"/>
  <c r="Y307" i="1" s="1"/>
  <c r="W308" i="1" l="1"/>
  <c r="Y308" i="1" s="1"/>
  <c r="W309" i="1" l="1"/>
  <c r="Y309" i="1" s="1"/>
  <c r="W310" i="1" l="1"/>
  <c r="Y310" i="1" s="1"/>
  <c r="W311" i="1" l="1"/>
  <c r="Y311" i="1" s="1"/>
  <c r="W312" i="1" l="1"/>
  <c r="Y312" i="1" s="1"/>
  <c r="W313" i="1" l="1"/>
  <c r="Y313" i="1" s="1"/>
  <c r="W314" i="1" l="1"/>
  <c r="Y314" i="1" s="1"/>
  <c r="W315" i="1" l="1"/>
  <c r="Y315" i="1" s="1"/>
  <c r="W316" i="1" l="1"/>
  <c r="Y316" i="1" s="1"/>
  <c r="W317" i="1" l="1"/>
  <c r="Y317" i="1" s="1"/>
  <c r="W318" i="1" l="1"/>
  <c r="Y318" i="1" s="1"/>
  <c r="W319" i="1" l="1"/>
  <c r="Y319" i="1" s="1"/>
  <c r="W320" i="1" l="1"/>
  <c r="Y320" i="1" s="1"/>
  <c r="W321" i="1" l="1"/>
  <c r="Y321" i="1" s="1"/>
  <c r="W322" i="1" l="1"/>
  <c r="Y322" i="1" s="1"/>
  <c r="W323" i="1" l="1"/>
  <c r="Y323" i="1" s="1"/>
  <c r="W324" i="1" l="1"/>
  <c r="Y324" i="1" s="1"/>
  <c r="W325" i="1" l="1"/>
  <c r="Y325" i="1" s="1"/>
  <c r="W326" i="1" l="1"/>
  <c r="Y326" i="1" s="1"/>
  <c r="W327" i="1" l="1"/>
  <c r="Y327" i="1" s="1"/>
  <c r="W328" i="1" l="1"/>
  <c r="Y328" i="1" s="1"/>
  <c r="W329" i="1" l="1"/>
  <c r="Y329" i="1" s="1"/>
  <c r="W330" i="1" l="1"/>
  <c r="Y330" i="1" s="1"/>
  <c r="W331" i="1" l="1"/>
  <c r="Y331" i="1" s="1"/>
  <c r="W332" i="1" l="1"/>
  <c r="Y332" i="1" s="1"/>
  <c r="W333" i="1" l="1"/>
  <c r="Y333" i="1" s="1"/>
  <c r="W334" i="1" l="1"/>
  <c r="Y334" i="1" s="1"/>
  <c r="W335" i="1" l="1"/>
  <c r="Y335" i="1" s="1"/>
  <c r="W336" i="1" l="1"/>
  <c r="Y336" i="1" s="1"/>
  <c r="W337" i="1" l="1"/>
  <c r="Y337" i="1" s="1"/>
  <c r="W338" i="1" l="1"/>
  <c r="Y338" i="1" s="1"/>
  <c r="W339" i="1" l="1"/>
  <c r="Y339" i="1" s="1"/>
  <c r="W340" i="1" l="1"/>
  <c r="Y340" i="1" s="1"/>
  <c r="W341" i="1" l="1"/>
  <c r="Y341" i="1" s="1"/>
  <c r="W342" i="1" l="1"/>
  <c r="Y342" i="1" s="1"/>
  <c r="W343" i="1" l="1"/>
  <c r="Y343" i="1" s="1"/>
  <c r="W344" i="1" l="1"/>
  <c r="Y344" i="1" s="1"/>
  <c r="W345" i="1" l="1"/>
  <c r="Y345" i="1" s="1"/>
  <c r="W346" i="1" l="1"/>
  <c r="Y346" i="1" s="1"/>
  <c r="W347" i="1" l="1"/>
  <c r="Y347" i="1" s="1"/>
  <c r="W348" i="1" l="1"/>
  <c r="Y348" i="1" s="1"/>
  <c r="W349" i="1" l="1"/>
  <c r="Y349" i="1" s="1"/>
  <c r="W350" i="1" l="1"/>
  <c r="Y350" i="1" s="1"/>
  <c r="W351" i="1" l="1"/>
  <c r="Y351" i="1" s="1"/>
  <c r="W352" i="1" l="1"/>
  <c r="Y352" i="1" s="1"/>
  <c r="W353" i="1" l="1"/>
  <c r="Y353" i="1" s="1"/>
  <c r="W354" i="1" l="1"/>
  <c r="Y354" i="1" s="1"/>
  <c r="W355" i="1" l="1"/>
  <c r="Y355" i="1" s="1"/>
  <c r="W356" i="1" l="1"/>
  <c r="Y356" i="1" s="1"/>
  <c r="W357" i="1" l="1"/>
  <c r="Y357" i="1" s="1"/>
  <c r="W358" i="1" l="1"/>
  <c r="Y358" i="1" s="1"/>
  <c r="W359" i="1" l="1"/>
  <c r="Y359" i="1" s="1"/>
  <c r="W360" i="1" l="1"/>
  <c r="Y360" i="1" s="1"/>
  <c r="W361" i="1" l="1"/>
  <c r="Y361" i="1" s="1"/>
  <c r="W362" i="1" l="1"/>
  <c r="Y362" i="1" s="1"/>
  <c r="W364" i="1" l="1"/>
  <c r="Y364" i="1" s="1"/>
  <c r="W363" i="1"/>
  <c r="Y363" i="1" s="1"/>
  <c r="E216" i="2" l="1"/>
</calcChain>
</file>

<file path=xl/sharedStrings.xml><?xml version="1.0" encoding="utf-8"?>
<sst xmlns="http://schemas.openxmlformats.org/spreadsheetml/2006/main" count="663" uniqueCount="33">
  <si>
    <t>Month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</si>
  <si>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</si>
  <si>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</si>
  <si>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</si>
  <si>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</si>
  <si>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</si>
  <si>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</si>
  <si>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</si>
  <si>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</si>
  <si>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</si>
  <si>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</si>
  <si>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</si>
  <si>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</si>
  <si>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</si>
  <si>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Balance</t>
  </si>
  <si>
    <t>Amortization</t>
  </si>
  <si>
    <t>Per PSC Order</t>
  </si>
  <si>
    <t>Acc. Amt.</t>
  </si>
  <si>
    <t>Acq. Adj.</t>
  </si>
  <si>
    <t>Unamortized Balance</t>
  </si>
  <si>
    <t>Total Booked</t>
  </si>
  <si>
    <t>Acquisition Adjustment 1799-1140 less $1263,776 Atlantic Utilities</t>
  </si>
  <si>
    <t>Adjustment</t>
  </si>
  <si>
    <t>Difference Order to Books</t>
  </si>
  <si>
    <t>Booked Amounts- Adjusted to Eliminate Matt Dew Adjustment December 2018 to February 2019 that was later reversed</t>
  </si>
  <si>
    <t>Net Amortization Expense</t>
  </si>
  <si>
    <t>Amortization of Acquisition Adj.1799-1150/ Amt. Exp. 4060</t>
  </si>
  <si>
    <t>Unprotected Deferred Tax Acq. Adj. Regulatory Asset 262 Months/ Amt. in 4060</t>
  </si>
  <si>
    <t>Deferred Tax Gross Up Reg Liab 25AX-2832/was amortized in 8600-4111, now in 8500-4101</t>
  </si>
  <si>
    <t>Deferred Tax Acquisition Adj. 25AA-2832/ was amortized in 8600-4111</t>
  </si>
  <si>
    <t>Acquisition Adjustment</t>
  </si>
  <si>
    <t>Amortization Expense</t>
  </si>
  <si>
    <t>Accumulated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</si>
</sst>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1" applyFont="1"/>
    <xf numFmtId="164" fontId="0" fillId="0" borderId="0" xfId="1" applyNumberFormat="1" applyFont="1"/>
    <xf numFmtId="164" fontId="0" fillId="0" borderId="0" xfId="0" applyNumberFormat="1"/>
    <xf numFmtId="44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/>
    </xf>
    <xf numFmtId="44" fontId="2" fillId="4" borderId="0" xfId="1" applyFont="1" applyFill="1" applyAlignment="1">
      <alignment horizontal="center"/>
    </xf>
    <xf numFmtId="0" fontId="2" fillId="4" borderId="0" xfId="0" applyFont="1" applyFill="1" applyAlignment="1">
      <alignment horizontal="center" wrapText="1"/>
    </xf>
    <xf numFmtId="44" fontId="0" fillId="4" borderId="0" xfId="1" applyFont="1" applyFill="1"/>
    <xf numFmtId="0" fontId="0" fillId="4" borderId="0" xfId="0" applyFill="1"/>
    <xf numFmtId="164" fontId="0" fillId="4" borderId="0" xfId="1" applyNumberFormat="1" applyFont="1" applyFill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/>
    </xf>
    <xf numFmtId="164" fontId="2" fillId="5" borderId="0" xfId="1" applyNumberFormat="1" applyFont="1" applyFill="1" applyAlignment="1">
      <alignment horizontal="center"/>
    </xf>
    <xf numFmtId="44" fontId="2" fillId="5" borderId="0" xfId="1" applyFont="1" applyFill="1" applyAlignment="1">
      <alignment horizontal="center" wrapText="1"/>
    </xf>
    <xf numFmtId="44" fontId="2" fillId="5" borderId="0" xfId="1" applyFont="1" applyFill="1" applyAlignment="1">
      <alignment horizontal="center"/>
    </xf>
    <xf numFmtId="164" fontId="0" fillId="5" borderId="0" xfId="1" applyNumberFormat="1" applyFont="1" applyFill="1"/>
    <xf numFmtId="0" fontId="0" fillId="5" borderId="0" xfId="0" applyFill="1"/>
    <xf numFmtId="0" fontId="0" fillId="5" borderId="0" xfId="0" applyFill="1" applyAlignment="1">
      <alignment horizontal="center"/>
    </xf>
    <xf numFmtId="164" fontId="0" fillId="5" borderId="0" xfId="1" applyNumberFormat="1" applyFont="1" applyFill="1" applyAlignment="1">
      <alignment horizontal="center"/>
    </xf>
    <xf numFmtId="44" fontId="0" fillId="5" borderId="0" xfId="1" applyFont="1" applyFill="1" applyAlignment="1">
      <alignment horizontal="center"/>
    </xf>
    <xf numFmtId="44" fontId="0" fillId="5" borderId="0" xfId="1" applyFont="1" applyFill="1"/>
    <xf numFmtId="164" fontId="0" fillId="5" borderId="0" xfId="0" applyNumberFormat="1" applyFill="1"/>
    <xf numFmtId="44" fontId="0" fillId="5" borderId="0" xfId="0" applyNumberFormat="1" applyFill="1"/>
    <xf numFmtId="0" fontId="2" fillId="6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/>
    </xf>
    <xf numFmtId="164" fontId="0" fillId="6" borderId="0" xfId="0" applyNumberFormat="1" applyFill="1"/>
    <xf numFmtId="44" fontId="0" fillId="7" borderId="0" xfId="1" applyFont="1" applyFill="1"/>
    <xf numFmtId="0" fontId="2" fillId="5" borderId="0" xfId="0" applyFont="1" applyFill="1" applyAlignment="1">
      <alignment horizontal="center" wrapText="1"/>
    </xf>
    <xf numFmtId="164" fontId="2" fillId="5" borderId="0" xfId="1" applyNumberFormat="1" applyFont="1" applyFill="1" applyAlignment="1">
      <alignment horizontal="center" wrapText="1"/>
    </xf>
    <xf numFmtId="44" fontId="2" fillId="5" borderId="0" xfId="1" applyFont="1" applyFill="1" applyAlignment="1">
      <alignment horizontal="center" wrapText="1"/>
    </xf>
    <xf numFmtId="44" fontId="2" fillId="2" borderId="1" xfId="1" applyFont="1" applyFill="1" applyBorder="1" applyAlignment="1">
      <alignment horizontal="center" wrapText="1"/>
    </xf>
    <xf numFmtId="44" fontId="2" fillId="2" borderId="2" xfId="1" applyFont="1" applyFill="1" applyBorder="1" applyAlignment="1">
      <alignment horizontal="center" wrapText="1"/>
    </xf>
    <xf numFmtId="44" fontId="2" fillId="2" borderId="3" xfId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6"/>
  <sheetViews>
    <sheetView tabSelected="1" workbookViewId="0">
      <pane xSplit="2" ySplit="3" topLeftCell="C128" activePane="bottomRight" state="frozen"/>
      <selection pane="topRight" activeCell="C1" sqref="C1"/>
      <selection pane="bottomLeft" activeCell="A4" sqref="A4"/>
      <selection pane="bottomRight" activeCell="C129" sqref="C118:C129"/>
    </sheetView>
  </sheetViews>
  <sheetFormatPr defaultRowHeight="15" x14ac:dyDescent="0.25"/>
  <cols>
    <col min="1" max="2" width="14.28515625" customWidth="1"/>
    <col min="3" max="3" width="14.28515625" style="1" customWidth="1"/>
    <col min="4" max="4" width="18.7109375" style="1" customWidth="1"/>
    <col min="5" max="5" width="16.140625" style="1" customWidth="1"/>
    <col min="6" max="6" width="16.140625" customWidth="1"/>
    <col min="7" max="7" width="7" customWidth="1"/>
    <col min="8" max="8" width="14.28515625" customWidth="1"/>
    <col min="9" max="9" width="2.140625" customWidth="1"/>
    <col min="10" max="10" width="14.28515625" customWidth="1"/>
    <col min="11" max="11" width="14.28515625" style="2" bestFit="1" customWidth="1"/>
    <col min="12" max="12" width="2" customWidth="1"/>
    <col min="13" max="13" width="14.7109375" style="2" customWidth="1"/>
    <col min="14" max="14" width="13" style="2" customWidth="1"/>
    <col min="15" max="15" width="1" style="2" customWidth="1"/>
    <col min="16" max="16" width="13.28515625" customWidth="1"/>
    <col min="17" max="17" width="16.5703125" customWidth="1"/>
    <col min="18" max="18" width="18.5703125" customWidth="1"/>
    <col min="19" max="19" width="1.7109375" customWidth="1"/>
    <col min="20" max="20" width="14" style="1" customWidth="1"/>
    <col min="21" max="21" width="13.5703125" style="2" customWidth="1"/>
    <col min="22" max="22" width="1.140625" style="1" customWidth="1"/>
    <col min="23" max="23" width="12.5703125" bestFit="1" customWidth="1"/>
    <col min="24" max="24" width="5.28515625" customWidth="1"/>
    <col min="25" max="25" width="14.5703125" customWidth="1"/>
    <col min="26" max="26" width="4.5703125" customWidth="1"/>
    <col min="27" max="27" width="14.140625" customWidth="1"/>
  </cols>
  <sheetData>
    <row r="1" spans="1:27" ht="15.75" thickBot="1" x14ac:dyDescent="0.3">
      <c r="C1" s="34" t="s">
        <v>16</v>
      </c>
      <c r="D1" s="35"/>
      <c r="E1" s="35"/>
      <c r="F1" s="36"/>
      <c r="H1" s="37" t="s">
        <v>24</v>
      </c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9"/>
    </row>
    <row r="2" spans="1:27" s="6" customFormat="1" ht="106.5" customHeight="1" x14ac:dyDescent="0.25">
      <c r="C2" s="8"/>
      <c r="D2" s="8"/>
      <c r="E2" s="8"/>
      <c r="F2" s="8"/>
      <c r="H2" s="14" t="s">
        <v>21</v>
      </c>
      <c r="I2" s="14"/>
      <c r="J2" s="31" t="s">
        <v>27</v>
      </c>
      <c r="K2" s="31"/>
      <c r="L2" s="15"/>
      <c r="M2" s="32" t="s">
        <v>26</v>
      </c>
      <c r="N2" s="32"/>
      <c r="O2" s="16"/>
      <c r="P2" s="31" t="s">
        <v>29</v>
      </c>
      <c r="Q2" s="31"/>
      <c r="R2" s="31"/>
      <c r="S2" s="15"/>
      <c r="T2" s="33" t="s">
        <v>28</v>
      </c>
      <c r="U2" s="33"/>
      <c r="V2" s="17"/>
      <c r="W2" s="15" t="s">
        <v>20</v>
      </c>
      <c r="Y2" s="27" t="s">
        <v>23</v>
      </c>
      <c r="AA2" s="7" t="s">
        <v>25</v>
      </c>
    </row>
    <row r="3" spans="1:27" s="6" customFormat="1" ht="30" x14ac:dyDescent="0.25">
      <c r="A3" s="6" t="s">
        <v>0</v>
      </c>
      <c r="B3" s="6" t="s">
        <v>1</v>
      </c>
      <c r="C3" s="9" t="s">
        <v>15</v>
      </c>
      <c r="D3" s="9" t="s">
        <v>17</v>
      </c>
      <c r="E3" s="9" t="s">
        <v>18</v>
      </c>
      <c r="F3" s="10" t="s">
        <v>19</v>
      </c>
      <c r="H3" s="15"/>
      <c r="I3" s="15"/>
      <c r="J3" s="15" t="s">
        <v>15</v>
      </c>
      <c r="K3" s="16" t="s">
        <v>14</v>
      </c>
      <c r="L3" s="15"/>
      <c r="M3" s="16" t="s">
        <v>15</v>
      </c>
      <c r="N3" s="16" t="s">
        <v>14</v>
      </c>
      <c r="O3" s="16"/>
      <c r="P3" s="16" t="s">
        <v>15</v>
      </c>
      <c r="Q3" s="16" t="s">
        <v>22</v>
      </c>
      <c r="R3" s="16" t="s">
        <v>14</v>
      </c>
      <c r="S3" s="15"/>
      <c r="T3" s="18" t="s">
        <v>15</v>
      </c>
      <c r="U3" s="16" t="s">
        <v>14</v>
      </c>
      <c r="V3" s="18"/>
      <c r="W3" s="15"/>
      <c r="Y3" s="28"/>
    </row>
    <row r="4" spans="1:27" x14ac:dyDescent="0.25">
      <c r="A4" t="s">
        <v>11</v>
      </c>
      <c r="B4">
        <v>2009</v>
      </c>
      <c r="C4" s="11"/>
      <c r="D4" s="11"/>
      <c r="E4" s="11">
        <v>34192493</v>
      </c>
      <c r="F4" s="12"/>
      <c r="H4" s="19"/>
      <c r="I4" s="20"/>
      <c r="J4" s="21"/>
      <c r="K4" s="22"/>
      <c r="L4" s="20"/>
      <c r="M4" s="19"/>
      <c r="N4" s="19"/>
      <c r="O4" s="19"/>
      <c r="P4" s="22"/>
      <c r="Q4" s="22"/>
      <c r="R4" s="22"/>
      <c r="S4" s="20"/>
      <c r="T4" s="23"/>
      <c r="U4" s="22"/>
      <c r="V4" s="24"/>
      <c r="W4" s="25">
        <f t="shared" ref="W4:W67" si="0">R4+N4+K4+H4+U4</f>
        <v>0</v>
      </c>
      <c r="Y4" s="29">
        <f t="shared" ref="Y4:Y67" si="1">F4-W4</f>
        <v>0</v>
      </c>
      <c r="AA4" s="4">
        <f>T4+P4+M4+J4</f>
        <v>0</v>
      </c>
    </row>
    <row r="5" spans="1:27" x14ac:dyDescent="0.25">
      <c r="A5" t="s">
        <v>12</v>
      </c>
      <c r="B5">
        <v>2009</v>
      </c>
      <c r="C5" s="11">
        <f t="shared" ref="C5:C68" si="2">1139749.77/12</f>
        <v>94979.147500000006</v>
      </c>
      <c r="D5" s="11">
        <f>-C5</f>
        <v>-94979.147500000006</v>
      </c>
      <c r="E5" s="11">
        <v>34192396</v>
      </c>
      <c r="F5" s="13">
        <f t="shared" ref="F5:F68" si="3">E5+D5</f>
        <v>34097416.852499999</v>
      </c>
      <c r="H5" s="19"/>
      <c r="I5" s="20"/>
      <c r="J5" s="21"/>
      <c r="K5" s="22"/>
      <c r="L5" s="20"/>
      <c r="M5" s="19"/>
      <c r="N5" s="19"/>
      <c r="O5" s="19"/>
      <c r="P5" s="22"/>
      <c r="Q5" s="22"/>
      <c r="R5" s="22"/>
      <c r="S5" s="20"/>
      <c r="T5" s="23"/>
      <c r="U5" s="22"/>
      <c r="V5" s="24"/>
      <c r="W5" s="25">
        <f t="shared" si="0"/>
        <v>0</v>
      </c>
      <c r="Y5" s="29">
        <f t="shared" si="1"/>
        <v>34097416.852499999</v>
      </c>
      <c r="AA5" s="4">
        <f t="shared" ref="AA5:AA68" si="4">T5+P5+M5+J5</f>
        <v>0</v>
      </c>
    </row>
    <row r="6" spans="1:27" x14ac:dyDescent="0.25">
      <c r="A6" t="s">
        <v>13</v>
      </c>
      <c r="B6">
        <v>2009</v>
      </c>
      <c r="C6" s="11">
        <f t="shared" si="2"/>
        <v>94979.147500000006</v>
      </c>
      <c r="D6" s="11">
        <f>D5-C6</f>
        <v>-189958.29500000001</v>
      </c>
      <c r="E6" s="11">
        <v>34192397</v>
      </c>
      <c r="F6" s="13">
        <f t="shared" si="3"/>
        <v>34002438.704999998</v>
      </c>
      <c r="H6" s="19"/>
      <c r="I6" s="20"/>
      <c r="J6" s="21"/>
      <c r="K6" s="22"/>
      <c r="L6" s="20"/>
      <c r="M6" s="19"/>
      <c r="N6" s="19"/>
      <c r="O6" s="19"/>
      <c r="P6" s="22"/>
      <c r="Q6" s="22"/>
      <c r="R6" s="22"/>
      <c r="S6" s="20"/>
      <c r="T6" s="23"/>
      <c r="U6" s="22"/>
      <c r="V6" s="24"/>
      <c r="W6" s="25">
        <f t="shared" si="0"/>
        <v>0</v>
      </c>
      <c r="Y6" s="29">
        <f t="shared" si="1"/>
        <v>34002438.704999998</v>
      </c>
      <c r="AA6" s="4">
        <f t="shared" si="4"/>
        <v>0</v>
      </c>
    </row>
    <row r="7" spans="1:27" x14ac:dyDescent="0.25">
      <c r="A7" t="s">
        <v>2</v>
      </c>
      <c r="B7">
        <v>2010</v>
      </c>
      <c r="C7" s="11">
        <f t="shared" si="2"/>
        <v>94979.147500000006</v>
      </c>
      <c r="D7" s="11">
        <f t="shared" ref="D7:D70" si="5">D6-C7</f>
        <v>-284937.4425</v>
      </c>
      <c r="E7" s="11">
        <v>34192398</v>
      </c>
      <c r="F7" s="13">
        <f t="shared" si="3"/>
        <v>33907460.557499997</v>
      </c>
      <c r="H7" s="19"/>
      <c r="I7" s="20"/>
      <c r="J7" s="21"/>
      <c r="K7" s="22"/>
      <c r="L7" s="20"/>
      <c r="M7" s="19"/>
      <c r="N7" s="19"/>
      <c r="O7" s="19"/>
      <c r="P7" s="22"/>
      <c r="Q7" s="22"/>
      <c r="R7" s="22"/>
      <c r="S7" s="20"/>
      <c r="T7" s="23"/>
      <c r="U7" s="22"/>
      <c r="V7" s="24"/>
      <c r="W7" s="25">
        <f t="shared" si="0"/>
        <v>0</v>
      </c>
      <c r="Y7" s="29">
        <f t="shared" si="1"/>
        <v>33907460.557499997</v>
      </c>
      <c r="AA7" s="4">
        <f t="shared" si="4"/>
        <v>0</v>
      </c>
    </row>
    <row r="8" spans="1:27" x14ac:dyDescent="0.25">
      <c r="A8" t="s">
        <v>3</v>
      </c>
      <c r="B8">
        <v>2010</v>
      </c>
      <c r="C8" s="11">
        <f t="shared" si="2"/>
        <v>94979.147500000006</v>
      </c>
      <c r="D8" s="11">
        <f t="shared" si="5"/>
        <v>-379916.59</v>
      </c>
      <c r="E8" s="11">
        <v>34192399</v>
      </c>
      <c r="F8" s="13">
        <f t="shared" si="3"/>
        <v>33812482.409999996</v>
      </c>
      <c r="H8" s="19"/>
      <c r="I8" s="20"/>
      <c r="J8" s="21"/>
      <c r="K8" s="22"/>
      <c r="L8" s="20"/>
      <c r="M8" s="19"/>
      <c r="N8" s="19"/>
      <c r="O8" s="19"/>
      <c r="P8" s="22"/>
      <c r="Q8" s="22"/>
      <c r="R8" s="22"/>
      <c r="S8" s="20"/>
      <c r="T8" s="23"/>
      <c r="U8" s="22"/>
      <c r="V8" s="24"/>
      <c r="W8" s="25">
        <f t="shared" si="0"/>
        <v>0</v>
      </c>
      <c r="Y8" s="29">
        <f t="shared" si="1"/>
        <v>33812482.409999996</v>
      </c>
      <c r="AA8" s="4">
        <f t="shared" si="4"/>
        <v>0</v>
      </c>
    </row>
    <row r="9" spans="1:27" x14ac:dyDescent="0.25">
      <c r="A9" t="s">
        <v>4</v>
      </c>
      <c r="B9">
        <v>2010</v>
      </c>
      <c r="C9" s="11">
        <f t="shared" si="2"/>
        <v>94979.147500000006</v>
      </c>
      <c r="D9" s="11">
        <f t="shared" si="5"/>
        <v>-474895.73750000005</v>
      </c>
      <c r="E9" s="11">
        <v>34192400</v>
      </c>
      <c r="F9" s="13">
        <f t="shared" si="3"/>
        <v>33717504.262500003</v>
      </c>
      <c r="H9" s="19"/>
      <c r="I9" s="20"/>
      <c r="J9" s="21"/>
      <c r="K9" s="22"/>
      <c r="L9" s="20"/>
      <c r="M9" s="19"/>
      <c r="N9" s="19"/>
      <c r="O9" s="19"/>
      <c r="P9" s="22"/>
      <c r="Q9" s="22"/>
      <c r="R9" s="22"/>
      <c r="S9" s="20"/>
      <c r="T9" s="23"/>
      <c r="U9" s="22"/>
      <c r="V9" s="24"/>
      <c r="W9" s="25">
        <f t="shared" si="0"/>
        <v>0</v>
      </c>
      <c r="Y9" s="29">
        <f t="shared" si="1"/>
        <v>33717504.262500003</v>
      </c>
      <c r="AA9" s="4">
        <f t="shared" si="4"/>
        <v>0</v>
      </c>
    </row>
    <row r="10" spans="1:27" x14ac:dyDescent="0.25">
      <c r="A10" t="s">
        <v>5</v>
      </c>
      <c r="B10">
        <v>2010</v>
      </c>
      <c r="C10" s="11">
        <f t="shared" si="2"/>
        <v>94979.147500000006</v>
      </c>
      <c r="D10" s="11">
        <f t="shared" si="5"/>
        <v>-569874.88500000001</v>
      </c>
      <c r="E10" s="11">
        <v>34192401</v>
      </c>
      <c r="F10" s="13">
        <f t="shared" si="3"/>
        <v>33622526.115000002</v>
      </c>
      <c r="H10" s="19"/>
      <c r="I10" s="20"/>
      <c r="J10" s="21"/>
      <c r="K10" s="22"/>
      <c r="L10" s="20"/>
      <c r="M10" s="19"/>
      <c r="N10" s="19"/>
      <c r="O10" s="19"/>
      <c r="P10" s="22"/>
      <c r="Q10" s="22"/>
      <c r="R10" s="22"/>
      <c r="S10" s="20"/>
      <c r="T10" s="23"/>
      <c r="U10" s="22"/>
      <c r="V10" s="24"/>
      <c r="W10" s="25">
        <f t="shared" si="0"/>
        <v>0</v>
      </c>
      <c r="Y10" s="29">
        <f t="shared" si="1"/>
        <v>33622526.115000002</v>
      </c>
      <c r="AA10" s="4">
        <f t="shared" si="4"/>
        <v>0</v>
      </c>
    </row>
    <row r="11" spans="1:27" x14ac:dyDescent="0.25">
      <c r="A11" t="s">
        <v>6</v>
      </c>
      <c r="B11">
        <v>2010</v>
      </c>
      <c r="C11" s="11">
        <f t="shared" si="2"/>
        <v>94979.147500000006</v>
      </c>
      <c r="D11" s="11">
        <f t="shared" si="5"/>
        <v>-664854.03249999997</v>
      </c>
      <c r="E11" s="11">
        <v>34192402</v>
      </c>
      <c r="F11" s="13">
        <f t="shared" si="3"/>
        <v>33527547.967500001</v>
      </c>
      <c r="H11" s="19"/>
      <c r="I11" s="20"/>
      <c r="J11" s="21"/>
      <c r="K11" s="22"/>
      <c r="L11" s="20"/>
      <c r="M11" s="19"/>
      <c r="N11" s="19"/>
      <c r="O11" s="19"/>
      <c r="P11" s="22"/>
      <c r="Q11" s="22"/>
      <c r="R11" s="22"/>
      <c r="S11" s="20"/>
      <c r="T11" s="23"/>
      <c r="U11" s="22"/>
      <c r="V11" s="24"/>
      <c r="W11" s="25">
        <f t="shared" si="0"/>
        <v>0</v>
      </c>
      <c r="Y11" s="29">
        <f t="shared" si="1"/>
        <v>33527547.967500001</v>
      </c>
      <c r="AA11" s="4">
        <f t="shared" si="4"/>
        <v>0</v>
      </c>
    </row>
    <row r="12" spans="1:27" x14ac:dyDescent="0.25">
      <c r="A12" t="s">
        <v>7</v>
      </c>
      <c r="B12">
        <v>2010</v>
      </c>
      <c r="C12" s="11">
        <f t="shared" si="2"/>
        <v>94979.147500000006</v>
      </c>
      <c r="D12" s="11">
        <f t="shared" si="5"/>
        <v>-759833.17999999993</v>
      </c>
      <c r="E12" s="11">
        <v>34192403</v>
      </c>
      <c r="F12" s="13">
        <f t="shared" si="3"/>
        <v>33432569.82</v>
      </c>
      <c r="H12" s="19"/>
      <c r="I12" s="20"/>
      <c r="J12" s="21"/>
      <c r="K12" s="22"/>
      <c r="L12" s="20"/>
      <c r="M12" s="19"/>
      <c r="N12" s="19"/>
      <c r="O12" s="19"/>
      <c r="P12" s="22"/>
      <c r="Q12" s="22"/>
      <c r="R12" s="22"/>
      <c r="S12" s="20"/>
      <c r="T12" s="23"/>
      <c r="U12" s="22"/>
      <c r="V12" s="24"/>
      <c r="W12" s="25">
        <f t="shared" si="0"/>
        <v>0</v>
      </c>
      <c r="Y12" s="29">
        <f t="shared" si="1"/>
        <v>33432569.82</v>
      </c>
      <c r="AA12" s="4">
        <f t="shared" si="4"/>
        <v>0</v>
      </c>
    </row>
    <row r="13" spans="1:27" x14ac:dyDescent="0.25">
      <c r="A13" t="s">
        <v>8</v>
      </c>
      <c r="B13">
        <v>2010</v>
      </c>
      <c r="C13" s="11">
        <f t="shared" si="2"/>
        <v>94979.147500000006</v>
      </c>
      <c r="D13" s="11">
        <f t="shared" si="5"/>
        <v>-854812.3274999999</v>
      </c>
      <c r="E13" s="11">
        <v>34192404</v>
      </c>
      <c r="F13" s="13">
        <f t="shared" si="3"/>
        <v>33337591.672499999</v>
      </c>
      <c r="H13" s="19"/>
      <c r="I13" s="20"/>
      <c r="J13" s="21"/>
      <c r="K13" s="22"/>
      <c r="L13" s="20"/>
      <c r="M13" s="19"/>
      <c r="N13" s="19"/>
      <c r="O13" s="19"/>
      <c r="P13" s="22"/>
      <c r="Q13" s="22"/>
      <c r="R13" s="22"/>
      <c r="S13" s="20"/>
      <c r="T13" s="23"/>
      <c r="U13" s="22"/>
      <c r="V13" s="24"/>
      <c r="W13" s="25">
        <f t="shared" si="0"/>
        <v>0</v>
      </c>
      <c r="Y13" s="29">
        <f t="shared" si="1"/>
        <v>33337591.672499999</v>
      </c>
      <c r="AA13" s="4">
        <f t="shared" si="4"/>
        <v>0</v>
      </c>
    </row>
    <row r="14" spans="1:27" x14ac:dyDescent="0.25">
      <c r="A14" t="s">
        <v>9</v>
      </c>
      <c r="B14">
        <v>2010</v>
      </c>
      <c r="C14" s="11">
        <f t="shared" si="2"/>
        <v>94979.147500000006</v>
      </c>
      <c r="D14" s="11">
        <f t="shared" si="5"/>
        <v>-949791.47499999986</v>
      </c>
      <c r="E14" s="11">
        <v>34192405</v>
      </c>
      <c r="F14" s="13">
        <f t="shared" si="3"/>
        <v>33242613.524999999</v>
      </c>
      <c r="H14" s="19"/>
      <c r="I14" s="20"/>
      <c r="J14" s="21"/>
      <c r="K14" s="22"/>
      <c r="L14" s="20"/>
      <c r="M14" s="19"/>
      <c r="N14" s="19"/>
      <c r="O14" s="19"/>
      <c r="P14" s="22"/>
      <c r="Q14" s="22"/>
      <c r="R14" s="22"/>
      <c r="S14" s="20"/>
      <c r="T14" s="23"/>
      <c r="U14" s="22"/>
      <c r="V14" s="24"/>
      <c r="W14" s="25">
        <f t="shared" si="0"/>
        <v>0</v>
      </c>
      <c r="Y14" s="29">
        <f t="shared" si="1"/>
        <v>33242613.524999999</v>
      </c>
      <c r="AA14" s="4">
        <f t="shared" si="4"/>
        <v>0</v>
      </c>
    </row>
    <row r="15" spans="1:27" x14ac:dyDescent="0.25">
      <c r="A15" t="s">
        <v>10</v>
      </c>
      <c r="B15">
        <v>2010</v>
      </c>
      <c r="C15" s="11">
        <f t="shared" si="2"/>
        <v>94979.147500000006</v>
      </c>
      <c r="D15" s="11">
        <f t="shared" si="5"/>
        <v>-1044770.6224999998</v>
      </c>
      <c r="E15" s="11">
        <v>34192406</v>
      </c>
      <c r="F15" s="13">
        <f t="shared" si="3"/>
        <v>33147635.377500001</v>
      </c>
      <c r="H15" s="19"/>
      <c r="I15" s="20"/>
      <c r="J15" s="21"/>
      <c r="K15" s="22"/>
      <c r="L15" s="20"/>
      <c r="M15" s="19"/>
      <c r="N15" s="19"/>
      <c r="O15" s="19"/>
      <c r="P15" s="22"/>
      <c r="Q15" s="22"/>
      <c r="R15" s="22"/>
      <c r="S15" s="20"/>
      <c r="T15" s="23"/>
      <c r="U15" s="22"/>
      <c r="V15" s="24"/>
      <c r="W15" s="25">
        <f t="shared" si="0"/>
        <v>0</v>
      </c>
      <c r="Y15" s="29">
        <f t="shared" si="1"/>
        <v>33147635.377500001</v>
      </c>
      <c r="AA15" s="4">
        <f t="shared" si="4"/>
        <v>0</v>
      </c>
    </row>
    <row r="16" spans="1:27" x14ac:dyDescent="0.25">
      <c r="A16" t="s">
        <v>11</v>
      </c>
      <c r="B16">
        <v>2010</v>
      </c>
      <c r="C16" s="11">
        <f t="shared" si="2"/>
        <v>94979.147500000006</v>
      </c>
      <c r="D16" s="11">
        <f t="shared" si="5"/>
        <v>-1139749.7699999998</v>
      </c>
      <c r="E16" s="11">
        <v>34192407</v>
      </c>
      <c r="F16" s="13">
        <f t="shared" si="3"/>
        <v>33052657.23</v>
      </c>
      <c r="H16" s="19"/>
      <c r="I16" s="20"/>
      <c r="J16" s="21"/>
      <c r="K16" s="22"/>
      <c r="L16" s="20"/>
      <c r="M16" s="19"/>
      <c r="N16" s="19"/>
      <c r="O16" s="19"/>
      <c r="P16" s="22"/>
      <c r="Q16" s="22"/>
      <c r="R16" s="22"/>
      <c r="S16" s="20"/>
      <c r="T16" s="23"/>
      <c r="U16" s="22"/>
      <c r="V16" s="24"/>
      <c r="W16" s="25">
        <f t="shared" si="0"/>
        <v>0</v>
      </c>
      <c r="Y16" s="29">
        <f t="shared" si="1"/>
        <v>33052657.23</v>
      </c>
      <c r="AA16" s="4">
        <f t="shared" si="4"/>
        <v>0</v>
      </c>
    </row>
    <row r="17" spans="1:27" x14ac:dyDescent="0.25">
      <c r="A17" t="s">
        <v>12</v>
      </c>
      <c r="B17">
        <v>2010</v>
      </c>
      <c r="C17" s="11">
        <f t="shared" si="2"/>
        <v>94979.147500000006</v>
      </c>
      <c r="D17" s="11">
        <f t="shared" si="5"/>
        <v>-1234728.9174999997</v>
      </c>
      <c r="E17" s="11">
        <v>34192408</v>
      </c>
      <c r="F17" s="13">
        <f t="shared" si="3"/>
        <v>32957679.0825</v>
      </c>
      <c r="H17" s="19"/>
      <c r="I17" s="20"/>
      <c r="J17" s="21"/>
      <c r="K17" s="22"/>
      <c r="L17" s="20"/>
      <c r="M17" s="19"/>
      <c r="N17" s="19"/>
      <c r="O17" s="19"/>
      <c r="P17" s="22"/>
      <c r="Q17" s="22"/>
      <c r="R17" s="22"/>
      <c r="S17" s="20"/>
      <c r="T17" s="23"/>
      <c r="U17" s="22"/>
      <c r="V17" s="24"/>
      <c r="W17" s="25">
        <f t="shared" si="0"/>
        <v>0</v>
      </c>
      <c r="Y17" s="29">
        <f t="shared" si="1"/>
        <v>32957679.0825</v>
      </c>
      <c r="AA17" s="4">
        <f t="shared" si="4"/>
        <v>0</v>
      </c>
    </row>
    <row r="18" spans="1:27" x14ac:dyDescent="0.25">
      <c r="A18" t="s">
        <v>13</v>
      </c>
      <c r="B18">
        <v>2010</v>
      </c>
      <c r="C18" s="11">
        <f t="shared" si="2"/>
        <v>94979.147500000006</v>
      </c>
      <c r="D18" s="11">
        <f t="shared" si="5"/>
        <v>-1329708.0649999997</v>
      </c>
      <c r="E18" s="11">
        <v>34192409</v>
      </c>
      <c r="F18" s="13">
        <f t="shared" si="3"/>
        <v>32862700.934999999</v>
      </c>
      <c r="H18" s="19"/>
      <c r="I18" s="20"/>
      <c r="J18" s="21"/>
      <c r="K18" s="22"/>
      <c r="L18" s="20"/>
      <c r="M18" s="19"/>
      <c r="N18" s="19"/>
      <c r="O18" s="19"/>
      <c r="P18" s="22"/>
      <c r="Q18" s="22"/>
      <c r="R18" s="22"/>
      <c r="S18" s="20"/>
      <c r="T18" s="23"/>
      <c r="U18" s="22"/>
      <c r="V18" s="24"/>
      <c r="W18" s="25">
        <f t="shared" si="0"/>
        <v>0</v>
      </c>
      <c r="Y18" s="29">
        <f t="shared" si="1"/>
        <v>32862700.934999999</v>
      </c>
      <c r="AA18" s="4">
        <f t="shared" si="4"/>
        <v>0</v>
      </c>
    </row>
    <row r="19" spans="1:27" x14ac:dyDescent="0.25">
      <c r="A19" t="s">
        <v>2</v>
      </c>
      <c r="B19">
        <v>2011</v>
      </c>
      <c r="C19" s="11">
        <f t="shared" si="2"/>
        <v>94979.147500000006</v>
      </c>
      <c r="D19" s="11">
        <f t="shared" si="5"/>
        <v>-1424687.2124999997</v>
      </c>
      <c r="E19" s="11">
        <v>34192410</v>
      </c>
      <c r="F19" s="13">
        <f t="shared" si="3"/>
        <v>32767722.787500001</v>
      </c>
      <c r="H19" s="19"/>
      <c r="I19" s="20"/>
      <c r="J19" s="21"/>
      <c r="K19" s="22"/>
      <c r="L19" s="20"/>
      <c r="M19" s="19"/>
      <c r="N19" s="19"/>
      <c r="O19" s="19"/>
      <c r="P19" s="22"/>
      <c r="Q19" s="22"/>
      <c r="R19" s="22"/>
      <c r="S19" s="20"/>
      <c r="T19" s="23"/>
      <c r="U19" s="22"/>
      <c r="V19" s="24"/>
      <c r="W19" s="25">
        <f t="shared" si="0"/>
        <v>0</v>
      </c>
      <c r="Y19" s="29">
        <f t="shared" si="1"/>
        <v>32767722.787500001</v>
      </c>
      <c r="AA19" s="4">
        <f t="shared" si="4"/>
        <v>0</v>
      </c>
    </row>
    <row r="20" spans="1:27" x14ac:dyDescent="0.25">
      <c r="A20" t="s">
        <v>3</v>
      </c>
      <c r="B20">
        <v>2011</v>
      </c>
      <c r="C20" s="11">
        <f t="shared" si="2"/>
        <v>94979.147500000006</v>
      </c>
      <c r="D20" s="11">
        <f t="shared" si="5"/>
        <v>-1519666.3599999996</v>
      </c>
      <c r="E20" s="11">
        <v>34192411</v>
      </c>
      <c r="F20" s="13">
        <f t="shared" si="3"/>
        <v>32672744.640000001</v>
      </c>
      <c r="H20" s="19"/>
      <c r="I20" s="20"/>
      <c r="J20" s="21"/>
      <c r="K20" s="22"/>
      <c r="L20" s="20"/>
      <c r="M20" s="19"/>
      <c r="N20" s="19"/>
      <c r="O20" s="19"/>
      <c r="P20" s="22"/>
      <c r="Q20" s="22"/>
      <c r="R20" s="22"/>
      <c r="S20" s="20"/>
      <c r="T20" s="23"/>
      <c r="U20" s="22"/>
      <c r="V20" s="24"/>
      <c r="W20" s="25">
        <f t="shared" si="0"/>
        <v>0</v>
      </c>
      <c r="Y20" s="29">
        <f t="shared" si="1"/>
        <v>32672744.640000001</v>
      </c>
      <c r="AA20" s="4">
        <f t="shared" si="4"/>
        <v>0</v>
      </c>
    </row>
    <row r="21" spans="1:27" x14ac:dyDescent="0.25">
      <c r="A21" t="s">
        <v>4</v>
      </c>
      <c r="B21">
        <v>2011</v>
      </c>
      <c r="C21" s="11">
        <f t="shared" si="2"/>
        <v>94979.147500000006</v>
      </c>
      <c r="D21" s="11">
        <f t="shared" si="5"/>
        <v>-1614645.5074999996</v>
      </c>
      <c r="E21" s="11">
        <v>34192412</v>
      </c>
      <c r="F21" s="13">
        <f t="shared" si="3"/>
        <v>32577766.4925</v>
      </c>
      <c r="H21" s="19"/>
      <c r="I21" s="20"/>
      <c r="J21" s="21"/>
      <c r="K21" s="22"/>
      <c r="L21" s="20"/>
      <c r="M21" s="19"/>
      <c r="N21" s="19"/>
      <c r="O21" s="19"/>
      <c r="P21" s="22"/>
      <c r="Q21" s="22"/>
      <c r="R21" s="22"/>
      <c r="S21" s="20"/>
      <c r="T21" s="23"/>
      <c r="U21" s="22"/>
      <c r="V21" s="24"/>
      <c r="W21" s="25">
        <f t="shared" si="0"/>
        <v>0</v>
      </c>
      <c r="Y21" s="29">
        <f t="shared" si="1"/>
        <v>32577766.4925</v>
      </c>
      <c r="AA21" s="4">
        <f t="shared" si="4"/>
        <v>0</v>
      </c>
    </row>
    <row r="22" spans="1:27" x14ac:dyDescent="0.25">
      <c r="A22" t="s">
        <v>5</v>
      </c>
      <c r="B22">
        <v>2011</v>
      </c>
      <c r="C22" s="11">
        <f t="shared" si="2"/>
        <v>94979.147500000006</v>
      </c>
      <c r="D22" s="11">
        <f t="shared" si="5"/>
        <v>-1709624.6549999996</v>
      </c>
      <c r="E22" s="11">
        <v>34192413</v>
      </c>
      <c r="F22" s="13">
        <f t="shared" si="3"/>
        <v>32482788.344999999</v>
      </c>
      <c r="H22" s="19"/>
      <c r="I22" s="20"/>
      <c r="J22" s="21"/>
      <c r="K22" s="22"/>
      <c r="L22" s="20"/>
      <c r="M22" s="19"/>
      <c r="N22" s="19"/>
      <c r="O22" s="19"/>
      <c r="P22" s="22"/>
      <c r="Q22" s="22"/>
      <c r="R22" s="22"/>
      <c r="S22" s="20"/>
      <c r="T22" s="23"/>
      <c r="U22" s="22"/>
      <c r="V22" s="24"/>
      <c r="W22" s="25">
        <f t="shared" si="0"/>
        <v>0</v>
      </c>
      <c r="Y22" s="29">
        <f t="shared" si="1"/>
        <v>32482788.344999999</v>
      </c>
      <c r="AA22" s="4">
        <f t="shared" si="4"/>
        <v>0</v>
      </c>
    </row>
    <row r="23" spans="1:27" x14ac:dyDescent="0.25">
      <c r="A23" t="s">
        <v>6</v>
      </c>
      <c r="B23">
        <v>2011</v>
      </c>
      <c r="C23" s="11">
        <f t="shared" si="2"/>
        <v>94979.147500000006</v>
      </c>
      <c r="D23" s="11">
        <f t="shared" si="5"/>
        <v>-1804603.8024999995</v>
      </c>
      <c r="E23" s="11">
        <v>34192414</v>
      </c>
      <c r="F23" s="13">
        <f t="shared" si="3"/>
        <v>32387810.197500002</v>
      </c>
      <c r="H23" s="19"/>
      <c r="I23" s="20"/>
      <c r="J23" s="21"/>
      <c r="K23" s="22"/>
      <c r="L23" s="20"/>
      <c r="M23" s="19"/>
      <c r="N23" s="19"/>
      <c r="O23" s="19"/>
      <c r="P23" s="22"/>
      <c r="Q23" s="22"/>
      <c r="R23" s="22"/>
      <c r="S23" s="20"/>
      <c r="T23" s="23"/>
      <c r="U23" s="22"/>
      <c r="V23" s="24"/>
      <c r="W23" s="25">
        <f t="shared" si="0"/>
        <v>0</v>
      </c>
      <c r="Y23" s="29">
        <f t="shared" si="1"/>
        <v>32387810.197500002</v>
      </c>
      <c r="AA23" s="4">
        <f t="shared" si="4"/>
        <v>0</v>
      </c>
    </row>
    <row r="24" spans="1:27" x14ac:dyDescent="0.25">
      <c r="A24" t="s">
        <v>7</v>
      </c>
      <c r="B24">
        <v>2011</v>
      </c>
      <c r="C24" s="11">
        <f t="shared" si="2"/>
        <v>94979.147500000006</v>
      </c>
      <c r="D24" s="11">
        <f t="shared" si="5"/>
        <v>-1899582.9499999995</v>
      </c>
      <c r="E24" s="11">
        <v>34192415</v>
      </c>
      <c r="F24" s="13">
        <f t="shared" si="3"/>
        <v>32292832.050000001</v>
      </c>
      <c r="H24" s="19"/>
      <c r="I24" s="20"/>
      <c r="J24" s="21"/>
      <c r="K24" s="22"/>
      <c r="L24" s="20"/>
      <c r="M24" s="19"/>
      <c r="N24" s="19"/>
      <c r="O24" s="19"/>
      <c r="P24" s="22"/>
      <c r="Q24" s="22"/>
      <c r="R24" s="22"/>
      <c r="S24" s="20"/>
      <c r="T24" s="23"/>
      <c r="U24" s="22"/>
      <c r="V24" s="24"/>
      <c r="W24" s="25">
        <f t="shared" si="0"/>
        <v>0</v>
      </c>
      <c r="Y24" s="29">
        <f t="shared" si="1"/>
        <v>32292832.050000001</v>
      </c>
      <c r="AA24" s="4">
        <f t="shared" si="4"/>
        <v>0</v>
      </c>
    </row>
    <row r="25" spans="1:27" x14ac:dyDescent="0.25">
      <c r="A25" t="s">
        <v>8</v>
      </c>
      <c r="B25">
        <v>2011</v>
      </c>
      <c r="C25" s="11">
        <f t="shared" si="2"/>
        <v>94979.147500000006</v>
      </c>
      <c r="D25" s="11">
        <f t="shared" si="5"/>
        <v>-1994562.0974999995</v>
      </c>
      <c r="E25" s="11">
        <v>34192416</v>
      </c>
      <c r="F25" s="13">
        <f t="shared" si="3"/>
        <v>32197853.9025</v>
      </c>
      <c r="H25" s="19"/>
      <c r="I25" s="20"/>
      <c r="J25" s="21"/>
      <c r="K25" s="22"/>
      <c r="L25" s="20"/>
      <c r="M25" s="19"/>
      <c r="N25" s="19"/>
      <c r="O25" s="19"/>
      <c r="P25" s="22"/>
      <c r="Q25" s="22"/>
      <c r="R25" s="22"/>
      <c r="S25" s="20"/>
      <c r="T25" s="23"/>
      <c r="U25" s="22"/>
      <c r="V25" s="24"/>
      <c r="W25" s="25">
        <f t="shared" si="0"/>
        <v>0</v>
      </c>
      <c r="Y25" s="29">
        <f t="shared" si="1"/>
        <v>32197853.9025</v>
      </c>
      <c r="AA25" s="4">
        <f t="shared" si="4"/>
        <v>0</v>
      </c>
    </row>
    <row r="26" spans="1:27" x14ac:dyDescent="0.25">
      <c r="A26" t="s">
        <v>9</v>
      </c>
      <c r="B26">
        <v>2011</v>
      </c>
      <c r="C26" s="11">
        <f t="shared" si="2"/>
        <v>94979.147500000006</v>
      </c>
      <c r="D26" s="11">
        <f t="shared" si="5"/>
        <v>-2089541.2449999994</v>
      </c>
      <c r="E26" s="11">
        <v>34192417</v>
      </c>
      <c r="F26" s="13">
        <f t="shared" si="3"/>
        <v>32102875.754999999</v>
      </c>
      <c r="H26" s="19"/>
      <c r="I26" s="20"/>
      <c r="J26" s="21"/>
      <c r="K26" s="22"/>
      <c r="L26" s="20"/>
      <c r="M26" s="19"/>
      <c r="N26" s="19"/>
      <c r="O26" s="19"/>
      <c r="P26" s="22"/>
      <c r="Q26" s="22"/>
      <c r="R26" s="22"/>
      <c r="S26" s="20"/>
      <c r="T26" s="23"/>
      <c r="U26" s="22"/>
      <c r="V26" s="24"/>
      <c r="W26" s="25">
        <f t="shared" si="0"/>
        <v>0</v>
      </c>
      <c r="Y26" s="29">
        <f t="shared" si="1"/>
        <v>32102875.754999999</v>
      </c>
      <c r="AA26" s="4">
        <f t="shared" si="4"/>
        <v>0</v>
      </c>
    </row>
    <row r="27" spans="1:27" x14ac:dyDescent="0.25">
      <c r="A27" t="s">
        <v>10</v>
      </c>
      <c r="B27">
        <v>2011</v>
      </c>
      <c r="C27" s="11">
        <f t="shared" si="2"/>
        <v>94979.147500000006</v>
      </c>
      <c r="D27" s="11">
        <f t="shared" si="5"/>
        <v>-2184520.3924999996</v>
      </c>
      <c r="E27" s="11">
        <v>34192418</v>
      </c>
      <c r="F27" s="13">
        <f t="shared" si="3"/>
        <v>32007897.607500002</v>
      </c>
      <c r="H27" s="19"/>
      <c r="I27" s="20"/>
      <c r="J27" s="21"/>
      <c r="K27" s="22"/>
      <c r="L27" s="20"/>
      <c r="M27" s="19"/>
      <c r="N27" s="19"/>
      <c r="O27" s="19"/>
      <c r="P27" s="22"/>
      <c r="Q27" s="22"/>
      <c r="R27" s="22"/>
      <c r="S27" s="20"/>
      <c r="T27" s="23"/>
      <c r="U27" s="22"/>
      <c r="V27" s="24"/>
      <c r="W27" s="25">
        <f t="shared" si="0"/>
        <v>0</v>
      </c>
      <c r="Y27" s="29">
        <f t="shared" si="1"/>
        <v>32007897.607500002</v>
      </c>
      <c r="AA27" s="4">
        <f t="shared" si="4"/>
        <v>0</v>
      </c>
    </row>
    <row r="28" spans="1:27" x14ac:dyDescent="0.25">
      <c r="A28" t="s">
        <v>11</v>
      </c>
      <c r="B28">
        <v>2011</v>
      </c>
      <c r="C28" s="11">
        <f t="shared" si="2"/>
        <v>94979.147500000006</v>
      </c>
      <c r="D28" s="11">
        <f t="shared" si="5"/>
        <v>-2279499.5399999996</v>
      </c>
      <c r="E28" s="11">
        <v>34192419</v>
      </c>
      <c r="F28" s="13">
        <f t="shared" si="3"/>
        <v>31912919.460000001</v>
      </c>
      <c r="H28" s="19"/>
      <c r="I28" s="20"/>
      <c r="J28" s="21"/>
      <c r="K28" s="22"/>
      <c r="L28" s="20"/>
      <c r="M28" s="19"/>
      <c r="N28" s="19"/>
      <c r="O28" s="19"/>
      <c r="P28" s="22"/>
      <c r="Q28" s="22"/>
      <c r="R28" s="22"/>
      <c r="S28" s="20"/>
      <c r="T28" s="23"/>
      <c r="U28" s="22"/>
      <c r="V28" s="24"/>
      <c r="W28" s="25">
        <f t="shared" si="0"/>
        <v>0</v>
      </c>
      <c r="Y28" s="29">
        <f t="shared" si="1"/>
        <v>31912919.460000001</v>
      </c>
      <c r="AA28" s="4">
        <f t="shared" si="4"/>
        <v>0</v>
      </c>
    </row>
    <row r="29" spans="1:27" x14ac:dyDescent="0.25">
      <c r="A29" t="s">
        <v>12</v>
      </c>
      <c r="B29">
        <v>2011</v>
      </c>
      <c r="C29" s="11">
        <f t="shared" si="2"/>
        <v>94979.147500000006</v>
      </c>
      <c r="D29" s="11">
        <f t="shared" si="5"/>
        <v>-2374478.6874999995</v>
      </c>
      <c r="E29" s="11">
        <v>34192420</v>
      </c>
      <c r="F29" s="13">
        <f t="shared" si="3"/>
        <v>31817941.3125</v>
      </c>
      <c r="H29" s="19"/>
      <c r="I29" s="20"/>
      <c r="J29" s="21"/>
      <c r="K29" s="22"/>
      <c r="L29" s="20"/>
      <c r="M29" s="19"/>
      <c r="N29" s="19"/>
      <c r="O29" s="19"/>
      <c r="P29" s="22"/>
      <c r="Q29" s="22"/>
      <c r="R29" s="22"/>
      <c r="S29" s="20"/>
      <c r="T29" s="23"/>
      <c r="U29" s="22"/>
      <c r="V29" s="24"/>
      <c r="W29" s="25">
        <f t="shared" si="0"/>
        <v>0</v>
      </c>
      <c r="Y29" s="29">
        <f t="shared" si="1"/>
        <v>31817941.3125</v>
      </c>
      <c r="AA29" s="4">
        <f t="shared" si="4"/>
        <v>0</v>
      </c>
    </row>
    <row r="30" spans="1:27" x14ac:dyDescent="0.25">
      <c r="A30" t="s">
        <v>13</v>
      </c>
      <c r="B30">
        <v>2011</v>
      </c>
      <c r="C30" s="11">
        <f t="shared" si="2"/>
        <v>94979.147500000006</v>
      </c>
      <c r="D30" s="11">
        <f t="shared" si="5"/>
        <v>-2469457.8349999995</v>
      </c>
      <c r="E30" s="11">
        <v>34192421</v>
      </c>
      <c r="F30" s="13">
        <f t="shared" si="3"/>
        <v>31722963.164999999</v>
      </c>
      <c r="H30" s="19">
        <v>49813122</v>
      </c>
      <c r="I30" s="20"/>
      <c r="J30" s="21"/>
      <c r="K30" s="22"/>
      <c r="L30" s="20"/>
      <c r="M30" s="19"/>
      <c r="N30" s="19">
        <f t="shared" ref="N30:N67" si="6">N29+M30</f>
        <v>0</v>
      </c>
      <c r="O30" s="19"/>
      <c r="P30" s="22"/>
      <c r="Q30" s="22"/>
      <c r="R30" s="22">
        <v>-18090087</v>
      </c>
      <c r="S30" s="20"/>
      <c r="T30" s="23"/>
      <c r="U30" s="22"/>
      <c r="V30" s="24"/>
      <c r="W30" s="25">
        <f t="shared" si="0"/>
        <v>31723035</v>
      </c>
      <c r="Y30" s="29">
        <f t="shared" si="1"/>
        <v>-71.83500000089407</v>
      </c>
      <c r="AA30" s="4">
        <f t="shared" si="4"/>
        <v>0</v>
      </c>
    </row>
    <row r="31" spans="1:27" x14ac:dyDescent="0.25">
      <c r="A31" t="s">
        <v>2</v>
      </c>
      <c r="B31">
        <v>2012</v>
      </c>
      <c r="C31" s="11">
        <f t="shared" si="2"/>
        <v>94979.147500000006</v>
      </c>
      <c r="D31" s="11">
        <f t="shared" si="5"/>
        <v>-2564436.9824999995</v>
      </c>
      <c r="E31" s="11">
        <v>34192422</v>
      </c>
      <c r="F31" s="13">
        <f t="shared" si="3"/>
        <v>31627985.017500002</v>
      </c>
      <c r="H31" s="19">
        <v>49813122</v>
      </c>
      <c r="I31" s="20"/>
      <c r="J31" s="21"/>
      <c r="K31" s="22"/>
      <c r="L31" s="20"/>
      <c r="M31" s="19">
        <v>-149141</v>
      </c>
      <c r="N31" s="19">
        <f t="shared" si="6"/>
        <v>-149141</v>
      </c>
      <c r="O31" s="19"/>
      <c r="P31" s="22">
        <v>54162</v>
      </c>
      <c r="Q31" s="22"/>
      <c r="R31" s="22">
        <f>R30+P31</f>
        <v>-18035925</v>
      </c>
      <c r="S31" s="20"/>
      <c r="T31" s="23"/>
      <c r="U31" s="22"/>
      <c r="V31" s="24"/>
      <c r="W31" s="25">
        <f t="shared" si="0"/>
        <v>31628056</v>
      </c>
      <c r="Y31" s="29">
        <f t="shared" si="1"/>
        <v>-70.982499998062849</v>
      </c>
      <c r="AA31" s="4">
        <f t="shared" si="4"/>
        <v>-94979</v>
      </c>
    </row>
    <row r="32" spans="1:27" x14ac:dyDescent="0.25">
      <c r="A32" t="s">
        <v>3</v>
      </c>
      <c r="B32">
        <v>2012</v>
      </c>
      <c r="C32" s="11">
        <f t="shared" si="2"/>
        <v>94979.147500000006</v>
      </c>
      <c r="D32" s="11">
        <f t="shared" si="5"/>
        <v>-2659416.1299999994</v>
      </c>
      <c r="E32" s="11">
        <v>34192423</v>
      </c>
      <c r="F32" s="13">
        <f t="shared" si="3"/>
        <v>31533006.870000001</v>
      </c>
      <c r="H32" s="19">
        <v>49813122</v>
      </c>
      <c r="I32" s="20"/>
      <c r="J32" s="21"/>
      <c r="K32" s="22"/>
      <c r="L32" s="20"/>
      <c r="M32" s="19">
        <v>-149141</v>
      </c>
      <c r="N32" s="19">
        <f t="shared" si="6"/>
        <v>-298282</v>
      </c>
      <c r="O32" s="19"/>
      <c r="P32" s="22">
        <v>54162</v>
      </c>
      <c r="Q32" s="22"/>
      <c r="R32" s="22">
        <f t="shared" ref="R32:R95" si="7">R31+P32</f>
        <v>-17981763</v>
      </c>
      <c r="S32" s="20"/>
      <c r="T32" s="23"/>
      <c r="U32" s="22"/>
      <c r="V32" s="24"/>
      <c r="W32" s="25">
        <f t="shared" si="0"/>
        <v>31533077</v>
      </c>
      <c r="Y32" s="29">
        <f t="shared" si="1"/>
        <v>-70.129999998956919</v>
      </c>
      <c r="AA32" s="4">
        <f t="shared" si="4"/>
        <v>-94979</v>
      </c>
    </row>
    <row r="33" spans="1:27" x14ac:dyDescent="0.25">
      <c r="A33" t="s">
        <v>4</v>
      </c>
      <c r="B33">
        <v>2012</v>
      </c>
      <c r="C33" s="11">
        <f t="shared" si="2"/>
        <v>94979.147500000006</v>
      </c>
      <c r="D33" s="11">
        <f t="shared" si="5"/>
        <v>-2754395.2774999994</v>
      </c>
      <c r="E33" s="11">
        <v>34192424</v>
      </c>
      <c r="F33" s="13">
        <f t="shared" si="3"/>
        <v>31438028.7225</v>
      </c>
      <c r="H33" s="19">
        <v>49813122</v>
      </c>
      <c r="I33" s="20"/>
      <c r="J33" s="21"/>
      <c r="K33" s="22"/>
      <c r="L33" s="20"/>
      <c r="M33" s="19">
        <v>-149141</v>
      </c>
      <c r="N33" s="19">
        <f t="shared" si="6"/>
        <v>-447423</v>
      </c>
      <c r="O33" s="19"/>
      <c r="P33" s="22">
        <v>54162</v>
      </c>
      <c r="Q33" s="22"/>
      <c r="R33" s="22">
        <f t="shared" si="7"/>
        <v>-17927601</v>
      </c>
      <c r="S33" s="20"/>
      <c r="T33" s="23"/>
      <c r="U33" s="22"/>
      <c r="V33" s="24"/>
      <c r="W33" s="25">
        <f t="shared" si="0"/>
        <v>31438098</v>
      </c>
      <c r="Y33" s="29">
        <f t="shared" si="1"/>
        <v>-69.277499999850988</v>
      </c>
      <c r="AA33" s="4">
        <f t="shared" si="4"/>
        <v>-94979</v>
      </c>
    </row>
    <row r="34" spans="1:27" x14ac:dyDescent="0.25">
      <c r="A34" t="s">
        <v>5</v>
      </c>
      <c r="B34">
        <v>2012</v>
      </c>
      <c r="C34" s="11">
        <f t="shared" si="2"/>
        <v>94979.147500000006</v>
      </c>
      <c r="D34" s="11">
        <f t="shared" si="5"/>
        <v>-2849374.4249999993</v>
      </c>
      <c r="E34" s="11">
        <v>34192425</v>
      </c>
      <c r="F34" s="13">
        <f t="shared" si="3"/>
        <v>31343050.574999999</v>
      </c>
      <c r="H34" s="19">
        <v>49813122</v>
      </c>
      <c r="I34" s="20"/>
      <c r="J34" s="21"/>
      <c r="K34" s="22"/>
      <c r="L34" s="20"/>
      <c r="M34" s="19">
        <v>-149141</v>
      </c>
      <c r="N34" s="19">
        <f t="shared" si="6"/>
        <v>-596564</v>
      </c>
      <c r="O34" s="19"/>
      <c r="P34" s="22">
        <v>54162</v>
      </c>
      <c r="Q34" s="22"/>
      <c r="R34" s="22">
        <f t="shared" si="7"/>
        <v>-17873439</v>
      </c>
      <c r="S34" s="20"/>
      <c r="T34" s="23"/>
      <c r="U34" s="22"/>
      <c r="V34" s="24"/>
      <c r="W34" s="25">
        <f t="shared" si="0"/>
        <v>31343119</v>
      </c>
      <c r="Y34" s="29">
        <f t="shared" si="1"/>
        <v>-68.425000000745058</v>
      </c>
      <c r="AA34" s="4">
        <f t="shared" si="4"/>
        <v>-94979</v>
      </c>
    </row>
    <row r="35" spans="1:27" x14ac:dyDescent="0.25">
      <c r="A35" t="s">
        <v>6</v>
      </c>
      <c r="B35">
        <v>2012</v>
      </c>
      <c r="C35" s="11">
        <f t="shared" si="2"/>
        <v>94979.147500000006</v>
      </c>
      <c r="D35" s="11">
        <f t="shared" si="5"/>
        <v>-2944353.5724999993</v>
      </c>
      <c r="E35" s="11">
        <v>34192426</v>
      </c>
      <c r="F35" s="13">
        <f t="shared" si="3"/>
        <v>31248072.427500002</v>
      </c>
      <c r="H35" s="19">
        <v>49813122</v>
      </c>
      <c r="I35" s="20"/>
      <c r="J35" s="21"/>
      <c r="K35" s="22"/>
      <c r="L35" s="20"/>
      <c r="M35" s="19">
        <v>-149141</v>
      </c>
      <c r="N35" s="19">
        <f t="shared" si="6"/>
        <v>-745705</v>
      </c>
      <c r="O35" s="19"/>
      <c r="P35" s="22">
        <v>54162</v>
      </c>
      <c r="Q35" s="22"/>
      <c r="R35" s="22">
        <f t="shared" si="7"/>
        <v>-17819277</v>
      </c>
      <c r="S35" s="20"/>
      <c r="T35" s="23"/>
      <c r="U35" s="22"/>
      <c r="V35" s="24"/>
      <c r="W35" s="25">
        <f t="shared" si="0"/>
        <v>31248140</v>
      </c>
      <c r="Y35" s="29">
        <f t="shared" si="1"/>
        <v>-67.572499997913837</v>
      </c>
      <c r="AA35" s="4">
        <f t="shared" si="4"/>
        <v>-94979</v>
      </c>
    </row>
    <row r="36" spans="1:27" x14ac:dyDescent="0.25">
      <c r="A36" t="s">
        <v>7</v>
      </c>
      <c r="B36">
        <v>2012</v>
      </c>
      <c r="C36" s="11">
        <f t="shared" si="2"/>
        <v>94979.147500000006</v>
      </c>
      <c r="D36" s="11">
        <f t="shared" si="5"/>
        <v>-3039332.7199999993</v>
      </c>
      <c r="E36" s="11">
        <v>34192427</v>
      </c>
      <c r="F36" s="13">
        <f t="shared" si="3"/>
        <v>31153094.280000001</v>
      </c>
      <c r="H36" s="19">
        <v>49813122</v>
      </c>
      <c r="I36" s="20"/>
      <c r="J36" s="21"/>
      <c r="K36" s="22"/>
      <c r="L36" s="20"/>
      <c r="M36" s="19">
        <v>-149141</v>
      </c>
      <c r="N36" s="19">
        <f t="shared" si="6"/>
        <v>-894846</v>
      </c>
      <c r="O36" s="19"/>
      <c r="P36" s="22">
        <v>54162</v>
      </c>
      <c r="Q36" s="22"/>
      <c r="R36" s="22">
        <f t="shared" si="7"/>
        <v>-17765115</v>
      </c>
      <c r="S36" s="20"/>
      <c r="T36" s="23"/>
      <c r="U36" s="22"/>
      <c r="V36" s="24"/>
      <c r="W36" s="25">
        <f t="shared" si="0"/>
        <v>31153161</v>
      </c>
      <c r="Y36" s="29">
        <f t="shared" si="1"/>
        <v>-66.719999998807907</v>
      </c>
      <c r="AA36" s="4">
        <f t="shared" si="4"/>
        <v>-94979</v>
      </c>
    </row>
    <row r="37" spans="1:27" x14ac:dyDescent="0.25">
      <c r="A37" t="s">
        <v>8</v>
      </c>
      <c r="B37">
        <v>2012</v>
      </c>
      <c r="C37" s="11">
        <f t="shared" si="2"/>
        <v>94979.147500000006</v>
      </c>
      <c r="D37" s="11">
        <f t="shared" si="5"/>
        <v>-3134311.8674999992</v>
      </c>
      <c r="E37" s="11">
        <v>34192428</v>
      </c>
      <c r="F37" s="13">
        <f t="shared" si="3"/>
        <v>31058116.1325</v>
      </c>
      <c r="H37" s="19">
        <v>49813122</v>
      </c>
      <c r="I37" s="20"/>
      <c r="J37" s="21"/>
      <c r="K37" s="22"/>
      <c r="L37" s="20"/>
      <c r="M37" s="19">
        <v>-149141</v>
      </c>
      <c r="N37" s="19">
        <f t="shared" si="6"/>
        <v>-1043987</v>
      </c>
      <c r="O37" s="19"/>
      <c r="P37" s="22">
        <v>54162</v>
      </c>
      <c r="Q37" s="22"/>
      <c r="R37" s="22">
        <f t="shared" si="7"/>
        <v>-17710953</v>
      </c>
      <c r="S37" s="20"/>
      <c r="T37" s="23"/>
      <c r="U37" s="22"/>
      <c r="V37" s="24"/>
      <c r="W37" s="25">
        <f t="shared" si="0"/>
        <v>31058182</v>
      </c>
      <c r="Y37" s="29">
        <f t="shared" si="1"/>
        <v>-65.867499999701977</v>
      </c>
      <c r="AA37" s="4">
        <f t="shared" si="4"/>
        <v>-94979</v>
      </c>
    </row>
    <row r="38" spans="1:27" x14ac:dyDescent="0.25">
      <c r="A38" t="s">
        <v>9</v>
      </c>
      <c r="B38">
        <v>2012</v>
      </c>
      <c r="C38" s="11">
        <f t="shared" si="2"/>
        <v>94979.147500000006</v>
      </c>
      <c r="D38" s="11">
        <f t="shared" si="5"/>
        <v>-3229291.0149999992</v>
      </c>
      <c r="E38" s="11">
        <v>34192429</v>
      </c>
      <c r="F38" s="13">
        <f t="shared" si="3"/>
        <v>30963137.984999999</v>
      </c>
      <c r="H38" s="19">
        <v>49813122</v>
      </c>
      <c r="I38" s="20"/>
      <c r="J38" s="21"/>
      <c r="K38" s="22"/>
      <c r="L38" s="20"/>
      <c r="M38" s="19">
        <v>-149141</v>
      </c>
      <c r="N38" s="19">
        <f t="shared" si="6"/>
        <v>-1193128</v>
      </c>
      <c r="O38" s="19"/>
      <c r="P38" s="22">
        <v>54162</v>
      </c>
      <c r="Q38" s="22"/>
      <c r="R38" s="22">
        <f t="shared" si="7"/>
        <v>-17656791</v>
      </c>
      <c r="S38" s="20"/>
      <c r="T38" s="23"/>
      <c r="U38" s="22"/>
      <c r="V38" s="24"/>
      <c r="W38" s="25">
        <f t="shared" si="0"/>
        <v>30963203</v>
      </c>
      <c r="Y38" s="29">
        <f t="shared" si="1"/>
        <v>-65.015000000596046</v>
      </c>
      <c r="AA38" s="4">
        <f t="shared" si="4"/>
        <v>-94979</v>
      </c>
    </row>
    <row r="39" spans="1:27" x14ac:dyDescent="0.25">
      <c r="A39" t="s">
        <v>10</v>
      </c>
      <c r="B39">
        <v>2012</v>
      </c>
      <c r="C39" s="11">
        <f t="shared" si="2"/>
        <v>94979.147500000006</v>
      </c>
      <c r="D39" s="11">
        <f t="shared" si="5"/>
        <v>-3324270.1624999992</v>
      </c>
      <c r="E39" s="11">
        <v>34192430</v>
      </c>
      <c r="F39" s="13">
        <f t="shared" si="3"/>
        <v>30868159.837500002</v>
      </c>
      <c r="H39" s="19">
        <v>49813122</v>
      </c>
      <c r="I39" s="20"/>
      <c r="J39" s="21"/>
      <c r="K39" s="22"/>
      <c r="L39" s="20"/>
      <c r="M39" s="19">
        <v>-149141</v>
      </c>
      <c r="N39" s="19">
        <f t="shared" si="6"/>
        <v>-1342269</v>
      </c>
      <c r="O39" s="19"/>
      <c r="P39" s="22">
        <v>54162</v>
      </c>
      <c r="Q39" s="22"/>
      <c r="R39" s="22">
        <f t="shared" si="7"/>
        <v>-17602629</v>
      </c>
      <c r="S39" s="20"/>
      <c r="T39" s="23"/>
      <c r="U39" s="22"/>
      <c r="V39" s="24"/>
      <c r="W39" s="25">
        <f t="shared" si="0"/>
        <v>30868224</v>
      </c>
      <c r="Y39" s="29">
        <f t="shared" si="1"/>
        <v>-64.162499997764826</v>
      </c>
      <c r="AA39" s="4">
        <f t="shared" si="4"/>
        <v>-94979</v>
      </c>
    </row>
    <row r="40" spans="1:27" x14ac:dyDescent="0.25">
      <c r="A40" t="s">
        <v>11</v>
      </c>
      <c r="B40">
        <v>2012</v>
      </c>
      <c r="C40" s="11">
        <f t="shared" si="2"/>
        <v>94979.147500000006</v>
      </c>
      <c r="D40" s="11">
        <f t="shared" si="5"/>
        <v>-3419249.3099999991</v>
      </c>
      <c r="E40" s="11">
        <v>34192431</v>
      </c>
      <c r="F40" s="13">
        <f t="shared" si="3"/>
        <v>30773181.690000001</v>
      </c>
      <c r="H40" s="19">
        <v>49813122</v>
      </c>
      <c r="I40" s="20"/>
      <c r="J40" s="21"/>
      <c r="K40" s="22"/>
      <c r="L40" s="20"/>
      <c r="M40" s="19">
        <v>-149141</v>
      </c>
      <c r="N40" s="19">
        <f t="shared" si="6"/>
        <v>-1491410</v>
      </c>
      <c r="O40" s="19"/>
      <c r="P40" s="22">
        <v>54162</v>
      </c>
      <c r="Q40" s="22"/>
      <c r="R40" s="22">
        <f t="shared" si="7"/>
        <v>-17548467</v>
      </c>
      <c r="S40" s="20"/>
      <c r="T40" s="23"/>
      <c r="U40" s="22"/>
      <c r="V40" s="24"/>
      <c r="W40" s="25">
        <f t="shared" si="0"/>
        <v>30773245</v>
      </c>
      <c r="Y40" s="29">
        <f t="shared" si="1"/>
        <v>-63.309999998658895</v>
      </c>
      <c r="AA40" s="4">
        <f t="shared" si="4"/>
        <v>-94979</v>
      </c>
    </row>
    <row r="41" spans="1:27" x14ac:dyDescent="0.25">
      <c r="A41" t="s">
        <v>12</v>
      </c>
      <c r="B41">
        <v>2012</v>
      </c>
      <c r="C41" s="11">
        <f t="shared" si="2"/>
        <v>94979.147500000006</v>
      </c>
      <c r="D41" s="11">
        <f t="shared" si="5"/>
        <v>-3514228.4574999991</v>
      </c>
      <c r="E41" s="11">
        <v>34192432</v>
      </c>
      <c r="F41" s="13">
        <f t="shared" si="3"/>
        <v>30678203.5425</v>
      </c>
      <c r="H41" s="19">
        <v>49813122</v>
      </c>
      <c r="I41" s="20"/>
      <c r="J41" s="21"/>
      <c r="K41" s="22"/>
      <c r="L41" s="20"/>
      <c r="M41" s="19">
        <v>-149141</v>
      </c>
      <c r="N41" s="19">
        <f t="shared" si="6"/>
        <v>-1640551</v>
      </c>
      <c r="O41" s="19"/>
      <c r="P41" s="22">
        <v>54162</v>
      </c>
      <c r="Q41" s="22"/>
      <c r="R41" s="22">
        <f t="shared" si="7"/>
        <v>-17494305</v>
      </c>
      <c r="S41" s="20"/>
      <c r="T41" s="23"/>
      <c r="U41" s="22"/>
      <c r="V41" s="24"/>
      <c r="W41" s="25">
        <f t="shared" si="0"/>
        <v>30678266</v>
      </c>
      <c r="Y41" s="29">
        <f t="shared" si="1"/>
        <v>-62.457499999552965</v>
      </c>
      <c r="AA41" s="4">
        <f t="shared" si="4"/>
        <v>-94979</v>
      </c>
    </row>
    <row r="42" spans="1:27" x14ac:dyDescent="0.25">
      <c r="A42" t="s">
        <v>13</v>
      </c>
      <c r="B42">
        <v>2012</v>
      </c>
      <c r="C42" s="11">
        <f t="shared" si="2"/>
        <v>94979.147500000006</v>
      </c>
      <c r="D42" s="11">
        <f t="shared" si="5"/>
        <v>-3609207.6049999991</v>
      </c>
      <c r="E42" s="11">
        <v>34192433</v>
      </c>
      <c r="F42" s="13">
        <f t="shared" si="3"/>
        <v>30583225.395</v>
      </c>
      <c r="H42" s="19">
        <v>49813122</v>
      </c>
      <c r="I42" s="20"/>
      <c r="J42" s="21"/>
      <c r="K42" s="22"/>
      <c r="L42" s="20"/>
      <c r="M42" s="19">
        <v>-149141</v>
      </c>
      <c r="N42" s="19">
        <f t="shared" si="6"/>
        <v>-1789692</v>
      </c>
      <c r="O42" s="19"/>
      <c r="P42" s="22">
        <v>54162</v>
      </c>
      <c r="Q42" s="22"/>
      <c r="R42" s="22">
        <f t="shared" si="7"/>
        <v>-17440143</v>
      </c>
      <c r="S42" s="20"/>
      <c r="T42" s="23"/>
      <c r="U42" s="22"/>
      <c r="V42" s="24"/>
      <c r="W42" s="25">
        <f t="shared" si="0"/>
        <v>30583287</v>
      </c>
      <c r="Y42" s="29">
        <f t="shared" si="1"/>
        <v>-61.605000000447035</v>
      </c>
      <c r="AA42" s="4">
        <f t="shared" si="4"/>
        <v>-94979</v>
      </c>
    </row>
    <row r="43" spans="1:27" x14ac:dyDescent="0.25">
      <c r="A43" t="s">
        <v>2</v>
      </c>
      <c r="B43">
        <v>2013</v>
      </c>
      <c r="C43" s="11">
        <f t="shared" si="2"/>
        <v>94979.147500000006</v>
      </c>
      <c r="D43" s="11">
        <f t="shared" si="5"/>
        <v>-3704186.752499999</v>
      </c>
      <c r="E43" s="11">
        <v>34192434</v>
      </c>
      <c r="F43" s="13">
        <f t="shared" si="3"/>
        <v>30488247.247500002</v>
      </c>
      <c r="H43" s="19">
        <v>49813122</v>
      </c>
      <c r="I43" s="20"/>
      <c r="J43" s="21"/>
      <c r="K43" s="22"/>
      <c r="L43" s="20"/>
      <c r="M43" s="19">
        <v>-149141</v>
      </c>
      <c r="N43" s="19">
        <f t="shared" si="6"/>
        <v>-1938833</v>
      </c>
      <c r="O43" s="19"/>
      <c r="P43" s="22">
        <v>54162</v>
      </c>
      <c r="Q43" s="22"/>
      <c r="R43" s="22">
        <f t="shared" si="7"/>
        <v>-17385981</v>
      </c>
      <c r="S43" s="20"/>
      <c r="T43" s="23"/>
      <c r="U43" s="22"/>
      <c r="V43" s="24"/>
      <c r="W43" s="25">
        <f t="shared" si="0"/>
        <v>30488308</v>
      </c>
      <c r="Y43" s="29">
        <f t="shared" si="1"/>
        <v>-60.752499997615814</v>
      </c>
      <c r="AA43" s="4">
        <f t="shared" si="4"/>
        <v>-94979</v>
      </c>
    </row>
    <row r="44" spans="1:27" x14ac:dyDescent="0.25">
      <c r="A44" t="s">
        <v>3</v>
      </c>
      <c r="B44">
        <v>2013</v>
      </c>
      <c r="C44" s="11">
        <f t="shared" si="2"/>
        <v>94979.147500000006</v>
      </c>
      <c r="D44" s="11">
        <f t="shared" si="5"/>
        <v>-3799165.899999999</v>
      </c>
      <c r="E44" s="11">
        <v>34192435</v>
      </c>
      <c r="F44" s="13">
        <f t="shared" si="3"/>
        <v>30393269.100000001</v>
      </c>
      <c r="H44" s="19">
        <v>49813122</v>
      </c>
      <c r="I44" s="20"/>
      <c r="J44" s="21"/>
      <c r="K44" s="22"/>
      <c r="L44" s="20"/>
      <c r="M44" s="19">
        <v>-149141</v>
      </c>
      <c r="N44" s="19">
        <f t="shared" si="6"/>
        <v>-2087974</v>
      </c>
      <c r="O44" s="19"/>
      <c r="P44" s="22">
        <v>54162</v>
      </c>
      <c r="Q44" s="22"/>
      <c r="R44" s="22">
        <f t="shared" si="7"/>
        <v>-17331819</v>
      </c>
      <c r="S44" s="20"/>
      <c r="T44" s="23"/>
      <c r="U44" s="22"/>
      <c r="V44" s="24"/>
      <c r="W44" s="25">
        <f t="shared" si="0"/>
        <v>30393329</v>
      </c>
      <c r="Y44" s="29">
        <f t="shared" si="1"/>
        <v>-59.899999998509884</v>
      </c>
      <c r="AA44" s="4">
        <f t="shared" si="4"/>
        <v>-94979</v>
      </c>
    </row>
    <row r="45" spans="1:27" x14ac:dyDescent="0.25">
      <c r="A45" t="s">
        <v>4</v>
      </c>
      <c r="B45">
        <v>2013</v>
      </c>
      <c r="C45" s="11">
        <f t="shared" si="2"/>
        <v>94979.147500000006</v>
      </c>
      <c r="D45" s="11">
        <f t="shared" si="5"/>
        <v>-3894145.0474999989</v>
      </c>
      <c r="E45" s="11">
        <v>34192436</v>
      </c>
      <c r="F45" s="13">
        <f t="shared" si="3"/>
        <v>30298290.952500001</v>
      </c>
      <c r="H45" s="19">
        <v>49813122</v>
      </c>
      <c r="I45" s="20"/>
      <c r="J45" s="21"/>
      <c r="K45" s="22"/>
      <c r="L45" s="20"/>
      <c r="M45" s="19">
        <v>-149141</v>
      </c>
      <c r="N45" s="19">
        <f t="shared" si="6"/>
        <v>-2237115</v>
      </c>
      <c r="O45" s="19"/>
      <c r="P45" s="22">
        <v>54162</v>
      </c>
      <c r="Q45" s="22"/>
      <c r="R45" s="22">
        <f t="shared" si="7"/>
        <v>-17277657</v>
      </c>
      <c r="S45" s="20"/>
      <c r="T45" s="23"/>
      <c r="U45" s="22"/>
      <c r="V45" s="24"/>
      <c r="W45" s="25">
        <f t="shared" si="0"/>
        <v>30298350</v>
      </c>
      <c r="Y45" s="29">
        <f t="shared" si="1"/>
        <v>-59.047499999403954</v>
      </c>
      <c r="AA45" s="4">
        <f t="shared" si="4"/>
        <v>-94979</v>
      </c>
    </row>
    <row r="46" spans="1:27" x14ac:dyDescent="0.25">
      <c r="A46" t="s">
        <v>5</v>
      </c>
      <c r="B46">
        <v>2013</v>
      </c>
      <c r="C46" s="11">
        <f t="shared" si="2"/>
        <v>94979.147500000006</v>
      </c>
      <c r="D46" s="11">
        <f t="shared" si="5"/>
        <v>-3989124.1949999989</v>
      </c>
      <c r="E46" s="11">
        <v>34192437</v>
      </c>
      <c r="F46" s="13">
        <f t="shared" si="3"/>
        <v>30203312.805</v>
      </c>
      <c r="H46" s="19">
        <v>49813122</v>
      </c>
      <c r="I46" s="20"/>
      <c r="J46" s="21"/>
      <c r="K46" s="22"/>
      <c r="L46" s="20"/>
      <c r="M46" s="19">
        <v>-149141</v>
      </c>
      <c r="N46" s="19">
        <f t="shared" si="6"/>
        <v>-2386256</v>
      </c>
      <c r="O46" s="19"/>
      <c r="P46" s="22">
        <v>54162</v>
      </c>
      <c r="Q46" s="22"/>
      <c r="R46" s="22">
        <f t="shared" si="7"/>
        <v>-17223495</v>
      </c>
      <c r="S46" s="20"/>
      <c r="T46" s="23"/>
      <c r="U46" s="22"/>
      <c r="V46" s="24"/>
      <c r="W46" s="25">
        <f t="shared" si="0"/>
        <v>30203371</v>
      </c>
      <c r="Y46" s="29">
        <f t="shared" si="1"/>
        <v>-58.195000000298023</v>
      </c>
      <c r="AA46" s="4">
        <f t="shared" si="4"/>
        <v>-94979</v>
      </c>
    </row>
    <row r="47" spans="1:27" x14ac:dyDescent="0.25">
      <c r="A47" t="s">
        <v>6</v>
      </c>
      <c r="B47">
        <v>2013</v>
      </c>
      <c r="C47" s="11">
        <f t="shared" si="2"/>
        <v>94979.147500000006</v>
      </c>
      <c r="D47" s="11">
        <f t="shared" si="5"/>
        <v>-4084103.3424999989</v>
      </c>
      <c r="E47" s="11">
        <v>34192438</v>
      </c>
      <c r="F47" s="13">
        <f t="shared" si="3"/>
        <v>30108334.657500003</v>
      </c>
      <c r="H47" s="19">
        <v>49813122</v>
      </c>
      <c r="I47" s="20"/>
      <c r="J47" s="21"/>
      <c r="K47" s="22"/>
      <c r="L47" s="20"/>
      <c r="M47" s="19">
        <v>-149141</v>
      </c>
      <c r="N47" s="19">
        <f t="shared" si="6"/>
        <v>-2535397</v>
      </c>
      <c r="O47" s="19"/>
      <c r="P47" s="22">
        <v>54162</v>
      </c>
      <c r="Q47" s="22"/>
      <c r="R47" s="22">
        <f t="shared" si="7"/>
        <v>-17169333</v>
      </c>
      <c r="S47" s="20"/>
      <c r="T47" s="23"/>
      <c r="U47" s="22"/>
      <c r="V47" s="24"/>
      <c r="W47" s="25">
        <f t="shared" si="0"/>
        <v>30108392</v>
      </c>
      <c r="Y47" s="29">
        <f t="shared" si="1"/>
        <v>-57.342499997466803</v>
      </c>
      <c r="AA47" s="4">
        <f t="shared" si="4"/>
        <v>-94979</v>
      </c>
    </row>
    <row r="48" spans="1:27" x14ac:dyDescent="0.25">
      <c r="A48" t="s">
        <v>7</v>
      </c>
      <c r="B48">
        <v>2013</v>
      </c>
      <c r="C48" s="11">
        <f t="shared" si="2"/>
        <v>94979.147500000006</v>
      </c>
      <c r="D48" s="11">
        <f t="shared" si="5"/>
        <v>-4179082.4899999988</v>
      </c>
      <c r="E48" s="11">
        <v>34192439</v>
      </c>
      <c r="F48" s="13">
        <f t="shared" si="3"/>
        <v>30013356.510000002</v>
      </c>
      <c r="H48" s="19">
        <v>49813122</v>
      </c>
      <c r="I48" s="20"/>
      <c r="J48" s="21"/>
      <c r="K48" s="22"/>
      <c r="L48" s="20"/>
      <c r="M48" s="19">
        <v>-149141</v>
      </c>
      <c r="N48" s="19">
        <f t="shared" si="6"/>
        <v>-2684538</v>
      </c>
      <c r="O48" s="19"/>
      <c r="P48" s="22">
        <v>54162</v>
      </c>
      <c r="Q48" s="22"/>
      <c r="R48" s="22">
        <f t="shared" si="7"/>
        <v>-17115171</v>
      </c>
      <c r="S48" s="20"/>
      <c r="T48" s="23"/>
      <c r="U48" s="22"/>
      <c r="V48" s="24"/>
      <c r="W48" s="25">
        <f t="shared" si="0"/>
        <v>30013413</v>
      </c>
      <c r="Y48" s="29">
        <f t="shared" si="1"/>
        <v>-56.489999998360872</v>
      </c>
      <c r="AA48" s="4">
        <f t="shared" si="4"/>
        <v>-94979</v>
      </c>
    </row>
    <row r="49" spans="1:27" x14ac:dyDescent="0.25">
      <c r="A49" t="s">
        <v>8</v>
      </c>
      <c r="B49">
        <v>2013</v>
      </c>
      <c r="C49" s="11">
        <f t="shared" si="2"/>
        <v>94979.147500000006</v>
      </c>
      <c r="D49" s="11">
        <f t="shared" si="5"/>
        <v>-4274061.6374999993</v>
      </c>
      <c r="E49" s="11">
        <v>34192440</v>
      </c>
      <c r="F49" s="13">
        <f t="shared" si="3"/>
        <v>29918378.362500001</v>
      </c>
      <c r="H49" s="19">
        <v>49813122</v>
      </c>
      <c r="I49" s="20"/>
      <c r="J49" s="21"/>
      <c r="K49" s="22"/>
      <c r="L49" s="20"/>
      <c r="M49" s="19">
        <v>-149141</v>
      </c>
      <c r="N49" s="19">
        <f t="shared" si="6"/>
        <v>-2833679</v>
      </c>
      <c r="O49" s="19"/>
      <c r="P49" s="22">
        <v>54162</v>
      </c>
      <c r="Q49" s="22"/>
      <c r="R49" s="22">
        <f t="shared" si="7"/>
        <v>-17061009</v>
      </c>
      <c r="S49" s="20"/>
      <c r="T49" s="23"/>
      <c r="U49" s="22"/>
      <c r="V49" s="24"/>
      <c r="W49" s="25">
        <f t="shared" si="0"/>
        <v>29918434</v>
      </c>
      <c r="Y49" s="29">
        <f t="shared" si="1"/>
        <v>-55.637499999254942</v>
      </c>
      <c r="AA49" s="4">
        <f t="shared" si="4"/>
        <v>-94979</v>
      </c>
    </row>
    <row r="50" spans="1:27" x14ac:dyDescent="0.25">
      <c r="A50" t="s">
        <v>9</v>
      </c>
      <c r="B50">
        <v>2013</v>
      </c>
      <c r="C50" s="11">
        <f t="shared" si="2"/>
        <v>94979.147500000006</v>
      </c>
      <c r="D50" s="11">
        <f t="shared" si="5"/>
        <v>-4369040.7849999992</v>
      </c>
      <c r="E50" s="11">
        <v>34192441</v>
      </c>
      <c r="F50" s="13">
        <f t="shared" si="3"/>
        <v>29823400.215</v>
      </c>
      <c r="H50" s="19">
        <v>49813122</v>
      </c>
      <c r="I50" s="20"/>
      <c r="J50" s="21"/>
      <c r="K50" s="22"/>
      <c r="L50" s="20"/>
      <c r="M50" s="19">
        <v>-149141</v>
      </c>
      <c r="N50" s="19">
        <f t="shared" si="6"/>
        <v>-2982820</v>
      </c>
      <c r="O50" s="19"/>
      <c r="P50" s="22">
        <v>54162</v>
      </c>
      <c r="Q50" s="22"/>
      <c r="R50" s="22">
        <f t="shared" si="7"/>
        <v>-17006847</v>
      </c>
      <c r="S50" s="20"/>
      <c r="T50" s="23"/>
      <c r="U50" s="22"/>
      <c r="V50" s="24"/>
      <c r="W50" s="25">
        <f t="shared" si="0"/>
        <v>29823455</v>
      </c>
      <c r="Y50" s="29">
        <f t="shared" si="1"/>
        <v>-54.785000000149012</v>
      </c>
      <c r="AA50" s="4">
        <f t="shared" si="4"/>
        <v>-94979</v>
      </c>
    </row>
    <row r="51" spans="1:27" x14ac:dyDescent="0.25">
      <c r="A51" t="s">
        <v>10</v>
      </c>
      <c r="B51">
        <v>2013</v>
      </c>
      <c r="C51" s="11">
        <f t="shared" si="2"/>
        <v>94979.147500000006</v>
      </c>
      <c r="D51" s="11">
        <f t="shared" si="5"/>
        <v>-4464019.9324999992</v>
      </c>
      <c r="E51" s="11">
        <v>34192442</v>
      </c>
      <c r="F51" s="13">
        <f t="shared" si="3"/>
        <v>29728422.067500003</v>
      </c>
      <c r="H51" s="19">
        <v>49813122</v>
      </c>
      <c r="I51" s="20"/>
      <c r="J51" s="21"/>
      <c r="K51" s="22"/>
      <c r="L51" s="20"/>
      <c r="M51" s="19">
        <v>-149141</v>
      </c>
      <c r="N51" s="19">
        <f t="shared" si="6"/>
        <v>-3131961</v>
      </c>
      <c r="O51" s="19"/>
      <c r="P51" s="22">
        <v>54162</v>
      </c>
      <c r="Q51" s="22"/>
      <c r="R51" s="22">
        <f t="shared" si="7"/>
        <v>-16952685</v>
      </c>
      <c r="S51" s="20"/>
      <c r="T51" s="23"/>
      <c r="U51" s="22"/>
      <c r="V51" s="24"/>
      <c r="W51" s="25">
        <f t="shared" si="0"/>
        <v>29728476</v>
      </c>
      <c r="Y51" s="29">
        <f t="shared" si="1"/>
        <v>-53.932499997317791</v>
      </c>
      <c r="AA51" s="4">
        <f t="shared" si="4"/>
        <v>-94979</v>
      </c>
    </row>
    <row r="52" spans="1:27" x14ac:dyDescent="0.25">
      <c r="A52" t="s">
        <v>11</v>
      </c>
      <c r="B52">
        <v>2013</v>
      </c>
      <c r="C52" s="11">
        <f t="shared" si="2"/>
        <v>94979.147500000006</v>
      </c>
      <c r="D52" s="11">
        <f t="shared" si="5"/>
        <v>-4558999.0799999991</v>
      </c>
      <c r="E52" s="11">
        <v>34192443</v>
      </c>
      <c r="F52" s="13">
        <f t="shared" si="3"/>
        <v>29633443.920000002</v>
      </c>
      <c r="H52" s="19">
        <v>49813122</v>
      </c>
      <c r="I52" s="20"/>
      <c r="J52" s="21"/>
      <c r="K52" s="22"/>
      <c r="L52" s="20"/>
      <c r="M52" s="19">
        <v>-149141</v>
      </c>
      <c r="N52" s="19">
        <f t="shared" si="6"/>
        <v>-3281102</v>
      </c>
      <c r="O52" s="19"/>
      <c r="P52" s="22">
        <v>54162</v>
      </c>
      <c r="Q52" s="22"/>
      <c r="R52" s="22">
        <f t="shared" si="7"/>
        <v>-16898523</v>
      </c>
      <c r="S52" s="20"/>
      <c r="T52" s="23"/>
      <c r="U52" s="22"/>
      <c r="V52" s="24"/>
      <c r="W52" s="25">
        <f t="shared" si="0"/>
        <v>29633497</v>
      </c>
      <c r="Y52" s="29">
        <f t="shared" si="1"/>
        <v>-53.079999998211861</v>
      </c>
      <c r="AA52" s="4">
        <f t="shared" si="4"/>
        <v>-94979</v>
      </c>
    </row>
    <row r="53" spans="1:27" x14ac:dyDescent="0.25">
      <c r="A53" t="s">
        <v>12</v>
      </c>
      <c r="B53">
        <v>2013</v>
      </c>
      <c r="C53" s="11">
        <f t="shared" si="2"/>
        <v>94979.147500000006</v>
      </c>
      <c r="D53" s="11">
        <f t="shared" si="5"/>
        <v>-4653978.2274999991</v>
      </c>
      <c r="E53" s="11">
        <v>34192444</v>
      </c>
      <c r="F53" s="13">
        <f t="shared" si="3"/>
        <v>29538465.772500001</v>
      </c>
      <c r="H53" s="19">
        <v>49813122</v>
      </c>
      <c r="I53" s="20"/>
      <c r="J53" s="21"/>
      <c r="K53" s="22"/>
      <c r="L53" s="20"/>
      <c r="M53" s="19">
        <v>-149141</v>
      </c>
      <c r="N53" s="19">
        <f t="shared" si="6"/>
        <v>-3430243</v>
      </c>
      <c r="O53" s="19"/>
      <c r="P53" s="22">
        <v>54162</v>
      </c>
      <c r="Q53" s="22"/>
      <c r="R53" s="22">
        <f t="shared" si="7"/>
        <v>-16844361</v>
      </c>
      <c r="S53" s="20"/>
      <c r="T53" s="23"/>
      <c r="U53" s="22"/>
      <c r="V53" s="24"/>
      <c r="W53" s="25">
        <f t="shared" si="0"/>
        <v>29538518</v>
      </c>
      <c r="Y53" s="29">
        <f t="shared" si="1"/>
        <v>-52.22749999910593</v>
      </c>
      <c r="AA53" s="4">
        <f t="shared" si="4"/>
        <v>-94979</v>
      </c>
    </row>
    <row r="54" spans="1:27" x14ac:dyDescent="0.25">
      <c r="A54" t="s">
        <v>13</v>
      </c>
      <c r="B54">
        <v>2013</v>
      </c>
      <c r="C54" s="11">
        <f t="shared" si="2"/>
        <v>94979.147500000006</v>
      </c>
      <c r="D54" s="11">
        <f t="shared" si="5"/>
        <v>-4748957.3749999991</v>
      </c>
      <c r="E54" s="11">
        <v>34192445</v>
      </c>
      <c r="F54" s="13">
        <f t="shared" si="3"/>
        <v>29443487.625</v>
      </c>
      <c r="H54" s="19">
        <v>49813122</v>
      </c>
      <c r="I54" s="20"/>
      <c r="J54" s="21"/>
      <c r="K54" s="22"/>
      <c r="L54" s="20"/>
      <c r="M54" s="19">
        <v>-149141</v>
      </c>
      <c r="N54" s="19">
        <f t="shared" si="6"/>
        <v>-3579384</v>
      </c>
      <c r="O54" s="19"/>
      <c r="P54" s="22">
        <v>54162</v>
      </c>
      <c r="Q54" s="22"/>
      <c r="R54" s="22">
        <f t="shared" si="7"/>
        <v>-16790199</v>
      </c>
      <c r="S54" s="20"/>
      <c r="T54" s="23"/>
      <c r="U54" s="22"/>
      <c r="V54" s="24"/>
      <c r="W54" s="25">
        <f t="shared" si="0"/>
        <v>29443539</v>
      </c>
      <c r="Y54" s="29">
        <f t="shared" si="1"/>
        <v>-51.375</v>
      </c>
      <c r="AA54" s="4">
        <f t="shared" si="4"/>
        <v>-94979</v>
      </c>
    </row>
    <row r="55" spans="1:27" x14ac:dyDescent="0.25">
      <c r="A55" t="s">
        <v>2</v>
      </c>
      <c r="B55">
        <v>2014</v>
      </c>
      <c r="C55" s="11">
        <f t="shared" si="2"/>
        <v>94979.147500000006</v>
      </c>
      <c r="D55" s="11">
        <f t="shared" si="5"/>
        <v>-4843936.522499999</v>
      </c>
      <c r="E55" s="11">
        <v>34192446</v>
      </c>
      <c r="F55" s="13">
        <f t="shared" si="3"/>
        <v>29348509.477499999</v>
      </c>
      <c r="H55" s="19">
        <v>49813122</v>
      </c>
      <c r="I55" s="20"/>
      <c r="J55" s="21"/>
      <c r="K55" s="22"/>
      <c r="L55" s="20"/>
      <c r="M55" s="19">
        <v>-149141</v>
      </c>
      <c r="N55" s="19">
        <f t="shared" si="6"/>
        <v>-3728525</v>
      </c>
      <c r="O55" s="19"/>
      <c r="P55" s="22">
        <v>54162</v>
      </c>
      <c r="Q55" s="22"/>
      <c r="R55" s="22">
        <f t="shared" si="7"/>
        <v>-16736037</v>
      </c>
      <c r="S55" s="20"/>
      <c r="T55" s="23"/>
      <c r="U55" s="22"/>
      <c r="V55" s="24"/>
      <c r="W55" s="25">
        <f t="shared" si="0"/>
        <v>29348560</v>
      </c>
      <c r="Y55" s="29">
        <f t="shared" si="1"/>
        <v>-50.52250000089407</v>
      </c>
      <c r="AA55" s="4">
        <f t="shared" si="4"/>
        <v>-94979</v>
      </c>
    </row>
    <row r="56" spans="1:27" x14ac:dyDescent="0.25">
      <c r="A56" t="s">
        <v>3</v>
      </c>
      <c r="B56">
        <v>2014</v>
      </c>
      <c r="C56" s="11">
        <f t="shared" si="2"/>
        <v>94979.147500000006</v>
      </c>
      <c r="D56" s="11">
        <f t="shared" si="5"/>
        <v>-4938915.669999999</v>
      </c>
      <c r="E56" s="11">
        <v>34192447</v>
      </c>
      <c r="F56" s="13">
        <f t="shared" si="3"/>
        <v>29253531.330000002</v>
      </c>
      <c r="H56" s="19">
        <v>49813122</v>
      </c>
      <c r="I56" s="20"/>
      <c r="J56" s="21"/>
      <c r="K56" s="22"/>
      <c r="L56" s="20"/>
      <c r="M56" s="19">
        <v>-149141</v>
      </c>
      <c r="N56" s="19">
        <f t="shared" si="6"/>
        <v>-3877666</v>
      </c>
      <c r="O56" s="19"/>
      <c r="P56" s="22">
        <v>54162</v>
      </c>
      <c r="Q56" s="22"/>
      <c r="R56" s="22">
        <f t="shared" si="7"/>
        <v>-16681875</v>
      </c>
      <c r="S56" s="20"/>
      <c r="T56" s="23"/>
      <c r="U56" s="22"/>
      <c r="V56" s="24"/>
      <c r="W56" s="25">
        <f t="shared" si="0"/>
        <v>29253581</v>
      </c>
      <c r="Y56" s="29">
        <f t="shared" si="1"/>
        <v>-49.669999998062849</v>
      </c>
      <c r="AA56" s="4">
        <f t="shared" si="4"/>
        <v>-94979</v>
      </c>
    </row>
    <row r="57" spans="1:27" x14ac:dyDescent="0.25">
      <c r="A57" t="s">
        <v>4</v>
      </c>
      <c r="B57">
        <v>2014</v>
      </c>
      <c r="C57" s="11">
        <f t="shared" si="2"/>
        <v>94979.147500000006</v>
      </c>
      <c r="D57" s="11">
        <f t="shared" si="5"/>
        <v>-5033894.817499999</v>
      </c>
      <c r="E57" s="11">
        <v>34192448</v>
      </c>
      <c r="F57" s="13">
        <f t="shared" si="3"/>
        <v>29158553.182500001</v>
      </c>
      <c r="H57" s="19">
        <v>49813122</v>
      </c>
      <c r="I57" s="20"/>
      <c r="J57" s="21"/>
      <c r="K57" s="22"/>
      <c r="L57" s="20"/>
      <c r="M57" s="19">
        <v>-149141</v>
      </c>
      <c r="N57" s="19">
        <f t="shared" si="6"/>
        <v>-4026807</v>
      </c>
      <c r="O57" s="19"/>
      <c r="P57" s="22">
        <v>54162</v>
      </c>
      <c r="Q57" s="22"/>
      <c r="R57" s="22">
        <f t="shared" si="7"/>
        <v>-16627713</v>
      </c>
      <c r="S57" s="20"/>
      <c r="T57" s="23"/>
      <c r="U57" s="22"/>
      <c r="V57" s="24"/>
      <c r="W57" s="25">
        <f t="shared" si="0"/>
        <v>29158602</v>
      </c>
      <c r="Y57" s="29">
        <f t="shared" si="1"/>
        <v>-48.817499998956919</v>
      </c>
      <c r="AA57" s="4">
        <f t="shared" si="4"/>
        <v>-94979</v>
      </c>
    </row>
    <row r="58" spans="1:27" x14ac:dyDescent="0.25">
      <c r="A58" t="s">
        <v>5</v>
      </c>
      <c r="B58">
        <v>2014</v>
      </c>
      <c r="C58" s="11">
        <f t="shared" si="2"/>
        <v>94979.147500000006</v>
      </c>
      <c r="D58" s="11">
        <f t="shared" si="5"/>
        <v>-5128873.9649999989</v>
      </c>
      <c r="E58" s="11">
        <v>34192449</v>
      </c>
      <c r="F58" s="13">
        <f t="shared" si="3"/>
        <v>29063575.035</v>
      </c>
      <c r="H58" s="19">
        <v>49813122</v>
      </c>
      <c r="I58" s="20"/>
      <c r="J58" s="21"/>
      <c r="K58" s="22"/>
      <c r="L58" s="20"/>
      <c r="M58" s="19">
        <v>-149141</v>
      </c>
      <c r="N58" s="19">
        <f t="shared" si="6"/>
        <v>-4175948</v>
      </c>
      <c r="O58" s="19"/>
      <c r="P58" s="22">
        <v>54162</v>
      </c>
      <c r="Q58" s="22"/>
      <c r="R58" s="22">
        <f t="shared" si="7"/>
        <v>-16573551</v>
      </c>
      <c r="S58" s="20"/>
      <c r="T58" s="23"/>
      <c r="U58" s="22"/>
      <c r="V58" s="24"/>
      <c r="W58" s="25">
        <f t="shared" si="0"/>
        <v>29063623</v>
      </c>
      <c r="Y58" s="29">
        <f t="shared" si="1"/>
        <v>-47.964999999850988</v>
      </c>
      <c r="AA58" s="4">
        <f t="shared" si="4"/>
        <v>-94979</v>
      </c>
    </row>
    <row r="59" spans="1:27" x14ac:dyDescent="0.25">
      <c r="A59" t="s">
        <v>6</v>
      </c>
      <c r="B59">
        <v>2014</v>
      </c>
      <c r="C59" s="11">
        <f t="shared" si="2"/>
        <v>94979.147500000006</v>
      </c>
      <c r="D59" s="11">
        <f t="shared" si="5"/>
        <v>-5223853.1124999989</v>
      </c>
      <c r="E59" s="11">
        <v>34192450</v>
      </c>
      <c r="F59" s="13">
        <f t="shared" si="3"/>
        <v>28968596.887500003</v>
      </c>
      <c r="H59" s="19">
        <v>49813122</v>
      </c>
      <c r="I59" s="20"/>
      <c r="J59" s="21"/>
      <c r="K59" s="22"/>
      <c r="L59" s="20"/>
      <c r="M59" s="19">
        <v>-149141</v>
      </c>
      <c r="N59" s="19">
        <f t="shared" si="6"/>
        <v>-4325089</v>
      </c>
      <c r="O59" s="19"/>
      <c r="P59" s="22">
        <v>54162</v>
      </c>
      <c r="Q59" s="22"/>
      <c r="R59" s="22">
        <f t="shared" si="7"/>
        <v>-16519389</v>
      </c>
      <c r="S59" s="20"/>
      <c r="T59" s="23"/>
      <c r="U59" s="22"/>
      <c r="V59" s="24"/>
      <c r="W59" s="25">
        <f t="shared" si="0"/>
        <v>28968644</v>
      </c>
      <c r="Y59" s="29">
        <f t="shared" si="1"/>
        <v>-47.112499997019768</v>
      </c>
      <c r="AA59" s="4">
        <f t="shared" si="4"/>
        <v>-94979</v>
      </c>
    </row>
    <row r="60" spans="1:27" x14ac:dyDescent="0.25">
      <c r="A60" t="s">
        <v>7</v>
      </c>
      <c r="B60">
        <v>2014</v>
      </c>
      <c r="C60" s="11">
        <f t="shared" si="2"/>
        <v>94979.147500000006</v>
      </c>
      <c r="D60" s="11">
        <f t="shared" si="5"/>
        <v>-5318832.2599999988</v>
      </c>
      <c r="E60" s="11">
        <v>34192451</v>
      </c>
      <c r="F60" s="13">
        <f t="shared" si="3"/>
        <v>28873618.740000002</v>
      </c>
      <c r="H60" s="19">
        <v>49813122</v>
      </c>
      <c r="I60" s="20"/>
      <c r="J60" s="21"/>
      <c r="K60" s="22"/>
      <c r="L60" s="20"/>
      <c r="M60" s="19">
        <v>-149141</v>
      </c>
      <c r="N60" s="19">
        <f t="shared" si="6"/>
        <v>-4474230</v>
      </c>
      <c r="O60" s="19"/>
      <c r="P60" s="22">
        <v>54162</v>
      </c>
      <c r="Q60" s="22"/>
      <c r="R60" s="22">
        <f t="shared" si="7"/>
        <v>-16465227</v>
      </c>
      <c r="S60" s="20"/>
      <c r="T60" s="23"/>
      <c r="U60" s="22"/>
      <c r="V60" s="24"/>
      <c r="W60" s="25">
        <f t="shared" si="0"/>
        <v>28873665</v>
      </c>
      <c r="Y60" s="29">
        <f t="shared" si="1"/>
        <v>-46.259999997913837</v>
      </c>
      <c r="AA60" s="4">
        <f t="shared" si="4"/>
        <v>-94979</v>
      </c>
    </row>
    <row r="61" spans="1:27" x14ac:dyDescent="0.25">
      <c r="A61" t="s">
        <v>8</v>
      </c>
      <c r="B61">
        <v>2014</v>
      </c>
      <c r="C61" s="11">
        <f t="shared" si="2"/>
        <v>94979.147500000006</v>
      </c>
      <c r="D61" s="11">
        <f t="shared" si="5"/>
        <v>-5413811.4074999988</v>
      </c>
      <c r="E61" s="11">
        <v>34192452</v>
      </c>
      <c r="F61" s="13">
        <f t="shared" si="3"/>
        <v>28778640.592500001</v>
      </c>
      <c r="H61" s="19">
        <v>49813122</v>
      </c>
      <c r="I61" s="20"/>
      <c r="J61" s="21"/>
      <c r="K61" s="22"/>
      <c r="L61" s="20"/>
      <c r="M61" s="19">
        <v>-149141</v>
      </c>
      <c r="N61" s="19">
        <f t="shared" si="6"/>
        <v>-4623371</v>
      </c>
      <c r="O61" s="19"/>
      <c r="P61" s="22">
        <v>54162</v>
      </c>
      <c r="Q61" s="22"/>
      <c r="R61" s="22">
        <f t="shared" si="7"/>
        <v>-16411065</v>
      </c>
      <c r="S61" s="20"/>
      <c r="T61" s="23"/>
      <c r="U61" s="22"/>
      <c r="V61" s="24"/>
      <c r="W61" s="25">
        <f t="shared" si="0"/>
        <v>28778686</v>
      </c>
      <c r="Y61" s="29">
        <f t="shared" si="1"/>
        <v>-45.407499998807907</v>
      </c>
      <c r="AA61" s="4">
        <f t="shared" si="4"/>
        <v>-94979</v>
      </c>
    </row>
    <row r="62" spans="1:27" x14ac:dyDescent="0.25">
      <c r="A62" t="s">
        <v>9</v>
      </c>
      <c r="B62">
        <v>2014</v>
      </c>
      <c r="C62" s="11">
        <f t="shared" si="2"/>
        <v>94979.147500000006</v>
      </c>
      <c r="D62" s="11">
        <f t="shared" si="5"/>
        <v>-5508790.5549999988</v>
      </c>
      <c r="E62" s="11">
        <v>34192453</v>
      </c>
      <c r="F62" s="13">
        <f t="shared" si="3"/>
        <v>28683662.445</v>
      </c>
      <c r="H62" s="19">
        <v>49813122</v>
      </c>
      <c r="I62" s="20"/>
      <c r="J62" s="21"/>
      <c r="K62" s="22"/>
      <c r="L62" s="20"/>
      <c r="M62" s="19">
        <v>-149141</v>
      </c>
      <c r="N62" s="19">
        <f t="shared" si="6"/>
        <v>-4772512</v>
      </c>
      <c r="O62" s="19"/>
      <c r="P62" s="22">
        <v>54162</v>
      </c>
      <c r="Q62" s="22"/>
      <c r="R62" s="22">
        <f t="shared" si="7"/>
        <v>-16356903</v>
      </c>
      <c r="S62" s="20"/>
      <c r="T62" s="23"/>
      <c r="U62" s="22"/>
      <c r="V62" s="24"/>
      <c r="W62" s="25">
        <f t="shared" si="0"/>
        <v>28683707</v>
      </c>
      <c r="Y62" s="29">
        <f t="shared" si="1"/>
        <v>-44.554999999701977</v>
      </c>
      <c r="AA62" s="4">
        <f t="shared" si="4"/>
        <v>-94979</v>
      </c>
    </row>
    <row r="63" spans="1:27" x14ac:dyDescent="0.25">
      <c r="A63" t="s">
        <v>10</v>
      </c>
      <c r="B63">
        <v>2014</v>
      </c>
      <c r="C63" s="11">
        <f t="shared" si="2"/>
        <v>94979.147500000006</v>
      </c>
      <c r="D63" s="11">
        <f t="shared" si="5"/>
        <v>-5603769.7024999987</v>
      </c>
      <c r="E63" s="11">
        <v>34192454</v>
      </c>
      <c r="F63" s="13">
        <f t="shared" si="3"/>
        <v>28588684.297499999</v>
      </c>
      <c r="H63" s="19">
        <v>49813122</v>
      </c>
      <c r="I63" s="20"/>
      <c r="J63" s="21"/>
      <c r="K63" s="22"/>
      <c r="L63" s="20"/>
      <c r="M63" s="19">
        <v>-149141</v>
      </c>
      <c r="N63" s="19">
        <f t="shared" si="6"/>
        <v>-4921653</v>
      </c>
      <c r="O63" s="19"/>
      <c r="P63" s="22">
        <v>54162</v>
      </c>
      <c r="Q63" s="22"/>
      <c r="R63" s="22">
        <f t="shared" si="7"/>
        <v>-16302741</v>
      </c>
      <c r="S63" s="20"/>
      <c r="T63" s="23"/>
      <c r="U63" s="22"/>
      <c r="V63" s="24"/>
      <c r="W63" s="25">
        <f t="shared" si="0"/>
        <v>28588728</v>
      </c>
      <c r="Y63" s="29">
        <f t="shared" si="1"/>
        <v>-43.702500000596046</v>
      </c>
      <c r="AA63" s="4">
        <f t="shared" si="4"/>
        <v>-94979</v>
      </c>
    </row>
    <row r="64" spans="1:27" x14ac:dyDescent="0.25">
      <c r="A64" t="s">
        <v>11</v>
      </c>
      <c r="B64">
        <v>2014</v>
      </c>
      <c r="C64" s="11">
        <f t="shared" si="2"/>
        <v>94979.147500000006</v>
      </c>
      <c r="D64" s="11">
        <f t="shared" si="5"/>
        <v>-5698748.8499999987</v>
      </c>
      <c r="E64" s="11">
        <v>34192455</v>
      </c>
      <c r="F64" s="13">
        <f t="shared" si="3"/>
        <v>28493706.150000002</v>
      </c>
      <c r="H64" s="19">
        <v>49813122</v>
      </c>
      <c r="I64" s="20"/>
      <c r="J64" s="21"/>
      <c r="K64" s="22"/>
      <c r="L64" s="20"/>
      <c r="M64" s="19">
        <v>-149141</v>
      </c>
      <c r="N64" s="19">
        <f t="shared" si="6"/>
        <v>-5070794</v>
      </c>
      <c r="O64" s="19"/>
      <c r="P64" s="22">
        <v>54162</v>
      </c>
      <c r="Q64" s="22"/>
      <c r="R64" s="22">
        <f t="shared" si="7"/>
        <v>-16248579</v>
      </c>
      <c r="S64" s="20"/>
      <c r="T64" s="23"/>
      <c r="U64" s="22"/>
      <c r="V64" s="24"/>
      <c r="W64" s="25">
        <f t="shared" si="0"/>
        <v>28493749</v>
      </c>
      <c r="Y64" s="29">
        <f t="shared" si="1"/>
        <v>-42.849999997764826</v>
      </c>
      <c r="AA64" s="4">
        <f t="shared" si="4"/>
        <v>-94979</v>
      </c>
    </row>
    <row r="65" spans="1:27" x14ac:dyDescent="0.25">
      <c r="A65" t="s">
        <v>12</v>
      </c>
      <c r="B65">
        <v>2014</v>
      </c>
      <c r="C65" s="11">
        <f t="shared" si="2"/>
        <v>94979.147500000006</v>
      </c>
      <c r="D65" s="11">
        <f t="shared" si="5"/>
        <v>-5793727.9974999987</v>
      </c>
      <c r="E65" s="11">
        <v>34192456</v>
      </c>
      <c r="F65" s="13">
        <f t="shared" si="3"/>
        <v>28398728.002500001</v>
      </c>
      <c r="H65" s="19">
        <v>49813122</v>
      </c>
      <c r="I65" s="20"/>
      <c r="J65" s="21"/>
      <c r="K65" s="22"/>
      <c r="L65" s="20"/>
      <c r="M65" s="19">
        <v>-149141</v>
      </c>
      <c r="N65" s="19">
        <f t="shared" si="6"/>
        <v>-5219935</v>
      </c>
      <c r="O65" s="19"/>
      <c r="P65" s="22">
        <v>54162</v>
      </c>
      <c r="Q65" s="22"/>
      <c r="R65" s="22">
        <f t="shared" si="7"/>
        <v>-16194417</v>
      </c>
      <c r="S65" s="20"/>
      <c r="T65" s="23"/>
      <c r="U65" s="22"/>
      <c r="V65" s="24"/>
      <c r="W65" s="25">
        <f t="shared" si="0"/>
        <v>28398770</v>
      </c>
      <c r="Y65" s="29">
        <f t="shared" si="1"/>
        <v>-41.997499998658895</v>
      </c>
      <c r="AA65" s="4">
        <f t="shared" si="4"/>
        <v>-94979</v>
      </c>
    </row>
    <row r="66" spans="1:27" x14ac:dyDescent="0.25">
      <c r="A66" t="s">
        <v>13</v>
      </c>
      <c r="B66">
        <v>2014</v>
      </c>
      <c r="C66" s="11">
        <f t="shared" si="2"/>
        <v>94979.147500000006</v>
      </c>
      <c r="D66" s="11">
        <f t="shared" si="5"/>
        <v>-5888707.1449999986</v>
      </c>
      <c r="E66" s="11">
        <v>34192457</v>
      </c>
      <c r="F66" s="13">
        <f t="shared" si="3"/>
        <v>28303749.855</v>
      </c>
      <c r="H66" s="19">
        <v>49813122</v>
      </c>
      <c r="I66" s="20"/>
      <c r="J66" s="21"/>
      <c r="K66" s="22"/>
      <c r="L66" s="20"/>
      <c r="M66" s="19">
        <v>-149141</v>
      </c>
      <c r="N66" s="19">
        <f t="shared" si="6"/>
        <v>-5369076</v>
      </c>
      <c r="O66" s="19"/>
      <c r="P66" s="22">
        <v>54162</v>
      </c>
      <c r="Q66" s="22"/>
      <c r="R66" s="22">
        <f t="shared" si="7"/>
        <v>-16140255</v>
      </c>
      <c r="S66" s="20"/>
      <c r="T66" s="23"/>
      <c r="U66" s="22"/>
      <c r="V66" s="24"/>
      <c r="W66" s="25">
        <f t="shared" si="0"/>
        <v>28303791</v>
      </c>
      <c r="Y66" s="29">
        <f t="shared" si="1"/>
        <v>-41.144999999552965</v>
      </c>
      <c r="AA66" s="4">
        <f t="shared" si="4"/>
        <v>-94979</v>
      </c>
    </row>
    <row r="67" spans="1:27" x14ac:dyDescent="0.25">
      <c r="A67" t="s">
        <v>2</v>
      </c>
      <c r="B67">
        <v>2015</v>
      </c>
      <c r="C67" s="11">
        <f t="shared" si="2"/>
        <v>94979.147500000006</v>
      </c>
      <c r="D67" s="11">
        <f t="shared" si="5"/>
        <v>-5983686.2924999986</v>
      </c>
      <c r="E67" s="11">
        <v>34192458</v>
      </c>
      <c r="F67" s="13">
        <f t="shared" si="3"/>
        <v>28208771.707500003</v>
      </c>
      <c r="H67" s="19">
        <v>49813122</v>
      </c>
      <c r="I67" s="20"/>
      <c r="J67" s="21"/>
      <c r="K67" s="22"/>
      <c r="L67" s="20"/>
      <c r="M67" s="19">
        <v>-149141</v>
      </c>
      <c r="N67" s="19">
        <f t="shared" si="6"/>
        <v>-5518217</v>
      </c>
      <c r="O67" s="19"/>
      <c r="P67" s="22">
        <v>54162</v>
      </c>
      <c r="Q67" s="22"/>
      <c r="R67" s="22">
        <f t="shared" si="7"/>
        <v>-16086093</v>
      </c>
      <c r="S67" s="20"/>
      <c r="T67" s="23"/>
      <c r="U67" s="22"/>
      <c r="V67" s="24"/>
      <c r="W67" s="25">
        <f t="shared" si="0"/>
        <v>28208812</v>
      </c>
      <c r="Y67" s="29">
        <f t="shared" si="1"/>
        <v>-40.292499996721745</v>
      </c>
      <c r="AA67" s="4">
        <f t="shared" si="4"/>
        <v>-94979</v>
      </c>
    </row>
    <row r="68" spans="1:27" x14ac:dyDescent="0.25">
      <c r="A68" t="s">
        <v>3</v>
      </c>
      <c r="B68">
        <v>2015</v>
      </c>
      <c r="C68" s="11">
        <f t="shared" si="2"/>
        <v>94979.147500000006</v>
      </c>
      <c r="D68" s="11">
        <f t="shared" si="5"/>
        <v>-6078665.4399999985</v>
      </c>
      <c r="E68" s="11">
        <v>34192459</v>
      </c>
      <c r="F68" s="13">
        <f t="shared" si="3"/>
        <v>28113793.560000002</v>
      </c>
      <c r="H68" s="19">
        <v>49813122</v>
      </c>
      <c r="I68" s="20"/>
      <c r="J68" s="21"/>
      <c r="K68" s="22"/>
      <c r="L68" s="20"/>
      <c r="M68" s="19">
        <v>-149141</v>
      </c>
      <c r="N68" s="19">
        <f t="shared" ref="N68:N102" si="8">N67+M68</f>
        <v>-5667358</v>
      </c>
      <c r="O68" s="19"/>
      <c r="P68" s="22">
        <v>54162</v>
      </c>
      <c r="Q68" s="22"/>
      <c r="R68" s="22">
        <f t="shared" si="7"/>
        <v>-16031931</v>
      </c>
      <c r="S68" s="20"/>
      <c r="T68" s="23"/>
      <c r="U68" s="22"/>
      <c r="V68" s="24"/>
      <c r="W68" s="25">
        <f t="shared" ref="W68:W101" si="9">R68+N68+K68+H68+U68</f>
        <v>28113833</v>
      </c>
      <c r="Y68" s="29">
        <f t="shared" ref="Y68:Y101" si="10">F68-W68</f>
        <v>-39.439999997615814</v>
      </c>
      <c r="AA68" s="4">
        <f t="shared" si="4"/>
        <v>-94979</v>
      </c>
    </row>
    <row r="69" spans="1:27" x14ac:dyDescent="0.25">
      <c r="A69" t="s">
        <v>4</v>
      </c>
      <c r="B69">
        <v>2015</v>
      </c>
      <c r="C69" s="11">
        <f t="shared" ref="C69:C101" si="11">1139749.77/12</f>
        <v>94979.147500000006</v>
      </c>
      <c r="D69" s="11">
        <f t="shared" si="5"/>
        <v>-6173644.5874999985</v>
      </c>
      <c r="E69" s="11">
        <v>34192460</v>
      </c>
      <c r="F69" s="13">
        <f t="shared" ref="F69:F101" si="12">E69+D69</f>
        <v>28018815.412500001</v>
      </c>
      <c r="H69" s="19">
        <v>49813122</v>
      </c>
      <c r="I69" s="20"/>
      <c r="J69" s="21"/>
      <c r="K69" s="22"/>
      <c r="L69" s="20"/>
      <c r="M69" s="19">
        <v>-149141</v>
      </c>
      <c r="N69" s="19">
        <f t="shared" si="8"/>
        <v>-5816499</v>
      </c>
      <c r="O69" s="19"/>
      <c r="P69" s="22">
        <v>54162</v>
      </c>
      <c r="Q69" s="22"/>
      <c r="R69" s="22">
        <f t="shared" si="7"/>
        <v>-15977769</v>
      </c>
      <c r="S69" s="20"/>
      <c r="T69" s="23"/>
      <c r="U69" s="22"/>
      <c r="V69" s="24"/>
      <c r="W69" s="25">
        <f t="shared" si="9"/>
        <v>28018854</v>
      </c>
      <c r="Y69" s="29">
        <f t="shared" si="10"/>
        <v>-38.587499998509884</v>
      </c>
      <c r="AA69" s="4">
        <f t="shared" ref="AA69:AA132" si="13">T69+P69+M69+J69</f>
        <v>-94979</v>
      </c>
    </row>
    <row r="70" spans="1:27" x14ac:dyDescent="0.25">
      <c r="A70" t="s">
        <v>5</v>
      </c>
      <c r="B70">
        <v>2015</v>
      </c>
      <c r="C70" s="11">
        <f t="shared" si="11"/>
        <v>94979.147500000006</v>
      </c>
      <c r="D70" s="11">
        <f t="shared" si="5"/>
        <v>-6268623.7349999985</v>
      </c>
      <c r="E70" s="11">
        <v>34192461</v>
      </c>
      <c r="F70" s="13">
        <f t="shared" si="12"/>
        <v>27923837.265000001</v>
      </c>
      <c r="H70" s="19">
        <v>49813122</v>
      </c>
      <c r="I70" s="20"/>
      <c r="J70" s="21"/>
      <c r="K70" s="22"/>
      <c r="L70" s="20"/>
      <c r="M70" s="19">
        <v>-149141</v>
      </c>
      <c r="N70" s="19">
        <f t="shared" si="8"/>
        <v>-5965640</v>
      </c>
      <c r="O70" s="19"/>
      <c r="P70" s="22">
        <v>54162</v>
      </c>
      <c r="Q70" s="22"/>
      <c r="R70" s="22">
        <f t="shared" si="7"/>
        <v>-15923607</v>
      </c>
      <c r="S70" s="20"/>
      <c r="T70" s="23"/>
      <c r="U70" s="22"/>
      <c r="V70" s="24"/>
      <c r="W70" s="25">
        <f t="shared" si="9"/>
        <v>27923875</v>
      </c>
      <c r="Y70" s="29">
        <f t="shared" si="10"/>
        <v>-37.734999999403954</v>
      </c>
      <c r="AA70" s="4">
        <f t="shared" si="13"/>
        <v>-94979</v>
      </c>
    </row>
    <row r="71" spans="1:27" x14ac:dyDescent="0.25">
      <c r="A71" t="s">
        <v>6</v>
      </c>
      <c r="B71">
        <v>2015</v>
      </c>
      <c r="C71" s="11">
        <f t="shared" si="11"/>
        <v>94979.147500000006</v>
      </c>
      <c r="D71" s="11">
        <f t="shared" ref="D71:D102" si="14">D70-C71</f>
        <v>-6363602.8824999984</v>
      </c>
      <c r="E71" s="11">
        <v>34192462</v>
      </c>
      <c r="F71" s="13">
        <f t="shared" si="12"/>
        <v>27828859.1175</v>
      </c>
      <c r="H71" s="19">
        <v>49813122</v>
      </c>
      <c r="I71" s="20"/>
      <c r="J71" s="21"/>
      <c r="K71" s="22"/>
      <c r="L71" s="20"/>
      <c r="M71" s="19">
        <v>-149141</v>
      </c>
      <c r="N71" s="19">
        <f t="shared" si="8"/>
        <v>-6114781</v>
      </c>
      <c r="O71" s="19"/>
      <c r="P71" s="22">
        <v>54162</v>
      </c>
      <c r="Q71" s="22"/>
      <c r="R71" s="22">
        <f t="shared" si="7"/>
        <v>-15869445</v>
      </c>
      <c r="S71" s="20"/>
      <c r="T71" s="23"/>
      <c r="U71" s="22"/>
      <c r="V71" s="24"/>
      <c r="W71" s="25">
        <f t="shared" si="9"/>
        <v>27828896</v>
      </c>
      <c r="Y71" s="29">
        <f t="shared" si="10"/>
        <v>-36.882500000298023</v>
      </c>
      <c r="AA71" s="4">
        <f t="shared" si="13"/>
        <v>-94979</v>
      </c>
    </row>
    <row r="72" spans="1:27" x14ac:dyDescent="0.25">
      <c r="A72" t="s">
        <v>7</v>
      </c>
      <c r="B72">
        <v>2015</v>
      </c>
      <c r="C72" s="11">
        <f t="shared" si="11"/>
        <v>94979.147500000006</v>
      </c>
      <c r="D72" s="11">
        <f t="shared" si="14"/>
        <v>-6458582.0299999984</v>
      </c>
      <c r="E72" s="11">
        <v>34192463</v>
      </c>
      <c r="F72" s="13">
        <f t="shared" si="12"/>
        <v>27733880.970000003</v>
      </c>
      <c r="H72" s="19">
        <v>49813122</v>
      </c>
      <c r="I72" s="20"/>
      <c r="J72" s="21"/>
      <c r="K72" s="22"/>
      <c r="L72" s="20"/>
      <c r="M72" s="19">
        <v>-149141</v>
      </c>
      <c r="N72" s="19">
        <f t="shared" si="8"/>
        <v>-6263922</v>
      </c>
      <c r="O72" s="19"/>
      <c r="P72" s="22">
        <v>54162</v>
      </c>
      <c r="Q72" s="22"/>
      <c r="R72" s="22">
        <f t="shared" si="7"/>
        <v>-15815283</v>
      </c>
      <c r="S72" s="20"/>
      <c r="T72" s="23"/>
      <c r="U72" s="22"/>
      <c r="V72" s="24"/>
      <c r="W72" s="25">
        <f t="shared" si="9"/>
        <v>27733917</v>
      </c>
      <c r="Y72" s="29">
        <f t="shared" si="10"/>
        <v>-36.029999997466803</v>
      </c>
      <c r="AA72" s="4">
        <f t="shared" si="13"/>
        <v>-94979</v>
      </c>
    </row>
    <row r="73" spans="1:27" x14ac:dyDescent="0.25">
      <c r="A73" t="s">
        <v>8</v>
      </c>
      <c r="B73">
        <v>2015</v>
      </c>
      <c r="C73" s="11">
        <f t="shared" si="11"/>
        <v>94979.147500000006</v>
      </c>
      <c r="D73" s="11">
        <f t="shared" si="14"/>
        <v>-6553561.1774999984</v>
      </c>
      <c r="E73" s="11">
        <v>34192464</v>
      </c>
      <c r="F73" s="13">
        <f t="shared" si="12"/>
        <v>27638902.822500002</v>
      </c>
      <c r="H73" s="19">
        <v>49813122</v>
      </c>
      <c r="I73" s="20"/>
      <c r="J73" s="21"/>
      <c r="K73" s="22"/>
      <c r="L73" s="20"/>
      <c r="M73" s="19">
        <v>-149141</v>
      </c>
      <c r="N73" s="19">
        <f t="shared" si="8"/>
        <v>-6413063</v>
      </c>
      <c r="O73" s="19"/>
      <c r="P73" s="22">
        <v>54162</v>
      </c>
      <c r="Q73" s="22"/>
      <c r="R73" s="22">
        <f t="shared" si="7"/>
        <v>-15761121</v>
      </c>
      <c r="S73" s="20"/>
      <c r="T73" s="23"/>
      <c r="U73" s="22"/>
      <c r="V73" s="24"/>
      <c r="W73" s="25">
        <f t="shared" si="9"/>
        <v>27638938</v>
      </c>
      <c r="Y73" s="29">
        <f t="shared" si="10"/>
        <v>-35.177499998360872</v>
      </c>
      <c r="AA73" s="4">
        <f t="shared" si="13"/>
        <v>-94979</v>
      </c>
    </row>
    <row r="74" spans="1:27" x14ac:dyDescent="0.25">
      <c r="A74" t="s">
        <v>9</v>
      </c>
      <c r="B74">
        <v>2015</v>
      </c>
      <c r="C74" s="11">
        <f t="shared" si="11"/>
        <v>94979.147500000006</v>
      </c>
      <c r="D74" s="11">
        <f t="shared" si="14"/>
        <v>-6648540.3249999983</v>
      </c>
      <c r="E74" s="11">
        <v>34192465</v>
      </c>
      <c r="F74" s="13">
        <f t="shared" si="12"/>
        <v>27543924.675000001</v>
      </c>
      <c r="H74" s="19">
        <v>49813122</v>
      </c>
      <c r="I74" s="20"/>
      <c r="J74" s="21"/>
      <c r="K74" s="22"/>
      <c r="L74" s="20"/>
      <c r="M74" s="19">
        <v>-149141</v>
      </c>
      <c r="N74" s="19">
        <f t="shared" si="8"/>
        <v>-6562204</v>
      </c>
      <c r="O74" s="19"/>
      <c r="P74" s="22">
        <v>54162</v>
      </c>
      <c r="Q74" s="22"/>
      <c r="R74" s="22">
        <f t="shared" si="7"/>
        <v>-15706959</v>
      </c>
      <c r="S74" s="20"/>
      <c r="T74" s="23"/>
      <c r="U74" s="22"/>
      <c r="V74" s="24"/>
      <c r="W74" s="25">
        <f t="shared" si="9"/>
        <v>27543959</v>
      </c>
      <c r="Y74" s="29">
        <f t="shared" si="10"/>
        <v>-34.324999999254942</v>
      </c>
      <c r="AA74" s="4">
        <f t="shared" si="13"/>
        <v>-94979</v>
      </c>
    </row>
    <row r="75" spans="1:27" x14ac:dyDescent="0.25">
      <c r="A75" t="s">
        <v>10</v>
      </c>
      <c r="B75">
        <v>2015</v>
      </c>
      <c r="C75" s="11">
        <f t="shared" si="11"/>
        <v>94979.147500000006</v>
      </c>
      <c r="D75" s="11">
        <f t="shared" si="14"/>
        <v>-6743519.4724999983</v>
      </c>
      <c r="E75" s="11">
        <v>34192466</v>
      </c>
      <c r="F75" s="13">
        <f t="shared" si="12"/>
        <v>27448946.527500004</v>
      </c>
      <c r="H75" s="19">
        <v>49813122</v>
      </c>
      <c r="I75" s="20"/>
      <c r="J75" s="21"/>
      <c r="K75" s="22"/>
      <c r="L75" s="20"/>
      <c r="M75" s="19">
        <v>-149141</v>
      </c>
      <c r="N75" s="19">
        <f t="shared" si="8"/>
        <v>-6711345</v>
      </c>
      <c r="O75" s="19"/>
      <c r="P75" s="22">
        <v>54162</v>
      </c>
      <c r="Q75" s="22"/>
      <c r="R75" s="22">
        <f t="shared" si="7"/>
        <v>-15652797</v>
      </c>
      <c r="S75" s="20"/>
      <c r="T75" s="23"/>
      <c r="U75" s="22"/>
      <c r="V75" s="24"/>
      <c r="W75" s="25">
        <f t="shared" si="9"/>
        <v>27448980</v>
      </c>
      <c r="Y75" s="29">
        <f t="shared" si="10"/>
        <v>-33.472499996423721</v>
      </c>
      <c r="AA75" s="4">
        <f t="shared" si="13"/>
        <v>-94979</v>
      </c>
    </row>
    <row r="76" spans="1:27" x14ac:dyDescent="0.25">
      <c r="A76" t="s">
        <v>11</v>
      </c>
      <c r="B76">
        <v>2015</v>
      </c>
      <c r="C76" s="11">
        <f t="shared" si="11"/>
        <v>94979.147500000006</v>
      </c>
      <c r="D76" s="11">
        <f t="shared" si="14"/>
        <v>-6838498.6199999982</v>
      </c>
      <c r="E76" s="11">
        <v>34192467</v>
      </c>
      <c r="F76" s="13">
        <f t="shared" si="12"/>
        <v>27353968.380000003</v>
      </c>
      <c r="H76" s="19">
        <v>49813122</v>
      </c>
      <c r="I76" s="20"/>
      <c r="J76" s="21"/>
      <c r="K76" s="22"/>
      <c r="L76" s="20"/>
      <c r="M76" s="19">
        <v>-149141</v>
      </c>
      <c r="N76" s="19">
        <f t="shared" si="8"/>
        <v>-6860486</v>
      </c>
      <c r="O76" s="19"/>
      <c r="P76" s="22">
        <v>54162</v>
      </c>
      <c r="Q76" s="22"/>
      <c r="R76" s="22">
        <f t="shared" si="7"/>
        <v>-15598635</v>
      </c>
      <c r="S76" s="20"/>
      <c r="T76" s="23"/>
      <c r="U76" s="22"/>
      <c r="V76" s="24"/>
      <c r="W76" s="25">
        <f t="shared" si="9"/>
        <v>27354001</v>
      </c>
      <c r="Y76" s="29">
        <f t="shared" si="10"/>
        <v>-32.619999997317791</v>
      </c>
      <c r="AA76" s="4">
        <f t="shared" si="13"/>
        <v>-94979</v>
      </c>
    </row>
    <row r="77" spans="1:27" x14ac:dyDescent="0.25">
      <c r="A77" t="s">
        <v>12</v>
      </c>
      <c r="B77">
        <v>2015</v>
      </c>
      <c r="C77" s="11">
        <f t="shared" si="11"/>
        <v>94979.147500000006</v>
      </c>
      <c r="D77" s="11">
        <f t="shared" si="14"/>
        <v>-6933477.7674999982</v>
      </c>
      <c r="E77" s="11">
        <v>34192468</v>
      </c>
      <c r="F77" s="13">
        <f t="shared" si="12"/>
        <v>27258990.232500002</v>
      </c>
      <c r="H77" s="19">
        <v>49813122</v>
      </c>
      <c r="I77" s="20"/>
      <c r="J77" s="21"/>
      <c r="K77" s="22"/>
      <c r="L77" s="20"/>
      <c r="M77" s="19">
        <v>-149141</v>
      </c>
      <c r="N77" s="19">
        <f t="shared" si="8"/>
        <v>-7009627</v>
      </c>
      <c r="O77" s="19"/>
      <c r="P77" s="22">
        <v>54162</v>
      </c>
      <c r="Q77" s="22"/>
      <c r="R77" s="22">
        <f t="shared" si="7"/>
        <v>-15544473</v>
      </c>
      <c r="S77" s="20"/>
      <c r="T77" s="23"/>
      <c r="U77" s="22"/>
      <c r="V77" s="24"/>
      <c r="W77" s="25">
        <f t="shared" si="9"/>
        <v>27259022</v>
      </c>
      <c r="Y77" s="29">
        <f t="shared" si="10"/>
        <v>-31.767499998211861</v>
      </c>
      <c r="AA77" s="4">
        <f t="shared" si="13"/>
        <v>-94979</v>
      </c>
    </row>
    <row r="78" spans="1:27" x14ac:dyDescent="0.25">
      <c r="A78" t="s">
        <v>13</v>
      </c>
      <c r="B78">
        <v>2015</v>
      </c>
      <c r="C78" s="11">
        <f t="shared" si="11"/>
        <v>94979.147500000006</v>
      </c>
      <c r="D78" s="11">
        <f t="shared" si="14"/>
        <v>-7028456.9149999982</v>
      </c>
      <c r="E78" s="11">
        <v>34192469</v>
      </c>
      <c r="F78" s="13">
        <f t="shared" si="12"/>
        <v>27164012.085000001</v>
      </c>
      <c r="H78" s="19">
        <v>49813122</v>
      </c>
      <c r="I78" s="20"/>
      <c r="J78" s="21"/>
      <c r="K78" s="22"/>
      <c r="L78" s="20"/>
      <c r="M78" s="19">
        <v>-149141</v>
      </c>
      <c r="N78" s="19">
        <f t="shared" si="8"/>
        <v>-7158768</v>
      </c>
      <c r="O78" s="19"/>
      <c r="P78" s="22">
        <v>54162</v>
      </c>
      <c r="Q78" s="22"/>
      <c r="R78" s="22">
        <f t="shared" si="7"/>
        <v>-15490311</v>
      </c>
      <c r="S78" s="20"/>
      <c r="T78" s="23"/>
      <c r="U78" s="22"/>
      <c r="V78" s="24"/>
      <c r="W78" s="25">
        <f t="shared" si="9"/>
        <v>27164043</v>
      </c>
      <c r="Y78" s="29">
        <f t="shared" si="10"/>
        <v>-30.91499999910593</v>
      </c>
      <c r="AA78" s="4">
        <f t="shared" si="13"/>
        <v>-94979</v>
      </c>
    </row>
    <row r="79" spans="1:27" x14ac:dyDescent="0.25">
      <c r="A79" t="s">
        <v>2</v>
      </c>
      <c r="B79">
        <v>2016</v>
      </c>
      <c r="C79" s="11">
        <f t="shared" si="11"/>
        <v>94979.147500000006</v>
      </c>
      <c r="D79" s="11">
        <f t="shared" si="14"/>
        <v>-7123436.0624999981</v>
      </c>
      <c r="E79" s="11">
        <v>34192470</v>
      </c>
      <c r="F79" s="13">
        <f t="shared" si="12"/>
        <v>27069033.9375</v>
      </c>
      <c r="H79" s="19">
        <v>49813122</v>
      </c>
      <c r="I79" s="20"/>
      <c r="J79" s="21"/>
      <c r="K79" s="22"/>
      <c r="L79" s="20"/>
      <c r="M79" s="19">
        <v>-149141</v>
      </c>
      <c r="N79" s="19">
        <f t="shared" si="8"/>
        <v>-7307909</v>
      </c>
      <c r="O79" s="19"/>
      <c r="P79" s="22">
        <v>54162</v>
      </c>
      <c r="Q79" s="22"/>
      <c r="R79" s="22">
        <f t="shared" si="7"/>
        <v>-15436149</v>
      </c>
      <c r="S79" s="20"/>
      <c r="T79" s="23"/>
      <c r="U79" s="22"/>
      <c r="V79" s="24"/>
      <c r="W79" s="25">
        <f t="shared" si="9"/>
        <v>27069064</v>
      </c>
      <c r="Y79" s="29">
        <f t="shared" si="10"/>
        <v>-30.0625</v>
      </c>
      <c r="AA79" s="4">
        <f t="shared" si="13"/>
        <v>-94979</v>
      </c>
    </row>
    <row r="80" spans="1:27" x14ac:dyDescent="0.25">
      <c r="A80" t="s">
        <v>3</v>
      </c>
      <c r="B80">
        <v>2016</v>
      </c>
      <c r="C80" s="11">
        <f t="shared" si="11"/>
        <v>94979.147500000006</v>
      </c>
      <c r="D80" s="11">
        <f t="shared" si="14"/>
        <v>-7218415.2099999981</v>
      </c>
      <c r="E80" s="11">
        <v>34192471</v>
      </c>
      <c r="F80" s="13">
        <f t="shared" si="12"/>
        <v>26974055.790000003</v>
      </c>
      <c r="H80" s="19">
        <v>49813122</v>
      </c>
      <c r="I80" s="20"/>
      <c r="J80" s="21"/>
      <c r="K80" s="22"/>
      <c r="L80" s="20"/>
      <c r="M80" s="19">
        <v>-149141</v>
      </c>
      <c r="N80" s="19">
        <f t="shared" si="8"/>
        <v>-7457050</v>
      </c>
      <c r="O80" s="19"/>
      <c r="P80" s="22">
        <v>54162</v>
      </c>
      <c r="Q80" s="22"/>
      <c r="R80" s="22">
        <f t="shared" si="7"/>
        <v>-15381987</v>
      </c>
      <c r="S80" s="20"/>
      <c r="T80" s="23"/>
      <c r="U80" s="22"/>
      <c r="V80" s="24"/>
      <c r="W80" s="25">
        <f t="shared" si="9"/>
        <v>26974085</v>
      </c>
      <c r="Y80" s="29">
        <f t="shared" si="10"/>
        <v>-29.209999997168779</v>
      </c>
      <c r="AA80" s="4">
        <f t="shared" si="13"/>
        <v>-94979</v>
      </c>
    </row>
    <row r="81" spans="1:27" x14ac:dyDescent="0.25">
      <c r="A81" t="s">
        <v>4</v>
      </c>
      <c r="B81">
        <v>2016</v>
      </c>
      <c r="C81" s="11">
        <f t="shared" si="11"/>
        <v>94979.147500000006</v>
      </c>
      <c r="D81" s="11">
        <f t="shared" si="14"/>
        <v>-7313394.3574999981</v>
      </c>
      <c r="E81" s="11">
        <v>34192472</v>
      </c>
      <c r="F81" s="13">
        <f t="shared" si="12"/>
        <v>26879077.642500002</v>
      </c>
      <c r="H81" s="19">
        <v>49813122</v>
      </c>
      <c r="I81" s="20"/>
      <c r="J81" s="21"/>
      <c r="K81" s="22"/>
      <c r="L81" s="20"/>
      <c r="M81" s="19">
        <v>-149141</v>
      </c>
      <c r="N81" s="19">
        <f t="shared" si="8"/>
        <v>-7606191</v>
      </c>
      <c r="O81" s="19"/>
      <c r="P81" s="22">
        <v>54162</v>
      </c>
      <c r="Q81" s="22"/>
      <c r="R81" s="22">
        <f t="shared" si="7"/>
        <v>-15327825</v>
      </c>
      <c r="S81" s="20"/>
      <c r="T81" s="23"/>
      <c r="U81" s="22"/>
      <c r="V81" s="24"/>
      <c r="W81" s="25">
        <f t="shared" si="9"/>
        <v>26879106</v>
      </c>
      <c r="Y81" s="29">
        <f t="shared" si="10"/>
        <v>-28.357499998062849</v>
      </c>
      <c r="AA81" s="4">
        <f t="shared" si="13"/>
        <v>-94979</v>
      </c>
    </row>
    <row r="82" spans="1:27" x14ac:dyDescent="0.25">
      <c r="A82" t="s">
        <v>5</v>
      </c>
      <c r="B82">
        <v>2016</v>
      </c>
      <c r="C82" s="11">
        <f t="shared" si="11"/>
        <v>94979.147500000006</v>
      </c>
      <c r="D82" s="11">
        <f t="shared" si="14"/>
        <v>-7408373.504999998</v>
      </c>
      <c r="E82" s="11">
        <v>34192473</v>
      </c>
      <c r="F82" s="13">
        <f t="shared" si="12"/>
        <v>26784099.495000001</v>
      </c>
      <c r="H82" s="19">
        <v>49813122</v>
      </c>
      <c r="I82" s="20"/>
      <c r="J82" s="21"/>
      <c r="K82" s="22"/>
      <c r="L82" s="20"/>
      <c r="M82" s="19">
        <v>-149141</v>
      </c>
      <c r="N82" s="19">
        <f t="shared" si="8"/>
        <v>-7755332</v>
      </c>
      <c r="O82" s="19"/>
      <c r="P82" s="22">
        <v>54162</v>
      </c>
      <c r="Q82" s="22"/>
      <c r="R82" s="22">
        <f t="shared" si="7"/>
        <v>-15273663</v>
      </c>
      <c r="S82" s="20"/>
      <c r="T82" s="23"/>
      <c r="U82" s="22"/>
      <c r="V82" s="24"/>
      <c r="W82" s="25">
        <f t="shared" si="9"/>
        <v>26784127</v>
      </c>
      <c r="Y82" s="29">
        <f t="shared" si="10"/>
        <v>-27.504999998956919</v>
      </c>
      <c r="AA82" s="4">
        <f t="shared" si="13"/>
        <v>-94979</v>
      </c>
    </row>
    <row r="83" spans="1:27" x14ac:dyDescent="0.25">
      <c r="A83" t="s">
        <v>6</v>
      </c>
      <c r="B83">
        <v>2016</v>
      </c>
      <c r="C83" s="11">
        <f t="shared" si="11"/>
        <v>94979.147500000006</v>
      </c>
      <c r="D83" s="11">
        <f t="shared" si="14"/>
        <v>-7503352.652499998</v>
      </c>
      <c r="E83" s="11">
        <v>34192474</v>
      </c>
      <c r="F83" s="13">
        <f t="shared" si="12"/>
        <v>26689121.347500004</v>
      </c>
      <c r="H83" s="19">
        <v>49813122</v>
      </c>
      <c r="I83" s="20"/>
      <c r="J83" s="21"/>
      <c r="K83" s="22"/>
      <c r="L83" s="20"/>
      <c r="M83" s="19">
        <v>-149141</v>
      </c>
      <c r="N83" s="19">
        <f t="shared" si="8"/>
        <v>-7904473</v>
      </c>
      <c r="O83" s="19"/>
      <c r="P83" s="22">
        <v>54162</v>
      </c>
      <c r="Q83" s="22"/>
      <c r="R83" s="22">
        <f t="shared" si="7"/>
        <v>-15219501</v>
      </c>
      <c r="S83" s="20"/>
      <c r="T83" s="23"/>
      <c r="U83" s="22"/>
      <c r="V83" s="24"/>
      <c r="W83" s="25">
        <f t="shared" si="9"/>
        <v>26689148</v>
      </c>
      <c r="Y83" s="29">
        <f t="shared" si="10"/>
        <v>-26.652499996125698</v>
      </c>
      <c r="AA83" s="4">
        <f t="shared" si="13"/>
        <v>-94979</v>
      </c>
    </row>
    <row r="84" spans="1:27" x14ac:dyDescent="0.25">
      <c r="A84" t="s">
        <v>7</v>
      </c>
      <c r="B84">
        <v>2016</v>
      </c>
      <c r="C84" s="11">
        <f t="shared" si="11"/>
        <v>94979.147500000006</v>
      </c>
      <c r="D84" s="11">
        <f t="shared" si="14"/>
        <v>-7598331.799999998</v>
      </c>
      <c r="E84" s="11">
        <v>34192475</v>
      </c>
      <c r="F84" s="13">
        <f t="shared" si="12"/>
        <v>26594143.200000003</v>
      </c>
      <c r="H84" s="19">
        <v>49813122</v>
      </c>
      <c r="I84" s="20"/>
      <c r="J84" s="21"/>
      <c r="K84" s="22"/>
      <c r="L84" s="20"/>
      <c r="M84" s="19">
        <v>-149141</v>
      </c>
      <c r="N84" s="19">
        <f t="shared" si="8"/>
        <v>-8053614</v>
      </c>
      <c r="O84" s="19"/>
      <c r="P84" s="22">
        <v>54162</v>
      </c>
      <c r="Q84" s="22"/>
      <c r="R84" s="22">
        <f t="shared" si="7"/>
        <v>-15165339</v>
      </c>
      <c r="S84" s="20"/>
      <c r="T84" s="23"/>
      <c r="U84" s="22"/>
      <c r="V84" s="24"/>
      <c r="W84" s="25">
        <f t="shared" si="9"/>
        <v>26594169</v>
      </c>
      <c r="Y84" s="29">
        <f t="shared" si="10"/>
        <v>-25.799999997019768</v>
      </c>
      <c r="AA84" s="4">
        <f t="shared" si="13"/>
        <v>-94979</v>
      </c>
    </row>
    <row r="85" spans="1:27" x14ac:dyDescent="0.25">
      <c r="A85" t="s">
        <v>8</v>
      </c>
      <c r="B85">
        <v>2016</v>
      </c>
      <c r="C85" s="11">
        <f t="shared" si="11"/>
        <v>94979.147500000006</v>
      </c>
      <c r="D85" s="11">
        <f t="shared" si="14"/>
        <v>-7693310.9474999979</v>
      </c>
      <c r="E85" s="11">
        <v>34192476</v>
      </c>
      <c r="F85" s="13">
        <f t="shared" si="12"/>
        <v>26499165.052500002</v>
      </c>
      <c r="H85" s="19">
        <v>49813122</v>
      </c>
      <c r="I85" s="20"/>
      <c r="J85" s="21"/>
      <c r="K85" s="22"/>
      <c r="L85" s="20"/>
      <c r="M85" s="19">
        <v>-149141</v>
      </c>
      <c r="N85" s="19">
        <f t="shared" si="8"/>
        <v>-8202755</v>
      </c>
      <c r="O85" s="19"/>
      <c r="P85" s="22">
        <v>54162</v>
      </c>
      <c r="Q85" s="22"/>
      <c r="R85" s="22">
        <f t="shared" si="7"/>
        <v>-15111177</v>
      </c>
      <c r="S85" s="20"/>
      <c r="T85" s="23"/>
      <c r="U85" s="22"/>
      <c r="V85" s="24"/>
      <c r="W85" s="25">
        <f t="shared" si="9"/>
        <v>26499190</v>
      </c>
      <c r="Y85" s="29">
        <f t="shared" si="10"/>
        <v>-24.947499997913837</v>
      </c>
      <c r="AA85" s="4">
        <f t="shared" si="13"/>
        <v>-94979</v>
      </c>
    </row>
    <row r="86" spans="1:27" x14ac:dyDescent="0.25">
      <c r="A86" t="s">
        <v>9</v>
      </c>
      <c r="B86">
        <v>2016</v>
      </c>
      <c r="C86" s="11">
        <f t="shared" si="11"/>
        <v>94979.147500000006</v>
      </c>
      <c r="D86" s="11">
        <f t="shared" si="14"/>
        <v>-7788290.0949999979</v>
      </c>
      <c r="E86" s="11">
        <v>34192477</v>
      </c>
      <c r="F86" s="13">
        <f t="shared" si="12"/>
        <v>26404186.905000001</v>
      </c>
      <c r="H86" s="19">
        <v>49813122</v>
      </c>
      <c r="I86" s="20"/>
      <c r="J86" s="21"/>
      <c r="K86" s="22"/>
      <c r="L86" s="20"/>
      <c r="M86" s="19">
        <v>-149141</v>
      </c>
      <c r="N86" s="19">
        <f t="shared" si="8"/>
        <v>-8351896</v>
      </c>
      <c r="O86" s="19"/>
      <c r="P86" s="22">
        <v>54162</v>
      </c>
      <c r="Q86" s="22"/>
      <c r="R86" s="22">
        <f t="shared" si="7"/>
        <v>-15057015</v>
      </c>
      <c r="S86" s="20"/>
      <c r="T86" s="23"/>
      <c r="U86" s="22"/>
      <c r="V86" s="24"/>
      <c r="W86" s="25">
        <f t="shared" si="9"/>
        <v>26404211</v>
      </c>
      <c r="Y86" s="29">
        <f t="shared" si="10"/>
        <v>-24.094999998807907</v>
      </c>
      <c r="AA86" s="4">
        <f t="shared" si="13"/>
        <v>-94979</v>
      </c>
    </row>
    <row r="87" spans="1:27" x14ac:dyDescent="0.25">
      <c r="A87" t="s">
        <v>10</v>
      </c>
      <c r="B87">
        <v>2016</v>
      </c>
      <c r="C87" s="11">
        <f t="shared" si="11"/>
        <v>94979.147500000006</v>
      </c>
      <c r="D87" s="11">
        <f t="shared" si="14"/>
        <v>-7883269.2424999978</v>
      </c>
      <c r="E87" s="11">
        <v>34192478</v>
      </c>
      <c r="F87" s="13">
        <f t="shared" si="12"/>
        <v>26309208.7575</v>
      </c>
      <c r="H87" s="19">
        <v>49813122</v>
      </c>
      <c r="I87" s="20"/>
      <c r="J87" s="21"/>
      <c r="K87" s="22"/>
      <c r="L87" s="20"/>
      <c r="M87" s="19">
        <v>-149141</v>
      </c>
      <c r="N87" s="19">
        <f t="shared" si="8"/>
        <v>-8501037</v>
      </c>
      <c r="O87" s="19"/>
      <c r="P87" s="22">
        <v>54162</v>
      </c>
      <c r="Q87" s="22"/>
      <c r="R87" s="22">
        <f t="shared" si="7"/>
        <v>-15002853</v>
      </c>
      <c r="S87" s="20"/>
      <c r="T87" s="23"/>
      <c r="U87" s="22"/>
      <c r="V87" s="24"/>
      <c r="W87" s="25">
        <f t="shared" si="9"/>
        <v>26309232</v>
      </c>
      <c r="Y87" s="29">
        <f t="shared" si="10"/>
        <v>-23.242499999701977</v>
      </c>
      <c r="AA87" s="4">
        <f t="shared" si="13"/>
        <v>-94979</v>
      </c>
    </row>
    <row r="88" spans="1:27" x14ac:dyDescent="0.25">
      <c r="A88" t="s">
        <v>11</v>
      </c>
      <c r="B88">
        <v>2016</v>
      </c>
      <c r="C88" s="11">
        <f t="shared" si="11"/>
        <v>94979.147500000006</v>
      </c>
      <c r="D88" s="11">
        <f t="shared" si="14"/>
        <v>-7978248.3899999978</v>
      </c>
      <c r="E88" s="11">
        <v>34192479</v>
      </c>
      <c r="F88" s="13">
        <f t="shared" si="12"/>
        <v>26214230.610000003</v>
      </c>
      <c r="H88" s="19">
        <v>49813122</v>
      </c>
      <c r="I88" s="20"/>
      <c r="J88" s="21"/>
      <c r="K88" s="22"/>
      <c r="L88" s="20"/>
      <c r="M88" s="19">
        <v>-149141</v>
      </c>
      <c r="N88" s="19">
        <f t="shared" si="8"/>
        <v>-8650178</v>
      </c>
      <c r="O88" s="19"/>
      <c r="P88" s="22">
        <v>54162</v>
      </c>
      <c r="Q88" s="22"/>
      <c r="R88" s="22">
        <f t="shared" si="7"/>
        <v>-14948691</v>
      </c>
      <c r="S88" s="20"/>
      <c r="T88" s="23"/>
      <c r="U88" s="22"/>
      <c r="V88" s="24"/>
      <c r="W88" s="25">
        <f t="shared" si="9"/>
        <v>26214253</v>
      </c>
      <c r="Y88" s="29">
        <f t="shared" si="10"/>
        <v>-22.389999996870756</v>
      </c>
      <c r="AA88" s="4">
        <f t="shared" si="13"/>
        <v>-94979</v>
      </c>
    </row>
    <row r="89" spans="1:27" x14ac:dyDescent="0.25">
      <c r="A89" t="s">
        <v>12</v>
      </c>
      <c r="B89">
        <v>2016</v>
      </c>
      <c r="C89" s="11">
        <f t="shared" si="11"/>
        <v>94979.147500000006</v>
      </c>
      <c r="D89" s="11">
        <f t="shared" si="14"/>
        <v>-8073227.5374999978</v>
      </c>
      <c r="E89" s="11">
        <v>34192480</v>
      </c>
      <c r="F89" s="13">
        <f t="shared" si="12"/>
        <v>26119252.462500002</v>
      </c>
      <c r="H89" s="19">
        <v>49813122</v>
      </c>
      <c r="I89" s="20"/>
      <c r="J89" s="21"/>
      <c r="K89" s="22"/>
      <c r="L89" s="20"/>
      <c r="M89" s="19">
        <v>-149141</v>
      </c>
      <c r="N89" s="19">
        <f t="shared" si="8"/>
        <v>-8799319</v>
      </c>
      <c r="O89" s="19"/>
      <c r="P89" s="22">
        <v>54162</v>
      </c>
      <c r="Q89" s="22"/>
      <c r="R89" s="22">
        <f t="shared" si="7"/>
        <v>-14894529</v>
      </c>
      <c r="S89" s="20"/>
      <c r="T89" s="23"/>
      <c r="U89" s="22"/>
      <c r="V89" s="24"/>
      <c r="W89" s="25">
        <f t="shared" si="9"/>
        <v>26119274</v>
      </c>
      <c r="Y89" s="29">
        <f t="shared" si="10"/>
        <v>-21.537499997764826</v>
      </c>
      <c r="AA89" s="4">
        <f t="shared" si="13"/>
        <v>-94979</v>
      </c>
    </row>
    <row r="90" spans="1:27" x14ac:dyDescent="0.25">
      <c r="A90" t="s">
        <v>13</v>
      </c>
      <c r="B90">
        <v>2016</v>
      </c>
      <c r="C90" s="11">
        <f t="shared" si="11"/>
        <v>94979.147500000006</v>
      </c>
      <c r="D90" s="11">
        <f t="shared" si="14"/>
        <v>-8168206.6849999977</v>
      </c>
      <c r="E90" s="11">
        <v>34192481</v>
      </c>
      <c r="F90" s="13">
        <f t="shared" si="12"/>
        <v>26024274.315000001</v>
      </c>
      <c r="H90" s="19">
        <v>49813122</v>
      </c>
      <c r="I90" s="20"/>
      <c r="J90" s="21"/>
      <c r="K90" s="22"/>
      <c r="L90" s="20"/>
      <c r="M90" s="19">
        <v>-149141</v>
      </c>
      <c r="N90" s="19">
        <f t="shared" si="8"/>
        <v>-8948460</v>
      </c>
      <c r="O90" s="19"/>
      <c r="P90" s="22">
        <v>54162</v>
      </c>
      <c r="Q90" s="22"/>
      <c r="R90" s="22">
        <f t="shared" si="7"/>
        <v>-14840367</v>
      </c>
      <c r="S90" s="20"/>
      <c r="T90" s="23"/>
      <c r="U90" s="22"/>
      <c r="V90" s="24"/>
      <c r="W90" s="25">
        <f t="shared" si="9"/>
        <v>26024295</v>
      </c>
      <c r="Y90" s="29">
        <f t="shared" si="10"/>
        <v>-20.684999998658895</v>
      </c>
      <c r="AA90" s="4">
        <f t="shared" si="13"/>
        <v>-94979</v>
      </c>
    </row>
    <row r="91" spans="1:27" x14ac:dyDescent="0.25">
      <c r="A91" t="s">
        <v>2</v>
      </c>
      <c r="B91">
        <v>2017</v>
      </c>
      <c r="C91" s="11">
        <f t="shared" si="11"/>
        <v>94979.147500000006</v>
      </c>
      <c r="D91" s="11">
        <f t="shared" si="14"/>
        <v>-8263185.8324999977</v>
      </c>
      <c r="E91" s="11">
        <v>34192482</v>
      </c>
      <c r="F91" s="13">
        <f t="shared" si="12"/>
        <v>25929296.167500004</v>
      </c>
      <c r="H91" s="19">
        <v>49813122</v>
      </c>
      <c r="I91" s="20"/>
      <c r="J91" s="21"/>
      <c r="K91" s="22"/>
      <c r="L91" s="20"/>
      <c r="M91" s="19">
        <v>-149141</v>
      </c>
      <c r="N91" s="19">
        <f t="shared" si="8"/>
        <v>-9097601</v>
      </c>
      <c r="O91" s="19"/>
      <c r="P91" s="22">
        <v>54162</v>
      </c>
      <c r="Q91" s="22"/>
      <c r="R91" s="22">
        <f t="shared" si="7"/>
        <v>-14786205</v>
      </c>
      <c r="S91" s="20"/>
      <c r="T91" s="23"/>
      <c r="U91" s="22"/>
      <c r="V91" s="24"/>
      <c r="W91" s="25">
        <f t="shared" si="9"/>
        <v>25929316</v>
      </c>
      <c r="Y91" s="29">
        <f t="shared" si="10"/>
        <v>-19.832499995827675</v>
      </c>
      <c r="AA91" s="4">
        <f t="shared" si="13"/>
        <v>-94979</v>
      </c>
    </row>
    <row r="92" spans="1:27" x14ac:dyDescent="0.25">
      <c r="A92" t="s">
        <v>3</v>
      </c>
      <c r="B92">
        <v>2017</v>
      </c>
      <c r="C92" s="11">
        <f t="shared" si="11"/>
        <v>94979.147500000006</v>
      </c>
      <c r="D92" s="11">
        <f t="shared" si="14"/>
        <v>-8358164.9799999977</v>
      </c>
      <c r="E92" s="11">
        <v>34192483</v>
      </c>
      <c r="F92" s="13">
        <f t="shared" si="12"/>
        <v>25834318.020000003</v>
      </c>
      <c r="H92" s="19">
        <v>49813122</v>
      </c>
      <c r="I92" s="20"/>
      <c r="J92" s="21"/>
      <c r="K92" s="22"/>
      <c r="L92" s="20"/>
      <c r="M92" s="19">
        <v>-149141</v>
      </c>
      <c r="N92" s="19">
        <f t="shared" si="8"/>
        <v>-9246742</v>
      </c>
      <c r="O92" s="19"/>
      <c r="P92" s="22">
        <v>54162</v>
      </c>
      <c r="Q92" s="22"/>
      <c r="R92" s="22">
        <f t="shared" si="7"/>
        <v>-14732043</v>
      </c>
      <c r="S92" s="20"/>
      <c r="T92" s="23"/>
      <c r="U92" s="22"/>
      <c r="V92" s="24"/>
      <c r="W92" s="25">
        <f t="shared" si="9"/>
        <v>25834337</v>
      </c>
      <c r="Y92" s="29">
        <f t="shared" si="10"/>
        <v>-18.979999996721745</v>
      </c>
      <c r="AA92" s="4">
        <f t="shared" si="13"/>
        <v>-94979</v>
      </c>
    </row>
    <row r="93" spans="1:27" x14ac:dyDescent="0.25">
      <c r="A93" t="s">
        <v>4</v>
      </c>
      <c r="B93">
        <v>2017</v>
      </c>
      <c r="C93" s="11">
        <f t="shared" si="11"/>
        <v>94979.147500000006</v>
      </c>
      <c r="D93" s="11">
        <f t="shared" si="14"/>
        <v>-8453144.1274999976</v>
      </c>
      <c r="E93" s="11">
        <v>34192484</v>
      </c>
      <c r="F93" s="13">
        <f t="shared" si="12"/>
        <v>25739339.872500002</v>
      </c>
      <c r="H93" s="19">
        <v>49813122</v>
      </c>
      <c r="I93" s="20"/>
      <c r="J93" s="21"/>
      <c r="K93" s="22"/>
      <c r="L93" s="20"/>
      <c r="M93" s="19">
        <v>-149141</v>
      </c>
      <c r="N93" s="19">
        <f t="shared" si="8"/>
        <v>-9395883</v>
      </c>
      <c r="O93" s="19"/>
      <c r="P93" s="22">
        <v>54162</v>
      </c>
      <c r="Q93" s="22"/>
      <c r="R93" s="22">
        <f t="shared" si="7"/>
        <v>-14677881</v>
      </c>
      <c r="S93" s="20"/>
      <c r="T93" s="23"/>
      <c r="U93" s="22"/>
      <c r="V93" s="24"/>
      <c r="W93" s="25">
        <f t="shared" si="9"/>
        <v>25739358</v>
      </c>
      <c r="Y93" s="29">
        <f t="shared" si="10"/>
        <v>-18.127499997615814</v>
      </c>
      <c r="AA93" s="4">
        <f t="shared" si="13"/>
        <v>-94979</v>
      </c>
    </row>
    <row r="94" spans="1:27" x14ac:dyDescent="0.25">
      <c r="A94" t="s">
        <v>5</v>
      </c>
      <c r="B94">
        <v>2017</v>
      </c>
      <c r="C94" s="11">
        <f t="shared" si="11"/>
        <v>94979.147500000006</v>
      </c>
      <c r="D94" s="11">
        <f t="shared" si="14"/>
        <v>-8548123.2749999985</v>
      </c>
      <c r="E94" s="11">
        <v>34192485</v>
      </c>
      <c r="F94" s="13">
        <f t="shared" si="12"/>
        <v>25644361.725000001</v>
      </c>
      <c r="H94" s="19">
        <v>49813122</v>
      </c>
      <c r="I94" s="20"/>
      <c r="J94" s="21"/>
      <c r="K94" s="22"/>
      <c r="L94" s="20"/>
      <c r="M94" s="19">
        <v>-149141</v>
      </c>
      <c r="N94" s="19">
        <f t="shared" si="8"/>
        <v>-9545024</v>
      </c>
      <c r="O94" s="19"/>
      <c r="P94" s="22">
        <v>54162</v>
      </c>
      <c r="Q94" s="22"/>
      <c r="R94" s="22">
        <f t="shared" si="7"/>
        <v>-14623719</v>
      </c>
      <c r="S94" s="20"/>
      <c r="T94" s="23"/>
      <c r="U94" s="22"/>
      <c r="V94" s="24"/>
      <c r="W94" s="25">
        <f t="shared" si="9"/>
        <v>25644379</v>
      </c>
      <c r="Y94" s="29">
        <f t="shared" si="10"/>
        <v>-17.274999998509884</v>
      </c>
      <c r="AA94" s="4">
        <f t="shared" si="13"/>
        <v>-94979</v>
      </c>
    </row>
    <row r="95" spans="1:27" x14ac:dyDescent="0.25">
      <c r="A95" t="s">
        <v>6</v>
      </c>
      <c r="B95">
        <v>2017</v>
      </c>
      <c r="C95" s="11">
        <f t="shared" si="11"/>
        <v>94979.147500000006</v>
      </c>
      <c r="D95" s="11">
        <f t="shared" si="14"/>
        <v>-8643102.4224999994</v>
      </c>
      <c r="E95" s="11">
        <v>34192486</v>
      </c>
      <c r="F95" s="13">
        <f t="shared" si="12"/>
        <v>25549383.577500001</v>
      </c>
      <c r="H95" s="19">
        <v>49813122</v>
      </c>
      <c r="I95" s="20"/>
      <c r="J95" s="21"/>
      <c r="K95" s="22"/>
      <c r="L95" s="20"/>
      <c r="M95" s="19">
        <v>-149141</v>
      </c>
      <c r="N95" s="19">
        <f t="shared" si="8"/>
        <v>-9694165</v>
      </c>
      <c r="O95" s="19"/>
      <c r="P95" s="22">
        <v>54162</v>
      </c>
      <c r="Q95" s="22"/>
      <c r="R95" s="22">
        <f t="shared" si="7"/>
        <v>-14569557</v>
      </c>
      <c r="S95" s="20"/>
      <c r="T95" s="23"/>
      <c r="U95" s="22"/>
      <c r="V95" s="24"/>
      <c r="W95" s="25">
        <f t="shared" si="9"/>
        <v>25549400</v>
      </c>
      <c r="Y95" s="29">
        <f t="shared" si="10"/>
        <v>-16.422499999403954</v>
      </c>
      <c r="AA95" s="4">
        <f t="shared" si="13"/>
        <v>-94979</v>
      </c>
    </row>
    <row r="96" spans="1:27" x14ac:dyDescent="0.25">
      <c r="A96" t="s">
        <v>7</v>
      </c>
      <c r="B96">
        <v>2017</v>
      </c>
      <c r="C96" s="11">
        <f t="shared" si="11"/>
        <v>94979.147500000006</v>
      </c>
      <c r="D96" s="11">
        <f t="shared" si="14"/>
        <v>-8738081.5700000003</v>
      </c>
      <c r="E96" s="11">
        <v>34192487</v>
      </c>
      <c r="F96" s="13">
        <f t="shared" si="12"/>
        <v>25454405.43</v>
      </c>
      <c r="H96" s="19">
        <v>49813122</v>
      </c>
      <c r="I96" s="20"/>
      <c r="J96" s="21"/>
      <c r="K96" s="22"/>
      <c r="L96" s="20"/>
      <c r="M96" s="19">
        <v>-149141</v>
      </c>
      <c r="N96" s="19">
        <f t="shared" si="8"/>
        <v>-9843306</v>
      </c>
      <c r="O96" s="19"/>
      <c r="P96" s="22">
        <v>54162</v>
      </c>
      <c r="Q96" s="22"/>
      <c r="R96" s="22">
        <f t="shared" ref="R96:R101" si="15">R95+P96</f>
        <v>-14515395</v>
      </c>
      <c r="S96" s="20"/>
      <c r="T96" s="23"/>
      <c r="U96" s="22"/>
      <c r="V96" s="24"/>
      <c r="W96" s="25">
        <f t="shared" si="9"/>
        <v>25454421</v>
      </c>
      <c r="Y96" s="29">
        <f t="shared" si="10"/>
        <v>-15.570000000298023</v>
      </c>
      <c r="AA96" s="4">
        <f t="shared" si="13"/>
        <v>-94979</v>
      </c>
    </row>
    <row r="97" spans="1:27" x14ac:dyDescent="0.25">
      <c r="A97" t="s">
        <v>8</v>
      </c>
      <c r="B97">
        <v>2017</v>
      </c>
      <c r="C97" s="11">
        <f t="shared" si="11"/>
        <v>94979.147500000006</v>
      </c>
      <c r="D97" s="11">
        <f t="shared" si="14"/>
        <v>-8833060.7175000012</v>
      </c>
      <c r="E97" s="11">
        <v>34192488</v>
      </c>
      <c r="F97" s="13">
        <f t="shared" si="12"/>
        <v>25359427.282499999</v>
      </c>
      <c r="H97" s="19">
        <v>49813122</v>
      </c>
      <c r="I97" s="20"/>
      <c r="J97" s="21"/>
      <c r="K97" s="22"/>
      <c r="L97" s="20"/>
      <c r="M97" s="19">
        <v>-149141</v>
      </c>
      <c r="N97" s="19">
        <f t="shared" si="8"/>
        <v>-9992447</v>
      </c>
      <c r="O97" s="19"/>
      <c r="P97" s="22">
        <v>54162</v>
      </c>
      <c r="Q97" s="22"/>
      <c r="R97" s="22">
        <f t="shared" si="15"/>
        <v>-14461233</v>
      </c>
      <c r="S97" s="20"/>
      <c r="T97" s="23"/>
      <c r="U97" s="22"/>
      <c r="V97" s="24"/>
      <c r="W97" s="25">
        <f t="shared" si="9"/>
        <v>25359442</v>
      </c>
      <c r="Y97" s="29">
        <f t="shared" si="10"/>
        <v>-14.717500001192093</v>
      </c>
      <c r="AA97" s="4">
        <f t="shared" si="13"/>
        <v>-94979</v>
      </c>
    </row>
    <row r="98" spans="1:27" x14ac:dyDescent="0.25">
      <c r="A98" t="s">
        <v>9</v>
      </c>
      <c r="B98">
        <v>2017</v>
      </c>
      <c r="C98" s="11">
        <f t="shared" si="11"/>
        <v>94979.147500000006</v>
      </c>
      <c r="D98" s="11">
        <f t="shared" si="14"/>
        <v>-8928039.8650000021</v>
      </c>
      <c r="E98" s="11">
        <v>34192489</v>
      </c>
      <c r="F98" s="13">
        <f t="shared" si="12"/>
        <v>25264449.134999998</v>
      </c>
      <c r="H98" s="19">
        <v>49813122</v>
      </c>
      <c r="I98" s="20"/>
      <c r="J98" s="21"/>
      <c r="K98" s="22"/>
      <c r="L98" s="20"/>
      <c r="M98" s="19">
        <v>-149141</v>
      </c>
      <c r="N98" s="19">
        <f t="shared" si="8"/>
        <v>-10141588</v>
      </c>
      <c r="O98" s="19"/>
      <c r="P98" s="22">
        <v>54162</v>
      </c>
      <c r="Q98" s="22"/>
      <c r="R98" s="22">
        <f t="shared" si="15"/>
        <v>-14407071</v>
      </c>
      <c r="S98" s="20"/>
      <c r="T98" s="23"/>
      <c r="U98" s="22"/>
      <c r="V98" s="24"/>
      <c r="W98" s="25">
        <f t="shared" si="9"/>
        <v>25264463</v>
      </c>
      <c r="Y98" s="29">
        <f t="shared" si="10"/>
        <v>-13.865000002086163</v>
      </c>
      <c r="AA98" s="4">
        <f t="shared" si="13"/>
        <v>-94979</v>
      </c>
    </row>
    <row r="99" spans="1:27" x14ac:dyDescent="0.25">
      <c r="A99" t="s">
        <v>10</v>
      </c>
      <c r="B99">
        <v>2017</v>
      </c>
      <c r="C99" s="11">
        <f t="shared" si="11"/>
        <v>94979.147500000006</v>
      </c>
      <c r="D99" s="11">
        <f t="shared" si="14"/>
        <v>-9023019.012500003</v>
      </c>
      <c r="E99" s="11">
        <v>34192490</v>
      </c>
      <c r="F99" s="13">
        <f t="shared" si="12"/>
        <v>25169470.987499997</v>
      </c>
      <c r="H99" s="19">
        <v>49813122</v>
      </c>
      <c r="I99" s="20"/>
      <c r="J99" s="21"/>
      <c r="K99" s="22"/>
      <c r="L99" s="20"/>
      <c r="M99" s="19">
        <v>-149141</v>
      </c>
      <c r="N99" s="19">
        <f t="shared" si="8"/>
        <v>-10290729</v>
      </c>
      <c r="O99" s="19"/>
      <c r="P99" s="22">
        <v>54162</v>
      </c>
      <c r="Q99" s="22"/>
      <c r="R99" s="22">
        <f t="shared" si="15"/>
        <v>-14352909</v>
      </c>
      <c r="S99" s="20"/>
      <c r="T99" s="23"/>
      <c r="U99" s="22"/>
      <c r="V99" s="24"/>
      <c r="W99" s="25">
        <f t="shared" si="9"/>
        <v>25169484</v>
      </c>
      <c r="Y99" s="29">
        <f t="shared" si="10"/>
        <v>-13.012500002980232</v>
      </c>
      <c r="AA99" s="4">
        <f t="shared" si="13"/>
        <v>-94979</v>
      </c>
    </row>
    <row r="100" spans="1:27" x14ac:dyDescent="0.25">
      <c r="A100" t="s">
        <v>11</v>
      </c>
      <c r="B100">
        <v>2017</v>
      </c>
      <c r="C100" s="11">
        <f t="shared" si="11"/>
        <v>94979.147500000006</v>
      </c>
      <c r="D100" s="11">
        <f t="shared" si="14"/>
        <v>-9117998.1600000039</v>
      </c>
      <c r="E100" s="11">
        <v>34192491</v>
      </c>
      <c r="F100" s="13">
        <f t="shared" si="12"/>
        <v>25074492.839999996</v>
      </c>
      <c r="H100" s="19">
        <v>49813122</v>
      </c>
      <c r="I100" s="20"/>
      <c r="J100" s="21"/>
      <c r="K100" s="22"/>
      <c r="L100" s="20"/>
      <c r="M100" s="19">
        <v>-149141</v>
      </c>
      <c r="N100" s="19">
        <f t="shared" si="8"/>
        <v>-10439870</v>
      </c>
      <c r="O100" s="19"/>
      <c r="P100" s="22">
        <v>54162</v>
      </c>
      <c r="Q100" s="22"/>
      <c r="R100" s="22">
        <f t="shared" si="15"/>
        <v>-14298747</v>
      </c>
      <c r="S100" s="20"/>
      <c r="T100" s="23"/>
      <c r="U100" s="22"/>
      <c r="V100" s="24"/>
      <c r="W100" s="25">
        <f t="shared" si="9"/>
        <v>25074505</v>
      </c>
      <c r="Y100" s="29">
        <f t="shared" si="10"/>
        <v>-12.160000003874302</v>
      </c>
      <c r="AA100" s="4">
        <f t="shared" si="13"/>
        <v>-94979</v>
      </c>
    </row>
    <row r="101" spans="1:27" x14ac:dyDescent="0.25">
      <c r="A101" t="s">
        <v>12</v>
      </c>
      <c r="B101">
        <v>2017</v>
      </c>
      <c r="C101" s="11">
        <f t="shared" si="11"/>
        <v>94979.147500000006</v>
      </c>
      <c r="D101" s="11">
        <f t="shared" si="14"/>
        <v>-9212977.3075000048</v>
      </c>
      <c r="E101" s="11">
        <v>34192492</v>
      </c>
      <c r="F101" s="13">
        <f t="shared" si="12"/>
        <v>24979514.692499995</v>
      </c>
      <c r="H101" s="19">
        <v>49813122</v>
      </c>
      <c r="I101" s="20"/>
      <c r="J101" s="21"/>
      <c r="K101" s="22"/>
      <c r="L101" s="20"/>
      <c r="M101" s="19">
        <v>-149141</v>
      </c>
      <c r="N101" s="19">
        <f t="shared" si="8"/>
        <v>-10589011</v>
      </c>
      <c r="O101" s="19"/>
      <c r="P101" s="22">
        <v>54162</v>
      </c>
      <c r="Q101" s="22"/>
      <c r="R101" s="22">
        <f t="shared" si="15"/>
        <v>-14244585</v>
      </c>
      <c r="S101" s="20"/>
      <c r="T101" s="23"/>
      <c r="U101" s="22"/>
      <c r="V101" s="24"/>
      <c r="W101" s="25">
        <f t="shared" si="9"/>
        <v>24979526</v>
      </c>
      <c r="Y101" s="29">
        <f t="shared" si="10"/>
        <v>-11.307500004768372</v>
      </c>
      <c r="AA101" s="4">
        <f t="shared" si="13"/>
        <v>-94979</v>
      </c>
    </row>
    <row r="102" spans="1:27" x14ac:dyDescent="0.25">
      <c r="A102" t="s">
        <v>13</v>
      </c>
      <c r="B102">
        <v>2017</v>
      </c>
      <c r="C102" s="11">
        <f>1139749.77/12</f>
        <v>94979.147500000006</v>
      </c>
      <c r="D102" s="11">
        <f t="shared" si="14"/>
        <v>-9307956.4550000057</v>
      </c>
      <c r="E102" s="11">
        <v>34192493</v>
      </c>
      <c r="F102" s="13">
        <f>E102+D102</f>
        <v>24884536.544999994</v>
      </c>
      <c r="H102" s="19">
        <v>49813122</v>
      </c>
      <c r="I102" s="19"/>
      <c r="J102" s="20"/>
      <c r="K102" s="19">
        <v>-6518569</v>
      </c>
      <c r="L102" s="20"/>
      <c r="M102" s="19">
        <v>-149141</v>
      </c>
      <c r="N102" s="19">
        <f t="shared" si="8"/>
        <v>-10738152</v>
      </c>
      <c r="O102" s="19"/>
      <c r="P102" s="22">
        <v>54162</v>
      </c>
      <c r="Q102" s="22">
        <f>4866438+1191</f>
        <v>4867629</v>
      </c>
      <c r="R102" s="19">
        <f>R101+P102+Q102</f>
        <v>-9322794</v>
      </c>
      <c r="S102" s="20"/>
      <c r="T102" s="24"/>
      <c r="U102" s="19">
        <v>1652131</v>
      </c>
      <c r="V102" s="24"/>
      <c r="W102" s="25">
        <f>R102+N102+K102+H102+U102</f>
        <v>24885738</v>
      </c>
      <c r="Y102" s="29">
        <f>F102-W102</f>
        <v>-1201.4550000056624</v>
      </c>
      <c r="AA102" s="4">
        <f t="shared" si="13"/>
        <v>-94979</v>
      </c>
    </row>
    <row r="103" spans="1:27" x14ac:dyDescent="0.25">
      <c r="A103" t="s">
        <v>2</v>
      </c>
      <c r="B103">
        <v>2018</v>
      </c>
      <c r="C103" s="11">
        <f>1139749.77/12</f>
        <v>94979.147500000006</v>
      </c>
      <c r="D103" s="11">
        <f>D102-C103</f>
        <v>-9402935.6025000066</v>
      </c>
      <c r="E103" s="11">
        <v>34192493</v>
      </c>
      <c r="F103" s="13">
        <f t="shared" ref="F103:F166" si="16">E103+D103</f>
        <v>24789557.397499993</v>
      </c>
      <c r="H103" s="19">
        <v>49813122</v>
      </c>
      <c r="I103" s="19"/>
      <c r="J103" s="26">
        <f>-$K$102/262</f>
        <v>24880.034351145037</v>
      </c>
      <c r="K103" s="19">
        <f>K102+J103</f>
        <v>-6493688.9656488551</v>
      </c>
      <c r="L103" s="20"/>
      <c r="M103" s="19">
        <v>-149141</v>
      </c>
      <c r="N103" s="19">
        <f>N102+M103</f>
        <v>-10887293</v>
      </c>
      <c r="O103" s="19"/>
      <c r="P103" s="19">
        <v>35583</v>
      </c>
      <c r="Q103" s="24"/>
      <c r="R103" s="19">
        <f t="shared" ref="R103:R166" si="17">R102+P103+Q103</f>
        <v>-9287211</v>
      </c>
      <c r="S103" s="20"/>
      <c r="T103" s="19">
        <v>-6306</v>
      </c>
      <c r="U103" s="19">
        <f>U102+T103</f>
        <v>1645825</v>
      </c>
      <c r="V103" s="24"/>
      <c r="W103" s="25">
        <f t="shared" ref="W103:W166" si="18">R103+N103+K103+H103+U103</f>
        <v>24790754.034351144</v>
      </c>
      <c r="Y103" s="29">
        <f t="shared" ref="Y103:Y166" si="19">F103-W103</f>
        <v>-1196.6368511505425</v>
      </c>
      <c r="AA103" s="4">
        <f t="shared" si="13"/>
        <v>-94983.965648854966</v>
      </c>
    </row>
    <row r="104" spans="1:27" x14ac:dyDescent="0.25">
      <c r="A104" t="s">
        <v>3</v>
      </c>
      <c r="B104">
        <v>2018</v>
      </c>
      <c r="C104" s="11">
        <f t="shared" ref="C104:C167" si="20">1139749.77/12</f>
        <v>94979.147500000006</v>
      </c>
      <c r="D104" s="11">
        <f t="shared" ref="D104:D167" si="21">D103-C104</f>
        <v>-9497914.7500000075</v>
      </c>
      <c r="E104" s="11">
        <v>34192493</v>
      </c>
      <c r="F104" s="13">
        <f t="shared" si="16"/>
        <v>24694578.249999993</v>
      </c>
      <c r="H104" s="19">
        <v>49813122</v>
      </c>
      <c r="I104" s="19"/>
      <c r="J104" s="26">
        <f t="shared" ref="J104:J167" si="22">-$K$102/262</f>
        <v>24880.034351145037</v>
      </c>
      <c r="K104" s="19">
        <f t="shared" ref="K104:K167" si="23">K103+J104</f>
        <v>-6468808.9312977102</v>
      </c>
      <c r="L104" s="20"/>
      <c r="M104" s="19">
        <v>-149141</v>
      </c>
      <c r="N104" s="19">
        <f t="shared" ref="N104:N167" si="24">N103+M104</f>
        <v>-11036434</v>
      </c>
      <c r="O104" s="19"/>
      <c r="P104" s="19">
        <v>35583</v>
      </c>
      <c r="Q104" s="24"/>
      <c r="R104" s="19">
        <f t="shared" si="17"/>
        <v>-9251628</v>
      </c>
      <c r="S104" s="20"/>
      <c r="T104" s="19">
        <v>-6306</v>
      </c>
      <c r="U104" s="19">
        <f t="shared" ref="U104:U167" si="25">U103+T104</f>
        <v>1639519</v>
      </c>
      <c r="V104" s="24"/>
      <c r="W104" s="25">
        <f t="shared" si="18"/>
        <v>24695770.068702288</v>
      </c>
      <c r="Y104" s="29">
        <f t="shared" si="19"/>
        <v>-1191.8187022954226</v>
      </c>
      <c r="AA104" s="4">
        <f t="shared" si="13"/>
        <v>-94983.965648854966</v>
      </c>
    </row>
    <row r="105" spans="1:27" x14ac:dyDescent="0.25">
      <c r="A105" t="s">
        <v>4</v>
      </c>
      <c r="B105">
        <v>2018</v>
      </c>
      <c r="C105" s="11">
        <f t="shared" si="20"/>
        <v>94979.147500000006</v>
      </c>
      <c r="D105" s="11">
        <f t="shared" si="21"/>
        <v>-9592893.8975000083</v>
      </c>
      <c r="E105" s="11">
        <v>34192493</v>
      </c>
      <c r="F105" s="13">
        <f t="shared" si="16"/>
        <v>24599599.102499992</v>
      </c>
      <c r="H105" s="19">
        <v>49813122</v>
      </c>
      <c r="I105" s="19"/>
      <c r="J105" s="26">
        <f t="shared" si="22"/>
        <v>24880.034351145037</v>
      </c>
      <c r="K105" s="19">
        <f t="shared" si="23"/>
        <v>-6443928.8969465652</v>
      </c>
      <c r="L105" s="20"/>
      <c r="M105" s="19">
        <v>-149141</v>
      </c>
      <c r="N105" s="19">
        <f t="shared" si="24"/>
        <v>-11185575</v>
      </c>
      <c r="O105" s="19"/>
      <c r="P105" s="19">
        <v>35583</v>
      </c>
      <c r="Q105" s="24"/>
      <c r="R105" s="19">
        <f t="shared" si="17"/>
        <v>-9216045</v>
      </c>
      <c r="S105" s="20"/>
      <c r="T105" s="19">
        <v>-6306</v>
      </c>
      <c r="U105" s="19">
        <f t="shared" si="25"/>
        <v>1633213</v>
      </c>
      <c r="V105" s="24"/>
      <c r="W105" s="25">
        <f t="shared" si="18"/>
        <v>24600786.103053436</v>
      </c>
      <c r="Y105" s="29">
        <f t="shared" si="19"/>
        <v>-1187.0005534440279</v>
      </c>
      <c r="AA105" s="4">
        <f t="shared" si="13"/>
        <v>-94983.965648854966</v>
      </c>
    </row>
    <row r="106" spans="1:27" x14ac:dyDescent="0.25">
      <c r="A106" t="s">
        <v>5</v>
      </c>
      <c r="B106">
        <v>2018</v>
      </c>
      <c r="C106" s="11">
        <f t="shared" si="20"/>
        <v>94979.147500000006</v>
      </c>
      <c r="D106" s="11">
        <f t="shared" si="21"/>
        <v>-9687873.0450000092</v>
      </c>
      <c r="E106" s="11">
        <v>34192493</v>
      </c>
      <c r="F106" s="13">
        <f t="shared" si="16"/>
        <v>24504619.954999991</v>
      </c>
      <c r="H106" s="19">
        <v>49813122</v>
      </c>
      <c r="I106" s="19"/>
      <c r="J106" s="26">
        <f t="shared" si="22"/>
        <v>24880.034351145037</v>
      </c>
      <c r="K106" s="19">
        <f t="shared" si="23"/>
        <v>-6419048.8625954203</v>
      </c>
      <c r="L106" s="20"/>
      <c r="M106" s="19">
        <v>-149141</v>
      </c>
      <c r="N106" s="19">
        <f t="shared" si="24"/>
        <v>-11334716</v>
      </c>
      <c r="O106" s="19"/>
      <c r="P106" s="19">
        <v>35583</v>
      </c>
      <c r="Q106" s="24"/>
      <c r="R106" s="19">
        <f t="shared" si="17"/>
        <v>-9180462</v>
      </c>
      <c r="S106" s="20"/>
      <c r="T106" s="19">
        <v>-6306</v>
      </c>
      <c r="U106" s="19">
        <f t="shared" si="25"/>
        <v>1626907</v>
      </c>
      <c r="V106" s="24"/>
      <c r="W106" s="25">
        <f t="shared" si="18"/>
        <v>24505802.13740458</v>
      </c>
      <c r="Y106" s="29">
        <f t="shared" si="19"/>
        <v>-1182.182404588908</v>
      </c>
      <c r="AA106" s="4">
        <f t="shared" si="13"/>
        <v>-94983.965648854966</v>
      </c>
    </row>
    <row r="107" spans="1:27" x14ac:dyDescent="0.25">
      <c r="A107" t="s">
        <v>6</v>
      </c>
      <c r="B107">
        <v>2018</v>
      </c>
      <c r="C107" s="11">
        <f t="shared" si="20"/>
        <v>94979.147500000006</v>
      </c>
      <c r="D107" s="11">
        <f t="shared" si="21"/>
        <v>-9782852.1925000101</v>
      </c>
      <c r="E107" s="11">
        <v>34192493</v>
      </c>
      <c r="F107" s="13">
        <f t="shared" si="16"/>
        <v>24409640.80749999</v>
      </c>
      <c r="H107" s="19">
        <v>49813122</v>
      </c>
      <c r="I107" s="19"/>
      <c r="J107" s="26">
        <f t="shared" si="22"/>
        <v>24880.034351145037</v>
      </c>
      <c r="K107" s="19">
        <f t="shared" si="23"/>
        <v>-6394168.8282442754</v>
      </c>
      <c r="L107" s="20"/>
      <c r="M107" s="19">
        <v>-149141</v>
      </c>
      <c r="N107" s="19">
        <f t="shared" si="24"/>
        <v>-11483857</v>
      </c>
      <c r="O107" s="19"/>
      <c r="P107" s="19">
        <v>35583</v>
      </c>
      <c r="Q107" s="24"/>
      <c r="R107" s="19">
        <f t="shared" si="17"/>
        <v>-9144879</v>
      </c>
      <c r="S107" s="20"/>
      <c r="T107" s="19">
        <v>-6306</v>
      </c>
      <c r="U107" s="19">
        <f t="shared" si="25"/>
        <v>1620601</v>
      </c>
      <c r="V107" s="24"/>
      <c r="W107" s="25">
        <f t="shared" si="18"/>
        <v>24410818.171755724</v>
      </c>
      <c r="Y107" s="29">
        <f t="shared" si="19"/>
        <v>-1177.364255733788</v>
      </c>
      <c r="AA107" s="4">
        <f t="shared" si="13"/>
        <v>-94983.965648854966</v>
      </c>
    </row>
    <row r="108" spans="1:27" x14ac:dyDescent="0.25">
      <c r="A108" t="s">
        <v>7</v>
      </c>
      <c r="B108">
        <v>2018</v>
      </c>
      <c r="C108" s="11">
        <f t="shared" si="20"/>
        <v>94979.147500000006</v>
      </c>
      <c r="D108" s="11">
        <f t="shared" si="21"/>
        <v>-9877831.340000011</v>
      </c>
      <c r="E108" s="11">
        <v>34192493</v>
      </c>
      <c r="F108" s="13">
        <f t="shared" si="16"/>
        <v>24314661.659999989</v>
      </c>
      <c r="H108" s="19">
        <v>49813122</v>
      </c>
      <c r="I108" s="19"/>
      <c r="J108" s="26">
        <f t="shared" si="22"/>
        <v>24880.034351145037</v>
      </c>
      <c r="K108" s="19">
        <f t="shared" si="23"/>
        <v>-6369288.7938931305</v>
      </c>
      <c r="L108" s="20"/>
      <c r="M108" s="19">
        <v>-149141</v>
      </c>
      <c r="N108" s="19">
        <f t="shared" si="24"/>
        <v>-11632998</v>
      </c>
      <c r="O108" s="19"/>
      <c r="P108" s="19">
        <v>35583</v>
      </c>
      <c r="Q108" s="24"/>
      <c r="R108" s="19">
        <f t="shared" si="17"/>
        <v>-9109296</v>
      </c>
      <c r="S108" s="20"/>
      <c r="T108" s="19">
        <v>-6306</v>
      </c>
      <c r="U108" s="19">
        <f t="shared" si="25"/>
        <v>1614295</v>
      </c>
      <c r="V108" s="24"/>
      <c r="W108" s="25">
        <f t="shared" si="18"/>
        <v>24315834.206106871</v>
      </c>
      <c r="Y108" s="29">
        <f t="shared" si="19"/>
        <v>-1172.5461068823934</v>
      </c>
      <c r="AA108" s="4">
        <f t="shared" si="13"/>
        <v>-94983.965648854966</v>
      </c>
    </row>
    <row r="109" spans="1:27" x14ac:dyDescent="0.25">
      <c r="A109" t="s">
        <v>8</v>
      </c>
      <c r="B109">
        <v>2018</v>
      </c>
      <c r="C109" s="11">
        <f t="shared" si="20"/>
        <v>94979.147500000006</v>
      </c>
      <c r="D109" s="11">
        <f t="shared" si="21"/>
        <v>-9972810.4875000119</v>
      </c>
      <c r="E109" s="11">
        <v>34192493</v>
      </c>
      <c r="F109" s="13">
        <f t="shared" si="16"/>
        <v>24219682.512499988</v>
      </c>
      <c r="H109" s="19">
        <v>49813122</v>
      </c>
      <c r="I109" s="19"/>
      <c r="J109" s="26">
        <f t="shared" si="22"/>
        <v>24880.034351145037</v>
      </c>
      <c r="K109" s="19">
        <f t="shared" si="23"/>
        <v>-6344408.7595419856</v>
      </c>
      <c r="L109" s="20"/>
      <c r="M109" s="19">
        <v>-149141</v>
      </c>
      <c r="N109" s="19">
        <f t="shared" si="24"/>
        <v>-11782139</v>
      </c>
      <c r="O109" s="19"/>
      <c r="P109" s="19">
        <v>35583</v>
      </c>
      <c r="Q109" s="24"/>
      <c r="R109" s="19">
        <f t="shared" si="17"/>
        <v>-9073713</v>
      </c>
      <c r="S109" s="20"/>
      <c r="T109" s="19">
        <v>-6306</v>
      </c>
      <c r="U109" s="19">
        <f t="shared" si="25"/>
        <v>1607989</v>
      </c>
      <c r="V109" s="24"/>
      <c r="W109" s="25">
        <f t="shared" si="18"/>
        <v>24220850.240458015</v>
      </c>
      <c r="Y109" s="29">
        <f t="shared" si="19"/>
        <v>-1167.7279580272734</v>
      </c>
      <c r="AA109" s="4">
        <f t="shared" si="13"/>
        <v>-94983.965648854966</v>
      </c>
    </row>
    <row r="110" spans="1:27" x14ac:dyDescent="0.25">
      <c r="A110" t="s">
        <v>9</v>
      </c>
      <c r="B110">
        <v>2018</v>
      </c>
      <c r="C110" s="11">
        <f t="shared" si="20"/>
        <v>94979.147500000006</v>
      </c>
      <c r="D110" s="11">
        <f t="shared" si="21"/>
        <v>-10067789.635000013</v>
      </c>
      <c r="E110" s="11">
        <v>34192493</v>
      </c>
      <c r="F110" s="13">
        <f t="shared" si="16"/>
        <v>24124703.364999987</v>
      </c>
      <c r="H110" s="19">
        <v>49813122</v>
      </c>
      <c r="I110" s="19"/>
      <c r="J110" s="26">
        <f t="shared" si="22"/>
        <v>24880.034351145037</v>
      </c>
      <c r="K110" s="19">
        <f t="shared" si="23"/>
        <v>-6319528.7251908407</v>
      </c>
      <c r="L110" s="20"/>
      <c r="M110" s="19">
        <v>-149141</v>
      </c>
      <c r="N110" s="19">
        <f t="shared" si="24"/>
        <v>-11931280</v>
      </c>
      <c r="O110" s="19"/>
      <c r="P110" s="19">
        <v>35583</v>
      </c>
      <c r="Q110" s="24"/>
      <c r="R110" s="19">
        <f t="shared" si="17"/>
        <v>-9038130</v>
      </c>
      <c r="S110" s="20"/>
      <c r="T110" s="19">
        <v>-6306</v>
      </c>
      <c r="U110" s="19">
        <f t="shared" si="25"/>
        <v>1601683</v>
      </c>
      <c r="V110" s="24"/>
      <c r="W110" s="25">
        <f t="shared" si="18"/>
        <v>24125866.274809159</v>
      </c>
      <c r="Y110" s="29">
        <f t="shared" si="19"/>
        <v>-1162.9098091721535</v>
      </c>
      <c r="AA110" s="4">
        <f t="shared" si="13"/>
        <v>-94983.965648854966</v>
      </c>
    </row>
    <row r="111" spans="1:27" x14ac:dyDescent="0.25">
      <c r="A111" t="s">
        <v>10</v>
      </c>
      <c r="B111">
        <v>2018</v>
      </c>
      <c r="C111" s="11">
        <f t="shared" si="20"/>
        <v>94979.147500000006</v>
      </c>
      <c r="D111" s="11">
        <f t="shared" si="21"/>
        <v>-10162768.782500014</v>
      </c>
      <c r="E111" s="11">
        <v>34192493</v>
      </c>
      <c r="F111" s="13">
        <f t="shared" si="16"/>
        <v>24029724.217499986</v>
      </c>
      <c r="H111" s="19">
        <v>49813122</v>
      </c>
      <c r="I111" s="19"/>
      <c r="J111" s="26">
        <f t="shared" si="22"/>
        <v>24880.034351145037</v>
      </c>
      <c r="K111" s="19">
        <f t="shared" si="23"/>
        <v>-6294648.6908396957</v>
      </c>
      <c r="L111" s="20"/>
      <c r="M111" s="19">
        <v>-149141</v>
      </c>
      <c r="N111" s="19">
        <f t="shared" si="24"/>
        <v>-12080421</v>
      </c>
      <c r="O111" s="19"/>
      <c r="P111" s="19">
        <v>35583</v>
      </c>
      <c r="Q111" s="24"/>
      <c r="R111" s="19">
        <f t="shared" si="17"/>
        <v>-9002547</v>
      </c>
      <c r="S111" s="20"/>
      <c r="T111" s="19">
        <v>-6306</v>
      </c>
      <c r="U111" s="19">
        <f t="shared" si="25"/>
        <v>1595377</v>
      </c>
      <c r="V111" s="24"/>
      <c r="W111" s="25">
        <f t="shared" si="18"/>
        <v>24030882.309160303</v>
      </c>
      <c r="Y111" s="29">
        <f t="shared" si="19"/>
        <v>-1158.0916603170335</v>
      </c>
      <c r="AA111" s="4">
        <f t="shared" si="13"/>
        <v>-94983.965648854966</v>
      </c>
    </row>
    <row r="112" spans="1:27" x14ac:dyDescent="0.25">
      <c r="A112" t="s">
        <v>11</v>
      </c>
      <c r="B112">
        <v>2018</v>
      </c>
      <c r="C112" s="11">
        <f t="shared" si="20"/>
        <v>94979.147500000006</v>
      </c>
      <c r="D112" s="11">
        <f t="shared" si="21"/>
        <v>-10257747.930000015</v>
      </c>
      <c r="E112" s="11">
        <v>34192493</v>
      </c>
      <c r="F112" s="13">
        <f t="shared" si="16"/>
        <v>23934745.069999985</v>
      </c>
      <c r="H112" s="19">
        <v>49813122</v>
      </c>
      <c r="I112" s="19"/>
      <c r="J112" s="26">
        <f t="shared" si="22"/>
        <v>24880.034351145037</v>
      </c>
      <c r="K112" s="19">
        <f t="shared" si="23"/>
        <v>-6269768.6564885508</v>
      </c>
      <c r="L112" s="20"/>
      <c r="M112" s="19">
        <v>-149141</v>
      </c>
      <c r="N112" s="19">
        <f t="shared" si="24"/>
        <v>-12229562</v>
      </c>
      <c r="O112" s="19"/>
      <c r="P112" s="19">
        <v>35583</v>
      </c>
      <c r="Q112" s="24"/>
      <c r="R112" s="19">
        <f t="shared" si="17"/>
        <v>-8966964</v>
      </c>
      <c r="S112" s="20"/>
      <c r="T112" s="19">
        <v>-6306</v>
      </c>
      <c r="U112" s="19">
        <f t="shared" si="25"/>
        <v>1589071</v>
      </c>
      <c r="V112" s="24"/>
      <c r="W112" s="25">
        <f t="shared" si="18"/>
        <v>23935898.343511447</v>
      </c>
      <c r="Y112" s="29">
        <f t="shared" si="19"/>
        <v>-1153.2735114619136</v>
      </c>
      <c r="AA112" s="4">
        <f t="shared" si="13"/>
        <v>-94983.965648854966</v>
      </c>
    </row>
    <row r="113" spans="1:27" x14ac:dyDescent="0.25">
      <c r="A113" t="s">
        <v>12</v>
      </c>
      <c r="B113">
        <v>2018</v>
      </c>
      <c r="C113" s="11">
        <f t="shared" si="20"/>
        <v>94979.147500000006</v>
      </c>
      <c r="D113" s="11">
        <f t="shared" si="21"/>
        <v>-10352727.077500015</v>
      </c>
      <c r="E113" s="11">
        <v>34192493</v>
      </c>
      <c r="F113" s="13">
        <f t="shared" si="16"/>
        <v>23839765.922499985</v>
      </c>
      <c r="H113" s="19">
        <v>49813122</v>
      </c>
      <c r="I113" s="19"/>
      <c r="J113" s="26">
        <f t="shared" si="22"/>
        <v>24880.034351145037</v>
      </c>
      <c r="K113" s="19">
        <f t="shared" si="23"/>
        <v>-6244888.6221374059</v>
      </c>
      <c r="L113" s="20"/>
      <c r="M113" s="19">
        <v>-149141</v>
      </c>
      <c r="N113" s="19">
        <f t="shared" si="24"/>
        <v>-12378703</v>
      </c>
      <c r="O113" s="19"/>
      <c r="P113" s="19">
        <v>35583</v>
      </c>
      <c r="Q113" s="24"/>
      <c r="R113" s="19">
        <f t="shared" si="17"/>
        <v>-8931381</v>
      </c>
      <c r="S113" s="20"/>
      <c r="T113" s="19">
        <v>-6306</v>
      </c>
      <c r="U113" s="19">
        <f t="shared" si="25"/>
        <v>1582765</v>
      </c>
      <c r="V113" s="24"/>
      <c r="W113" s="25">
        <f t="shared" si="18"/>
        <v>23840914.377862595</v>
      </c>
      <c r="Y113" s="29">
        <f t="shared" si="19"/>
        <v>-1148.4553626105189</v>
      </c>
      <c r="AA113" s="4">
        <f t="shared" si="13"/>
        <v>-94983.965648854966</v>
      </c>
    </row>
    <row r="114" spans="1:27" x14ac:dyDescent="0.25">
      <c r="A114" t="s">
        <v>13</v>
      </c>
      <c r="B114">
        <v>2018</v>
      </c>
      <c r="C114" s="11">
        <f t="shared" si="20"/>
        <v>94979.147500000006</v>
      </c>
      <c r="D114" s="11">
        <f t="shared" si="21"/>
        <v>-10447706.225000016</v>
      </c>
      <c r="E114" s="11">
        <v>34192493</v>
      </c>
      <c r="F114" s="13">
        <f t="shared" si="16"/>
        <v>23744786.774999984</v>
      </c>
      <c r="H114" s="19">
        <v>49813122</v>
      </c>
      <c r="I114" s="19"/>
      <c r="J114" s="26">
        <f t="shared" si="22"/>
        <v>24880.034351145037</v>
      </c>
      <c r="K114" s="19">
        <f t="shared" si="23"/>
        <v>-6220008.587786261</v>
      </c>
      <c r="L114" s="20"/>
      <c r="M114" s="19">
        <v>-149141</v>
      </c>
      <c r="N114" s="19">
        <f t="shared" si="24"/>
        <v>-12527844</v>
      </c>
      <c r="O114" s="19"/>
      <c r="P114" s="19">
        <v>35583</v>
      </c>
      <c r="Q114" s="24"/>
      <c r="R114" s="19">
        <f t="shared" si="17"/>
        <v>-8895798</v>
      </c>
      <c r="S114" s="20"/>
      <c r="T114" s="19">
        <v>-6306</v>
      </c>
      <c r="U114" s="19">
        <f t="shared" si="25"/>
        <v>1576459</v>
      </c>
      <c r="V114" s="24"/>
      <c r="W114" s="25">
        <f t="shared" si="18"/>
        <v>23745930.412213739</v>
      </c>
      <c r="Y114" s="29">
        <f t="shared" si="19"/>
        <v>-1143.637213755399</v>
      </c>
      <c r="AA114" s="4">
        <f t="shared" si="13"/>
        <v>-94983.965648854966</v>
      </c>
    </row>
    <row r="115" spans="1:27" x14ac:dyDescent="0.25">
      <c r="A115" t="s">
        <v>2</v>
      </c>
      <c r="B115">
        <v>2019</v>
      </c>
      <c r="C115" s="11">
        <f t="shared" si="20"/>
        <v>94979.147500000006</v>
      </c>
      <c r="D115" s="11">
        <f t="shared" si="21"/>
        <v>-10542685.372500017</v>
      </c>
      <c r="E115" s="11">
        <v>34192493</v>
      </c>
      <c r="F115" s="13">
        <f t="shared" si="16"/>
        <v>23649807.627499983</v>
      </c>
      <c r="H115" s="19">
        <v>49813122</v>
      </c>
      <c r="I115" s="19"/>
      <c r="J115" s="26">
        <f t="shared" si="22"/>
        <v>24880.034351145037</v>
      </c>
      <c r="K115" s="19">
        <f t="shared" si="23"/>
        <v>-6195128.5534351161</v>
      </c>
      <c r="L115" s="20"/>
      <c r="M115" s="19">
        <v>-149141</v>
      </c>
      <c r="N115" s="19">
        <f t="shared" si="24"/>
        <v>-12676985</v>
      </c>
      <c r="O115" s="19"/>
      <c r="P115" s="19">
        <v>35583</v>
      </c>
      <c r="Q115" s="24"/>
      <c r="R115" s="19">
        <f t="shared" si="17"/>
        <v>-8860215</v>
      </c>
      <c r="S115" s="20"/>
      <c r="T115" s="19">
        <v>-6306</v>
      </c>
      <c r="U115" s="19">
        <f t="shared" si="25"/>
        <v>1570153</v>
      </c>
      <c r="V115" s="24"/>
      <c r="W115" s="25">
        <f t="shared" si="18"/>
        <v>23650946.446564883</v>
      </c>
      <c r="Y115" s="29">
        <f t="shared" si="19"/>
        <v>-1138.819064900279</v>
      </c>
      <c r="AA115" s="4">
        <f t="shared" si="13"/>
        <v>-94983.965648854966</v>
      </c>
    </row>
    <row r="116" spans="1:27" x14ac:dyDescent="0.25">
      <c r="A116" t="s">
        <v>3</v>
      </c>
      <c r="B116">
        <v>2019</v>
      </c>
      <c r="C116" s="11">
        <f t="shared" si="20"/>
        <v>94979.147500000006</v>
      </c>
      <c r="D116" s="11">
        <f t="shared" si="21"/>
        <v>-10637664.520000018</v>
      </c>
      <c r="E116" s="11">
        <v>34192493</v>
      </c>
      <c r="F116" s="13">
        <f t="shared" si="16"/>
        <v>23554828.479999982</v>
      </c>
      <c r="H116" s="19">
        <v>49813122</v>
      </c>
      <c r="I116" s="19"/>
      <c r="J116" s="26">
        <f t="shared" si="22"/>
        <v>24880.034351145037</v>
      </c>
      <c r="K116" s="19">
        <f t="shared" si="23"/>
        <v>-6170248.5190839712</v>
      </c>
      <c r="L116" s="20"/>
      <c r="M116" s="19">
        <v>-149141</v>
      </c>
      <c r="N116" s="19">
        <f t="shared" si="24"/>
        <v>-12826126</v>
      </c>
      <c r="O116" s="19"/>
      <c r="P116" s="19">
        <v>35583</v>
      </c>
      <c r="Q116" s="24"/>
      <c r="R116" s="19">
        <f t="shared" si="17"/>
        <v>-8824632</v>
      </c>
      <c r="S116" s="20"/>
      <c r="T116" s="19">
        <v>-6306</v>
      </c>
      <c r="U116" s="19">
        <f t="shared" si="25"/>
        <v>1563847</v>
      </c>
      <c r="V116" s="24"/>
      <c r="W116" s="25">
        <f t="shared" si="18"/>
        <v>23555962.480916031</v>
      </c>
      <c r="Y116" s="29">
        <f t="shared" si="19"/>
        <v>-1134.0009160488844</v>
      </c>
      <c r="AA116" s="4">
        <f t="shared" si="13"/>
        <v>-94983.965648854966</v>
      </c>
    </row>
    <row r="117" spans="1:27" x14ac:dyDescent="0.25">
      <c r="A117" t="s">
        <v>4</v>
      </c>
      <c r="B117">
        <v>2019</v>
      </c>
      <c r="C117" s="11">
        <f t="shared" si="20"/>
        <v>94979.147500000006</v>
      </c>
      <c r="D117" s="11">
        <f t="shared" si="21"/>
        <v>-10732643.667500019</v>
      </c>
      <c r="E117" s="11">
        <v>34192493</v>
      </c>
      <c r="F117" s="13">
        <f t="shared" si="16"/>
        <v>23459849.332499981</v>
      </c>
      <c r="H117" s="19">
        <v>49813122</v>
      </c>
      <c r="I117" s="19"/>
      <c r="J117" s="26">
        <f t="shared" si="22"/>
        <v>24880.034351145037</v>
      </c>
      <c r="K117" s="19">
        <f t="shared" si="23"/>
        <v>-6145368.4847328262</v>
      </c>
      <c r="L117" s="20"/>
      <c r="M117" s="19">
        <v>-149141</v>
      </c>
      <c r="N117" s="19">
        <f t="shared" si="24"/>
        <v>-12975267</v>
      </c>
      <c r="O117" s="19"/>
      <c r="P117" s="19">
        <v>35583</v>
      </c>
      <c r="Q117" s="30">
        <v>-1133.29</v>
      </c>
      <c r="R117" s="19">
        <f t="shared" si="17"/>
        <v>-8790182.2899999991</v>
      </c>
      <c r="S117" s="20"/>
      <c r="T117" s="19">
        <v>-6306</v>
      </c>
      <c r="U117" s="19">
        <f t="shared" si="25"/>
        <v>1557541</v>
      </c>
      <c r="V117" s="24"/>
      <c r="W117" s="25">
        <f t="shared" si="18"/>
        <v>23459845.225267176</v>
      </c>
      <c r="Y117" s="29">
        <f t="shared" si="19"/>
        <v>4.1072328053414822</v>
      </c>
      <c r="AA117" s="4">
        <f t="shared" si="13"/>
        <v>-94983.965648854966</v>
      </c>
    </row>
    <row r="118" spans="1:27" x14ac:dyDescent="0.25">
      <c r="A118" t="s">
        <v>5</v>
      </c>
      <c r="B118">
        <v>2019</v>
      </c>
      <c r="C118" s="11">
        <f t="shared" si="20"/>
        <v>94979.147500000006</v>
      </c>
      <c r="D118" s="11">
        <f t="shared" si="21"/>
        <v>-10827622.81500002</v>
      </c>
      <c r="E118" s="11">
        <v>34192493</v>
      </c>
      <c r="F118" s="13">
        <f t="shared" si="16"/>
        <v>23364870.18499998</v>
      </c>
      <c r="H118" s="19">
        <v>49813122</v>
      </c>
      <c r="I118" s="19"/>
      <c r="J118" s="26">
        <f t="shared" si="22"/>
        <v>24880.034351145037</v>
      </c>
      <c r="K118" s="19">
        <f t="shared" si="23"/>
        <v>-6120488.4503816813</v>
      </c>
      <c r="L118" s="20"/>
      <c r="M118" s="19">
        <v>-149141</v>
      </c>
      <c r="N118" s="19">
        <f t="shared" si="24"/>
        <v>-13124408</v>
      </c>
      <c r="O118" s="19"/>
      <c r="P118" s="19">
        <v>35583</v>
      </c>
      <c r="Q118" s="24"/>
      <c r="R118" s="19">
        <f t="shared" si="17"/>
        <v>-8754599.2899999991</v>
      </c>
      <c r="S118" s="20"/>
      <c r="T118" s="19">
        <v>-6306</v>
      </c>
      <c r="U118" s="19">
        <f t="shared" si="25"/>
        <v>1551235</v>
      </c>
      <c r="V118" s="24"/>
      <c r="W118" s="25">
        <f t="shared" si="18"/>
        <v>23364861.25961832</v>
      </c>
      <c r="Y118" s="29">
        <f t="shared" si="19"/>
        <v>8.9253816604614258</v>
      </c>
      <c r="AA118" s="4">
        <f t="shared" si="13"/>
        <v>-94983.965648854966</v>
      </c>
    </row>
    <row r="119" spans="1:27" x14ac:dyDescent="0.25">
      <c r="A119" t="s">
        <v>6</v>
      </c>
      <c r="B119">
        <v>2019</v>
      </c>
      <c r="C119" s="11">
        <f t="shared" si="20"/>
        <v>94979.147500000006</v>
      </c>
      <c r="D119" s="11">
        <f t="shared" si="21"/>
        <v>-10922601.962500021</v>
      </c>
      <c r="E119" s="11">
        <v>34192493</v>
      </c>
      <c r="F119" s="13">
        <f t="shared" si="16"/>
        <v>23269891.037499979</v>
      </c>
      <c r="H119" s="19">
        <v>49813122</v>
      </c>
      <c r="I119" s="19"/>
      <c r="J119" s="26">
        <f t="shared" si="22"/>
        <v>24880.034351145037</v>
      </c>
      <c r="K119" s="19">
        <f t="shared" si="23"/>
        <v>-6095608.4160305364</v>
      </c>
      <c r="L119" s="20"/>
      <c r="M119" s="19">
        <v>-149141</v>
      </c>
      <c r="N119" s="19">
        <f t="shared" si="24"/>
        <v>-13273549</v>
      </c>
      <c r="O119" s="19"/>
      <c r="P119" s="19">
        <v>35583</v>
      </c>
      <c r="Q119" s="24"/>
      <c r="R119" s="19">
        <f t="shared" si="17"/>
        <v>-8719016.2899999991</v>
      </c>
      <c r="S119" s="20"/>
      <c r="T119" s="19">
        <v>-6306</v>
      </c>
      <c r="U119" s="19">
        <f t="shared" si="25"/>
        <v>1544929</v>
      </c>
      <c r="V119" s="24"/>
      <c r="W119" s="25">
        <f t="shared" si="18"/>
        <v>23269877.293969464</v>
      </c>
      <c r="Y119" s="29">
        <f t="shared" si="19"/>
        <v>13.743530515581369</v>
      </c>
      <c r="AA119" s="4">
        <f t="shared" si="13"/>
        <v>-94983.965648854966</v>
      </c>
    </row>
    <row r="120" spans="1:27" x14ac:dyDescent="0.25">
      <c r="A120" t="s">
        <v>7</v>
      </c>
      <c r="B120">
        <v>2019</v>
      </c>
      <c r="C120" s="11">
        <f t="shared" si="20"/>
        <v>94979.147500000006</v>
      </c>
      <c r="D120" s="11">
        <f t="shared" si="21"/>
        <v>-11017581.110000022</v>
      </c>
      <c r="E120" s="11">
        <v>34192493</v>
      </c>
      <c r="F120" s="13">
        <f t="shared" si="16"/>
        <v>23174911.889999978</v>
      </c>
      <c r="H120" s="19">
        <v>49813122</v>
      </c>
      <c r="I120" s="19"/>
      <c r="J120" s="26">
        <f t="shared" si="22"/>
        <v>24880.034351145037</v>
      </c>
      <c r="K120" s="19">
        <f t="shared" si="23"/>
        <v>-6070728.3816793915</v>
      </c>
      <c r="L120" s="20"/>
      <c r="M120" s="19">
        <v>-149141</v>
      </c>
      <c r="N120" s="19">
        <f t="shared" si="24"/>
        <v>-13422690</v>
      </c>
      <c r="O120" s="19"/>
      <c r="P120" s="19">
        <v>35583</v>
      </c>
      <c r="Q120" s="24"/>
      <c r="R120" s="19">
        <f t="shared" si="17"/>
        <v>-8683433.2899999991</v>
      </c>
      <c r="S120" s="20"/>
      <c r="T120" s="19">
        <v>-6306</v>
      </c>
      <c r="U120" s="19">
        <f t="shared" si="25"/>
        <v>1538623</v>
      </c>
      <c r="V120" s="24"/>
      <c r="W120" s="25">
        <f t="shared" si="18"/>
        <v>23174893.328320608</v>
      </c>
      <c r="Y120" s="29">
        <f t="shared" si="19"/>
        <v>18.561679370701313</v>
      </c>
      <c r="AA120" s="4">
        <f t="shared" si="13"/>
        <v>-94983.965648854966</v>
      </c>
    </row>
    <row r="121" spans="1:27" x14ac:dyDescent="0.25">
      <c r="A121" t="s">
        <v>8</v>
      </c>
      <c r="B121">
        <v>2019</v>
      </c>
      <c r="C121" s="11">
        <f t="shared" si="20"/>
        <v>94979.147500000006</v>
      </c>
      <c r="D121" s="11">
        <f t="shared" si="21"/>
        <v>-11112560.257500023</v>
      </c>
      <c r="E121" s="11">
        <v>34192493</v>
      </c>
      <c r="F121" s="13">
        <f t="shared" si="16"/>
        <v>23079932.742499977</v>
      </c>
      <c r="H121" s="19">
        <v>49813122</v>
      </c>
      <c r="I121" s="19"/>
      <c r="J121" s="26">
        <f t="shared" si="22"/>
        <v>24880.034351145037</v>
      </c>
      <c r="K121" s="19">
        <f t="shared" si="23"/>
        <v>-6045848.3473282466</v>
      </c>
      <c r="L121" s="20"/>
      <c r="M121" s="19">
        <v>-149141</v>
      </c>
      <c r="N121" s="19">
        <f t="shared" si="24"/>
        <v>-13571831</v>
      </c>
      <c r="O121" s="19"/>
      <c r="P121" s="19">
        <v>35583</v>
      </c>
      <c r="Q121" s="24"/>
      <c r="R121" s="19">
        <f t="shared" si="17"/>
        <v>-8647850.2899999991</v>
      </c>
      <c r="S121" s="20"/>
      <c r="T121" s="19">
        <v>-6306</v>
      </c>
      <c r="U121" s="19">
        <f t="shared" si="25"/>
        <v>1532317</v>
      </c>
      <c r="V121" s="24"/>
      <c r="W121" s="25">
        <f t="shared" si="18"/>
        <v>23079909.362671755</v>
      </c>
      <c r="Y121" s="29">
        <f t="shared" si="19"/>
        <v>23.379828222095966</v>
      </c>
      <c r="AA121" s="4">
        <f t="shared" si="13"/>
        <v>-94983.965648854966</v>
      </c>
    </row>
    <row r="122" spans="1:27" x14ac:dyDescent="0.25">
      <c r="A122" t="s">
        <v>9</v>
      </c>
      <c r="B122">
        <v>2019</v>
      </c>
      <c r="C122" s="11">
        <f t="shared" si="20"/>
        <v>94979.147500000006</v>
      </c>
      <c r="D122" s="11">
        <f t="shared" si="21"/>
        <v>-11207539.405000024</v>
      </c>
      <c r="E122" s="11">
        <v>34192493</v>
      </c>
      <c r="F122" s="13">
        <f t="shared" si="16"/>
        <v>22984953.594999976</v>
      </c>
      <c r="H122" s="19">
        <v>49813122</v>
      </c>
      <c r="I122" s="19"/>
      <c r="J122" s="26">
        <f t="shared" si="22"/>
        <v>24880.034351145037</v>
      </c>
      <c r="K122" s="19">
        <f t="shared" si="23"/>
        <v>-6020968.3129771017</v>
      </c>
      <c r="L122" s="20"/>
      <c r="M122" s="19">
        <v>-149141</v>
      </c>
      <c r="N122" s="19">
        <f t="shared" si="24"/>
        <v>-13720972</v>
      </c>
      <c r="O122" s="19"/>
      <c r="P122" s="19">
        <v>35583</v>
      </c>
      <c r="Q122" s="24"/>
      <c r="R122" s="19">
        <f t="shared" si="17"/>
        <v>-8612267.2899999991</v>
      </c>
      <c r="S122" s="20"/>
      <c r="T122" s="19">
        <v>-6306</v>
      </c>
      <c r="U122" s="19">
        <f t="shared" si="25"/>
        <v>1526011</v>
      </c>
      <c r="V122" s="24"/>
      <c r="W122" s="25">
        <f t="shared" si="18"/>
        <v>22984925.397022899</v>
      </c>
      <c r="Y122" s="29">
        <f t="shared" si="19"/>
        <v>28.19797707721591</v>
      </c>
      <c r="AA122" s="4">
        <f t="shared" si="13"/>
        <v>-94983.965648854966</v>
      </c>
    </row>
    <row r="123" spans="1:27" x14ac:dyDescent="0.25">
      <c r="A123" t="s">
        <v>10</v>
      </c>
      <c r="B123">
        <v>2019</v>
      </c>
      <c r="C123" s="11">
        <f t="shared" si="20"/>
        <v>94979.147500000006</v>
      </c>
      <c r="D123" s="11">
        <f t="shared" si="21"/>
        <v>-11302518.552500024</v>
      </c>
      <c r="E123" s="11">
        <v>34192493</v>
      </c>
      <c r="F123" s="13">
        <f t="shared" si="16"/>
        <v>22889974.447499976</v>
      </c>
      <c r="H123" s="19">
        <v>49813122</v>
      </c>
      <c r="I123" s="19"/>
      <c r="J123" s="26">
        <f t="shared" si="22"/>
        <v>24880.034351145037</v>
      </c>
      <c r="K123" s="19">
        <f t="shared" si="23"/>
        <v>-5996088.2786259567</v>
      </c>
      <c r="L123" s="20"/>
      <c r="M123" s="19">
        <v>-149141</v>
      </c>
      <c r="N123" s="19">
        <f t="shared" si="24"/>
        <v>-13870113</v>
      </c>
      <c r="O123" s="19"/>
      <c r="P123" s="19">
        <v>35583</v>
      </c>
      <c r="Q123" s="24"/>
      <c r="R123" s="19">
        <f t="shared" si="17"/>
        <v>-8576684.2899999991</v>
      </c>
      <c r="S123" s="20"/>
      <c r="T123" s="19">
        <v>-6306</v>
      </c>
      <c r="U123" s="19">
        <f t="shared" si="25"/>
        <v>1519705</v>
      </c>
      <c r="V123" s="24"/>
      <c r="W123" s="25">
        <f t="shared" si="18"/>
        <v>22889941.431374043</v>
      </c>
      <c r="Y123" s="29">
        <f t="shared" si="19"/>
        <v>33.016125932335854</v>
      </c>
      <c r="AA123" s="4">
        <f t="shared" si="13"/>
        <v>-94983.965648854966</v>
      </c>
    </row>
    <row r="124" spans="1:27" x14ac:dyDescent="0.25">
      <c r="A124" t="s">
        <v>11</v>
      </c>
      <c r="B124">
        <v>2019</v>
      </c>
      <c r="C124" s="11">
        <f t="shared" si="20"/>
        <v>94979.147500000006</v>
      </c>
      <c r="D124" s="11">
        <f t="shared" si="21"/>
        <v>-11397497.700000025</v>
      </c>
      <c r="E124" s="11">
        <v>34192493</v>
      </c>
      <c r="F124" s="13">
        <f t="shared" si="16"/>
        <v>22794995.299999975</v>
      </c>
      <c r="H124" s="19">
        <v>49813122</v>
      </c>
      <c r="I124" s="19"/>
      <c r="J124" s="26">
        <f t="shared" si="22"/>
        <v>24880.034351145037</v>
      </c>
      <c r="K124" s="19">
        <f t="shared" si="23"/>
        <v>-5971208.2442748118</v>
      </c>
      <c r="L124" s="20"/>
      <c r="M124" s="19">
        <v>-149141</v>
      </c>
      <c r="N124" s="19">
        <f t="shared" si="24"/>
        <v>-14019254</v>
      </c>
      <c r="O124" s="19"/>
      <c r="P124" s="19">
        <v>35583</v>
      </c>
      <c r="Q124" s="24"/>
      <c r="R124" s="19">
        <f t="shared" si="17"/>
        <v>-8541101.2899999991</v>
      </c>
      <c r="S124" s="20"/>
      <c r="T124" s="19">
        <v>-6306</v>
      </c>
      <c r="U124" s="19">
        <f t="shared" si="25"/>
        <v>1513399</v>
      </c>
      <c r="V124" s="24"/>
      <c r="W124" s="25">
        <f t="shared" si="18"/>
        <v>22794957.465725191</v>
      </c>
      <c r="Y124" s="29">
        <f t="shared" si="19"/>
        <v>37.834274783730507</v>
      </c>
      <c r="AA124" s="4">
        <f t="shared" si="13"/>
        <v>-94983.965648854966</v>
      </c>
    </row>
    <row r="125" spans="1:27" x14ac:dyDescent="0.25">
      <c r="A125" t="s">
        <v>12</v>
      </c>
      <c r="B125">
        <v>2019</v>
      </c>
      <c r="C125" s="11">
        <f t="shared" si="20"/>
        <v>94979.147500000006</v>
      </c>
      <c r="D125" s="11">
        <f t="shared" si="21"/>
        <v>-11492476.847500026</v>
      </c>
      <c r="E125" s="11">
        <v>34192493</v>
      </c>
      <c r="F125" s="13">
        <f t="shared" si="16"/>
        <v>22700016.152499974</v>
      </c>
      <c r="H125" s="19">
        <v>49813122</v>
      </c>
      <c r="I125" s="19"/>
      <c r="J125" s="26">
        <f t="shared" si="22"/>
        <v>24880.034351145037</v>
      </c>
      <c r="K125" s="19">
        <f t="shared" si="23"/>
        <v>-5946328.2099236669</v>
      </c>
      <c r="L125" s="20"/>
      <c r="M125" s="19">
        <v>-149141</v>
      </c>
      <c r="N125" s="19">
        <f t="shared" si="24"/>
        <v>-14168395</v>
      </c>
      <c r="O125" s="19"/>
      <c r="P125" s="19">
        <v>35583</v>
      </c>
      <c r="Q125" s="24"/>
      <c r="R125" s="19">
        <f t="shared" si="17"/>
        <v>-8505518.2899999991</v>
      </c>
      <c r="S125" s="20"/>
      <c r="T125" s="19">
        <v>-6306</v>
      </c>
      <c r="U125" s="19">
        <f t="shared" si="25"/>
        <v>1507093</v>
      </c>
      <c r="V125" s="24"/>
      <c r="W125" s="25">
        <f t="shared" si="18"/>
        <v>22699973.500076335</v>
      </c>
      <c r="Y125" s="29">
        <f t="shared" si="19"/>
        <v>42.652423638850451</v>
      </c>
      <c r="AA125" s="4">
        <f t="shared" si="13"/>
        <v>-94983.965648854966</v>
      </c>
    </row>
    <row r="126" spans="1:27" x14ac:dyDescent="0.25">
      <c r="A126" t="s">
        <v>13</v>
      </c>
      <c r="B126">
        <v>2019</v>
      </c>
      <c r="C126" s="11">
        <f t="shared" si="20"/>
        <v>94979.147500000006</v>
      </c>
      <c r="D126" s="11">
        <f t="shared" si="21"/>
        <v>-11587455.995000027</v>
      </c>
      <c r="E126" s="11">
        <v>34192493</v>
      </c>
      <c r="F126" s="13">
        <f t="shared" si="16"/>
        <v>22605037.004999973</v>
      </c>
      <c r="H126" s="19">
        <v>49813122</v>
      </c>
      <c r="I126" s="19"/>
      <c r="J126" s="26">
        <f t="shared" si="22"/>
        <v>24880.034351145037</v>
      </c>
      <c r="K126" s="19">
        <f t="shared" si="23"/>
        <v>-5921448.175572522</v>
      </c>
      <c r="L126" s="20"/>
      <c r="M126" s="19">
        <v>-149141</v>
      </c>
      <c r="N126" s="19">
        <f t="shared" si="24"/>
        <v>-14317536</v>
      </c>
      <c r="O126" s="19"/>
      <c r="P126" s="19">
        <v>35583</v>
      </c>
      <c r="Q126" s="24"/>
      <c r="R126" s="19">
        <f t="shared" si="17"/>
        <v>-8469935.2899999991</v>
      </c>
      <c r="S126" s="20"/>
      <c r="T126" s="19">
        <v>-6306</v>
      </c>
      <c r="U126" s="19">
        <f t="shared" si="25"/>
        <v>1500787</v>
      </c>
      <c r="V126" s="24"/>
      <c r="W126" s="25">
        <f t="shared" si="18"/>
        <v>22604989.534427479</v>
      </c>
      <c r="Y126" s="29">
        <f t="shared" si="19"/>
        <v>47.470572493970394</v>
      </c>
      <c r="AA126" s="4">
        <f t="shared" si="13"/>
        <v>-94983.965648854966</v>
      </c>
    </row>
    <row r="127" spans="1:27" x14ac:dyDescent="0.25">
      <c r="A127" t="s">
        <v>2</v>
      </c>
      <c r="B127">
        <v>2020</v>
      </c>
      <c r="C127" s="11">
        <f t="shared" si="20"/>
        <v>94979.147500000006</v>
      </c>
      <c r="D127" s="11">
        <f t="shared" si="21"/>
        <v>-11682435.142500028</v>
      </c>
      <c r="E127" s="11">
        <v>34192493</v>
      </c>
      <c r="F127" s="13">
        <f t="shared" si="16"/>
        <v>22510057.857499972</v>
      </c>
      <c r="H127" s="19">
        <v>49813122</v>
      </c>
      <c r="I127" s="19"/>
      <c r="J127" s="26">
        <f t="shared" si="22"/>
        <v>24880.034351145037</v>
      </c>
      <c r="K127" s="19">
        <f t="shared" si="23"/>
        <v>-5896568.1412213771</v>
      </c>
      <c r="L127" s="20"/>
      <c r="M127" s="19">
        <v>-149141</v>
      </c>
      <c r="N127" s="19">
        <f t="shared" si="24"/>
        <v>-14466677</v>
      </c>
      <c r="O127" s="19"/>
      <c r="P127" s="19">
        <v>35583</v>
      </c>
      <c r="Q127" s="24"/>
      <c r="R127" s="19">
        <f t="shared" si="17"/>
        <v>-8434352.2899999991</v>
      </c>
      <c r="S127" s="20"/>
      <c r="T127" s="19">
        <v>-6306</v>
      </c>
      <c r="U127" s="19">
        <f t="shared" si="25"/>
        <v>1494481</v>
      </c>
      <c r="V127" s="24"/>
      <c r="W127" s="25">
        <f t="shared" si="18"/>
        <v>22510005.568778623</v>
      </c>
      <c r="Y127" s="29">
        <f t="shared" si="19"/>
        <v>52.288721349090338</v>
      </c>
      <c r="AA127" s="4">
        <f t="shared" si="13"/>
        <v>-94983.965648854966</v>
      </c>
    </row>
    <row r="128" spans="1:27" x14ac:dyDescent="0.25">
      <c r="A128" t="s">
        <v>3</v>
      </c>
      <c r="B128">
        <v>2020</v>
      </c>
      <c r="C128" s="11">
        <f t="shared" si="20"/>
        <v>94979.147500000006</v>
      </c>
      <c r="D128" s="11">
        <f t="shared" si="21"/>
        <v>-11777414.290000029</v>
      </c>
      <c r="E128" s="11">
        <v>34192493</v>
      </c>
      <c r="F128" s="13">
        <f t="shared" si="16"/>
        <v>22415078.709999971</v>
      </c>
      <c r="H128" s="19">
        <v>49813122</v>
      </c>
      <c r="I128" s="19"/>
      <c r="J128" s="26">
        <f t="shared" si="22"/>
        <v>24880.034351145037</v>
      </c>
      <c r="K128" s="19">
        <f t="shared" si="23"/>
        <v>-5871688.1068702321</v>
      </c>
      <c r="L128" s="20"/>
      <c r="M128" s="19">
        <v>-149141</v>
      </c>
      <c r="N128" s="19">
        <f t="shared" si="24"/>
        <v>-14615818</v>
      </c>
      <c r="O128" s="19"/>
      <c r="P128" s="19">
        <v>35583</v>
      </c>
      <c r="Q128" s="24"/>
      <c r="R128" s="19">
        <f t="shared" si="17"/>
        <v>-8398769.2899999991</v>
      </c>
      <c r="S128" s="20"/>
      <c r="T128" s="19">
        <v>-6306</v>
      </c>
      <c r="U128" s="19">
        <f t="shared" si="25"/>
        <v>1488175</v>
      </c>
      <c r="V128" s="24"/>
      <c r="W128" s="25">
        <f t="shared" si="18"/>
        <v>22415021.603129767</v>
      </c>
      <c r="Y128" s="29">
        <f t="shared" si="19"/>
        <v>57.106870204210281</v>
      </c>
      <c r="AA128" s="4">
        <f t="shared" si="13"/>
        <v>-94983.965648854966</v>
      </c>
    </row>
    <row r="129" spans="1:27" x14ac:dyDescent="0.25">
      <c r="A129" t="s">
        <v>4</v>
      </c>
      <c r="B129">
        <v>2020</v>
      </c>
      <c r="C129" s="11">
        <f t="shared" si="20"/>
        <v>94979.147500000006</v>
      </c>
      <c r="D129" s="11">
        <f t="shared" si="21"/>
        <v>-11872393.43750003</v>
      </c>
      <c r="E129" s="11">
        <v>34192493</v>
      </c>
      <c r="F129" s="13">
        <f t="shared" si="16"/>
        <v>22320099.56249997</v>
      </c>
      <c r="H129" s="19">
        <v>49813122</v>
      </c>
      <c r="I129" s="19"/>
      <c r="J129" s="26">
        <f t="shared" si="22"/>
        <v>24880.034351145037</v>
      </c>
      <c r="K129" s="19">
        <f t="shared" si="23"/>
        <v>-5846808.0725190872</v>
      </c>
      <c r="L129" s="20"/>
      <c r="M129" s="19">
        <v>-149141</v>
      </c>
      <c r="N129" s="19">
        <f t="shared" si="24"/>
        <v>-14764959</v>
      </c>
      <c r="O129" s="19"/>
      <c r="P129" s="19">
        <v>35583</v>
      </c>
      <c r="Q129" s="24"/>
      <c r="R129" s="19">
        <f t="shared" si="17"/>
        <v>-8363186.2899999991</v>
      </c>
      <c r="S129" s="20"/>
      <c r="T129" s="19">
        <v>-6306</v>
      </c>
      <c r="U129" s="19">
        <f t="shared" si="25"/>
        <v>1481869</v>
      </c>
      <c r="V129" s="24"/>
      <c r="W129" s="25">
        <f t="shared" si="18"/>
        <v>22320037.637480915</v>
      </c>
      <c r="Y129" s="29">
        <f t="shared" si="19"/>
        <v>61.925019055604935</v>
      </c>
      <c r="AA129" s="4">
        <f t="shared" si="13"/>
        <v>-94983.965648854966</v>
      </c>
    </row>
    <row r="130" spans="1:27" x14ac:dyDescent="0.25">
      <c r="A130" t="s">
        <v>5</v>
      </c>
      <c r="B130">
        <v>2020</v>
      </c>
      <c r="C130" s="11">
        <f t="shared" si="20"/>
        <v>94979.147500000006</v>
      </c>
      <c r="D130" s="11">
        <f t="shared" si="21"/>
        <v>-11967372.585000031</v>
      </c>
      <c r="E130" s="11">
        <v>34192493</v>
      </c>
      <c r="F130" s="13">
        <f t="shared" si="16"/>
        <v>22225120.414999969</v>
      </c>
      <c r="H130" s="19">
        <v>49813122</v>
      </c>
      <c r="I130" s="19"/>
      <c r="J130" s="26">
        <f t="shared" si="22"/>
        <v>24880.034351145037</v>
      </c>
      <c r="K130" s="19">
        <f t="shared" si="23"/>
        <v>-5821928.0381679423</v>
      </c>
      <c r="L130" s="20"/>
      <c r="M130" s="19">
        <v>-149141</v>
      </c>
      <c r="N130" s="19">
        <f t="shared" si="24"/>
        <v>-14914100</v>
      </c>
      <c r="O130" s="19"/>
      <c r="P130" s="19">
        <v>35583</v>
      </c>
      <c r="Q130" s="24"/>
      <c r="R130" s="19">
        <f t="shared" si="17"/>
        <v>-8327603.2899999991</v>
      </c>
      <c r="S130" s="20"/>
      <c r="T130" s="19">
        <v>-6306</v>
      </c>
      <c r="U130" s="19">
        <f t="shared" si="25"/>
        <v>1475563</v>
      </c>
      <c r="V130" s="24"/>
      <c r="W130" s="25">
        <f t="shared" si="18"/>
        <v>22225053.671832059</v>
      </c>
      <c r="Y130" s="29">
        <f t="shared" si="19"/>
        <v>66.743167910724878</v>
      </c>
      <c r="AA130" s="4">
        <f t="shared" si="13"/>
        <v>-94983.965648854966</v>
      </c>
    </row>
    <row r="131" spans="1:27" x14ac:dyDescent="0.25">
      <c r="A131" t="s">
        <v>6</v>
      </c>
      <c r="B131">
        <v>2020</v>
      </c>
      <c r="C131" s="11">
        <f t="shared" si="20"/>
        <v>94979.147500000006</v>
      </c>
      <c r="D131" s="11">
        <f t="shared" si="21"/>
        <v>-12062351.732500032</v>
      </c>
      <c r="E131" s="11">
        <v>34192493</v>
      </c>
      <c r="F131" s="13">
        <f t="shared" si="16"/>
        <v>22130141.267499968</v>
      </c>
      <c r="H131" s="19">
        <v>49813122</v>
      </c>
      <c r="I131" s="19"/>
      <c r="J131" s="26">
        <f t="shared" si="22"/>
        <v>24880.034351145037</v>
      </c>
      <c r="K131" s="19">
        <f t="shared" si="23"/>
        <v>-5797048.0038167974</v>
      </c>
      <c r="L131" s="20"/>
      <c r="M131" s="19">
        <v>-149141</v>
      </c>
      <c r="N131" s="19">
        <f t="shared" si="24"/>
        <v>-15063241</v>
      </c>
      <c r="O131" s="19"/>
      <c r="P131" s="19">
        <v>35583</v>
      </c>
      <c r="Q131" s="24"/>
      <c r="R131" s="19">
        <f t="shared" si="17"/>
        <v>-8292020.2899999991</v>
      </c>
      <c r="S131" s="20"/>
      <c r="T131" s="19">
        <v>-6306</v>
      </c>
      <c r="U131" s="19">
        <f t="shared" si="25"/>
        <v>1469257</v>
      </c>
      <c r="V131" s="24"/>
      <c r="W131" s="25">
        <f t="shared" si="18"/>
        <v>22130069.706183203</v>
      </c>
      <c r="Y131" s="29">
        <f t="shared" si="19"/>
        <v>71.561316765844822</v>
      </c>
      <c r="AA131" s="4">
        <f t="shared" si="13"/>
        <v>-94983.965648854966</v>
      </c>
    </row>
    <row r="132" spans="1:27" x14ac:dyDescent="0.25">
      <c r="A132" t="s">
        <v>7</v>
      </c>
      <c r="B132">
        <v>2020</v>
      </c>
      <c r="C132" s="11">
        <f t="shared" si="20"/>
        <v>94979.147500000006</v>
      </c>
      <c r="D132" s="11">
        <f t="shared" si="21"/>
        <v>-12157330.880000032</v>
      </c>
      <c r="E132" s="11">
        <v>34192493</v>
      </c>
      <c r="F132" s="13">
        <f t="shared" si="16"/>
        <v>22035162.119999968</v>
      </c>
      <c r="H132" s="19">
        <v>49813122</v>
      </c>
      <c r="I132" s="19"/>
      <c r="J132" s="26">
        <f t="shared" si="22"/>
        <v>24880.034351145037</v>
      </c>
      <c r="K132" s="19">
        <f t="shared" si="23"/>
        <v>-5772167.9694656525</v>
      </c>
      <c r="L132" s="20"/>
      <c r="M132" s="19">
        <v>-149141</v>
      </c>
      <c r="N132" s="19">
        <f t="shared" si="24"/>
        <v>-15212382</v>
      </c>
      <c r="O132" s="19"/>
      <c r="P132" s="19">
        <v>35583</v>
      </c>
      <c r="Q132" s="24"/>
      <c r="R132" s="19">
        <f t="shared" si="17"/>
        <v>-8256437.2899999991</v>
      </c>
      <c r="S132" s="20"/>
      <c r="T132" s="19">
        <v>-6306</v>
      </c>
      <c r="U132" s="19">
        <f t="shared" si="25"/>
        <v>1462951</v>
      </c>
      <c r="V132" s="24"/>
      <c r="W132" s="25">
        <f t="shared" si="18"/>
        <v>22035085.74053435</v>
      </c>
      <c r="Y132" s="29">
        <f t="shared" si="19"/>
        <v>76.379465617239475</v>
      </c>
      <c r="AA132" s="4">
        <f t="shared" si="13"/>
        <v>-94983.965648854966</v>
      </c>
    </row>
    <row r="133" spans="1:27" x14ac:dyDescent="0.25">
      <c r="A133" t="s">
        <v>8</v>
      </c>
      <c r="B133">
        <v>2020</v>
      </c>
      <c r="C133" s="11">
        <f t="shared" si="20"/>
        <v>94979.147500000006</v>
      </c>
      <c r="D133" s="11">
        <f t="shared" si="21"/>
        <v>-12252310.027500033</v>
      </c>
      <c r="E133" s="11">
        <v>34192493</v>
      </c>
      <c r="F133" s="13">
        <f t="shared" si="16"/>
        <v>21940182.972499967</v>
      </c>
      <c r="H133" s="19">
        <v>49813122</v>
      </c>
      <c r="I133" s="19"/>
      <c r="J133" s="26">
        <f t="shared" si="22"/>
        <v>24880.034351145037</v>
      </c>
      <c r="K133" s="19">
        <f t="shared" si="23"/>
        <v>-5747287.9351145076</v>
      </c>
      <c r="L133" s="20"/>
      <c r="M133" s="19">
        <v>-149141</v>
      </c>
      <c r="N133" s="19">
        <f t="shared" si="24"/>
        <v>-15361523</v>
      </c>
      <c r="O133" s="19"/>
      <c r="P133" s="19">
        <v>35583</v>
      </c>
      <c r="Q133" s="24"/>
      <c r="R133" s="19">
        <f t="shared" si="17"/>
        <v>-8220854.2899999991</v>
      </c>
      <c r="S133" s="20"/>
      <c r="T133" s="19">
        <v>-6306</v>
      </c>
      <c r="U133" s="19">
        <f t="shared" si="25"/>
        <v>1456645</v>
      </c>
      <c r="V133" s="24"/>
      <c r="W133" s="25">
        <f t="shared" si="18"/>
        <v>21940101.774885494</v>
      </c>
      <c r="Y133" s="29">
        <f t="shared" si="19"/>
        <v>81.197614472359419</v>
      </c>
      <c r="AA133" s="4">
        <f t="shared" ref="AA133:AA196" si="26">T133+P133+M133+J133</f>
        <v>-94983.965648854966</v>
      </c>
    </row>
    <row r="134" spans="1:27" x14ac:dyDescent="0.25">
      <c r="A134" t="s">
        <v>9</v>
      </c>
      <c r="B134">
        <v>2020</v>
      </c>
      <c r="C134" s="11">
        <f t="shared" si="20"/>
        <v>94979.147500000006</v>
      </c>
      <c r="D134" s="11">
        <f t="shared" si="21"/>
        <v>-12347289.175000034</v>
      </c>
      <c r="E134" s="11">
        <v>34192493</v>
      </c>
      <c r="F134" s="13">
        <f t="shared" si="16"/>
        <v>21845203.824999966</v>
      </c>
      <c r="H134" s="19">
        <v>49813122</v>
      </c>
      <c r="I134" s="19"/>
      <c r="J134" s="26">
        <f t="shared" si="22"/>
        <v>24880.034351145037</v>
      </c>
      <c r="K134" s="19">
        <f t="shared" si="23"/>
        <v>-5722407.9007633626</v>
      </c>
      <c r="L134" s="20"/>
      <c r="M134" s="19">
        <v>-149141</v>
      </c>
      <c r="N134" s="19">
        <f t="shared" si="24"/>
        <v>-15510664</v>
      </c>
      <c r="O134" s="19"/>
      <c r="P134" s="19">
        <v>35583</v>
      </c>
      <c r="Q134" s="24"/>
      <c r="R134" s="19">
        <f t="shared" si="17"/>
        <v>-8185271.2899999991</v>
      </c>
      <c r="S134" s="20"/>
      <c r="T134" s="19">
        <v>-6306</v>
      </c>
      <c r="U134" s="19">
        <f t="shared" si="25"/>
        <v>1450339</v>
      </c>
      <c r="V134" s="24"/>
      <c r="W134" s="25">
        <f t="shared" si="18"/>
        <v>21845117.809236638</v>
      </c>
      <c r="Y134" s="29">
        <f t="shared" si="19"/>
        <v>86.015763327479362</v>
      </c>
      <c r="AA134" s="4">
        <f t="shared" si="26"/>
        <v>-94983.965648854966</v>
      </c>
    </row>
    <row r="135" spans="1:27" x14ac:dyDescent="0.25">
      <c r="A135" t="s">
        <v>10</v>
      </c>
      <c r="B135">
        <v>2020</v>
      </c>
      <c r="C135" s="11">
        <f t="shared" si="20"/>
        <v>94979.147500000006</v>
      </c>
      <c r="D135" s="11">
        <f t="shared" si="21"/>
        <v>-12442268.322500035</v>
      </c>
      <c r="E135" s="11">
        <v>34192493</v>
      </c>
      <c r="F135" s="13">
        <f t="shared" si="16"/>
        <v>21750224.677499965</v>
      </c>
      <c r="H135" s="19">
        <v>49813122</v>
      </c>
      <c r="I135" s="19"/>
      <c r="J135" s="26">
        <f t="shared" si="22"/>
        <v>24880.034351145037</v>
      </c>
      <c r="K135" s="19">
        <f t="shared" si="23"/>
        <v>-5697527.8664122177</v>
      </c>
      <c r="L135" s="20"/>
      <c r="M135" s="19">
        <v>-149141</v>
      </c>
      <c r="N135" s="19">
        <f t="shared" si="24"/>
        <v>-15659805</v>
      </c>
      <c r="O135" s="19"/>
      <c r="P135" s="19">
        <v>35583</v>
      </c>
      <c r="Q135" s="24"/>
      <c r="R135" s="19">
        <f t="shared" si="17"/>
        <v>-8149688.2899999991</v>
      </c>
      <c r="S135" s="20"/>
      <c r="T135" s="19">
        <v>-6306</v>
      </c>
      <c r="U135" s="19">
        <f t="shared" si="25"/>
        <v>1444033</v>
      </c>
      <c r="V135" s="24"/>
      <c r="W135" s="25">
        <f t="shared" si="18"/>
        <v>21750133.843587782</v>
      </c>
      <c r="Y135" s="29">
        <f t="shared" si="19"/>
        <v>90.833912182599306</v>
      </c>
      <c r="AA135" s="4">
        <f t="shared" si="26"/>
        <v>-94983.965648854966</v>
      </c>
    </row>
    <row r="136" spans="1:27" x14ac:dyDescent="0.25">
      <c r="A136" t="s">
        <v>11</v>
      </c>
      <c r="B136">
        <v>2020</v>
      </c>
      <c r="C136" s="11">
        <f t="shared" si="20"/>
        <v>94979.147500000006</v>
      </c>
      <c r="D136" s="11">
        <f t="shared" si="21"/>
        <v>-12537247.470000036</v>
      </c>
      <c r="E136" s="11">
        <v>34192493</v>
      </c>
      <c r="F136" s="13">
        <f t="shared" si="16"/>
        <v>21655245.529999964</v>
      </c>
      <c r="H136" s="19">
        <v>49813122</v>
      </c>
      <c r="I136" s="19"/>
      <c r="J136" s="26">
        <f t="shared" si="22"/>
        <v>24880.034351145037</v>
      </c>
      <c r="K136" s="19">
        <f t="shared" si="23"/>
        <v>-5672647.8320610728</v>
      </c>
      <c r="L136" s="20"/>
      <c r="M136" s="19">
        <v>-149141</v>
      </c>
      <c r="N136" s="19">
        <f t="shared" si="24"/>
        <v>-15808946</v>
      </c>
      <c r="O136" s="19"/>
      <c r="P136" s="19">
        <v>35583</v>
      </c>
      <c r="Q136" s="24"/>
      <c r="R136" s="19">
        <f t="shared" si="17"/>
        <v>-8114105.2899999991</v>
      </c>
      <c r="S136" s="20"/>
      <c r="T136" s="19">
        <v>-6306</v>
      </c>
      <c r="U136" s="19">
        <f t="shared" si="25"/>
        <v>1437727</v>
      </c>
      <c r="V136" s="24"/>
      <c r="W136" s="25">
        <f t="shared" si="18"/>
        <v>21655149.877938926</v>
      </c>
      <c r="Y136" s="29">
        <f t="shared" si="19"/>
        <v>95.65206103771925</v>
      </c>
      <c r="AA136" s="4">
        <f t="shared" si="26"/>
        <v>-94983.965648854966</v>
      </c>
    </row>
    <row r="137" spans="1:27" x14ac:dyDescent="0.25">
      <c r="A137" t="s">
        <v>12</v>
      </c>
      <c r="B137">
        <v>2020</v>
      </c>
      <c r="C137" s="11">
        <f t="shared" si="20"/>
        <v>94979.147500000006</v>
      </c>
      <c r="D137" s="11">
        <f t="shared" si="21"/>
        <v>-12632226.617500037</v>
      </c>
      <c r="E137" s="11">
        <v>34192493</v>
      </c>
      <c r="F137" s="13">
        <f t="shared" si="16"/>
        <v>21560266.382499963</v>
      </c>
      <c r="H137" s="19">
        <v>49813122</v>
      </c>
      <c r="I137" s="19"/>
      <c r="J137" s="26">
        <f t="shared" si="22"/>
        <v>24880.034351145037</v>
      </c>
      <c r="K137" s="19">
        <f t="shared" si="23"/>
        <v>-5647767.7977099279</v>
      </c>
      <c r="L137" s="20"/>
      <c r="M137" s="19">
        <v>-149141</v>
      </c>
      <c r="N137" s="19">
        <f t="shared" si="24"/>
        <v>-15958087</v>
      </c>
      <c r="O137" s="19"/>
      <c r="P137" s="19">
        <v>35583</v>
      </c>
      <c r="Q137" s="24"/>
      <c r="R137" s="19">
        <f t="shared" si="17"/>
        <v>-8078522.2899999991</v>
      </c>
      <c r="S137" s="20"/>
      <c r="T137" s="19">
        <v>-6306</v>
      </c>
      <c r="U137" s="19">
        <f t="shared" si="25"/>
        <v>1431421</v>
      </c>
      <c r="V137" s="24"/>
      <c r="W137" s="25">
        <f t="shared" si="18"/>
        <v>21560165.912290074</v>
      </c>
      <c r="Y137" s="29">
        <f t="shared" si="19"/>
        <v>100.4702098891139</v>
      </c>
      <c r="AA137" s="4">
        <f t="shared" si="26"/>
        <v>-94983.965648854966</v>
      </c>
    </row>
    <row r="138" spans="1:27" x14ac:dyDescent="0.25">
      <c r="A138" t="s">
        <v>13</v>
      </c>
      <c r="B138">
        <v>2020</v>
      </c>
      <c r="C138" s="11">
        <f t="shared" si="20"/>
        <v>94979.147500000006</v>
      </c>
      <c r="D138" s="11">
        <f t="shared" si="21"/>
        <v>-12727205.765000038</v>
      </c>
      <c r="E138" s="11">
        <v>34192493</v>
      </c>
      <c r="F138" s="13">
        <f t="shared" si="16"/>
        <v>21465287.234999962</v>
      </c>
      <c r="H138" s="19">
        <v>49813122</v>
      </c>
      <c r="I138" s="19"/>
      <c r="J138" s="26">
        <f t="shared" si="22"/>
        <v>24880.034351145037</v>
      </c>
      <c r="K138" s="19">
        <f t="shared" si="23"/>
        <v>-5622887.763358783</v>
      </c>
      <c r="L138" s="20"/>
      <c r="M138" s="19">
        <v>-149141</v>
      </c>
      <c r="N138" s="19">
        <f t="shared" si="24"/>
        <v>-16107228</v>
      </c>
      <c r="O138" s="19"/>
      <c r="P138" s="19">
        <v>35583</v>
      </c>
      <c r="Q138" s="24"/>
      <c r="R138" s="19">
        <f t="shared" si="17"/>
        <v>-8042939.2899999991</v>
      </c>
      <c r="S138" s="20"/>
      <c r="T138" s="19">
        <v>-6306</v>
      </c>
      <c r="U138" s="19">
        <f t="shared" si="25"/>
        <v>1425115</v>
      </c>
      <c r="V138" s="24"/>
      <c r="W138" s="25">
        <f t="shared" si="18"/>
        <v>21465181.946641218</v>
      </c>
      <c r="Y138" s="29">
        <f t="shared" si="19"/>
        <v>105.28835874423385</v>
      </c>
      <c r="AA138" s="4">
        <f t="shared" si="26"/>
        <v>-94983.965648854966</v>
      </c>
    </row>
    <row r="139" spans="1:27" x14ac:dyDescent="0.25">
      <c r="A139" t="s">
        <v>2</v>
      </c>
      <c r="B139">
        <v>2021</v>
      </c>
      <c r="C139" s="11">
        <f t="shared" si="20"/>
        <v>94979.147500000006</v>
      </c>
      <c r="D139" s="11">
        <f t="shared" si="21"/>
        <v>-12822184.912500039</v>
      </c>
      <c r="E139" s="11">
        <v>34192493</v>
      </c>
      <c r="F139" s="13">
        <f t="shared" si="16"/>
        <v>21370308.087499961</v>
      </c>
      <c r="H139" s="19">
        <v>49813122</v>
      </c>
      <c r="I139" s="19"/>
      <c r="J139" s="26">
        <f t="shared" si="22"/>
        <v>24880.034351145037</v>
      </c>
      <c r="K139" s="19">
        <f t="shared" si="23"/>
        <v>-5598007.7290076381</v>
      </c>
      <c r="L139" s="20"/>
      <c r="M139" s="19">
        <v>-149141</v>
      </c>
      <c r="N139" s="19">
        <f t="shared" si="24"/>
        <v>-16256369</v>
      </c>
      <c r="O139" s="19"/>
      <c r="P139" s="19">
        <v>35583</v>
      </c>
      <c r="Q139" s="24"/>
      <c r="R139" s="19">
        <f t="shared" si="17"/>
        <v>-8007356.2899999991</v>
      </c>
      <c r="S139" s="20"/>
      <c r="T139" s="19">
        <v>-6306</v>
      </c>
      <c r="U139" s="19">
        <f t="shared" si="25"/>
        <v>1418809</v>
      </c>
      <c r="V139" s="24"/>
      <c r="W139" s="25">
        <f t="shared" si="18"/>
        <v>21370197.980992362</v>
      </c>
      <c r="Y139" s="29">
        <f t="shared" si="19"/>
        <v>110.10650759935379</v>
      </c>
      <c r="AA139" s="4">
        <f t="shared" si="26"/>
        <v>-94983.965648854966</v>
      </c>
    </row>
    <row r="140" spans="1:27" x14ac:dyDescent="0.25">
      <c r="A140" t="s">
        <v>3</v>
      </c>
      <c r="B140">
        <v>2021</v>
      </c>
      <c r="C140" s="11">
        <f t="shared" si="20"/>
        <v>94979.147500000006</v>
      </c>
      <c r="D140" s="11">
        <f t="shared" si="21"/>
        <v>-12917164.06000004</v>
      </c>
      <c r="E140" s="11">
        <v>34192493</v>
      </c>
      <c r="F140" s="13">
        <f t="shared" si="16"/>
        <v>21275328.93999996</v>
      </c>
      <c r="H140" s="19">
        <v>49813122</v>
      </c>
      <c r="I140" s="19"/>
      <c r="J140" s="26">
        <f t="shared" si="22"/>
        <v>24880.034351145037</v>
      </c>
      <c r="K140" s="19">
        <f t="shared" si="23"/>
        <v>-5573127.6946564931</v>
      </c>
      <c r="L140" s="20"/>
      <c r="M140" s="19">
        <v>-149141</v>
      </c>
      <c r="N140" s="19">
        <f t="shared" si="24"/>
        <v>-16405510</v>
      </c>
      <c r="O140" s="19"/>
      <c r="P140" s="19">
        <v>35583</v>
      </c>
      <c r="Q140" s="24"/>
      <c r="R140" s="19">
        <f t="shared" si="17"/>
        <v>-7971773.2899999991</v>
      </c>
      <c r="S140" s="20"/>
      <c r="T140" s="19">
        <v>-6306</v>
      </c>
      <c r="U140" s="19">
        <f t="shared" si="25"/>
        <v>1412503</v>
      </c>
      <c r="V140" s="24"/>
      <c r="W140" s="25">
        <f t="shared" si="18"/>
        <v>21275214.01534351</v>
      </c>
      <c r="Y140" s="29">
        <f t="shared" si="19"/>
        <v>114.92465645074844</v>
      </c>
      <c r="AA140" s="4">
        <f t="shared" si="26"/>
        <v>-94983.965648854966</v>
      </c>
    </row>
    <row r="141" spans="1:27" x14ac:dyDescent="0.25">
      <c r="A141" t="s">
        <v>4</v>
      </c>
      <c r="B141">
        <v>2021</v>
      </c>
      <c r="C141" s="11">
        <f t="shared" si="20"/>
        <v>94979.147500000006</v>
      </c>
      <c r="D141" s="11">
        <f t="shared" si="21"/>
        <v>-13012143.207500041</v>
      </c>
      <c r="E141" s="11">
        <v>34192493</v>
      </c>
      <c r="F141" s="13">
        <f t="shared" si="16"/>
        <v>21180349.792499959</v>
      </c>
      <c r="H141" s="19">
        <v>49813122</v>
      </c>
      <c r="I141" s="19"/>
      <c r="J141" s="26">
        <f t="shared" si="22"/>
        <v>24880.034351145037</v>
      </c>
      <c r="K141" s="19">
        <f t="shared" si="23"/>
        <v>-5548247.6603053482</v>
      </c>
      <c r="L141" s="20"/>
      <c r="M141" s="19">
        <v>-149141</v>
      </c>
      <c r="N141" s="19">
        <f t="shared" si="24"/>
        <v>-16554651</v>
      </c>
      <c r="O141" s="19"/>
      <c r="P141" s="19">
        <v>35583</v>
      </c>
      <c r="Q141" s="24"/>
      <c r="R141" s="19">
        <f t="shared" si="17"/>
        <v>-7936190.2899999991</v>
      </c>
      <c r="S141" s="20"/>
      <c r="T141" s="19">
        <v>-6306</v>
      </c>
      <c r="U141" s="19">
        <f t="shared" si="25"/>
        <v>1406197</v>
      </c>
      <c r="V141" s="24"/>
      <c r="W141" s="25">
        <f t="shared" si="18"/>
        <v>21180230.049694654</v>
      </c>
      <c r="Y141" s="29">
        <f t="shared" si="19"/>
        <v>119.74280530586839</v>
      </c>
      <c r="AA141" s="4">
        <f t="shared" si="26"/>
        <v>-94983.965648854966</v>
      </c>
    </row>
    <row r="142" spans="1:27" x14ac:dyDescent="0.25">
      <c r="A142" t="s">
        <v>5</v>
      </c>
      <c r="B142">
        <v>2021</v>
      </c>
      <c r="C142" s="11">
        <f t="shared" si="20"/>
        <v>94979.147500000006</v>
      </c>
      <c r="D142" s="11">
        <f t="shared" si="21"/>
        <v>-13107122.355000041</v>
      </c>
      <c r="E142" s="11">
        <v>34192493</v>
      </c>
      <c r="F142" s="13">
        <f t="shared" si="16"/>
        <v>21085370.644999959</v>
      </c>
      <c r="H142" s="19">
        <v>49813122</v>
      </c>
      <c r="I142" s="19"/>
      <c r="J142" s="26">
        <f t="shared" si="22"/>
        <v>24880.034351145037</v>
      </c>
      <c r="K142" s="19">
        <f t="shared" si="23"/>
        <v>-5523367.6259542033</v>
      </c>
      <c r="L142" s="20"/>
      <c r="M142" s="19">
        <v>-149141</v>
      </c>
      <c r="N142" s="19">
        <f t="shared" si="24"/>
        <v>-16703792</v>
      </c>
      <c r="O142" s="19"/>
      <c r="P142" s="19">
        <v>35583</v>
      </c>
      <c r="Q142" s="24"/>
      <c r="R142" s="19">
        <f t="shared" si="17"/>
        <v>-7900607.2899999991</v>
      </c>
      <c r="S142" s="20"/>
      <c r="T142" s="19">
        <v>-6306</v>
      </c>
      <c r="U142" s="19">
        <f t="shared" si="25"/>
        <v>1399891</v>
      </c>
      <c r="V142" s="24"/>
      <c r="W142" s="25">
        <f t="shared" si="18"/>
        <v>21085246.084045798</v>
      </c>
      <c r="Y142" s="29">
        <f t="shared" si="19"/>
        <v>124.56095416098833</v>
      </c>
      <c r="AA142" s="4">
        <f t="shared" si="26"/>
        <v>-94983.965648854966</v>
      </c>
    </row>
    <row r="143" spans="1:27" x14ac:dyDescent="0.25">
      <c r="A143" t="s">
        <v>6</v>
      </c>
      <c r="B143">
        <v>2021</v>
      </c>
      <c r="C143" s="11">
        <f t="shared" si="20"/>
        <v>94979.147500000006</v>
      </c>
      <c r="D143" s="11">
        <f t="shared" si="21"/>
        <v>-13202101.502500042</v>
      </c>
      <c r="E143" s="11">
        <v>34192493</v>
      </c>
      <c r="F143" s="13">
        <f t="shared" si="16"/>
        <v>20990391.497499958</v>
      </c>
      <c r="H143" s="19">
        <v>49813122</v>
      </c>
      <c r="I143" s="19"/>
      <c r="J143" s="26">
        <f t="shared" si="22"/>
        <v>24880.034351145037</v>
      </c>
      <c r="K143" s="19">
        <f t="shared" si="23"/>
        <v>-5498487.5916030584</v>
      </c>
      <c r="L143" s="20"/>
      <c r="M143" s="19">
        <v>-149141</v>
      </c>
      <c r="N143" s="19">
        <f t="shared" si="24"/>
        <v>-16852933</v>
      </c>
      <c r="O143" s="19"/>
      <c r="P143" s="19">
        <v>35583</v>
      </c>
      <c r="Q143" s="24"/>
      <c r="R143" s="19">
        <f t="shared" si="17"/>
        <v>-7865024.2899999991</v>
      </c>
      <c r="S143" s="20"/>
      <c r="T143" s="19">
        <v>-6306</v>
      </c>
      <c r="U143" s="19">
        <f t="shared" si="25"/>
        <v>1393585</v>
      </c>
      <c r="V143" s="24"/>
      <c r="W143" s="25">
        <f t="shared" si="18"/>
        <v>20990262.118396942</v>
      </c>
      <c r="Y143" s="29">
        <f t="shared" si="19"/>
        <v>129.37910301610827</v>
      </c>
      <c r="AA143" s="4">
        <f t="shared" si="26"/>
        <v>-94983.965648854966</v>
      </c>
    </row>
    <row r="144" spans="1:27" x14ac:dyDescent="0.25">
      <c r="A144" t="s">
        <v>7</v>
      </c>
      <c r="B144">
        <v>2021</v>
      </c>
      <c r="C144" s="11">
        <f t="shared" si="20"/>
        <v>94979.147500000006</v>
      </c>
      <c r="D144" s="11">
        <f t="shared" si="21"/>
        <v>-13297080.650000043</v>
      </c>
      <c r="E144" s="11">
        <v>34192493</v>
      </c>
      <c r="F144" s="13">
        <f t="shared" si="16"/>
        <v>20895412.349999957</v>
      </c>
      <c r="H144" s="19">
        <v>49813122</v>
      </c>
      <c r="I144" s="19"/>
      <c r="J144" s="26">
        <f t="shared" si="22"/>
        <v>24880.034351145037</v>
      </c>
      <c r="K144" s="19">
        <f t="shared" si="23"/>
        <v>-5473607.5572519135</v>
      </c>
      <c r="L144" s="20"/>
      <c r="M144" s="19">
        <v>-149141</v>
      </c>
      <c r="N144" s="19">
        <f t="shared" si="24"/>
        <v>-17002074</v>
      </c>
      <c r="O144" s="19"/>
      <c r="P144" s="19">
        <v>35583</v>
      </c>
      <c r="Q144" s="24"/>
      <c r="R144" s="19">
        <f t="shared" si="17"/>
        <v>-7829441.2899999991</v>
      </c>
      <c r="S144" s="20"/>
      <c r="T144" s="19">
        <v>-6306</v>
      </c>
      <c r="U144" s="19">
        <f t="shared" si="25"/>
        <v>1387279</v>
      </c>
      <c r="V144" s="24"/>
      <c r="W144" s="25">
        <f t="shared" si="18"/>
        <v>20895278.152748086</v>
      </c>
      <c r="Y144" s="29">
        <f t="shared" si="19"/>
        <v>134.19725187122822</v>
      </c>
      <c r="AA144" s="4">
        <f t="shared" si="26"/>
        <v>-94983.965648854966</v>
      </c>
    </row>
    <row r="145" spans="1:27" x14ac:dyDescent="0.25">
      <c r="A145" t="s">
        <v>8</v>
      </c>
      <c r="B145">
        <v>2021</v>
      </c>
      <c r="C145" s="11">
        <f t="shared" si="20"/>
        <v>94979.147500000006</v>
      </c>
      <c r="D145" s="11">
        <f t="shared" si="21"/>
        <v>-13392059.797500044</v>
      </c>
      <c r="E145" s="11">
        <v>34192493</v>
      </c>
      <c r="F145" s="13">
        <f t="shared" si="16"/>
        <v>20800433.202499956</v>
      </c>
      <c r="H145" s="19">
        <v>49813122</v>
      </c>
      <c r="I145" s="19"/>
      <c r="J145" s="26">
        <f t="shared" si="22"/>
        <v>24880.034351145037</v>
      </c>
      <c r="K145" s="19">
        <f t="shared" si="23"/>
        <v>-5448727.5229007686</v>
      </c>
      <c r="L145" s="20"/>
      <c r="M145" s="19">
        <v>-149141</v>
      </c>
      <c r="N145" s="19">
        <f t="shared" si="24"/>
        <v>-17151215</v>
      </c>
      <c r="O145" s="19"/>
      <c r="P145" s="19">
        <v>35583</v>
      </c>
      <c r="Q145" s="24"/>
      <c r="R145" s="19">
        <f t="shared" si="17"/>
        <v>-7793858.2899999991</v>
      </c>
      <c r="S145" s="20"/>
      <c r="T145" s="19">
        <v>-6306</v>
      </c>
      <c r="U145" s="19">
        <f t="shared" si="25"/>
        <v>1380973</v>
      </c>
      <c r="V145" s="24"/>
      <c r="W145" s="25">
        <f t="shared" si="18"/>
        <v>20800294.187099233</v>
      </c>
      <c r="Y145" s="29">
        <f t="shared" si="19"/>
        <v>139.01540072262287</v>
      </c>
      <c r="AA145" s="4">
        <f t="shared" si="26"/>
        <v>-94983.965648854966</v>
      </c>
    </row>
    <row r="146" spans="1:27" x14ac:dyDescent="0.25">
      <c r="A146" t="s">
        <v>9</v>
      </c>
      <c r="B146">
        <v>2021</v>
      </c>
      <c r="C146" s="11">
        <f t="shared" si="20"/>
        <v>94979.147500000006</v>
      </c>
      <c r="D146" s="11">
        <f t="shared" si="21"/>
        <v>-13487038.945000045</v>
      </c>
      <c r="E146" s="11">
        <v>34192493</v>
      </c>
      <c r="F146" s="13">
        <f t="shared" si="16"/>
        <v>20705454.054999955</v>
      </c>
      <c r="H146" s="19">
        <v>49813122</v>
      </c>
      <c r="I146" s="19"/>
      <c r="J146" s="26">
        <f t="shared" si="22"/>
        <v>24880.034351145037</v>
      </c>
      <c r="K146" s="19">
        <f t="shared" si="23"/>
        <v>-5423847.4885496236</v>
      </c>
      <c r="L146" s="20"/>
      <c r="M146" s="19">
        <v>-149141</v>
      </c>
      <c r="N146" s="19">
        <f t="shared" si="24"/>
        <v>-17300356</v>
      </c>
      <c r="O146" s="19"/>
      <c r="P146" s="19">
        <v>35583</v>
      </c>
      <c r="Q146" s="24"/>
      <c r="R146" s="19">
        <f t="shared" si="17"/>
        <v>-7758275.2899999991</v>
      </c>
      <c r="S146" s="20"/>
      <c r="T146" s="19">
        <v>-6306</v>
      </c>
      <c r="U146" s="19">
        <f t="shared" si="25"/>
        <v>1374667</v>
      </c>
      <c r="V146" s="24"/>
      <c r="W146" s="25">
        <f t="shared" si="18"/>
        <v>20705310.221450377</v>
      </c>
      <c r="Y146" s="29">
        <f t="shared" si="19"/>
        <v>143.83354957774282</v>
      </c>
      <c r="AA146" s="4">
        <f t="shared" si="26"/>
        <v>-94983.965648854966</v>
      </c>
    </row>
    <row r="147" spans="1:27" x14ac:dyDescent="0.25">
      <c r="A147" t="s">
        <v>10</v>
      </c>
      <c r="B147">
        <v>2021</v>
      </c>
      <c r="C147" s="11">
        <f t="shared" si="20"/>
        <v>94979.147500000006</v>
      </c>
      <c r="D147" s="11">
        <f t="shared" si="21"/>
        <v>-13582018.092500046</v>
      </c>
      <c r="E147" s="11">
        <v>34192493</v>
      </c>
      <c r="F147" s="13">
        <f t="shared" si="16"/>
        <v>20610474.907499954</v>
      </c>
      <c r="H147" s="19">
        <v>49813122</v>
      </c>
      <c r="I147" s="19"/>
      <c r="J147" s="26">
        <f t="shared" si="22"/>
        <v>24880.034351145037</v>
      </c>
      <c r="K147" s="19">
        <f t="shared" si="23"/>
        <v>-5398967.4541984787</v>
      </c>
      <c r="L147" s="20"/>
      <c r="M147" s="19">
        <v>-149141</v>
      </c>
      <c r="N147" s="19">
        <f t="shared" si="24"/>
        <v>-17449497</v>
      </c>
      <c r="O147" s="19"/>
      <c r="P147" s="19">
        <v>35583</v>
      </c>
      <c r="Q147" s="24"/>
      <c r="R147" s="19">
        <f t="shared" si="17"/>
        <v>-7722692.2899999991</v>
      </c>
      <c r="S147" s="20"/>
      <c r="T147" s="19">
        <v>-6306</v>
      </c>
      <c r="U147" s="19">
        <f t="shared" si="25"/>
        <v>1368361</v>
      </c>
      <c r="V147" s="24"/>
      <c r="W147" s="25">
        <f t="shared" si="18"/>
        <v>20610326.255801521</v>
      </c>
      <c r="Y147" s="29">
        <f t="shared" si="19"/>
        <v>148.65169843286276</v>
      </c>
      <c r="AA147" s="4">
        <f t="shared" si="26"/>
        <v>-94983.965648854966</v>
      </c>
    </row>
    <row r="148" spans="1:27" x14ac:dyDescent="0.25">
      <c r="A148" t="s">
        <v>11</v>
      </c>
      <c r="B148">
        <v>2021</v>
      </c>
      <c r="C148" s="11">
        <f t="shared" si="20"/>
        <v>94979.147500000006</v>
      </c>
      <c r="D148" s="11">
        <f t="shared" si="21"/>
        <v>-13676997.240000047</v>
      </c>
      <c r="E148" s="11">
        <v>34192493</v>
      </c>
      <c r="F148" s="13">
        <f t="shared" si="16"/>
        <v>20515495.759999953</v>
      </c>
      <c r="H148" s="19">
        <v>49813122</v>
      </c>
      <c r="I148" s="19"/>
      <c r="J148" s="26">
        <f t="shared" si="22"/>
        <v>24880.034351145037</v>
      </c>
      <c r="K148" s="19">
        <f t="shared" si="23"/>
        <v>-5374087.4198473338</v>
      </c>
      <c r="L148" s="20"/>
      <c r="M148" s="19">
        <v>-149141</v>
      </c>
      <c r="N148" s="19">
        <f t="shared" si="24"/>
        <v>-17598638</v>
      </c>
      <c r="O148" s="19"/>
      <c r="P148" s="19">
        <v>35583</v>
      </c>
      <c r="Q148" s="24"/>
      <c r="R148" s="19">
        <f t="shared" si="17"/>
        <v>-7687109.2899999991</v>
      </c>
      <c r="S148" s="20"/>
      <c r="T148" s="19">
        <v>-6306</v>
      </c>
      <c r="U148" s="19">
        <f t="shared" si="25"/>
        <v>1362055</v>
      </c>
      <c r="V148" s="24"/>
      <c r="W148" s="25">
        <f t="shared" si="18"/>
        <v>20515342.290152669</v>
      </c>
      <c r="Y148" s="29">
        <f t="shared" si="19"/>
        <v>153.46984728425741</v>
      </c>
      <c r="AA148" s="4">
        <f t="shared" si="26"/>
        <v>-94983.965648854966</v>
      </c>
    </row>
    <row r="149" spans="1:27" x14ac:dyDescent="0.25">
      <c r="A149" t="s">
        <v>12</v>
      </c>
      <c r="B149">
        <v>2021</v>
      </c>
      <c r="C149" s="11">
        <f t="shared" si="20"/>
        <v>94979.147500000006</v>
      </c>
      <c r="D149" s="11">
        <f t="shared" si="21"/>
        <v>-13771976.387500048</v>
      </c>
      <c r="E149" s="11">
        <v>34192493</v>
      </c>
      <c r="F149" s="13">
        <f t="shared" si="16"/>
        <v>20420516.612499952</v>
      </c>
      <c r="H149" s="19">
        <v>49813122</v>
      </c>
      <c r="I149" s="19"/>
      <c r="J149" s="26">
        <f t="shared" si="22"/>
        <v>24880.034351145037</v>
      </c>
      <c r="K149" s="19">
        <f t="shared" si="23"/>
        <v>-5349207.3854961889</v>
      </c>
      <c r="L149" s="20"/>
      <c r="M149" s="19">
        <v>-149141</v>
      </c>
      <c r="N149" s="19">
        <f t="shared" si="24"/>
        <v>-17747779</v>
      </c>
      <c r="O149" s="19"/>
      <c r="P149" s="19">
        <v>35583</v>
      </c>
      <c r="Q149" s="24"/>
      <c r="R149" s="19">
        <f t="shared" si="17"/>
        <v>-7651526.2899999991</v>
      </c>
      <c r="S149" s="20"/>
      <c r="T149" s="19">
        <v>-6306</v>
      </c>
      <c r="U149" s="19">
        <f t="shared" si="25"/>
        <v>1355749</v>
      </c>
      <c r="V149" s="24"/>
      <c r="W149" s="25">
        <f t="shared" si="18"/>
        <v>20420358.324503813</v>
      </c>
      <c r="Y149" s="29">
        <f t="shared" si="19"/>
        <v>158.28799613937736</v>
      </c>
      <c r="AA149" s="4">
        <f t="shared" si="26"/>
        <v>-94983.965648854966</v>
      </c>
    </row>
    <row r="150" spans="1:27" x14ac:dyDescent="0.25">
      <c r="A150" t="s">
        <v>13</v>
      </c>
      <c r="B150">
        <v>2021</v>
      </c>
      <c r="C150" s="11">
        <f t="shared" si="20"/>
        <v>94979.147500000006</v>
      </c>
      <c r="D150" s="11">
        <f t="shared" si="21"/>
        <v>-13866955.535000049</v>
      </c>
      <c r="E150" s="11">
        <v>34192493</v>
      </c>
      <c r="F150" s="13">
        <f t="shared" si="16"/>
        <v>20325537.464999951</v>
      </c>
      <c r="H150" s="19">
        <v>49813122</v>
      </c>
      <c r="I150" s="19"/>
      <c r="J150" s="26">
        <f t="shared" si="22"/>
        <v>24880.034351145037</v>
      </c>
      <c r="K150" s="19">
        <f t="shared" si="23"/>
        <v>-5324327.351145044</v>
      </c>
      <c r="L150" s="20"/>
      <c r="M150" s="19">
        <v>-149141</v>
      </c>
      <c r="N150" s="19">
        <f t="shared" si="24"/>
        <v>-17896920</v>
      </c>
      <c r="O150" s="19"/>
      <c r="P150" s="19">
        <v>35583</v>
      </c>
      <c r="Q150" s="24"/>
      <c r="R150" s="19">
        <f t="shared" si="17"/>
        <v>-7615943.2899999991</v>
      </c>
      <c r="S150" s="20"/>
      <c r="T150" s="19">
        <v>-6306</v>
      </c>
      <c r="U150" s="19">
        <f t="shared" si="25"/>
        <v>1349443</v>
      </c>
      <c r="V150" s="24"/>
      <c r="W150" s="25">
        <f t="shared" si="18"/>
        <v>20325374.358854957</v>
      </c>
      <c r="Y150" s="29">
        <f t="shared" si="19"/>
        <v>163.1061449944973</v>
      </c>
      <c r="AA150" s="4">
        <f t="shared" si="26"/>
        <v>-94983.965648854966</v>
      </c>
    </row>
    <row r="151" spans="1:27" x14ac:dyDescent="0.25">
      <c r="A151" t="s">
        <v>2</v>
      </c>
      <c r="B151">
        <v>2022</v>
      </c>
      <c r="C151" s="11">
        <f t="shared" si="20"/>
        <v>94979.147500000006</v>
      </c>
      <c r="D151" s="11">
        <f t="shared" si="21"/>
        <v>-13961934.682500049</v>
      </c>
      <c r="E151" s="11">
        <v>34192493</v>
      </c>
      <c r="F151" s="13">
        <f t="shared" si="16"/>
        <v>20230558.317499951</v>
      </c>
      <c r="H151" s="19">
        <v>49813122</v>
      </c>
      <c r="I151" s="19"/>
      <c r="J151" s="26">
        <f t="shared" si="22"/>
        <v>24880.034351145037</v>
      </c>
      <c r="K151" s="19">
        <f t="shared" si="23"/>
        <v>-5299447.3167938991</v>
      </c>
      <c r="L151" s="20"/>
      <c r="M151" s="19">
        <v>-149141</v>
      </c>
      <c r="N151" s="19">
        <f t="shared" si="24"/>
        <v>-18046061</v>
      </c>
      <c r="O151" s="19"/>
      <c r="P151" s="19">
        <v>35583</v>
      </c>
      <c r="Q151" s="24"/>
      <c r="R151" s="19">
        <f t="shared" si="17"/>
        <v>-7580360.2899999991</v>
      </c>
      <c r="S151" s="20"/>
      <c r="T151" s="19">
        <v>-6306</v>
      </c>
      <c r="U151" s="19">
        <f t="shared" si="25"/>
        <v>1343137</v>
      </c>
      <c r="V151" s="24"/>
      <c r="W151" s="25">
        <f t="shared" si="18"/>
        <v>20230390.393206101</v>
      </c>
      <c r="Y151" s="29">
        <f t="shared" si="19"/>
        <v>167.92429384961724</v>
      </c>
      <c r="AA151" s="4">
        <f t="shared" si="26"/>
        <v>-94983.965648854966</v>
      </c>
    </row>
    <row r="152" spans="1:27" x14ac:dyDescent="0.25">
      <c r="A152" t="s">
        <v>3</v>
      </c>
      <c r="B152">
        <v>2022</v>
      </c>
      <c r="C152" s="11">
        <f t="shared" si="20"/>
        <v>94979.147500000006</v>
      </c>
      <c r="D152" s="11">
        <f t="shared" si="21"/>
        <v>-14056913.83000005</v>
      </c>
      <c r="E152" s="11">
        <v>34192493</v>
      </c>
      <c r="F152" s="13">
        <f t="shared" si="16"/>
        <v>20135579.16999995</v>
      </c>
      <c r="H152" s="19">
        <v>49813122</v>
      </c>
      <c r="I152" s="19"/>
      <c r="J152" s="26">
        <f t="shared" si="22"/>
        <v>24880.034351145037</v>
      </c>
      <c r="K152" s="19">
        <f t="shared" si="23"/>
        <v>-5274567.2824427541</v>
      </c>
      <c r="L152" s="20"/>
      <c r="M152" s="19">
        <v>-149141</v>
      </c>
      <c r="N152" s="19">
        <f t="shared" si="24"/>
        <v>-18195202</v>
      </c>
      <c r="O152" s="19"/>
      <c r="P152" s="19">
        <v>35583</v>
      </c>
      <c r="Q152" s="24"/>
      <c r="R152" s="19">
        <f t="shared" si="17"/>
        <v>-7544777.2899999991</v>
      </c>
      <c r="S152" s="20"/>
      <c r="T152" s="19">
        <v>-6306</v>
      </c>
      <c r="U152" s="19">
        <f t="shared" si="25"/>
        <v>1336831</v>
      </c>
      <c r="V152" s="24"/>
      <c r="W152" s="25">
        <f t="shared" si="18"/>
        <v>20135406.427557245</v>
      </c>
      <c r="Y152" s="29">
        <f t="shared" si="19"/>
        <v>172.74244270473719</v>
      </c>
      <c r="AA152" s="4">
        <f t="shared" si="26"/>
        <v>-94983.965648854966</v>
      </c>
    </row>
    <row r="153" spans="1:27" x14ac:dyDescent="0.25">
      <c r="A153" t="s">
        <v>4</v>
      </c>
      <c r="B153">
        <v>2022</v>
      </c>
      <c r="C153" s="11">
        <f t="shared" si="20"/>
        <v>94979.147500000006</v>
      </c>
      <c r="D153" s="11">
        <f t="shared" si="21"/>
        <v>-14151892.977500051</v>
      </c>
      <c r="E153" s="11">
        <v>34192493</v>
      </c>
      <c r="F153" s="13">
        <f t="shared" si="16"/>
        <v>20040600.022499949</v>
      </c>
      <c r="H153" s="19">
        <v>49813122</v>
      </c>
      <c r="I153" s="19"/>
      <c r="J153" s="26">
        <f t="shared" si="22"/>
        <v>24880.034351145037</v>
      </c>
      <c r="K153" s="19">
        <f t="shared" si="23"/>
        <v>-5249687.2480916092</v>
      </c>
      <c r="L153" s="20"/>
      <c r="M153" s="19">
        <v>-149141</v>
      </c>
      <c r="N153" s="19">
        <f t="shared" si="24"/>
        <v>-18344343</v>
      </c>
      <c r="O153" s="19"/>
      <c r="P153" s="19">
        <v>35583</v>
      </c>
      <c r="Q153" s="24"/>
      <c r="R153" s="19">
        <f t="shared" si="17"/>
        <v>-7509194.2899999991</v>
      </c>
      <c r="S153" s="20"/>
      <c r="T153" s="19">
        <v>-6306</v>
      </c>
      <c r="U153" s="19">
        <f t="shared" si="25"/>
        <v>1330525</v>
      </c>
      <c r="V153" s="24"/>
      <c r="W153" s="25">
        <f t="shared" si="18"/>
        <v>20040422.461908393</v>
      </c>
      <c r="Y153" s="29">
        <f t="shared" si="19"/>
        <v>177.56059155613184</v>
      </c>
      <c r="AA153" s="4">
        <f t="shared" si="26"/>
        <v>-94983.965648854966</v>
      </c>
    </row>
    <row r="154" spans="1:27" x14ac:dyDescent="0.25">
      <c r="A154" t="s">
        <v>5</v>
      </c>
      <c r="B154">
        <v>2022</v>
      </c>
      <c r="C154" s="11">
        <f t="shared" si="20"/>
        <v>94979.147500000006</v>
      </c>
      <c r="D154" s="11">
        <f t="shared" si="21"/>
        <v>-14246872.125000052</v>
      </c>
      <c r="E154" s="11">
        <v>34192493</v>
      </c>
      <c r="F154" s="13">
        <f t="shared" si="16"/>
        <v>19945620.874999948</v>
      </c>
      <c r="H154" s="19">
        <v>49813122</v>
      </c>
      <c r="I154" s="19"/>
      <c r="J154" s="26">
        <f t="shared" si="22"/>
        <v>24880.034351145037</v>
      </c>
      <c r="K154" s="19">
        <f t="shared" si="23"/>
        <v>-5224807.2137404643</v>
      </c>
      <c r="L154" s="20"/>
      <c r="M154" s="19">
        <v>-149141</v>
      </c>
      <c r="N154" s="19">
        <f t="shared" si="24"/>
        <v>-18493484</v>
      </c>
      <c r="O154" s="19"/>
      <c r="P154" s="19">
        <v>35583</v>
      </c>
      <c r="Q154" s="24"/>
      <c r="R154" s="19">
        <f t="shared" si="17"/>
        <v>-7473611.2899999991</v>
      </c>
      <c r="S154" s="20"/>
      <c r="T154" s="19">
        <v>-6306</v>
      </c>
      <c r="U154" s="19">
        <f t="shared" si="25"/>
        <v>1324219</v>
      </c>
      <c r="V154" s="24"/>
      <c r="W154" s="25">
        <f t="shared" si="18"/>
        <v>19945438.496259537</v>
      </c>
      <c r="Y154" s="29">
        <f t="shared" si="19"/>
        <v>182.37874041125178</v>
      </c>
      <c r="AA154" s="4">
        <f t="shared" si="26"/>
        <v>-94983.965648854966</v>
      </c>
    </row>
    <row r="155" spans="1:27" x14ac:dyDescent="0.25">
      <c r="A155" t="s">
        <v>6</v>
      </c>
      <c r="B155">
        <v>2022</v>
      </c>
      <c r="C155" s="11">
        <f t="shared" si="20"/>
        <v>94979.147500000006</v>
      </c>
      <c r="D155" s="11">
        <f t="shared" si="21"/>
        <v>-14341851.272500053</v>
      </c>
      <c r="E155" s="11">
        <v>34192493</v>
      </c>
      <c r="F155" s="13">
        <f t="shared" si="16"/>
        <v>19850641.727499947</v>
      </c>
      <c r="H155" s="19">
        <v>49813122</v>
      </c>
      <c r="I155" s="19"/>
      <c r="J155" s="26">
        <f t="shared" si="22"/>
        <v>24880.034351145037</v>
      </c>
      <c r="K155" s="19">
        <f t="shared" si="23"/>
        <v>-5199927.1793893194</v>
      </c>
      <c r="L155" s="20"/>
      <c r="M155" s="19">
        <v>-149141</v>
      </c>
      <c r="N155" s="19">
        <f t="shared" si="24"/>
        <v>-18642625</v>
      </c>
      <c r="O155" s="19"/>
      <c r="P155" s="19">
        <v>35583</v>
      </c>
      <c r="Q155" s="24"/>
      <c r="R155" s="19">
        <f t="shared" si="17"/>
        <v>-7438028.2899999991</v>
      </c>
      <c r="S155" s="20"/>
      <c r="T155" s="19">
        <v>-6306</v>
      </c>
      <c r="U155" s="19">
        <f t="shared" si="25"/>
        <v>1317913</v>
      </c>
      <c r="V155" s="24"/>
      <c r="W155" s="25">
        <f t="shared" si="18"/>
        <v>19850454.530610681</v>
      </c>
      <c r="Y155" s="29">
        <f t="shared" si="19"/>
        <v>187.19688926637173</v>
      </c>
      <c r="AA155" s="4">
        <f t="shared" si="26"/>
        <v>-94983.965648854966</v>
      </c>
    </row>
    <row r="156" spans="1:27" x14ac:dyDescent="0.25">
      <c r="A156" t="s">
        <v>7</v>
      </c>
      <c r="B156">
        <v>2022</v>
      </c>
      <c r="C156" s="11">
        <f t="shared" si="20"/>
        <v>94979.147500000006</v>
      </c>
      <c r="D156" s="11">
        <f t="shared" si="21"/>
        <v>-14436830.420000054</v>
      </c>
      <c r="E156" s="11">
        <v>34192493</v>
      </c>
      <c r="F156" s="13">
        <f t="shared" si="16"/>
        <v>19755662.579999946</v>
      </c>
      <c r="H156" s="19">
        <v>49813122</v>
      </c>
      <c r="I156" s="19"/>
      <c r="J156" s="26">
        <f t="shared" si="22"/>
        <v>24880.034351145037</v>
      </c>
      <c r="K156" s="19">
        <f t="shared" si="23"/>
        <v>-5175047.1450381745</v>
      </c>
      <c r="L156" s="20"/>
      <c r="M156" s="19">
        <v>-149141</v>
      </c>
      <c r="N156" s="19">
        <f t="shared" si="24"/>
        <v>-18791766</v>
      </c>
      <c r="O156" s="19"/>
      <c r="P156" s="19">
        <v>35583</v>
      </c>
      <c r="Q156" s="24"/>
      <c r="R156" s="19">
        <f t="shared" si="17"/>
        <v>-7402445.2899999991</v>
      </c>
      <c r="S156" s="20"/>
      <c r="T156" s="19">
        <v>-6306</v>
      </c>
      <c r="U156" s="19">
        <f t="shared" si="25"/>
        <v>1311607</v>
      </c>
      <c r="V156" s="24"/>
      <c r="W156" s="25">
        <f t="shared" si="18"/>
        <v>19755470.564961828</v>
      </c>
      <c r="Y156" s="29">
        <f t="shared" si="19"/>
        <v>192.01503811776638</v>
      </c>
      <c r="AA156" s="4">
        <f t="shared" si="26"/>
        <v>-94983.965648854966</v>
      </c>
    </row>
    <row r="157" spans="1:27" x14ac:dyDescent="0.25">
      <c r="A157" t="s">
        <v>8</v>
      </c>
      <c r="B157">
        <v>2022</v>
      </c>
      <c r="C157" s="11">
        <f t="shared" si="20"/>
        <v>94979.147500000006</v>
      </c>
      <c r="D157" s="11">
        <f t="shared" si="21"/>
        <v>-14531809.567500055</v>
      </c>
      <c r="E157" s="11">
        <v>34192493</v>
      </c>
      <c r="F157" s="13">
        <f t="shared" si="16"/>
        <v>19660683.432499945</v>
      </c>
      <c r="H157" s="19">
        <v>49813122</v>
      </c>
      <c r="I157" s="19"/>
      <c r="J157" s="26">
        <f t="shared" si="22"/>
        <v>24880.034351145037</v>
      </c>
      <c r="K157" s="19">
        <f t="shared" si="23"/>
        <v>-5150167.1106870295</v>
      </c>
      <c r="L157" s="20"/>
      <c r="M157" s="19">
        <v>-149141</v>
      </c>
      <c r="N157" s="19">
        <f t="shared" si="24"/>
        <v>-18940907</v>
      </c>
      <c r="O157" s="19"/>
      <c r="P157" s="19">
        <v>35583</v>
      </c>
      <c r="Q157" s="24"/>
      <c r="R157" s="19">
        <f t="shared" si="17"/>
        <v>-7366862.2899999991</v>
      </c>
      <c r="S157" s="20"/>
      <c r="T157" s="19">
        <v>-6306</v>
      </c>
      <c r="U157" s="19">
        <f t="shared" si="25"/>
        <v>1305301</v>
      </c>
      <c r="V157" s="24"/>
      <c r="W157" s="25">
        <f t="shared" si="18"/>
        <v>19660486.599312972</v>
      </c>
      <c r="Y157" s="29">
        <f t="shared" si="19"/>
        <v>196.83318697288632</v>
      </c>
      <c r="AA157" s="4">
        <f t="shared" si="26"/>
        <v>-94983.965648854966</v>
      </c>
    </row>
    <row r="158" spans="1:27" x14ac:dyDescent="0.25">
      <c r="A158" t="s">
        <v>9</v>
      </c>
      <c r="B158">
        <v>2022</v>
      </c>
      <c r="C158" s="11">
        <f t="shared" si="20"/>
        <v>94979.147500000006</v>
      </c>
      <c r="D158" s="11">
        <f t="shared" si="21"/>
        <v>-14626788.715000056</v>
      </c>
      <c r="E158" s="11">
        <v>34192493</v>
      </c>
      <c r="F158" s="13">
        <f t="shared" si="16"/>
        <v>19565704.284999944</v>
      </c>
      <c r="H158" s="19">
        <v>49813122</v>
      </c>
      <c r="I158" s="19"/>
      <c r="J158" s="26">
        <f t="shared" si="22"/>
        <v>24880.034351145037</v>
      </c>
      <c r="K158" s="19">
        <f t="shared" si="23"/>
        <v>-5125287.0763358846</v>
      </c>
      <c r="L158" s="20"/>
      <c r="M158" s="19">
        <v>-149141</v>
      </c>
      <c r="N158" s="19">
        <f t="shared" si="24"/>
        <v>-19090048</v>
      </c>
      <c r="O158" s="19"/>
      <c r="P158" s="19">
        <v>35583</v>
      </c>
      <c r="Q158" s="24"/>
      <c r="R158" s="19">
        <f t="shared" si="17"/>
        <v>-7331279.2899999991</v>
      </c>
      <c r="S158" s="20"/>
      <c r="T158" s="19">
        <v>-6306</v>
      </c>
      <c r="U158" s="19">
        <f t="shared" si="25"/>
        <v>1298995</v>
      </c>
      <c r="V158" s="24"/>
      <c r="W158" s="25">
        <f t="shared" si="18"/>
        <v>19565502.633664116</v>
      </c>
      <c r="Y158" s="29">
        <f t="shared" si="19"/>
        <v>201.65133582800627</v>
      </c>
      <c r="AA158" s="4">
        <f t="shared" si="26"/>
        <v>-94983.965648854966</v>
      </c>
    </row>
    <row r="159" spans="1:27" x14ac:dyDescent="0.25">
      <c r="A159" t="s">
        <v>10</v>
      </c>
      <c r="B159">
        <v>2022</v>
      </c>
      <c r="C159" s="11">
        <f t="shared" si="20"/>
        <v>94979.147500000006</v>
      </c>
      <c r="D159" s="11">
        <f t="shared" si="21"/>
        <v>-14721767.862500057</v>
      </c>
      <c r="E159" s="11">
        <v>34192493</v>
      </c>
      <c r="F159" s="13">
        <f t="shared" si="16"/>
        <v>19470725.137499943</v>
      </c>
      <c r="H159" s="19">
        <v>49813122</v>
      </c>
      <c r="I159" s="19"/>
      <c r="J159" s="26">
        <f t="shared" si="22"/>
        <v>24880.034351145037</v>
      </c>
      <c r="K159" s="19">
        <f t="shared" si="23"/>
        <v>-5100407.0419847397</v>
      </c>
      <c r="L159" s="20"/>
      <c r="M159" s="19">
        <v>-149141</v>
      </c>
      <c r="N159" s="19">
        <f t="shared" si="24"/>
        <v>-19239189</v>
      </c>
      <c r="O159" s="19"/>
      <c r="P159" s="19">
        <v>35583</v>
      </c>
      <c r="Q159" s="24"/>
      <c r="R159" s="19">
        <f t="shared" si="17"/>
        <v>-7295696.2899999991</v>
      </c>
      <c r="S159" s="20"/>
      <c r="T159" s="19">
        <v>-6306</v>
      </c>
      <c r="U159" s="19">
        <f t="shared" si="25"/>
        <v>1292689</v>
      </c>
      <c r="V159" s="24"/>
      <c r="W159" s="25">
        <f t="shared" si="18"/>
        <v>19470518.66801526</v>
      </c>
      <c r="Y159" s="29">
        <f t="shared" si="19"/>
        <v>206.46948468312621</v>
      </c>
      <c r="AA159" s="4">
        <f t="shared" si="26"/>
        <v>-94983.965648854966</v>
      </c>
    </row>
    <row r="160" spans="1:27" x14ac:dyDescent="0.25">
      <c r="A160" t="s">
        <v>11</v>
      </c>
      <c r="B160">
        <v>2022</v>
      </c>
      <c r="C160" s="11">
        <f t="shared" si="20"/>
        <v>94979.147500000006</v>
      </c>
      <c r="D160" s="11">
        <f t="shared" si="21"/>
        <v>-14816747.010000058</v>
      </c>
      <c r="E160" s="11">
        <v>34192493</v>
      </c>
      <c r="F160" s="13">
        <f t="shared" si="16"/>
        <v>19375745.989999942</v>
      </c>
      <c r="H160" s="19">
        <v>49813122</v>
      </c>
      <c r="I160" s="19"/>
      <c r="J160" s="26">
        <f t="shared" si="22"/>
        <v>24880.034351145037</v>
      </c>
      <c r="K160" s="19">
        <f t="shared" si="23"/>
        <v>-5075527.0076335948</v>
      </c>
      <c r="L160" s="20"/>
      <c r="M160" s="19">
        <v>-149141</v>
      </c>
      <c r="N160" s="19">
        <f t="shared" si="24"/>
        <v>-19388330</v>
      </c>
      <c r="O160" s="19"/>
      <c r="P160" s="19">
        <v>35583</v>
      </c>
      <c r="Q160" s="24"/>
      <c r="R160" s="19">
        <f t="shared" si="17"/>
        <v>-7260113.2899999991</v>
      </c>
      <c r="S160" s="20"/>
      <c r="T160" s="19">
        <v>-6306</v>
      </c>
      <c r="U160" s="19">
        <f t="shared" si="25"/>
        <v>1286383</v>
      </c>
      <c r="V160" s="24"/>
      <c r="W160" s="25">
        <f t="shared" si="18"/>
        <v>19375534.702366404</v>
      </c>
      <c r="Y160" s="29">
        <f t="shared" si="19"/>
        <v>211.28763353824615</v>
      </c>
      <c r="AA160" s="4">
        <f t="shared" si="26"/>
        <v>-94983.965648854966</v>
      </c>
    </row>
    <row r="161" spans="1:27" x14ac:dyDescent="0.25">
      <c r="A161" t="s">
        <v>12</v>
      </c>
      <c r="B161">
        <v>2022</v>
      </c>
      <c r="C161" s="11">
        <f t="shared" si="20"/>
        <v>94979.147500000006</v>
      </c>
      <c r="D161" s="11">
        <f t="shared" si="21"/>
        <v>-14911726.157500058</v>
      </c>
      <c r="E161" s="11">
        <v>34192493</v>
      </c>
      <c r="F161" s="13">
        <f t="shared" si="16"/>
        <v>19280766.842499942</v>
      </c>
      <c r="H161" s="19">
        <v>49813122</v>
      </c>
      <c r="I161" s="19"/>
      <c r="J161" s="26">
        <f t="shared" si="22"/>
        <v>24880.034351145037</v>
      </c>
      <c r="K161" s="19">
        <f t="shared" si="23"/>
        <v>-5050646.9732824499</v>
      </c>
      <c r="L161" s="20"/>
      <c r="M161" s="19">
        <v>-149141</v>
      </c>
      <c r="N161" s="19">
        <f t="shared" si="24"/>
        <v>-19537471</v>
      </c>
      <c r="O161" s="19"/>
      <c r="P161" s="19">
        <v>35583</v>
      </c>
      <c r="Q161" s="24"/>
      <c r="R161" s="19">
        <f t="shared" si="17"/>
        <v>-7224530.2899999991</v>
      </c>
      <c r="S161" s="20"/>
      <c r="T161" s="19">
        <v>-6306</v>
      </c>
      <c r="U161" s="19">
        <f t="shared" si="25"/>
        <v>1280077</v>
      </c>
      <c r="V161" s="24"/>
      <c r="W161" s="25">
        <f t="shared" si="18"/>
        <v>19280550.736717552</v>
      </c>
      <c r="Y161" s="29">
        <f t="shared" si="19"/>
        <v>216.10578238964081</v>
      </c>
      <c r="AA161" s="4">
        <f t="shared" si="26"/>
        <v>-94983.965648854966</v>
      </c>
    </row>
    <row r="162" spans="1:27" x14ac:dyDescent="0.25">
      <c r="A162" t="s">
        <v>13</v>
      </c>
      <c r="B162">
        <v>2022</v>
      </c>
      <c r="C162" s="11">
        <f t="shared" si="20"/>
        <v>94979.147500000006</v>
      </c>
      <c r="D162" s="11">
        <f t="shared" si="21"/>
        <v>-15006705.305000059</v>
      </c>
      <c r="E162" s="11">
        <v>34192493</v>
      </c>
      <c r="F162" s="13">
        <f t="shared" si="16"/>
        <v>19185787.694999941</v>
      </c>
      <c r="H162" s="19">
        <v>49813122</v>
      </c>
      <c r="I162" s="19"/>
      <c r="J162" s="26">
        <f t="shared" si="22"/>
        <v>24880.034351145037</v>
      </c>
      <c r="K162" s="19">
        <f t="shared" si="23"/>
        <v>-5025766.938931305</v>
      </c>
      <c r="L162" s="20"/>
      <c r="M162" s="19">
        <v>-149141</v>
      </c>
      <c r="N162" s="19">
        <f t="shared" si="24"/>
        <v>-19686612</v>
      </c>
      <c r="O162" s="19"/>
      <c r="P162" s="19">
        <v>35583</v>
      </c>
      <c r="Q162" s="24"/>
      <c r="R162" s="19">
        <f t="shared" si="17"/>
        <v>-7188947.2899999991</v>
      </c>
      <c r="S162" s="20"/>
      <c r="T162" s="19">
        <v>-6306</v>
      </c>
      <c r="U162" s="19">
        <f t="shared" si="25"/>
        <v>1273771</v>
      </c>
      <c r="V162" s="24"/>
      <c r="W162" s="25">
        <f t="shared" si="18"/>
        <v>19185566.771068696</v>
      </c>
      <c r="Y162" s="29">
        <f t="shared" si="19"/>
        <v>220.92393124476075</v>
      </c>
      <c r="AA162" s="4">
        <f t="shared" si="26"/>
        <v>-94983.965648854966</v>
      </c>
    </row>
    <row r="163" spans="1:27" x14ac:dyDescent="0.25">
      <c r="A163" t="s">
        <v>2</v>
      </c>
      <c r="B163">
        <v>2023</v>
      </c>
      <c r="C163" s="11">
        <f t="shared" si="20"/>
        <v>94979.147500000006</v>
      </c>
      <c r="D163" s="11">
        <f t="shared" si="21"/>
        <v>-15101684.45250006</v>
      </c>
      <c r="E163" s="11">
        <v>34192493</v>
      </c>
      <c r="F163" s="13">
        <f t="shared" si="16"/>
        <v>19090808.54749994</v>
      </c>
      <c r="H163" s="19">
        <v>49813122</v>
      </c>
      <c r="I163" s="19"/>
      <c r="J163" s="26">
        <f t="shared" si="22"/>
        <v>24880.034351145037</v>
      </c>
      <c r="K163" s="19">
        <f t="shared" si="23"/>
        <v>-5000886.90458016</v>
      </c>
      <c r="L163" s="20"/>
      <c r="M163" s="19">
        <v>-149141</v>
      </c>
      <c r="N163" s="19">
        <f t="shared" si="24"/>
        <v>-19835753</v>
      </c>
      <c r="O163" s="19"/>
      <c r="P163" s="19">
        <v>35583</v>
      </c>
      <c r="Q163" s="24"/>
      <c r="R163" s="19">
        <f t="shared" si="17"/>
        <v>-7153364.2899999991</v>
      </c>
      <c r="S163" s="20"/>
      <c r="T163" s="19">
        <v>-6306</v>
      </c>
      <c r="U163" s="19">
        <f t="shared" si="25"/>
        <v>1267465</v>
      </c>
      <c r="V163" s="24"/>
      <c r="W163" s="25">
        <f t="shared" si="18"/>
        <v>19090582.80541984</v>
      </c>
      <c r="Y163" s="29">
        <f t="shared" si="19"/>
        <v>225.7420800998807</v>
      </c>
      <c r="AA163" s="4">
        <f t="shared" si="26"/>
        <v>-94983.965648854966</v>
      </c>
    </row>
    <row r="164" spans="1:27" x14ac:dyDescent="0.25">
      <c r="A164" t="s">
        <v>3</v>
      </c>
      <c r="B164">
        <v>2023</v>
      </c>
      <c r="C164" s="11">
        <f t="shared" si="20"/>
        <v>94979.147500000006</v>
      </c>
      <c r="D164" s="11">
        <f t="shared" si="21"/>
        <v>-15196663.600000061</v>
      </c>
      <c r="E164" s="11">
        <v>34192493</v>
      </c>
      <c r="F164" s="13">
        <f t="shared" si="16"/>
        <v>18995829.399999939</v>
      </c>
      <c r="H164" s="19">
        <v>49813122</v>
      </c>
      <c r="I164" s="19"/>
      <c r="J164" s="26">
        <f t="shared" si="22"/>
        <v>24880.034351145037</v>
      </c>
      <c r="K164" s="19">
        <f t="shared" si="23"/>
        <v>-4976006.8702290151</v>
      </c>
      <c r="L164" s="20"/>
      <c r="M164" s="19">
        <v>-149141</v>
      </c>
      <c r="N164" s="19">
        <f t="shared" si="24"/>
        <v>-19984894</v>
      </c>
      <c r="O164" s="19"/>
      <c r="P164" s="19">
        <v>35583</v>
      </c>
      <c r="Q164" s="24"/>
      <c r="R164" s="19">
        <f t="shared" si="17"/>
        <v>-7117781.2899999991</v>
      </c>
      <c r="S164" s="20"/>
      <c r="T164" s="19">
        <v>-6306</v>
      </c>
      <c r="U164" s="19">
        <f t="shared" si="25"/>
        <v>1261159</v>
      </c>
      <c r="V164" s="24"/>
      <c r="W164" s="25">
        <f t="shared" si="18"/>
        <v>18995598.839770988</v>
      </c>
      <c r="Y164" s="29">
        <f t="shared" si="19"/>
        <v>230.56022895127535</v>
      </c>
      <c r="AA164" s="4">
        <f t="shared" si="26"/>
        <v>-94983.965648854966</v>
      </c>
    </row>
    <row r="165" spans="1:27" x14ac:dyDescent="0.25">
      <c r="A165" t="s">
        <v>4</v>
      </c>
      <c r="B165">
        <v>2023</v>
      </c>
      <c r="C165" s="11">
        <f t="shared" si="20"/>
        <v>94979.147500000006</v>
      </c>
      <c r="D165" s="11">
        <f t="shared" si="21"/>
        <v>-15291642.747500062</v>
      </c>
      <c r="E165" s="11">
        <v>34192493</v>
      </c>
      <c r="F165" s="13">
        <f t="shared" si="16"/>
        <v>18900850.252499938</v>
      </c>
      <c r="H165" s="19">
        <v>49813122</v>
      </c>
      <c r="I165" s="19"/>
      <c r="J165" s="26">
        <f t="shared" si="22"/>
        <v>24880.034351145037</v>
      </c>
      <c r="K165" s="19">
        <f t="shared" si="23"/>
        <v>-4951126.8358778702</v>
      </c>
      <c r="L165" s="20"/>
      <c r="M165" s="19">
        <v>-149141</v>
      </c>
      <c r="N165" s="19">
        <f t="shared" si="24"/>
        <v>-20134035</v>
      </c>
      <c r="O165" s="19"/>
      <c r="P165" s="19">
        <v>35583</v>
      </c>
      <c r="Q165" s="24"/>
      <c r="R165" s="19">
        <f t="shared" si="17"/>
        <v>-7082198.2899999991</v>
      </c>
      <c r="S165" s="20"/>
      <c r="T165" s="19">
        <v>-6306</v>
      </c>
      <c r="U165" s="19">
        <f t="shared" si="25"/>
        <v>1254853</v>
      </c>
      <c r="V165" s="24"/>
      <c r="W165" s="25">
        <f t="shared" si="18"/>
        <v>18900614.874122132</v>
      </c>
      <c r="Y165" s="29">
        <f t="shared" si="19"/>
        <v>235.37837780639529</v>
      </c>
      <c r="AA165" s="4">
        <f t="shared" si="26"/>
        <v>-94983.965648854966</v>
      </c>
    </row>
    <row r="166" spans="1:27" x14ac:dyDescent="0.25">
      <c r="A166" t="s">
        <v>5</v>
      </c>
      <c r="B166">
        <v>2023</v>
      </c>
      <c r="C166" s="11">
        <f t="shared" si="20"/>
        <v>94979.147500000006</v>
      </c>
      <c r="D166" s="11">
        <f t="shared" si="21"/>
        <v>-15386621.895000063</v>
      </c>
      <c r="E166" s="11">
        <v>34192493</v>
      </c>
      <c r="F166" s="13">
        <f t="shared" si="16"/>
        <v>18805871.104999937</v>
      </c>
      <c r="H166" s="19">
        <v>49813122</v>
      </c>
      <c r="I166" s="19"/>
      <c r="J166" s="26">
        <f t="shared" si="22"/>
        <v>24880.034351145037</v>
      </c>
      <c r="K166" s="19">
        <f t="shared" si="23"/>
        <v>-4926246.8015267253</v>
      </c>
      <c r="L166" s="20"/>
      <c r="M166" s="19">
        <v>-149141</v>
      </c>
      <c r="N166" s="19">
        <f t="shared" si="24"/>
        <v>-20283176</v>
      </c>
      <c r="O166" s="19"/>
      <c r="P166" s="19">
        <v>35583</v>
      </c>
      <c r="Q166" s="24"/>
      <c r="R166" s="19">
        <f t="shared" si="17"/>
        <v>-7046615.2899999991</v>
      </c>
      <c r="S166" s="20"/>
      <c r="T166" s="19">
        <v>-6306</v>
      </c>
      <c r="U166" s="19">
        <f t="shared" si="25"/>
        <v>1248547</v>
      </c>
      <c r="V166" s="24"/>
      <c r="W166" s="25">
        <f t="shared" si="18"/>
        <v>18805630.908473276</v>
      </c>
      <c r="Y166" s="29">
        <f t="shared" si="19"/>
        <v>240.19652666151524</v>
      </c>
      <c r="AA166" s="4">
        <f t="shared" si="26"/>
        <v>-94983.965648854966</v>
      </c>
    </row>
    <row r="167" spans="1:27" x14ac:dyDescent="0.25">
      <c r="A167" t="s">
        <v>6</v>
      </c>
      <c r="B167">
        <v>2023</v>
      </c>
      <c r="C167" s="11">
        <f t="shared" si="20"/>
        <v>94979.147500000006</v>
      </c>
      <c r="D167" s="11">
        <f t="shared" si="21"/>
        <v>-15481601.042500064</v>
      </c>
      <c r="E167" s="11">
        <v>34192493</v>
      </c>
      <c r="F167" s="13">
        <f t="shared" ref="F167:F230" si="27">E167+D167</f>
        <v>18710891.957499936</v>
      </c>
      <c r="H167" s="19">
        <v>49813122</v>
      </c>
      <c r="I167" s="19"/>
      <c r="J167" s="26">
        <f t="shared" si="22"/>
        <v>24880.034351145037</v>
      </c>
      <c r="K167" s="19">
        <f t="shared" si="23"/>
        <v>-4901366.7671755804</v>
      </c>
      <c r="L167" s="20"/>
      <c r="M167" s="19">
        <v>-149141</v>
      </c>
      <c r="N167" s="19">
        <f t="shared" si="24"/>
        <v>-20432317</v>
      </c>
      <c r="O167" s="19"/>
      <c r="P167" s="19">
        <v>35583</v>
      </c>
      <c r="Q167" s="24"/>
      <c r="R167" s="19">
        <f t="shared" ref="R167:R230" si="28">R166+P167+Q167</f>
        <v>-7011032.2899999991</v>
      </c>
      <c r="S167" s="20"/>
      <c r="T167" s="19">
        <v>-6306</v>
      </c>
      <c r="U167" s="19">
        <f t="shared" si="25"/>
        <v>1242241</v>
      </c>
      <c r="V167" s="24"/>
      <c r="W167" s="25">
        <f t="shared" ref="W167:W230" si="29">R167+N167+K167+H167+U167</f>
        <v>18710646.94282442</v>
      </c>
      <c r="Y167" s="29">
        <f t="shared" ref="Y167:Y230" si="30">F167-W167</f>
        <v>245.01467551663518</v>
      </c>
      <c r="AA167" s="4">
        <f t="shared" si="26"/>
        <v>-94983.965648854966</v>
      </c>
    </row>
    <row r="168" spans="1:27" x14ac:dyDescent="0.25">
      <c r="A168" t="s">
        <v>7</v>
      </c>
      <c r="B168">
        <v>2023</v>
      </c>
      <c r="C168" s="11">
        <f t="shared" ref="C168:C231" si="31">1139749.77/12</f>
        <v>94979.147500000006</v>
      </c>
      <c r="D168" s="11">
        <f t="shared" ref="D168:D231" si="32">D167-C168</f>
        <v>-15576580.190000065</v>
      </c>
      <c r="E168" s="11">
        <v>34192493</v>
      </c>
      <c r="F168" s="13">
        <f t="shared" si="27"/>
        <v>18615912.809999935</v>
      </c>
      <c r="H168" s="19">
        <v>49813122</v>
      </c>
      <c r="I168" s="19"/>
      <c r="J168" s="26">
        <f t="shared" ref="J168:J231" si="33">-$K$102/262</f>
        <v>24880.034351145037</v>
      </c>
      <c r="K168" s="19">
        <f t="shared" ref="K168:K231" si="34">K167+J168</f>
        <v>-4876486.7328244355</v>
      </c>
      <c r="L168" s="20"/>
      <c r="M168" s="19">
        <v>-149141</v>
      </c>
      <c r="N168" s="19">
        <f t="shared" ref="N168:N231" si="35">N167+M168</f>
        <v>-20581458</v>
      </c>
      <c r="O168" s="19"/>
      <c r="P168" s="19">
        <v>35583</v>
      </c>
      <c r="Q168" s="24"/>
      <c r="R168" s="19">
        <f t="shared" si="28"/>
        <v>-6975449.2899999991</v>
      </c>
      <c r="S168" s="20"/>
      <c r="T168" s="19">
        <v>-6306</v>
      </c>
      <c r="U168" s="19">
        <f t="shared" ref="U168:U231" si="36">U167+T168</f>
        <v>1235935</v>
      </c>
      <c r="V168" s="24"/>
      <c r="W168" s="25">
        <f t="shared" si="29"/>
        <v>18615662.977175564</v>
      </c>
      <c r="Y168" s="29">
        <f t="shared" si="30"/>
        <v>249.83282437175512</v>
      </c>
      <c r="AA168" s="4">
        <f t="shared" si="26"/>
        <v>-94983.965648854966</v>
      </c>
    </row>
    <row r="169" spans="1:27" x14ac:dyDescent="0.25">
      <c r="A169" t="s">
        <v>8</v>
      </c>
      <c r="B169">
        <v>2023</v>
      </c>
      <c r="C169" s="11">
        <f t="shared" si="31"/>
        <v>94979.147500000006</v>
      </c>
      <c r="D169" s="11">
        <f t="shared" si="32"/>
        <v>-15671559.337500066</v>
      </c>
      <c r="E169" s="11">
        <v>34192493</v>
      </c>
      <c r="F169" s="13">
        <f t="shared" si="27"/>
        <v>18520933.662499934</v>
      </c>
      <c r="H169" s="19">
        <v>49813122</v>
      </c>
      <c r="I169" s="19"/>
      <c r="J169" s="26">
        <f t="shared" si="33"/>
        <v>24880.034351145037</v>
      </c>
      <c r="K169" s="19">
        <f t="shared" si="34"/>
        <v>-4851606.6984732905</v>
      </c>
      <c r="L169" s="20"/>
      <c r="M169" s="19">
        <v>-149141</v>
      </c>
      <c r="N169" s="19">
        <f t="shared" si="35"/>
        <v>-20730599</v>
      </c>
      <c r="O169" s="19"/>
      <c r="P169" s="19">
        <v>35583</v>
      </c>
      <c r="Q169" s="24"/>
      <c r="R169" s="19">
        <f t="shared" si="28"/>
        <v>-6939866.2899999991</v>
      </c>
      <c r="S169" s="20"/>
      <c r="T169" s="19">
        <v>-6306</v>
      </c>
      <c r="U169" s="19">
        <f t="shared" si="36"/>
        <v>1229629</v>
      </c>
      <c r="V169" s="24"/>
      <c r="W169" s="25">
        <f t="shared" si="29"/>
        <v>18520679.011526711</v>
      </c>
      <c r="Y169" s="29">
        <f t="shared" si="30"/>
        <v>254.65097322314978</v>
      </c>
      <c r="AA169" s="4">
        <f t="shared" si="26"/>
        <v>-94983.965648854966</v>
      </c>
    </row>
    <row r="170" spans="1:27" x14ac:dyDescent="0.25">
      <c r="A170" t="s">
        <v>9</v>
      </c>
      <c r="B170">
        <v>2023</v>
      </c>
      <c r="C170" s="11">
        <f t="shared" si="31"/>
        <v>94979.147500000006</v>
      </c>
      <c r="D170" s="11">
        <f t="shared" si="32"/>
        <v>-15766538.485000066</v>
      </c>
      <c r="E170" s="11">
        <v>34192493</v>
      </c>
      <c r="F170" s="13">
        <f t="shared" si="27"/>
        <v>18425954.514999934</v>
      </c>
      <c r="H170" s="19">
        <v>49813122</v>
      </c>
      <c r="I170" s="19"/>
      <c r="J170" s="26">
        <f t="shared" si="33"/>
        <v>24880.034351145037</v>
      </c>
      <c r="K170" s="19">
        <f t="shared" si="34"/>
        <v>-4826726.6641221456</v>
      </c>
      <c r="L170" s="20"/>
      <c r="M170" s="19">
        <v>-149141</v>
      </c>
      <c r="N170" s="19">
        <f t="shared" si="35"/>
        <v>-20879740</v>
      </c>
      <c r="O170" s="19"/>
      <c r="P170" s="19">
        <v>35583</v>
      </c>
      <c r="Q170" s="24"/>
      <c r="R170" s="19">
        <f t="shared" si="28"/>
        <v>-6904283.2899999991</v>
      </c>
      <c r="S170" s="20"/>
      <c r="T170" s="19">
        <v>-6306</v>
      </c>
      <c r="U170" s="19">
        <f t="shared" si="36"/>
        <v>1223323</v>
      </c>
      <c r="V170" s="24"/>
      <c r="W170" s="25">
        <f t="shared" si="29"/>
        <v>18425695.045877855</v>
      </c>
      <c r="Y170" s="29">
        <f t="shared" si="30"/>
        <v>259.46912207826972</v>
      </c>
      <c r="AA170" s="4">
        <f t="shared" si="26"/>
        <v>-94983.965648854966</v>
      </c>
    </row>
    <row r="171" spans="1:27" x14ac:dyDescent="0.25">
      <c r="A171" t="s">
        <v>10</v>
      </c>
      <c r="B171">
        <v>2023</v>
      </c>
      <c r="C171" s="11">
        <f t="shared" si="31"/>
        <v>94979.147500000006</v>
      </c>
      <c r="D171" s="11">
        <f t="shared" si="32"/>
        <v>-15861517.632500067</v>
      </c>
      <c r="E171" s="11">
        <v>34192493</v>
      </c>
      <c r="F171" s="13">
        <f t="shared" si="27"/>
        <v>18330975.367499933</v>
      </c>
      <c r="H171" s="19">
        <v>49813122</v>
      </c>
      <c r="I171" s="19"/>
      <c r="J171" s="26">
        <f t="shared" si="33"/>
        <v>24880.034351145037</v>
      </c>
      <c r="K171" s="19">
        <f t="shared" si="34"/>
        <v>-4801846.6297710007</v>
      </c>
      <c r="L171" s="20"/>
      <c r="M171" s="19">
        <v>-149141</v>
      </c>
      <c r="N171" s="19">
        <f t="shared" si="35"/>
        <v>-21028881</v>
      </c>
      <c r="O171" s="19"/>
      <c r="P171" s="19">
        <v>35583</v>
      </c>
      <c r="Q171" s="24"/>
      <c r="R171" s="19">
        <f t="shared" si="28"/>
        <v>-6868700.2899999991</v>
      </c>
      <c r="S171" s="20"/>
      <c r="T171" s="19">
        <v>-6306</v>
      </c>
      <c r="U171" s="19">
        <f t="shared" si="36"/>
        <v>1217017</v>
      </c>
      <c r="V171" s="24"/>
      <c r="W171" s="25">
        <f t="shared" si="29"/>
        <v>18330711.080228999</v>
      </c>
      <c r="Y171" s="29">
        <f t="shared" si="30"/>
        <v>264.28727093338966</v>
      </c>
      <c r="AA171" s="4">
        <f t="shared" si="26"/>
        <v>-94983.965648854966</v>
      </c>
    </row>
    <row r="172" spans="1:27" x14ac:dyDescent="0.25">
      <c r="A172" t="s">
        <v>11</v>
      </c>
      <c r="B172">
        <v>2023</v>
      </c>
      <c r="C172" s="11">
        <f t="shared" si="31"/>
        <v>94979.147500000006</v>
      </c>
      <c r="D172" s="11">
        <f t="shared" si="32"/>
        <v>-15956496.780000068</v>
      </c>
      <c r="E172" s="11">
        <v>34192493</v>
      </c>
      <c r="F172" s="13">
        <f t="shared" si="27"/>
        <v>18235996.219999932</v>
      </c>
      <c r="H172" s="19">
        <v>49813122</v>
      </c>
      <c r="I172" s="19"/>
      <c r="J172" s="26">
        <f t="shared" si="33"/>
        <v>24880.034351145037</v>
      </c>
      <c r="K172" s="19">
        <f t="shared" si="34"/>
        <v>-4776966.5954198558</v>
      </c>
      <c r="L172" s="20"/>
      <c r="M172" s="19">
        <v>-149141</v>
      </c>
      <c r="N172" s="19">
        <f t="shared" si="35"/>
        <v>-21178022</v>
      </c>
      <c r="O172" s="19"/>
      <c r="P172" s="19">
        <v>35583</v>
      </c>
      <c r="Q172" s="24"/>
      <c r="R172" s="19">
        <f t="shared" si="28"/>
        <v>-6833117.2899999991</v>
      </c>
      <c r="S172" s="20"/>
      <c r="T172" s="19">
        <v>-6306</v>
      </c>
      <c r="U172" s="19">
        <f t="shared" si="36"/>
        <v>1210711</v>
      </c>
      <c r="V172" s="24"/>
      <c r="W172" s="25">
        <f t="shared" si="29"/>
        <v>18235727.114580147</v>
      </c>
      <c r="Y172" s="29">
        <f t="shared" si="30"/>
        <v>269.10541978478432</v>
      </c>
      <c r="AA172" s="4">
        <f t="shared" si="26"/>
        <v>-94983.965648854966</v>
      </c>
    </row>
    <row r="173" spans="1:27" x14ac:dyDescent="0.25">
      <c r="A173" t="s">
        <v>12</v>
      </c>
      <c r="B173">
        <v>2023</v>
      </c>
      <c r="C173" s="11">
        <f t="shared" si="31"/>
        <v>94979.147500000006</v>
      </c>
      <c r="D173" s="11">
        <f t="shared" si="32"/>
        <v>-16051475.927500069</v>
      </c>
      <c r="E173" s="11">
        <v>34192493</v>
      </c>
      <c r="F173" s="13">
        <f t="shared" si="27"/>
        <v>18141017.072499931</v>
      </c>
      <c r="H173" s="19">
        <v>49813122</v>
      </c>
      <c r="I173" s="19"/>
      <c r="J173" s="26">
        <f t="shared" si="33"/>
        <v>24880.034351145037</v>
      </c>
      <c r="K173" s="19">
        <f t="shared" si="34"/>
        <v>-4752086.5610687109</v>
      </c>
      <c r="L173" s="20"/>
      <c r="M173" s="19">
        <v>-149141</v>
      </c>
      <c r="N173" s="19">
        <f t="shared" si="35"/>
        <v>-21327163</v>
      </c>
      <c r="O173" s="19"/>
      <c r="P173" s="19">
        <v>35583</v>
      </c>
      <c r="Q173" s="24"/>
      <c r="R173" s="19">
        <f t="shared" si="28"/>
        <v>-6797534.2899999991</v>
      </c>
      <c r="S173" s="20"/>
      <c r="T173" s="19">
        <v>-6306</v>
      </c>
      <c r="U173" s="19">
        <f t="shared" si="36"/>
        <v>1204405</v>
      </c>
      <c r="V173" s="24"/>
      <c r="W173" s="25">
        <f t="shared" si="29"/>
        <v>18140743.148931291</v>
      </c>
      <c r="Y173" s="29">
        <f t="shared" si="30"/>
        <v>273.92356863990426</v>
      </c>
      <c r="AA173" s="4">
        <f t="shared" si="26"/>
        <v>-94983.965648854966</v>
      </c>
    </row>
    <row r="174" spans="1:27" x14ac:dyDescent="0.25">
      <c r="A174" t="s">
        <v>13</v>
      </c>
      <c r="B174">
        <v>2023</v>
      </c>
      <c r="C174" s="11">
        <f t="shared" si="31"/>
        <v>94979.147500000006</v>
      </c>
      <c r="D174" s="11">
        <f t="shared" si="32"/>
        <v>-16146455.07500007</v>
      </c>
      <c r="E174" s="11">
        <v>34192493</v>
      </c>
      <c r="F174" s="13">
        <f t="shared" si="27"/>
        <v>18046037.92499993</v>
      </c>
      <c r="H174" s="19">
        <v>49813122</v>
      </c>
      <c r="I174" s="19"/>
      <c r="J174" s="26">
        <f t="shared" si="33"/>
        <v>24880.034351145037</v>
      </c>
      <c r="K174" s="19">
        <f t="shared" si="34"/>
        <v>-4727206.526717566</v>
      </c>
      <c r="L174" s="20"/>
      <c r="M174" s="19">
        <v>-149141</v>
      </c>
      <c r="N174" s="19">
        <f t="shared" si="35"/>
        <v>-21476304</v>
      </c>
      <c r="O174" s="19"/>
      <c r="P174" s="19">
        <v>35583</v>
      </c>
      <c r="Q174" s="24"/>
      <c r="R174" s="19">
        <f t="shared" si="28"/>
        <v>-6761951.2899999991</v>
      </c>
      <c r="S174" s="20"/>
      <c r="T174" s="19">
        <v>-6306</v>
      </c>
      <c r="U174" s="19">
        <f t="shared" si="36"/>
        <v>1198099</v>
      </c>
      <c r="V174" s="24"/>
      <c r="W174" s="25">
        <f t="shared" si="29"/>
        <v>18045759.183282435</v>
      </c>
      <c r="Y174" s="29">
        <f t="shared" si="30"/>
        <v>278.7417174950242</v>
      </c>
      <c r="AA174" s="4">
        <f t="shared" si="26"/>
        <v>-94983.965648854966</v>
      </c>
    </row>
    <row r="175" spans="1:27" x14ac:dyDescent="0.25">
      <c r="A175" t="s">
        <v>2</v>
      </c>
      <c r="B175">
        <v>2024</v>
      </c>
      <c r="C175" s="11">
        <f t="shared" si="31"/>
        <v>94979.147500000006</v>
      </c>
      <c r="D175" s="11">
        <f t="shared" si="32"/>
        <v>-16241434.222500071</v>
      </c>
      <c r="E175" s="11">
        <v>34192493</v>
      </c>
      <c r="F175" s="13">
        <f t="shared" si="27"/>
        <v>17951058.777499929</v>
      </c>
      <c r="H175" s="19">
        <v>49813122</v>
      </c>
      <c r="I175" s="19"/>
      <c r="J175" s="26">
        <f t="shared" si="33"/>
        <v>24880.034351145037</v>
      </c>
      <c r="K175" s="19">
        <f t="shared" si="34"/>
        <v>-4702326.492366421</v>
      </c>
      <c r="L175" s="20"/>
      <c r="M175" s="19">
        <v>-149141</v>
      </c>
      <c r="N175" s="19">
        <f t="shared" si="35"/>
        <v>-21625445</v>
      </c>
      <c r="O175" s="19"/>
      <c r="P175" s="19">
        <v>35583</v>
      </c>
      <c r="Q175" s="24"/>
      <c r="R175" s="19">
        <f t="shared" si="28"/>
        <v>-6726368.2899999991</v>
      </c>
      <c r="S175" s="20"/>
      <c r="T175" s="19">
        <v>-6306</v>
      </c>
      <c r="U175" s="19">
        <f t="shared" si="36"/>
        <v>1191793</v>
      </c>
      <c r="V175" s="24"/>
      <c r="W175" s="25">
        <f t="shared" si="29"/>
        <v>17950775.217633579</v>
      </c>
      <c r="Y175" s="29">
        <f t="shared" si="30"/>
        <v>283.55986635014415</v>
      </c>
      <c r="AA175" s="4">
        <f t="shared" si="26"/>
        <v>-94983.965648854966</v>
      </c>
    </row>
    <row r="176" spans="1:27" x14ac:dyDescent="0.25">
      <c r="A176" t="s">
        <v>3</v>
      </c>
      <c r="B176">
        <v>2024</v>
      </c>
      <c r="C176" s="11">
        <f t="shared" si="31"/>
        <v>94979.147500000006</v>
      </c>
      <c r="D176" s="11">
        <f t="shared" si="32"/>
        <v>-16336413.370000072</v>
      </c>
      <c r="E176" s="11">
        <v>34192493</v>
      </c>
      <c r="F176" s="13">
        <f t="shared" si="27"/>
        <v>17856079.629999928</v>
      </c>
      <c r="H176" s="19">
        <v>49813122</v>
      </c>
      <c r="I176" s="19"/>
      <c r="J176" s="26">
        <f t="shared" si="33"/>
        <v>24880.034351145037</v>
      </c>
      <c r="K176" s="19">
        <f t="shared" si="34"/>
        <v>-4677446.4580152761</v>
      </c>
      <c r="L176" s="20"/>
      <c r="M176" s="19">
        <v>-149141</v>
      </c>
      <c r="N176" s="19">
        <f t="shared" si="35"/>
        <v>-21774586</v>
      </c>
      <c r="O176" s="19"/>
      <c r="P176" s="19">
        <v>35583</v>
      </c>
      <c r="Q176" s="24"/>
      <c r="R176" s="19">
        <f t="shared" si="28"/>
        <v>-6690785.2899999991</v>
      </c>
      <c r="S176" s="20"/>
      <c r="T176" s="19">
        <v>-6306</v>
      </c>
      <c r="U176" s="19">
        <f t="shared" si="36"/>
        <v>1185487</v>
      </c>
      <c r="V176" s="24"/>
      <c r="W176" s="25">
        <f t="shared" si="29"/>
        <v>17855791.251984723</v>
      </c>
      <c r="Y176" s="29">
        <f t="shared" si="30"/>
        <v>288.37801520526409</v>
      </c>
      <c r="AA176" s="4">
        <f t="shared" si="26"/>
        <v>-94983.965648854966</v>
      </c>
    </row>
    <row r="177" spans="1:27" x14ac:dyDescent="0.25">
      <c r="A177" t="s">
        <v>4</v>
      </c>
      <c r="B177">
        <v>2024</v>
      </c>
      <c r="C177" s="11">
        <f t="shared" si="31"/>
        <v>94979.147500000006</v>
      </c>
      <c r="D177" s="11">
        <f t="shared" si="32"/>
        <v>-16431392.517500073</v>
      </c>
      <c r="E177" s="11">
        <v>34192493</v>
      </c>
      <c r="F177" s="13">
        <f t="shared" si="27"/>
        <v>17761100.482499927</v>
      </c>
      <c r="H177" s="19">
        <v>49813122</v>
      </c>
      <c r="I177" s="19"/>
      <c r="J177" s="26">
        <f t="shared" si="33"/>
        <v>24880.034351145037</v>
      </c>
      <c r="K177" s="19">
        <f t="shared" si="34"/>
        <v>-4652566.4236641312</v>
      </c>
      <c r="L177" s="20"/>
      <c r="M177" s="19">
        <v>-149141</v>
      </c>
      <c r="N177" s="19">
        <f t="shared" si="35"/>
        <v>-21923727</v>
      </c>
      <c r="O177" s="19"/>
      <c r="P177" s="19">
        <v>35583</v>
      </c>
      <c r="Q177" s="24"/>
      <c r="R177" s="19">
        <f t="shared" si="28"/>
        <v>-6655202.2899999991</v>
      </c>
      <c r="S177" s="20"/>
      <c r="T177" s="19">
        <v>-6306</v>
      </c>
      <c r="U177" s="19">
        <f t="shared" si="36"/>
        <v>1179181</v>
      </c>
      <c r="V177" s="24"/>
      <c r="W177" s="25">
        <f t="shared" si="29"/>
        <v>17760807.286335871</v>
      </c>
      <c r="Y177" s="29">
        <f t="shared" si="30"/>
        <v>293.19616405665874</v>
      </c>
      <c r="AA177" s="4">
        <f t="shared" si="26"/>
        <v>-94983.965648854966</v>
      </c>
    </row>
    <row r="178" spans="1:27" x14ac:dyDescent="0.25">
      <c r="A178" t="s">
        <v>5</v>
      </c>
      <c r="B178">
        <v>2024</v>
      </c>
      <c r="C178" s="11">
        <f t="shared" si="31"/>
        <v>94979.147500000006</v>
      </c>
      <c r="D178" s="11">
        <f t="shared" si="32"/>
        <v>-16526371.665000074</v>
      </c>
      <c r="E178" s="11">
        <v>34192493</v>
      </c>
      <c r="F178" s="13">
        <f t="shared" si="27"/>
        <v>17666121.334999926</v>
      </c>
      <c r="H178" s="19">
        <v>49813122</v>
      </c>
      <c r="I178" s="19"/>
      <c r="J178" s="26">
        <f t="shared" si="33"/>
        <v>24880.034351145037</v>
      </c>
      <c r="K178" s="19">
        <f t="shared" si="34"/>
        <v>-4627686.3893129863</v>
      </c>
      <c r="L178" s="20"/>
      <c r="M178" s="19">
        <v>-149141</v>
      </c>
      <c r="N178" s="19">
        <f t="shared" si="35"/>
        <v>-22072868</v>
      </c>
      <c r="O178" s="19"/>
      <c r="P178" s="19">
        <v>35583</v>
      </c>
      <c r="Q178" s="24"/>
      <c r="R178" s="19">
        <f t="shared" si="28"/>
        <v>-6619619.2899999991</v>
      </c>
      <c r="S178" s="20"/>
      <c r="T178" s="19">
        <v>-6306</v>
      </c>
      <c r="U178" s="19">
        <f t="shared" si="36"/>
        <v>1172875</v>
      </c>
      <c r="V178" s="24"/>
      <c r="W178" s="25">
        <f t="shared" si="29"/>
        <v>17665823.320687015</v>
      </c>
      <c r="Y178" s="29">
        <f t="shared" si="30"/>
        <v>298.01431291177869</v>
      </c>
      <c r="AA178" s="4">
        <f t="shared" si="26"/>
        <v>-94983.965648854966</v>
      </c>
    </row>
    <row r="179" spans="1:27" x14ac:dyDescent="0.25">
      <c r="A179" t="s">
        <v>6</v>
      </c>
      <c r="B179">
        <v>2024</v>
      </c>
      <c r="C179" s="11">
        <f t="shared" si="31"/>
        <v>94979.147500000006</v>
      </c>
      <c r="D179" s="11">
        <f t="shared" si="32"/>
        <v>-16621350.812500075</v>
      </c>
      <c r="E179" s="11">
        <v>34192493</v>
      </c>
      <c r="F179" s="13">
        <f t="shared" si="27"/>
        <v>17571142.187499925</v>
      </c>
      <c r="H179" s="19">
        <v>49813122</v>
      </c>
      <c r="I179" s="19"/>
      <c r="J179" s="26">
        <f t="shared" si="33"/>
        <v>24880.034351145037</v>
      </c>
      <c r="K179" s="19">
        <f t="shared" si="34"/>
        <v>-4602806.3549618414</v>
      </c>
      <c r="L179" s="20"/>
      <c r="M179" s="19">
        <v>-149141</v>
      </c>
      <c r="N179" s="19">
        <f t="shared" si="35"/>
        <v>-22222009</v>
      </c>
      <c r="O179" s="19"/>
      <c r="P179" s="19">
        <v>35583</v>
      </c>
      <c r="Q179" s="24"/>
      <c r="R179" s="19">
        <f t="shared" si="28"/>
        <v>-6584036.2899999991</v>
      </c>
      <c r="S179" s="20"/>
      <c r="T179" s="19">
        <v>-6306</v>
      </c>
      <c r="U179" s="19">
        <f t="shared" si="36"/>
        <v>1166569</v>
      </c>
      <c r="V179" s="24"/>
      <c r="W179" s="25">
        <f t="shared" si="29"/>
        <v>17570839.355038159</v>
      </c>
      <c r="Y179" s="29">
        <f t="shared" si="30"/>
        <v>302.83246176689863</v>
      </c>
      <c r="AA179" s="4">
        <f t="shared" si="26"/>
        <v>-94983.965648854966</v>
      </c>
    </row>
    <row r="180" spans="1:27" x14ac:dyDescent="0.25">
      <c r="A180" t="s">
        <v>7</v>
      </c>
      <c r="B180">
        <v>2024</v>
      </c>
      <c r="C180" s="11">
        <f t="shared" si="31"/>
        <v>94979.147500000006</v>
      </c>
      <c r="D180" s="11">
        <f t="shared" si="32"/>
        <v>-16716329.960000075</v>
      </c>
      <c r="E180" s="11">
        <v>34192493</v>
      </c>
      <c r="F180" s="13">
        <f t="shared" si="27"/>
        <v>17476163.039999925</v>
      </c>
      <c r="H180" s="19">
        <v>49813122</v>
      </c>
      <c r="I180" s="19"/>
      <c r="J180" s="26">
        <f t="shared" si="33"/>
        <v>24880.034351145037</v>
      </c>
      <c r="K180" s="19">
        <f t="shared" si="34"/>
        <v>-4577926.3206106964</v>
      </c>
      <c r="L180" s="20"/>
      <c r="M180" s="19">
        <v>-149141</v>
      </c>
      <c r="N180" s="19">
        <f t="shared" si="35"/>
        <v>-22371150</v>
      </c>
      <c r="O180" s="19"/>
      <c r="P180" s="19">
        <v>35583</v>
      </c>
      <c r="Q180" s="24"/>
      <c r="R180" s="19">
        <f t="shared" si="28"/>
        <v>-6548453.2899999991</v>
      </c>
      <c r="S180" s="20"/>
      <c r="T180" s="19">
        <v>-6306</v>
      </c>
      <c r="U180" s="19">
        <f t="shared" si="36"/>
        <v>1160263</v>
      </c>
      <c r="V180" s="24"/>
      <c r="W180" s="25">
        <f t="shared" si="29"/>
        <v>17475855.389389306</v>
      </c>
      <c r="Y180" s="29">
        <f t="shared" si="30"/>
        <v>307.65061061829329</v>
      </c>
      <c r="AA180" s="4">
        <f t="shared" si="26"/>
        <v>-94983.965648854966</v>
      </c>
    </row>
    <row r="181" spans="1:27" x14ac:dyDescent="0.25">
      <c r="A181" t="s">
        <v>8</v>
      </c>
      <c r="B181">
        <v>2024</v>
      </c>
      <c r="C181" s="11">
        <f t="shared" si="31"/>
        <v>94979.147500000006</v>
      </c>
      <c r="D181" s="11">
        <f t="shared" si="32"/>
        <v>-16811309.107500076</v>
      </c>
      <c r="E181" s="11">
        <v>34192493</v>
      </c>
      <c r="F181" s="13">
        <f t="shared" si="27"/>
        <v>17381183.892499924</v>
      </c>
      <c r="H181" s="19">
        <v>49813122</v>
      </c>
      <c r="I181" s="19"/>
      <c r="J181" s="26">
        <f t="shared" si="33"/>
        <v>24880.034351145037</v>
      </c>
      <c r="K181" s="19">
        <f t="shared" si="34"/>
        <v>-4553046.2862595515</v>
      </c>
      <c r="L181" s="20"/>
      <c r="M181" s="19">
        <v>-149141</v>
      </c>
      <c r="N181" s="19">
        <f t="shared" si="35"/>
        <v>-22520291</v>
      </c>
      <c r="O181" s="19"/>
      <c r="P181" s="19">
        <v>35583</v>
      </c>
      <c r="Q181" s="24"/>
      <c r="R181" s="19">
        <f t="shared" si="28"/>
        <v>-6512870.2899999991</v>
      </c>
      <c r="S181" s="20"/>
      <c r="T181" s="19">
        <v>-6306</v>
      </c>
      <c r="U181" s="19">
        <f t="shared" si="36"/>
        <v>1153957</v>
      </c>
      <c r="V181" s="24"/>
      <c r="W181" s="25">
        <f t="shared" si="29"/>
        <v>17380871.423740447</v>
      </c>
      <c r="Y181" s="29">
        <f t="shared" si="30"/>
        <v>312.46875947713852</v>
      </c>
      <c r="AA181" s="4">
        <f t="shared" si="26"/>
        <v>-94983.965648854966</v>
      </c>
    </row>
    <row r="182" spans="1:27" x14ac:dyDescent="0.25">
      <c r="A182" t="s">
        <v>9</v>
      </c>
      <c r="B182">
        <v>2024</v>
      </c>
      <c r="C182" s="11">
        <f t="shared" si="31"/>
        <v>94979.147500000006</v>
      </c>
      <c r="D182" s="11">
        <f t="shared" si="32"/>
        <v>-16906288.255000077</v>
      </c>
      <c r="E182" s="11">
        <v>34192493</v>
      </c>
      <c r="F182" s="13">
        <f t="shared" si="27"/>
        <v>17286204.744999923</v>
      </c>
      <c r="H182" s="19">
        <v>49813122</v>
      </c>
      <c r="I182" s="19"/>
      <c r="J182" s="26">
        <f t="shared" si="33"/>
        <v>24880.034351145037</v>
      </c>
      <c r="K182" s="19">
        <f t="shared" si="34"/>
        <v>-4528166.2519084066</v>
      </c>
      <c r="L182" s="20"/>
      <c r="M182" s="19">
        <v>-149141</v>
      </c>
      <c r="N182" s="19">
        <f t="shared" si="35"/>
        <v>-22669432</v>
      </c>
      <c r="O182" s="19"/>
      <c r="P182" s="19">
        <v>35583</v>
      </c>
      <c r="Q182" s="24"/>
      <c r="R182" s="19">
        <f t="shared" si="28"/>
        <v>-6477287.2899999991</v>
      </c>
      <c r="S182" s="20"/>
      <c r="T182" s="19">
        <v>-6306</v>
      </c>
      <c r="U182" s="19">
        <f t="shared" si="36"/>
        <v>1147651</v>
      </c>
      <c r="V182" s="24"/>
      <c r="W182" s="25">
        <f t="shared" si="29"/>
        <v>17285887.458091594</v>
      </c>
      <c r="Y182" s="29">
        <f t="shared" si="30"/>
        <v>317.28690832853317</v>
      </c>
      <c r="AA182" s="4">
        <f t="shared" si="26"/>
        <v>-94983.965648854966</v>
      </c>
    </row>
    <row r="183" spans="1:27" x14ac:dyDescent="0.25">
      <c r="A183" t="s">
        <v>10</v>
      </c>
      <c r="B183">
        <v>2024</v>
      </c>
      <c r="C183" s="11">
        <f t="shared" si="31"/>
        <v>94979.147500000006</v>
      </c>
      <c r="D183" s="11">
        <f t="shared" si="32"/>
        <v>-17001267.402500078</v>
      </c>
      <c r="E183" s="11">
        <v>34192493</v>
      </c>
      <c r="F183" s="13">
        <f t="shared" si="27"/>
        <v>17191225.597499922</v>
      </c>
      <c r="H183" s="19">
        <v>49813122</v>
      </c>
      <c r="I183" s="19"/>
      <c r="J183" s="26">
        <f t="shared" si="33"/>
        <v>24880.034351145037</v>
      </c>
      <c r="K183" s="19">
        <f t="shared" si="34"/>
        <v>-4503286.2175572617</v>
      </c>
      <c r="L183" s="20"/>
      <c r="M183" s="19">
        <v>-149141</v>
      </c>
      <c r="N183" s="19">
        <f t="shared" si="35"/>
        <v>-22818573</v>
      </c>
      <c r="O183" s="19"/>
      <c r="P183" s="19">
        <v>35583</v>
      </c>
      <c r="Q183" s="24"/>
      <c r="R183" s="19">
        <f t="shared" si="28"/>
        <v>-6441704.2899999991</v>
      </c>
      <c r="S183" s="20"/>
      <c r="T183" s="19">
        <v>-6306</v>
      </c>
      <c r="U183" s="19">
        <f t="shared" si="36"/>
        <v>1141345</v>
      </c>
      <c r="V183" s="24"/>
      <c r="W183" s="25">
        <f t="shared" si="29"/>
        <v>17190903.492442742</v>
      </c>
      <c r="Y183" s="29">
        <f t="shared" si="30"/>
        <v>322.10505717992783</v>
      </c>
      <c r="AA183" s="4">
        <f t="shared" si="26"/>
        <v>-94983.965648854966</v>
      </c>
    </row>
    <row r="184" spans="1:27" x14ac:dyDescent="0.25">
      <c r="A184" t="s">
        <v>11</v>
      </c>
      <c r="B184">
        <v>2024</v>
      </c>
      <c r="C184" s="11">
        <f t="shared" si="31"/>
        <v>94979.147500000006</v>
      </c>
      <c r="D184" s="11">
        <f t="shared" si="32"/>
        <v>-17096246.550000079</v>
      </c>
      <c r="E184" s="11">
        <v>34192493</v>
      </c>
      <c r="F184" s="13">
        <f t="shared" si="27"/>
        <v>17096246.449999921</v>
      </c>
      <c r="H184" s="19">
        <v>49813122</v>
      </c>
      <c r="I184" s="19"/>
      <c r="J184" s="26">
        <f t="shared" si="33"/>
        <v>24880.034351145037</v>
      </c>
      <c r="K184" s="19">
        <f t="shared" si="34"/>
        <v>-4478406.1832061168</v>
      </c>
      <c r="L184" s="20"/>
      <c r="M184" s="19">
        <v>-149141</v>
      </c>
      <c r="N184" s="19">
        <f t="shared" si="35"/>
        <v>-22967714</v>
      </c>
      <c r="O184" s="19"/>
      <c r="P184" s="19">
        <v>35583</v>
      </c>
      <c r="Q184" s="24"/>
      <c r="R184" s="19">
        <f t="shared" si="28"/>
        <v>-6406121.2899999991</v>
      </c>
      <c r="S184" s="20"/>
      <c r="T184" s="19">
        <v>-6306</v>
      </c>
      <c r="U184" s="19">
        <f t="shared" si="36"/>
        <v>1135039</v>
      </c>
      <c r="V184" s="24"/>
      <c r="W184" s="25">
        <f t="shared" si="29"/>
        <v>17095919.526793882</v>
      </c>
      <c r="Y184" s="29">
        <f t="shared" si="30"/>
        <v>326.92320603877306</v>
      </c>
      <c r="AA184" s="4">
        <f t="shared" si="26"/>
        <v>-94983.965648854966</v>
      </c>
    </row>
    <row r="185" spans="1:27" x14ac:dyDescent="0.25">
      <c r="A185" t="s">
        <v>12</v>
      </c>
      <c r="B185">
        <v>2024</v>
      </c>
      <c r="C185" s="11">
        <f t="shared" si="31"/>
        <v>94979.147500000006</v>
      </c>
      <c r="D185" s="11">
        <f t="shared" si="32"/>
        <v>-17191225.69750008</v>
      </c>
      <c r="E185" s="11">
        <v>34192493</v>
      </c>
      <c r="F185" s="13">
        <f t="shared" si="27"/>
        <v>17001267.30249992</v>
      </c>
      <c r="H185" s="19">
        <v>49813122</v>
      </c>
      <c r="I185" s="19"/>
      <c r="J185" s="26">
        <f t="shared" si="33"/>
        <v>24880.034351145037</v>
      </c>
      <c r="K185" s="19">
        <f t="shared" si="34"/>
        <v>-4453526.1488549719</v>
      </c>
      <c r="L185" s="20"/>
      <c r="M185" s="19">
        <v>-149141</v>
      </c>
      <c r="N185" s="19">
        <f t="shared" si="35"/>
        <v>-23116855</v>
      </c>
      <c r="O185" s="19"/>
      <c r="P185" s="19">
        <v>35583</v>
      </c>
      <c r="Q185" s="24"/>
      <c r="R185" s="19">
        <f t="shared" si="28"/>
        <v>-6370538.2899999991</v>
      </c>
      <c r="S185" s="20"/>
      <c r="T185" s="19">
        <v>-6306</v>
      </c>
      <c r="U185" s="19">
        <f t="shared" si="36"/>
        <v>1128733</v>
      </c>
      <c r="V185" s="24"/>
      <c r="W185" s="25">
        <f t="shared" si="29"/>
        <v>17000935.56114503</v>
      </c>
      <c r="Y185" s="29">
        <f t="shared" si="30"/>
        <v>331.74135489016771</v>
      </c>
      <c r="AA185" s="4">
        <f t="shared" si="26"/>
        <v>-94983.965648854966</v>
      </c>
    </row>
    <row r="186" spans="1:27" x14ac:dyDescent="0.25">
      <c r="A186" t="s">
        <v>13</v>
      </c>
      <c r="B186">
        <v>2024</v>
      </c>
      <c r="C186" s="11">
        <f t="shared" si="31"/>
        <v>94979.147500000006</v>
      </c>
      <c r="D186" s="11">
        <f t="shared" si="32"/>
        <v>-17286204.845000081</v>
      </c>
      <c r="E186" s="11">
        <v>34192493</v>
      </c>
      <c r="F186" s="13">
        <f t="shared" si="27"/>
        <v>16906288.154999919</v>
      </c>
      <c r="H186" s="19">
        <v>49813122</v>
      </c>
      <c r="I186" s="19"/>
      <c r="J186" s="26">
        <f t="shared" si="33"/>
        <v>24880.034351145037</v>
      </c>
      <c r="K186" s="19">
        <f t="shared" si="34"/>
        <v>-4428646.1145038269</v>
      </c>
      <c r="L186" s="20"/>
      <c r="M186" s="19">
        <v>-149141</v>
      </c>
      <c r="N186" s="19">
        <f t="shared" si="35"/>
        <v>-23265996</v>
      </c>
      <c r="O186" s="19"/>
      <c r="P186" s="19">
        <v>35583</v>
      </c>
      <c r="Q186" s="24"/>
      <c r="R186" s="19">
        <f t="shared" si="28"/>
        <v>-6334955.2899999991</v>
      </c>
      <c r="S186" s="20"/>
      <c r="T186" s="19">
        <v>-6306</v>
      </c>
      <c r="U186" s="19">
        <f t="shared" si="36"/>
        <v>1122427</v>
      </c>
      <c r="V186" s="24"/>
      <c r="W186" s="25">
        <f t="shared" si="29"/>
        <v>16905951.595496178</v>
      </c>
      <c r="Y186" s="29">
        <f t="shared" si="30"/>
        <v>336.55950374156237</v>
      </c>
      <c r="AA186" s="4">
        <f t="shared" si="26"/>
        <v>-94983.965648854966</v>
      </c>
    </row>
    <row r="187" spans="1:27" x14ac:dyDescent="0.25">
      <c r="A187" t="s">
        <v>2</v>
      </c>
      <c r="B187">
        <v>2025</v>
      </c>
      <c r="C187" s="11">
        <f t="shared" si="31"/>
        <v>94979.147500000006</v>
      </c>
      <c r="D187" s="11">
        <f t="shared" si="32"/>
        <v>-17381183.992500082</v>
      </c>
      <c r="E187" s="11">
        <v>34192493</v>
      </c>
      <c r="F187" s="13">
        <f t="shared" si="27"/>
        <v>16811309.007499918</v>
      </c>
      <c r="H187" s="19">
        <v>49813122</v>
      </c>
      <c r="I187" s="19"/>
      <c r="J187" s="26">
        <f t="shared" si="33"/>
        <v>24880.034351145037</v>
      </c>
      <c r="K187" s="19">
        <f t="shared" si="34"/>
        <v>-4403766.080152682</v>
      </c>
      <c r="L187" s="20"/>
      <c r="M187" s="19">
        <v>-149141</v>
      </c>
      <c r="N187" s="19">
        <f t="shared" si="35"/>
        <v>-23415137</v>
      </c>
      <c r="O187" s="19"/>
      <c r="P187" s="19">
        <v>35583</v>
      </c>
      <c r="Q187" s="24"/>
      <c r="R187" s="19">
        <f t="shared" si="28"/>
        <v>-6299372.2899999991</v>
      </c>
      <c r="S187" s="20"/>
      <c r="T187" s="19">
        <v>-6306</v>
      </c>
      <c r="U187" s="19">
        <f t="shared" si="36"/>
        <v>1116121</v>
      </c>
      <c r="V187" s="24"/>
      <c r="W187" s="25">
        <f t="shared" si="29"/>
        <v>16810967.629847318</v>
      </c>
      <c r="Y187" s="29">
        <f t="shared" si="30"/>
        <v>341.3776526004076</v>
      </c>
      <c r="AA187" s="4">
        <f t="shared" si="26"/>
        <v>-94983.965648854966</v>
      </c>
    </row>
    <row r="188" spans="1:27" x14ac:dyDescent="0.25">
      <c r="A188" t="s">
        <v>3</v>
      </c>
      <c r="B188">
        <v>2025</v>
      </c>
      <c r="C188" s="11">
        <f t="shared" si="31"/>
        <v>94979.147500000006</v>
      </c>
      <c r="D188" s="11">
        <f t="shared" si="32"/>
        <v>-17476163.140000083</v>
      </c>
      <c r="E188" s="11">
        <v>34192493</v>
      </c>
      <c r="F188" s="13">
        <f t="shared" si="27"/>
        <v>16716329.859999917</v>
      </c>
      <c r="H188" s="19">
        <v>49813122</v>
      </c>
      <c r="I188" s="19"/>
      <c r="J188" s="26">
        <f t="shared" si="33"/>
        <v>24880.034351145037</v>
      </c>
      <c r="K188" s="19">
        <f t="shared" si="34"/>
        <v>-4378886.0458015371</v>
      </c>
      <c r="L188" s="20"/>
      <c r="M188" s="19">
        <v>-149141</v>
      </c>
      <c r="N188" s="19">
        <f t="shared" si="35"/>
        <v>-23564278</v>
      </c>
      <c r="O188" s="19"/>
      <c r="P188" s="19">
        <v>35583</v>
      </c>
      <c r="Q188" s="24"/>
      <c r="R188" s="19">
        <f t="shared" si="28"/>
        <v>-6263789.2899999991</v>
      </c>
      <c r="S188" s="20"/>
      <c r="T188" s="19">
        <v>-6306</v>
      </c>
      <c r="U188" s="19">
        <f t="shared" si="36"/>
        <v>1109815</v>
      </c>
      <c r="V188" s="24"/>
      <c r="W188" s="25">
        <f t="shared" si="29"/>
        <v>16715983.664198466</v>
      </c>
      <c r="Y188" s="29">
        <f t="shared" si="30"/>
        <v>346.19580145180225</v>
      </c>
      <c r="AA188" s="4">
        <f t="shared" si="26"/>
        <v>-94983.965648854966</v>
      </c>
    </row>
    <row r="189" spans="1:27" x14ac:dyDescent="0.25">
      <c r="A189" t="s">
        <v>4</v>
      </c>
      <c r="B189">
        <v>2025</v>
      </c>
      <c r="C189" s="11">
        <f t="shared" si="31"/>
        <v>94979.147500000006</v>
      </c>
      <c r="D189" s="11">
        <f t="shared" si="32"/>
        <v>-17571142.287500083</v>
      </c>
      <c r="E189" s="11">
        <v>34192493</v>
      </c>
      <c r="F189" s="13">
        <f t="shared" si="27"/>
        <v>16621350.712499917</v>
      </c>
      <c r="H189" s="19">
        <v>49813122</v>
      </c>
      <c r="I189" s="19"/>
      <c r="J189" s="26">
        <f t="shared" si="33"/>
        <v>24880.034351145037</v>
      </c>
      <c r="K189" s="19">
        <f t="shared" si="34"/>
        <v>-4354006.0114503922</v>
      </c>
      <c r="L189" s="20"/>
      <c r="M189" s="19">
        <v>-149141</v>
      </c>
      <c r="N189" s="19">
        <f t="shared" si="35"/>
        <v>-23713419</v>
      </c>
      <c r="O189" s="19"/>
      <c r="P189" s="19">
        <v>35583</v>
      </c>
      <c r="Q189" s="24"/>
      <c r="R189" s="19">
        <f t="shared" si="28"/>
        <v>-6228206.2899999991</v>
      </c>
      <c r="S189" s="20"/>
      <c r="T189" s="19">
        <v>-6306</v>
      </c>
      <c r="U189" s="19">
        <f t="shared" si="36"/>
        <v>1103509</v>
      </c>
      <c r="V189" s="24"/>
      <c r="W189" s="25">
        <f t="shared" si="29"/>
        <v>16620999.698549606</v>
      </c>
      <c r="Y189" s="29">
        <f t="shared" si="30"/>
        <v>351.01395031064749</v>
      </c>
      <c r="AA189" s="4">
        <f t="shared" si="26"/>
        <v>-94983.965648854966</v>
      </c>
    </row>
    <row r="190" spans="1:27" x14ac:dyDescent="0.25">
      <c r="A190" t="s">
        <v>5</v>
      </c>
      <c r="B190">
        <v>2025</v>
      </c>
      <c r="C190" s="11">
        <f t="shared" si="31"/>
        <v>94979.147500000006</v>
      </c>
      <c r="D190" s="11">
        <f t="shared" si="32"/>
        <v>-17666121.435000084</v>
      </c>
      <c r="E190" s="11">
        <v>34192493</v>
      </c>
      <c r="F190" s="13">
        <f t="shared" si="27"/>
        <v>16526371.564999916</v>
      </c>
      <c r="H190" s="19">
        <v>49813122</v>
      </c>
      <c r="I190" s="19"/>
      <c r="J190" s="26">
        <f t="shared" si="33"/>
        <v>24880.034351145037</v>
      </c>
      <c r="K190" s="19">
        <f t="shared" si="34"/>
        <v>-4329125.9770992473</v>
      </c>
      <c r="L190" s="20"/>
      <c r="M190" s="19">
        <v>-149141</v>
      </c>
      <c r="N190" s="19">
        <f t="shared" si="35"/>
        <v>-23862560</v>
      </c>
      <c r="O190" s="19"/>
      <c r="P190" s="19">
        <v>35583</v>
      </c>
      <c r="Q190" s="24"/>
      <c r="R190" s="19">
        <f t="shared" si="28"/>
        <v>-6192623.2899999991</v>
      </c>
      <c r="S190" s="20"/>
      <c r="T190" s="19">
        <v>-6306</v>
      </c>
      <c r="U190" s="19">
        <f t="shared" si="36"/>
        <v>1097203</v>
      </c>
      <c r="V190" s="24"/>
      <c r="W190" s="25">
        <f t="shared" si="29"/>
        <v>16526015.732900754</v>
      </c>
      <c r="Y190" s="29">
        <f t="shared" si="30"/>
        <v>355.83209916204214</v>
      </c>
      <c r="AA190" s="4">
        <f t="shared" si="26"/>
        <v>-94983.965648854966</v>
      </c>
    </row>
    <row r="191" spans="1:27" x14ac:dyDescent="0.25">
      <c r="A191" t="s">
        <v>6</v>
      </c>
      <c r="B191">
        <v>2025</v>
      </c>
      <c r="C191" s="11">
        <f t="shared" si="31"/>
        <v>94979.147500000006</v>
      </c>
      <c r="D191" s="11">
        <f t="shared" si="32"/>
        <v>-17761100.582500085</v>
      </c>
      <c r="E191" s="11">
        <v>34192493</v>
      </c>
      <c r="F191" s="13">
        <f t="shared" si="27"/>
        <v>16431392.417499915</v>
      </c>
      <c r="H191" s="19">
        <v>49813122</v>
      </c>
      <c r="I191" s="19"/>
      <c r="J191" s="26">
        <f t="shared" si="33"/>
        <v>24880.034351145037</v>
      </c>
      <c r="K191" s="19">
        <f t="shared" si="34"/>
        <v>-4304245.9427481024</v>
      </c>
      <c r="L191" s="20"/>
      <c r="M191" s="19">
        <v>-149141</v>
      </c>
      <c r="N191" s="19">
        <f t="shared" si="35"/>
        <v>-24011701</v>
      </c>
      <c r="O191" s="19"/>
      <c r="P191" s="19">
        <v>35583</v>
      </c>
      <c r="Q191" s="24"/>
      <c r="R191" s="19">
        <f t="shared" si="28"/>
        <v>-6157040.2899999991</v>
      </c>
      <c r="S191" s="20"/>
      <c r="T191" s="19">
        <v>-6306</v>
      </c>
      <c r="U191" s="19">
        <f t="shared" si="36"/>
        <v>1090897</v>
      </c>
      <c r="V191" s="24"/>
      <c r="W191" s="25">
        <f t="shared" si="29"/>
        <v>16431031.767251901</v>
      </c>
      <c r="Y191" s="29">
        <f t="shared" si="30"/>
        <v>360.65024801343679</v>
      </c>
      <c r="AA191" s="4">
        <f t="shared" si="26"/>
        <v>-94983.965648854966</v>
      </c>
    </row>
    <row r="192" spans="1:27" x14ac:dyDescent="0.25">
      <c r="A192" t="s">
        <v>7</v>
      </c>
      <c r="B192">
        <v>2025</v>
      </c>
      <c r="C192" s="11">
        <f t="shared" si="31"/>
        <v>94979.147500000006</v>
      </c>
      <c r="D192" s="11">
        <f t="shared" si="32"/>
        <v>-17856079.730000086</v>
      </c>
      <c r="E192" s="11">
        <v>34192493</v>
      </c>
      <c r="F192" s="13">
        <f t="shared" si="27"/>
        <v>16336413.269999914</v>
      </c>
      <c r="H192" s="19">
        <v>49813122</v>
      </c>
      <c r="I192" s="19"/>
      <c r="J192" s="26">
        <f t="shared" si="33"/>
        <v>24880.034351145037</v>
      </c>
      <c r="K192" s="19">
        <f t="shared" si="34"/>
        <v>-4279365.9083969574</v>
      </c>
      <c r="L192" s="20"/>
      <c r="M192" s="19">
        <v>-149141</v>
      </c>
      <c r="N192" s="19">
        <f t="shared" si="35"/>
        <v>-24160842</v>
      </c>
      <c r="O192" s="19"/>
      <c r="P192" s="19">
        <v>35583</v>
      </c>
      <c r="Q192" s="24"/>
      <c r="R192" s="19">
        <f t="shared" si="28"/>
        <v>-6121457.2899999991</v>
      </c>
      <c r="S192" s="20"/>
      <c r="T192" s="19">
        <v>-6306</v>
      </c>
      <c r="U192" s="19">
        <f t="shared" si="36"/>
        <v>1084591</v>
      </c>
      <c r="V192" s="24"/>
      <c r="W192" s="25">
        <f t="shared" si="29"/>
        <v>16336047.801603042</v>
      </c>
      <c r="Y192" s="29">
        <f t="shared" si="30"/>
        <v>365.46839687228203</v>
      </c>
      <c r="AA192" s="4">
        <f t="shared" si="26"/>
        <v>-94983.965648854966</v>
      </c>
    </row>
    <row r="193" spans="1:27" x14ac:dyDescent="0.25">
      <c r="A193" t="s">
        <v>8</v>
      </c>
      <c r="B193">
        <v>2025</v>
      </c>
      <c r="C193" s="11">
        <f t="shared" si="31"/>
        <v>94979.147500000006</v>
      </c>
      <c r="D193" s="11">
        <f t="shared" si="32"/>
        <v>-17951058.877500087</v>
      </c>
      <c r="E193" s="11">
        <v>34192493</v>
      </c>
      <c r="F193" s="13">
        <f t="shared" si="27"/>
        <v>16241434.122499913</v>
      </c>
      <c r="H193" s="19">
        <v>49813122</v>
      </c>
      <c r="I193" s="19"/>
      <c r="J193" s="26">
        <f t="shared" si="33"/>
        <v>24880.034351145037</v>
      </c>
      <c r="K193" s="19">
        <f t="shared" si="34"/>
        <v>-4254485.8740458125</v>
      </c>
      <c r="L193" s="20"/>
      <c r="M193" s="19">
        <v>-149141</v>
      </c>
      <c r="N193" s="19">
        <f t="shared" si="35"/>
        <v>-24309983</v>
      </c>
      <c r="O193" s="19"/>
      <c r="P193" s="19">
        <v>35583</v>
      </c>
      <c r="Q193" s="24"/>
      <c r="R193" s="19">
        <f t="shared" si="28"/>
        <v>-6085874.2899999991</v>
      </c>
      <c r="S193" s="20"/>
      <c r="T193" s="19">
        <v>-6306</v>
      </c>
      <c r="U193" s="19">
        <f t="shared" si="36"/>
        <v>1078285</v>
      </c>
      <c r="V193" s="24"/>
      <c r="W193" s="25">
        <f t="shared" si="29"/>
        <v>16241063.835954189</v>
      </c>
      <c r="Y193" s="29">
        <f t="shared" si="30"/>
        <v>370.28654572367668</v>
      </c>
      <c r="AA193" s="4">
        <f t="shared" si="26"/>
        <v>-94983.965648854966</v>
      </c>
    </row>
    <row r="194" spans="1:27" x14ac:dyDescent="0.25">
      <c r="A194" t="s">
        <v>9</v>
      </c>
      <c r="B194">
        <v>2025</v>
      </c>
      <c r="C194" s="11">
        <f t="shared" si="31"/>
        <v>94979.147500000006</v>
      </c>
      <c r="D194" s="11">
        <f t="shared" si="32"/>
        <v>-18046038.025000088</v>
      </c>
      <c r="E194" s="11">
        <v>34192493</v>
      </c>
      <c r="F194" s="13">
        <f t="shared" si="27"/>
        <v>16146454.974999912</v>
      </c>
      <c r="H194" s="19">
        <v>49813122</v>
      </c>
      <c r="I194" s="19"/>
      <c r="J194" s="26">
        <f t="shared" si="33"/>
        <v>24880.034351145037</v>
      </c>
      <c r="K194" s="19">
        <f t="shared" si="34"/>
        <v>-4229605.8396946676</v>
      </c>
      <c r="L194" s="20"/>
      <c r="M194" s="19">
        <v>-149141</v>
      </c>
      <c r="N194" s="19">
        <f t="shared" si="35"/>
        <v>-24459124</v>
      </c>
      <c r="O194" s="19"/>
      <c r="P194" s="19">
        <v>35583</v>
      </c>
      <c r="Q194" s="24"/>
      <c r="R194" s="19">
        <f t="shared" si="28"/>
        <v>-6050291.2899999991</v>
      </c>
      <c r="S194" s="20"/>
      <c r="T194" s="19">
        <v>-6306</v>
      </c>
      <c r="U194" s="19">
        <f t="shared" si="36"/>
        <v>1071979</v>
      </c>
      <c r="V194" s="24"/>
      <c r="W194" s="25">
        <f t="shared" si="29"/>
        <v>16146079.87030533</v>
      </c>
      <c r="Y194" s="29">
        <f t="shared" si="30"/>
        <v>375.10469458252192</v>
      </c>
      <c r="AA194" s="4">
        <f t="shared" si="26"/>
        <v>-94983.965648854966</v>
      </c>
    </row>
    <row r="195" spans="1:27" x14ac:dyDescent="0.25">
      <c r="A195" t="s">
        <v>10</v>
      </c>
      <c r="B195">
        <v>2025</v>
      </c>
      <c r="C195" s="11">
        <f t="shared" si="31"/>
        <v>94979.147500000006</v>
      </c>
      <c r="D195" s="11">
        <f t="shared" si="32"/>
        <v>-18141017.172500089</v>
      </c>
      <c r="E195" s="11">
        <v>34192493</v>
      </c>
      <c r="F195" s="13">
        <f t="shared" si="27"/>
        <v>16051475.827499911</v>
      </c>
      <c r="H195" s="19">
        <v>49813122</v>
      </c>
      <c r="I195" s="19"/>
      <c r="J195" s="26">
        <f t="shared" si="33"/>
        <v>24880.034351145037</v>
      </c>
      <c r="K195" s="19">
        <f t="shared" si="34"/>
        <v>-4204725.8053435227</v>
      </c>
      <c r="L195" s="20"/>
      <c r="M195" s="19">
        <v>-149141</v>
      </c>
      <c r="N195" s="19">
        <f t="shared" si="35"/>
        <v>-24608265</v>
      </c>
      <c r="O195" s="19"/>
      <c r="P195" s="19">
        <v>35583</v>
      </c>
      <c r="Q195" s="24"/>
      <c r="R195" s="19">
        <f t="shared" si="28"/>
        <v>-6014708.2899999991</v>
      </c>
      <c r="S195" s="20"/>
      <c r="T195" s="19">
        <v>-6306</v>
      </c>
      <c r="U195" s="19">
        <f t="shared" si="36"/>
        <v>1065673</v>
      </c>
      <c r="V195" s="24"/>
      <c r="W195" s="25">
        <f t="shared" si="29"/>
        <v>16051095.904656477</v>
      </c>
      <c r="Y195" s="29">
        <f t="shared" si="30"/>
        <v>379.92284343391657</v>
      </c>
      <c r="AA195" s="4">
        <f t="shared" si="26"/>
        <v>-94983.965648854966</v>
      </c>
    </row>
    <row r="196" spans="1:27" x14ac:dyDescent="0.25">
      <c r="A196" t="s">
        <v>11</v>
      </c>
      <c r="B196">
        <v>2025</v>
      </c>
      <c r="C196" s="11">
        <f t="shared" si="31"/>
        <v>94979.147500000006</v>
      </c>
      <c r="D196" s="11">
        <f t="shared" si="32"/>
        <v>-18235996.32000009</v>
      </c>
      <c r="E196" s="11">
        <v>34192493</v>
      </c>
      <c r="F196" s="13">
        <f t="shared" si="27"/>
        <v>15956496.67999991</v>
      </c>
      <c r="H196" s="19">
        <v>49813122</v>
      </c>
      <c r="I196" s="19"/>
      <c r="J196" s="26">
        <f t="shared" si="33"/>
        <v>24880.034351145037</v>
      </c>
      <c r="K196" s="19">
        <f t="shared" si="34"/>
        <v>-4179845.7709923778</v>
      </c>
      <c r="L196" s="20"/>
      <c r="M196" s="19">
        <v>-149141</v>
      </c>
      <c r="N196" s="19">
        <f t="shared" si="35"/>
        <v>-24757406</v>
      </c>
      <c r="O196" s="19"/>
      <c r="P196" s="19">
        <v>35583</v>
      </c>
      <c r="Q196" s="24"/>
      <c r="R196" s="19">
        <f t="shared" si="28"/>
        <v>-5979125.2899999991</v>
      </c>
      <c r="S196" s="20"/>
      <c r="T196" s="19">
        <v>-6306</v>
      </c>
      <c r="U196" s="19">
        <f t="shared" si="36"/>
        <v>1059367</v>
      </c>
      <c r="V196" s="24"/>
      <c r="W196" s="25">
        <f t="shared" si="29"/>
        <v>15956111.939007625</v>
      </c>
      <c r="Y196" s="29">
        <f t="shared" si="30"/>
        <v>384.74099228531122</v>
      </c>
      <c r="AA196" s="4">
        <f t="shared" si="26"/>
        <v>-94983.965648854966</v>
      </c>
    </row>
    <row r="197" spans="1:27" x14ac:dyDescent="0.25">
      <c r="A197" t="s">
        <v>12</v>
      </c>
      <c r="B197">
        <v>2025</v>
      </c>
      <c r="C197" s="11">
        <f t="shared" si="31"/>
        <v>94979.147500000006</v>
      </c>
      <c r="D197" s="11">
        <f t="shared" si="32"/>
        <v>-18330975.467500091</v>
      </c>
      <c r="E197" s="11">
        <v>34192493</v>
      </c>
      <c r="F197" s="13">
        <f t="shared" si="27"/>
        <v>15861517.532499909</v>
      </c>
      <c r="H197" s="19">
        <v>49813122</v>
      </c>
      <c r="I197" s="19"/>
      <c r="J197" s="26">
        <f t="shared" si="33"/>
        <v>24880.034351145037</v>
      </c>
      <c r="K197" s="19">
        <f t="shared" si="34"/>
        <v>-4154965.7366412329</v>
      </c>
      <c r="L197" s="20"/>
      <c r="M197" s="19">
        <v>-149141</v>
      </c>
      <c r="N197" s="19">
        <f t="shared" si="35"/>
        <v>-24906547</v>
      </c>
      <c r="O197" s="19"/>
      <c r="P197" s="19">
        <v>35583</v>
      </c>
      <c r="Q197" s="24"/>
      <c r="R197" s="19">
        <f t="shared" si="28"/>
        <v>-5943542.2899999991</v>
      </c>
      <c r="S197" s="20"/>
      <c r="T197" s="19">
        <v>-6306</v>
      </c>
      <c r="U197" s="19">
        <f t="shared" si="36"/>
        <v>1053061</v>
      </c>
      <c r="V197" s="24"/>
      <c r="W197" s="25">
        <f t="shared" si="29"/>
        <v>15861127.973358765</v>
      </c>
      <c r="Y197" s="29">
        <f t="shared" si="30"/>
        <v>389.55914114415646</v>
      </c>
      <c r="AA197" s="4">
        <f t="shared" ref="AA197:AA260" si="37">T197+P197+M197+J197</f>
        <v>-94983.965648854966</v>
      </c>
    </row>
    <row r="198" spans="1:27" x14ac:dyDescent="0.25">
      <c r="A198" t="s">
        <v>13</v>
      </c>
      <c r="B198">
        <v>2025</v>
      </c>
      <c r="C198" s="11">
        <f t="shared" si="31"/>
        <v>94979.147500000006</v>
      </c>
      <c r="D198" s="11">
        <f t="shared" si="32"/>
        <v>-18425954.615000091</v>
      </c>
      <c r="E198" s="11">
        <v>34192493</v>
      </c>
      <c r="F198" s="13">
        <f t="shared" si="27"/>
        <v>15766538.384999909</v>
      </c>
      <c r="H198" s="19">
        <v>49813122</v>
      </c>
      <c r="I198" s="19"/>
      <c r="J198" s="26">
        <f t="shared" si="33"/>
        <v>24880.034351145037</v>
      </c>
      <c r="K198" s="19">
        <f t="shared" si="34"/>
        <v>-4130085.7022900879</v>
      </c>
      <c r="L198" s="20"/>
      <c r="M198" s="19">
        <v>-149141</v>
      </c>
      <c r="N198" s="19">
        <f t="shared" si="35"/>
        <v>-25055688</v>
      </c>
      <c r="O198" s="19"/>
      <c r="P198" s="19">
        <v>35583</v>
      </c>
      <c r="Q198" s="24"/>
      <c r="R198" s="19">
        <f t="shared" si="28"/>
        <v>-5907959.2899999991</v>
      </c>
      <c r="S198" s="20"/>
      <c r="T198" s="19">
        <v>-6306</v>
      </c>
      <c r="U198" s="19">
        <f t="shared" si="36"/>
        <v>1046755</v>
      </c>
      <c r="V198" s="24"/>
      <c r="W198" s="25">
        <f t="shared" si="29"/>
        <v>15766144.007709913</v>
      </c>
      <c r="Y198" s="29">
        <f t="shared" si="30"/>
        <v>394.37728999555111</v>
      </c>
      <c r="AA198" s="4">
        <f t="shared" si="37"/>
        <v>-94983.965648854966</v>
      </c>
    </row>
    <row r="199" spans="1:27" x14ac:dyDescent="0.25">
      <c r="A199" t="s">
        <v>2</v>
      </c>
      <c r="B199">
        <v>2026</v>
      </c>
      <c r="C199" s="11">
        <f t="shared" si="31"/>
        <v>94979.147500000006</v>
      </c>
      <c r="D199" s="11">
        <f t="shared" si="32"/>
        <v>-18520933.762500092</v>
      </c>
      <c r="E199" s="11">
        <v>34192493</v>
      </c>
      <c r="F199" s="13">
        <f t="shared" si="27"/>
        <v>15671559.237499908</v>
      </c>
      <c r="H199" s="19">
        <v>49813122</v>
      </c>
      <c r="I199" s="19"/>
      <c r="J199" s="26">
        <f t="shared" si="33"/>
        <v>24880.034351145037</v>
      </c>
      <c r="K199" s="19">
        <f t="shared" si="34"/>
        <v>-4105205.667938943</v>
      </c>
      <c r="L199" s="20"/>
      <c r="M199" s="19">
        <v>-149141</v>
      </c>
      <c r="N199" s="19">
        <f t="shared" si="35"/>
        <v>-25204829</v>
      </c>
      <c r="O199" s="19"/>
      <c r="P199" s="19">
        <v>35583</v>
      </c>
      <c r="Q199" s="24"/>
      <c r="R199" s="19">
        <f t="shared" si="28"/>
        <v>-5872376.2899999991</v>
      </c>
      <c r="S199" s="20"/>
      <c r="T199" s="19">
        <v>-6306</v>
      </c>
      <c r="U199" s="19">
        <f t="shared" si="36"/>
        <v>1040449</v>
      </c>
      <c r="V199" s="24"/>
      <c r="W199" s="25">
        <f t="shared" si="29"/>
        <v>15671160.042061061</v>
      </c>
      <c r="Y199" s="29">
        <f t="shared" si="30"/>
        <v>399.19543884694576</v>
      </c>
      <c r="AA199" s="4">
        <f t="shared" si="37"/>
        <v>-94983.965648854966</v>
      </c>
    </row>
    <row r="200" spans="1:27" x14ac:dyDescent="0.25">
      <c r="A200" t="s">
        <v>3</v>
      </c>
      <c r="B200">
        <v>2026</v>
      </c>
      <c r="C200" s="11">
        <f t="shared" si="31"/>
        <v>94979.147500000006</v>
      </c>
      <c r="D200" s="11">
        <f t="shared" si="32"/>
        <v>-18615912.910000093</v>
      </c>
      <c r="E200" s="11">
        <v>34192493</v>
      </c>
      <c r="F200" s="13">
        <f t="shared" si="27"/>
        <v>15576580.089999907</v>
      </c>
      <c r="H200" s="19">
        <v>49813122</v>
      </c>
      <c r="I200" s="19"/>
      <c r="J200" s="26">
        <f t="shared" si="33"/>
        <v>24880.034351145037</v>
      </c>
      <c r="K200" s="19">
        <f t="shared" si="34"/>
        <v>-4080325.6335877981</v>
      </c>
      <c r="L200" s="20"/>
      <c r="M200" s="19">
        <v>-149141</v>
      </c>
      <c r="N200" s="19">
        <f t="shared" si="35"/>
        <v>-25353970</v>
      </c>
      <c r="O200" s="19"/>
      <c r="P200" s="19">
        <v>35583</v>
      </c>
      <c r="Q200" s="24"/>
      <c r="R200" s="19">
        <f t="shared" si="28"/>
        <v>-5836793.2899999991</v>
      </c>
      <c r="S200" s="20"/>
      <c r="T200" s="19">
        <v>-6306</v>
      </c>
      <c r="U200" s="19">
        <f t="shared" si="36"/>
        <v>1034143</v>
      </c>
      <c r="V200" s="24"/>
      <c r="W200" s="25">
        <f t="shared" si="29"/>
        <v>15576176.076412201</v>
      </c>
      <c r="Y200" s="29">
        <f t="shared" si="30"/>
        <v>404.013587705791</v>
      </c>
      <c r="AA200" s="4">
        <f t="shared" si="37"/>
        <v>-94983.965648854966</v>
      </c>
    </row>
    <row r="201" spans="1:27" x14ac:dyDescent="0.25">
      <c r="A201" t="s">
        <v>4</v>
      </c>
      <c r="B201">
        <v>2026</v>
      </c>
      <c r="C201" s="11">
        <f t="shared" si="31"/>
        <v>94979.147500000006</v>
      </c>
      <c r="D201" s="11">
        <f t="shared" si="32"/>
        <v>-18710892.057500094</v>
      </c>
      <c r="E201" s="11">
        <v>34192493</v>
      </c>
      <c r="F201" s="13">
        <f t="shared" si="27"/>
        <v>15481600.942499906</v>
      </c>
      <c r="H201" s="19">
        <v>49813122</v>
      </c>
      <c r="I201" s="19"/>
      <c r="J201" s="26">
        <f t="shared" si="33"/>
        <v>24880.034351145037</v>
      </c>
      <c r="K201" s="19">
        <f t="shared" si="34"/>
        <v>-4055445.5992366532</v>
      </c>
      <c r="L201" s="20"/>
      <c r="M201" s="19">
        <v>-149141</v>
      </c>
      <c r="N201" s="19">
        <f t="shared" si="35"/>
        <v>-25503111</v>
      </c>
      <c r="O201" s="19"/>
      <c r="P201" s="19">
        <v>35583</v>
      </c>
      <c r="Q201" s="24"/>
      <c r="R201" s="19">
        <f t="shared" si="28"/>
        <v>-5801210.2899999991</v>
      </c>
      <c r="S201" s="20"/>
      <c r="T201" s="19">
        <v>-6306</v>
      </c>
      <c r="U201" s="19">
        <f t="shared" si="36"/>
        <v>1027837</v>
      </c>
      <c r="V201" s="24"/>
      <c r="W201" s="25">
        <f t="shared" si="29"/>
        <v>15481192.110763349</v>
      </c>
      <c r="Y201" s="29">
        <f t="shared" si="30"/>
        <v>408.83173655718565</v>
      </c>
      <c r="AA201" s="4">
        <f t="shared" si="37"/>
        <v>-94983.965648854966</v>
      </c>
    </row>
    <row r="202" spans="1:27" x14ac:dyDescent="0.25">
      <c r="A202" t="s">
        <v>5</v>
      </c>
      <c r="B202">
        <v>2026</v>
      </c>
      <c r="C202" s="11">
        <f t="shared" si="31"/>
        <v>94979.147500000006</v>
      </c>
      <c r="D202" s="11">
        <f t="shared" si="32"/>
        <v>-18805871.205000095</v>
      </c>
      <c r="E202" s="11">
        <v>34192493</v>
      </c>
      <c r="F202" s="13">
        <f t="shared" si="27"/>
        <v>15386621.794999905</v>
      </c>
      <c r="H202" s="19">
        <v>49813122</v>
      </c>
      <c r="I202" s="19"/>
      <c r="J202" s="26">
        <f t="shared" si="33"/>
        <v>24880.034351145037</v>
      </c>
      <c r="K202" s="19">
        <f t="shared" si="34"/>
        <v>-4030565.5648855083</v>
      </c>
      <c r="L202" s="20"/>
      <c r="M202" s="19">
        <v>-149141</v>
      </c>
      <c r="N202" s="19">
        <f t="shared" si="35"/>
        <v>-25652252</v>
      </c>
      <c r="O202" s="19"/>
      <c r="P202" s="19">
        <v>35583</v>
      </c>
      <c r="Q202" s="24"/>
      <c r="R202" s="19">
        <f t="shared" si="28"/>
        <v>-5765627.2899999991</v>
      </c>
      <c r="S202" s="20"/>
      <c r="T202" s="19">
        <v>-6306</v>
      </c>
      <c r="U202" s="19">
        <f t="shared" si="36"/>
        <v>1021531</v>
      </c>
      <c r="V202" s="24"/>
      <c r="W202" s="25">
        <f t="shared" si="29"/>
        <v>15386208.145114496</v>
      </c>
      <c r="Y202" s="29">
        <f t="shared" si="30"/>
        <v>413.6498854085803</v>
      </c>
      <c r="AA202" s="4">
        <f t="shared" si="37"/>
        <v>-94983.965648854966</v>
      </c>
    </row>
    <row r="203" spans="1:27" x14ac:dyDescent="0.25">
      <c r="A203" t="s">
        <v>6</v>
      </c>
      <c r="B203">
        <v>2026</v>
      </c>
      <c r="C203" s="11">
        <f t="shared" si="31"/>
        <v>94979.147500000006</v>
      </c>
      <c r="D203" s="11">
        <f t="shared" si="32"/>
        <v>-18900850.352500096</v>
      </c>
      <c r="E203" s="11">
        <v>34192493</v>
      </c>
      <c r="F203" s="13">
        <f t="shared" si="27"/>
        <v>15291642.647499904</v>
      </c>
      <c r="H203" s="19">
        <v>49813122</v>
      </c>
      <c r="I203" s="19"/>
      <c r="J203" s="26">
        <f t="shared" si="33"/>
        <v>24880.034351145037</v>
      </c>
      <c r="K203" s="19">
        <f t="shared" si="34"/>
        <v>-4005685.5305343634</v>
      </c>
      <c r="L203" s="20"/>
      <c r="M203" s="19">
        <v>-149141</v>
      </c>
      <c r="N203" s="19">
        <f t="shared" si="35"/>
        <v>-25801393</v>
      </c>
      <c r="O203" s="19"/>
      <c r="P203" s="19">
        <v>35583</v>
      </c>
      <c r="Q203" s="24"/>
      <c r="R203" s="19">
        <f t="shared" si="28"/>
        <v>-5730044.2899999991</v>
      </c>
      <c r="S203" s="20"/>
      <c r="T203" s="19">
        <v>-6306</v>
      </c>
      <c r="U203" s="19">
        <f t="shared" si="36"/>
        <v>1015225</v>
      </c>
      <c r="V203" s="24"/>
      <c r="W203" s="25">
        <f t="shared" si="29"/>
        <v>15291224.179465637</v>
      </c>
      <c r="Y203" s="29">
        <f t="shared" si="30"/>
        <v>418.46803426742554</v>
      </c>
      <c r="AA203" s="4">
        <f t="shared" si="37"/>
        <v>-94983.965648854966</v>
      </c>
    </row>
    <row r="204" spans="1:27" x14ac:dyDescent="0.25">
      <c r="A204" t="s">
        <v>7</v>
      </c>
      <c r="B204">
        <v>2026</v>
      </c>
      <c r="C204" s="11">
        <f t="shared" si="31"/>
        <v>94979.147500000006</v>
      </c>
      <c r="D204" s="11">
        <f t="shared" si="32"/>
        <v>-18995829.500000097</v>
      </c>
      <c r="E204" s="11">
        <v>34192493</v>
      </c>
      <c r="F204" s="13">
        <f t="shared" si="27"/>
        <v>15196663.499999903</v>
      </c>
      <c r="H204" s="19">
        <v>49813122</v>
      </c>
      <c r="I204" s="19"/>
      <c r="J204" s="26">
        <f t="shared" si="33"/>
        <v>24880.034351145037</v>
      </c>
      <c r="K204" s="19">
        <f t="shared" si="34"/>
        <v>-3980805.4961832184</v>
      </c>
      <c r="L204" s="20"/>
      <c r="M204" s="19">
        <v>-149141</v>
      </c>
      <c r="N204" s="19">
        <f t="shared" si="35"/>
        <v>-25950534</v>
      </c>
      <c r="O204" s="19"/>
      <c r="P204" s="19">
        <v>35583</v>
      </c>
      <c r="Q204" s="24"/>
      <c r="R204" s="19">
        <f t="shared" si="28"/>
        <v>-5694461.2899999991</v>
      </c>
      <c r="S204" s="20"/>
      <c r="T204" s="19">
        <v>-6306</v>
      </c>
      <c r="U204" s="19">
        <f t="shared" si="36"/>
        <v>1008919</v>
      </c>
      <c r="V204" s="24"/>
      <c r="W204" s="25">
        <f t="shared" si="29"/>
        <v>15196240.213816784</v>
      </c>
      <c r="Y204" s="29">
        <f t="shared" si="30"/>
        <v>423.28618311882019</v>
      </c>
      <c r="AA204" s="4">
        <f t="shared" si="37"/>
        <v>-94983.965648854966</v>
      </c>
    </row>
    <row r="205" spans="1:27" x14ac:dyDescent="0.25">
      <c r="A205" t="s">
        <v>8</v>
      </c>
      <c r="B205">
        <v>2026</v>
      </c>
      <c r="C205" s="11">
        <f t="shared" si="31"/>
        <v>94979.147500000006</v>
      </c>
      <c r="D205" s="11">
        <f t="shared" si="32"/>
        <v>-19090808.647500098</v>
      </c>
      <c r="E205" s="11">
        <v>34192493</v>
      </c>
      <c r="F205" s="13">
        <f t="shared" si="27"/>
        <v>15101684.352499902</v>
      </c>
      <c r="H205" s="19">
        <v>49813122</v>
      </c>
      <c r="I205" s="19"/>
      <c r="J205" s="26">
        <f t="shared" si="33"/>
        <v>24880.034351145037</v>
      </c>
      <c r="K205" s="19">
        <f t="shared" si="34"/>
        <v>-3955925.4618320735</v>
      </c>
      <c r="L205" s="20"/>
      <c r="M205" s="19">
        <v>-149141</v>
      </c>
      <c r="N205" s="19">
        <f t="shared" si="35"/>
        <v>-26099675</v>
      </c>
      <c r="O205" s="19"/>
      <c r="P205" s="19">
        <v>35583</v>
      </c>
      <c r="Q205" s="24"/>
      <c r="R205" s="19">
        <f t="shared" si="28"/>
        <v>-5658878.2899999991</v>
      </c>
      <c r="S205" s="20"/>
      <c r="T205" s="19">
        <v>-6306</v>
      </c>
      <c r="U205" s="19">
        <f t="shared" si="36"/>
        <v>1002613</v>
      </c>
      <c r="V205" s="24"/>
      <c r="W205" s="25">
        <f t="shared" si="29"/>
        <v>15101256.248167925</v>
      </c>
      <c r="Y205" s="29">
        <f t="shared" si="30"/>
        <v>428.10433197766542</v>
      </c>
      <c r="AA205" s="4">
        <f t="shared" si="37"/>
        <v>-94983.965648854966</v>
      </c>
    </row>
    <row r="206" spans="1:27" x14ac:dyDescent="0.25">
      <c r="A206" t="s">
        <v>9</v>
      </c>
      <c r="B206">
        <v>2026</v>
      </c>
      <c r="C206" s="11">
        <f t="shared" si="31"/>
        <v>94979.147500000006</v>
      </c>
      <c r="D206" s="11">
        <f t="shared" si="32"/>
        <v>-19185787.795000099</v>
      </c>
      <c r="E206" s="11">
        <v>34192493</v>
      </c>
      <c r="F206" s="13">
        <f t="shared" si="27"/>
        <v>15006705.204999901</v>
      </c>
      <c r="H206" s="19">
        <v>49813122</v>
      </c>
      <c r="I206" s="19"/>
      <c r="J206" s="26">
        <f t="shared" si="33"/>
        <v>24880.034351145037</v>
      </c>
      <c r="K206" s="19">
        <f t="shared" si="34"/>
        <v>-3931045.4274809286</v>
      </c>
      <c r="L206" s="20"/>
      <c r="M206" s="19">
        <v>-149141</v>
      </c>
      <c r="N206" s="19">
        <f t="shared" si="35"/>
        <v>-26248816</v>
      </c>
      <c r="O206" s="19"/>
      <c r="P206" s="19">
        <v>35583</v>
      </c>
      <c r="Q206" s="24"/>
      <c r="R206" s="19">
        <f t="shared" si="28"/>
        <v>-5623295.2899999991</v>
      </c>
      <c r="S206" s="20"/>
      <c r="T206" s="19">
        <v>-6306</v>
      </c>
      <c r="U206" s="19">
        <f t="shared" si="36"/>
        <v>996307</v>
      </c>
      <c r="V206" s="24"/>
      <c r="W206" s="25">
        <f t="shared" si="29"/>
        <v>15006272.282519072</v>
      </c>
      <c r="Y206" s="29">
        <f t="shared" si="30"/>
        <v>432.92248082906008</v>
      </c>
      <c r="AA206" s="4">
        <f t="shared" si="37"/>
        <v>-94983.965648854966</v>
      </c>
    </row>
    <row r="207" spans="1:27" x14ac:dyDescent="0.25">
      <c r="A207" t="s">
        <v>10</v>
      </c>
      <c r="B207">
        <v>2026</v>
      </c>
      <c r="C207" s="11">
        <f t="shared" si="31"/>
        <v>94979.147500000006</v>
      </c>
      <c r="D207" s="11">
        <f t="shared" si="32"/>
        <v>-19280766.9425001</v>
      </c>
      <c r="E207" s="11">
        <v>34192493</v>
      </c>
      <c r="F207" s="13">
        <f t="shared" si="27"/>
        <v>14911726.0574999</v>
      </c>
      <c r="H207" s="19">
        <v>49813122</v>
      </c>
      <c r="I207" s="19"/>
      <c r="J207" s="26">
        <f t="shared" si="33"/>
        <v>24880.034351145037</v>
      </c>
      <c r="K207" s="19">
        <f t="shared" si="34"/>
        <v>-3906165.3931297837</v>
      </c>
      <c r="L207" s="20"/>
      <c r="M207" s="19">
        <v>-149141</v>
      </c>
      <c r="N207" s="19">
        <f t="shared" si="35"/>
        <v>-26397957</v>
      </c>
      <c r="O207" s="19"/>
      <c r="P207" s="19">
        <v>35583</v>
      </c>
      <c r="Q207" s="24"/>
      <c r="R207" s="19">
        <f t="shared" si="28"/>
        <v>-5587712.2899999991</v>
      </c>
      <c r="S207" s="20"/>
      <c r="T207" s="19">
        <v>-6306</v>
      </c>
      <c r="U207" s="19">
        <f t="shared" si="36"/>
        <v>990001</v>
      </c>
      <c r="V207" s="24"/>
      <c r="W207" s="25">
        <f t="shared" si="29"/>
        <v>14911288.31687022</v>
      </c>
      <c r="Y207" s="29">
        <f t="shared" si="30"/>
        <v>437.74062968045473</v>
      </c>
      <c r="AA207" s="4">
        <f t="shared" si="37"/>
        <v>-94983.965648854966</v>
      </c>
    </row>
    <row r="208" spans="1:27" x14ac:dyDescent="0.25">
      <c r="A208" t="s">
        <v>11</v>
      </c>
      <c r="B208">
        <v>2026</v>
      </c>
      <c r="C208" s="11">
        <f t="shared" si="31"/>
        <v>94979.147500000006</v>
      </c>
      <c r="D208" s="11">
        <f t="shared" si="32"/>
        <v>-19375746.0900001</v>
      </c>
      <c r="E208" s="11">
        <v>34192493</v>
      </c>
      <c r="F208" s="13">
        <f t="shared" si="27"/>
        <v>14816746.9099999</v>
      </c>
      <c r="H208" s="19">
        <v>49813122</v>
      </c>
      <c r="I208" s="19"/>
      <c r="J208" s="26">
        <f t="shared" si="33"/>
        <v>24880.034351145037</v>
      </c>
      <c r="K208" s="19">
        <f t="shared" si="34"/>
        <v>-3881285.3587786388</v>
      </c>
      <c r="L208" s="20"/>
      <c r="M208" s="19">
        <v>-149141</v>
      </c>
      <c r="N208" s="19">
        <f t="shared" si="35"/>
        <v>-26547098</v>
      </c>
      <c r="O208" s="19"/>
      <c r="P208" s="19">
        <v>35583</v>
      </c>
      <c r="Q208" s="24"/>
      <c r="R208" s="19">
        <f t="shared" si="28"/>
        <v>-5552129.2899999991</v>
      </c>
      <c r="S208" s="20"/>
      <c r="T208" s="19">
        <v>-6306</v>
      </c>
      <c r="U208" s="19">
        <f t="shared" si="36"/>
        <v>983695</v>
      </c>
      <c r="V208" s="24"/>
      <c r="W208" s="25">
        <f t="shared" si="29"/>
        <v>14816304.35122136</v>
      </c>
      <c r="Y208" s="29">
        <f t="shared" si="30"/>
        <v>442.55877853929996</v>
      </c>
      <c r="AA208" s="4">
        <f t="shared" si="37"/>
        <v>-94983.965648854966</v>
      </c>
    </row>
    <row r="209" spans="1:27" x14ac:dyDescent="0.25">
      <c r="A209" t="s">
        <v>12</v>
      </c>
      <c r="B209">
        <v>2026</v>
      </c>
      <c r="C209" s="11">
        <f t="shared" si="31"/>
        <v>94979.147500000006</v>
      </c>
      <c r="D209" s="11">
        <f t="shared" si="32"/>
        <v>-19470725.237500101</v>
      </c>
      <c r="E209" s="11">
        <v>34192493</v>
      </c>
      <c r="F209" s="13">
        <f t="shared" si="27"/>
        <v>14721767.762499899</v>
      </c>
      <c r="H209" s="19">
        <v>49813122</v>
      </c>
      <c r="I209" s="19"/>
      <c r="J209" s="26">
        <f t="shared" si="33"/>
        <v>24880.034351145037</v>
      </c>
      <c r="K209" s="19">
        <f t="shared" si="34"/>
        <v>-3856405.3244274938</v>
      </c>
      <c r="L209" s="20"/>
      <c r="M209" s="19">
        <v>-149141</v>
      </c>
      <c r="N209" s="19">
        <f t="shared" si="35"/>
        <v>-26696239</v>
      </c>
      <c r="O209" s="19"/>
      <c r="P209" s="19">
        <v>35583</v>
      </c>
      <c r="Q209" s="24"/>
      <c r="R209" s="19">
        <f t="shared" si="28"/>
        <v>-5516546.2899999991</v>
      </c>
      <c r="S209" s="20"/>
      <c r="T209" s="19">
        <v>-6306</v>
      </c>
      <c r="U209" s="19">
        <f t="shared" si="36"/>
        <v>977389</v>
      </c>
      <c r="V209" s="24"/>
      <c r="W209" s="25">
        <f t="shared" si="29"/>
        <v>14721320.385572508</v>
      </c>
      <c r="Y209" s="29">
        <f t="shared" si="30"/>
        <v>447.37692739069462</v>
      </c>
      <c r="AA209" s="4">
        <f t="shared" si="37"/>
        <v>-94983.965648854966</v>
      </c>
    </row>
    <row r="210" spans="1:27" x14ac:dyDescent="0.25">
      <c r="A210" t="s">
        <v>13</v>
      </c>
      <c r="B210">
        <v>2026</v>
      </c>
      <c r="C210" s="11">
        <f t="shared" si="31"/>
        <v>94979.147500000006</v>
      </c>
      <c r="D210" s="11">
        <f t="shared" si="32"/>
        <v>-19565704.385000102</v>
      </c>
      <c r="E210" s="11">
        <v>34192493</v>
      </c>
      <c r="F210" s="13">
        <f t="shared" si="27"/>
        <v>14626788.614999898</v>
      </c>
      <c r="H210" s="19">
        <v>49813122</v>
      </c>
      <c r="I210" s="19"/>
      <c r="J210" s="26">
        <f t="shared" si="33"/>
        <v>24880.034351145037</v>
      </c>
      <c r="K210" s="19">
        <f t="shared" si="34"/>
        <v>-3831525.2900763489</v>
      </c>
      <c r="L210" s="20"/>
      <c r="M210" s="19">
        <v>-149141</v>
      </c>
      <c r="N210" s="19">
        <f t="shared" si="35"/>
        <v>-26845380</v>
      </c>
      <c r="O210" s="19"/>
      <c r="P210" s="19">
        <v>35583</v>
      </c>
      <c r="Q210" s="24"/>
      <c r="R210" s="19">
        <f t="shared" si="28"/>
        <v>-5480963.2899999991</v>
      </c>
      <c r="S210" s="20"/>
      <c r="T210" s="19">
        <v>-6306</v>
      </c>
      <c r="U210" s="19">
        <f t="shared" si="36"/>
        <v>971083</v>
      </c>
      <c r="V210" s="24"/>
      <c r="W210" s="25">
        <f t="shared" si="29"/>
        <v>14626336.419923648</v>
      </c>
      <c r="Y210" s="29">
        <f t="shared" si="30"/>
        <v>452.19507624953985</v>
      </c>
      <c r="AA210" s="4">
        <f t="shared" si="37"/>
        <v>-94983.965648854966</v>
      </c>
    </row>
    <row r="211" spans="1:27" x14ac:dyDescent="0.25">
      <c r="A211" t="s">
        <v>2</v>
      </c>
      <c r="B211">
        <v>2027</v>
      </c>
      <c r="C211" s="11">
        <f t="shared" si="31"/>
        <v>94979.147500000006</v>
      </c>
      <c r="D211" s="11">
        <f t="shared" si="32"/>
        <v>-19660683.532500103</v>
      </c>
      <c r="E211" s="11">
        <v>34192493</v>
      </c>
      <c r="F211" s="13">
        <f t="shared" si="27"/>
        <v>14531809.467499897</v>
      </c>
      <c r="H211" s="19">
        <v>49813122</v>
      </c>
      <c r="I211" s="19"/>
      <c r="J211" s="26">
        <f t="shared" si="33"/>
        <v>24880.034351145037</v>
      </c>
      <c r="K211" s="19">
        <f t="shared" si="34"/>
        <v>-3806645.255725204</v>
      </c>
      <c r="L211" s="20"/>
      <c r="M211" s="19">
        <v>-149141</v>
      </c>
      <c r="N211" s="19">
        <f t="shared" si="35"/>
        <v>-26994521</v>
      </c>
      <c r="O211" s="19"/>
      <c r="P211" s="19">
        <v>35583</v>
      </c>
      <c r="Q211" s="24"/>
      <c r="R211" s="19">
        <f t="shared" si="28"/>
        <v>-5445380.2899999991</v>
      </c>
      <c r="S211" s="20"/>
      <c r="T211" s="19">
        <v>-6306</v>
      </c>
      <c r="U211" s="19">
        <f t="shared" si="36"/>
        <v>964777</v>
      </c>
      <c r="V211" s="24"/>
      <c r="W211" s="25">
        <f t="shared" si="29"/>
        <v>14531352.454274796</v>
      </c>
      <c r="Y211" s="29">
        <f t="shared" si="30"/>
        <v>457.01322510093451</v>
      </c>
      <c r="AA211" s="4">
        <f t="shared" si="37"/>
        <v>-94983.965648854966</v>
      </c>
    </row>
    <row r="212" spans="1:27" x14ac:dyDescent="0.25">
      <c r="A212" t="s">
        <v>3</v>
      </c>
      <c r="B212">
        <v>2027</v>
      </c>
      <c r="C212" s="11">
        <f t="shared" si="31"/>
        <v>94979.147500000006</v>
      </c>
      <c r="D212" s="11">
        <f t="shared" si="32"/>
        <v>-19755662.680000104</v>
      </c>
      <c r="E212" s="11">
        <v>34192493</v>
      </c>
      <c r="F212" s="13">
        <f t="shared" si="27"/>
        <v>14436830.319999896</v>
      </c>
      <c r="H212" s="19">
        <v>49813122</v>
      </c>
      <c r="I212" s="19"/>
      <c r="J212" s="26">
        <f t="shared" si="33"/>
        <v>24880.034351145037</v>
      </c>
      <c r="K212" s="19">
        <f t="shared" si="34"/>
        <v>-3781765.2213740591</v>
      </c>
      <c r="L212" s="20"/>
      <c r="M212" s="19">
        <v>-149141</v>
      </c>
      <c r="N212" s="19">
        <f t="shared" si="35"/>
        <v>-27143662</v>
      </c>
      <c r="O212" s="19"/>
      <c r="P212" s="19">
        <v>35583</v>
      </c>
      <c r="Q212" s="24"/>
      <c r="R212" s="19">
        <f t="shared" si="28"/>
        <v>-5409797.2899999991</v>
      </c>
      <c r="S212" s="20"/>
      <c r="T212" s="19">
        <v>-6306</v>
      </c>
      <c r="U212" s="19">
        <f t="shared" si="36"/>
        <v>958471</v>
      </c>
      <c r="V212" s="24"/>
      <c r="W212" s="25">
        <f t="shared" si="29"/>
        <v>14436368.488625944</v>
      </c>
      <c r="Y212" s="29">
        <f t="shared" si="30"/>
        <v>461.83137395232916</v>
      </c>
      <c r="AA212" s="4">
        <f t="shared" si="37"/>
        <v>-94983.965648854966</v>
      </c>
    </row>
    <row r="213" spans="1:27" x14ac:dyDescent="0.25">
      <c r="A213" t="s">
        <v>4</v>
      </c>
      <c r="B213">
        <v>2027</v>
      </c>
      <c r="C213" s="11">
        <f t="shared" si="31"/>
        <v>94979.147500000006</v>
      </c>
      <c r="D213" s="11">
        <f t="shared" si="32"/>
        <v>-19850641.827500105</v>
      </c>
      <c r="E213" s="11">
        <v>34192493</v>
      </c>
      <c r="F213" s="13">
        <f t="shared" si="27"/>
        <v>14341851.172499895</v>
      </c>
      <c r="H213" s="19">
        <v>49813122</v>
      </c>
      <c r="I213" s="19"/>
      <c r="J213" s="26">
        <f t="shared" si="33"/>
        <v>24880.034351145037</v>
      </c>
      <c r="K213" s="19">
        <f t="shared" si="34"/>
        <v>-3756885.1870229142</v>
      </c>
      <c r="L213" s="20"/>
      <c r="M213" s="19">
        <v>-149141</v>
      </c>
      <c r="N213" s="19">
        <f t="shared" si="35"/>
        <v>-27292803</v>
      </c>
      <c r="O213" s="19"/>
      <c r="P213" s="19">
        <v>35583</v>
      </c>
      <c r="Q213" s="24"/>
      <c r="R213" s="19">
        <f t="shared" si="28"/>
        <v>-5374214.2899999991</v>
      </c>
      <c r="S213" s="20"/>
      <c r="T213" s="19">
        <v>-6306</v>
      </c>
      <c r="U213" s="19">
        <f t="shared" si="36"/>
        <v>952165</v>
      </c>
      <c r="V213" s="24"/>
      <c r="W213" s="25">
        <f t="shared" si="29"/>
        <v>14341384.522977084</v>
      </c>
      <c r="Y213" s="29">
        <f t="shared" si="30"/>
        <v>466.64952281117439</v>
      </c>
      <c r="AA213" s="4">
        <f t="shared" si="37"/>
        <v>-94983.965648854966</v>
      </c>
    </row>
    <row r="214" spans="1:27" x14ac:dyDescent="0.25">
      <c r="A214" t="s">
        <v>5</v>
      </c>
      <c r="B214">
        <v>2027</v>
      </c>
      <c r="C214" s="11">
        <f t="shared" si="31"/>
        <v>94979.147500000006</v>
      </c>
      <c r="D214" s="11">
        <f t="shared" si="32"/>
        <v>-19945620.975000106</v>
      </c>
      <c r="E214" s="11">
        <v>34192493</v>
      </c>
      <c r="F214" s="13">
        <f t="shared" si="27"/>
        <v>14246872.024999894</v>
      </c>
      <c r="H214" s="19">
        <v>49813122</v>
      </c>
      <c r="I214" s="19"/>
      <c r="J214" s="26">
        <f t="shared" si="33"/>
        <v>24880.034351145037</v>
      </c>
      <c r="K214" s="19">
        <f t="shared" si="34"/>
        <v>-3732005.1526717693</v>
      </c>
      <c r="L214" s="20"/>
      <c r="M214" s="19">
        <v>-149141</v>
      </c>
      <c r="N214" s="19">
        <f t="shared" si="35"/>
        <v>-27441944</v>
      </c>
      <c r="O214" s="19"/>
      <c r="P214" s="19">
        <v>35583</v>
      </c>
      <c r="Q214" s="24"/>
      <c r="R214" s="19">
        <f t="shared" si="28"/>
        <v>-5338631.2899999991</v>
      </c>
      <c r="S214" s="20"/>
      <c r="T214" s="19">
        <v>-6306</v>
      </c>
      <c r="U214" s="19">
        <f t="shared" si="36"/>
        <v>945859</v>
      </c>
      <c r="V214" s="24"/>
      <c r="W214" s="25">
        <f t="shared" si="29"/>
        <v>14246400.557328232</v>
      </c>
      <c r="Y214" s="29">
        <f t="shared" si="30"/>
        <v>471.46767166256905</v>
      </c>
      <c r="AA214" s="4">
        <f t="shared" si="37"/>
        <v>-94983.965648854966</v>
      </c>
    </row>
    <row r="215" spans="1:27" x14ac:dyDescent="0.25">
      <c r="A215" t="s">
        <v>6</v>
      </c>
      <c r="B215">
        <v>2027</v>
      </c>
      <c r="C215" s="11">
        <f t="shared" si="31"/>
        <v>94979.147500000006</v>
      </c>
      <c r="D215" s="11">
        <f t="shared" si="32"/>
        <v>-20040600.122500107</v>
      </c>
      <c r="E215" s="11">
        <v>34192493</v>
      </c>
      <c r="F215" s="13">
        <f t="shared" si="27"/>
        <v>14151892.877499893</v>
      </c>
      <c r="H215" s="19">
        <v>49813122</v>
      </c>
      <c r="I215" s="19"/>
      <c r="J215" s="26">
        <f t="shared" si="33"/>
        <v>24880.034351145037</v>
      </c>
      <c r="K215" s="19">
        <f t="shared" si="34"/>
        <v>-3707125.1183206243</v>
      </c>
      <c r="L215" s="20"/>
      <c r="M215" s="19">
        <v>-149141</v>
      </c>
      <c r="N215" s="19">
        <f t="shared" si="35"/>
        <v>-27591085</v>
      </c>
      <c r="O215" s="19"/>
      <c r="P215" s="19">
        <v>35583</v>
      </c>
      <c r="Q215" s="24"/>
      <c r="R215" s="19">
        <f t="shared" si="28"/>
        <v>-5303048.2899999991</v>
      </c>
      <c r="S215" s="20"/>
      <c r="T215" s="19">
        <v>-6306</v>
      </c>
      <c r="U215" s="19">
        <f t="shared" si="36"/>
        <v>939553</v>
      </c>
      <c r="V215" s="24"/>
      <c r="W215" s="25">
        <f t="shared" si="29"/>
        <v>14151416.591679379</v>
      </c>
      <c r="Y215" s="29">
        <f t="shared" si="30"/>
        <v>476.2858205139637</v>
      </c>
      <c r="AA215" s="4">
        <f t="shared" si="37"/>
        <v>-94983.965648854966</v>
      </c>
    </row>
    <row r="216" spans="1:27" x14ac:dyDescent="0.25">
      <c r="A216" t="s">
        <v>7</v>
      </c>
      <c r="B216">
        <v>2027</v>
      </c>
      <c r="C216" s="11">
        <f t="shared" si="31"/>
        <v>94979.147500000006</v>
      </c>
      <c r="D216" s="11">
        <f t="shared" si="32"/>
        <v>-20135579.270000108</v>
      </c>
      <c r="E216" s="11">
        <v>34192493</v>
      </c>
      <c r="F216" s="13">
        <f t="shared" si="27"/>
        <v>14056913.729999892</v>
      </c>
      <c r="H216" s="19">
        <v>49813122</v>
      </c>
      <c r="I216" s="19"/>
      <c r="J216" s="26">
        <f t="shared" si="33"/>
        <v>24880.034351145037</v>
      </c>
      <c r="K216" s="19">
        <f t="shared" si="34"/>
        <v>-3682245.0839694794</v>
      </c>
      <c r="L216" s="20"/>
      <c r="M216" s="19">
        <v>-149141</v>
      </c>
      <c r="N216" s="19">
        <f t="shared" si="35"/>
        <v>-27740226</v>
      </c>
      <c r="O216" s="19"/>
      <c r="P216" s="19">
        <v>35583</v>
      </c>
      <c r="Q216" s="24"/>
      <c r="R216" s="19">
        <f t="shared" si="28"/>
        <v>-5267465.2899999991</v>
      </c>
      <c r="S216" s="20"/>
      <c r="T216" s="19">
        <v>-6306</v>
      </c>
      <c r="U216" s="19">
        <f t="shared" si="36"/>
        <v>933247</v>
      </c>
      <c r="V216" s="24"/>
      <c r="W216" s="25">
        <f t="shared" si="29"/>
        <v>14056432.62603052</v>
      </c>
      <c r="Y216" s="29">
        <f t="shared" si="30"/>
        <v>481.10396937280893</v>
      </c>
      <c r="AA216" s="4">
        <f t="shared" si="37"/>
        <v>-94983.965648854966</v>
      </c>
    </row>
    <row r="217" spans="1:27" x14ac:dyDescent="0.25">
      <c r="A217" t="s">
        <v>8</v>
      </c>
      <c r="B217">
        <v>2027</v>
      </c>
      <c r="C217" s="11">
        <f t="shared" si="31"/>
        <v>94979.147500000006</v>
      </c>
      <c r="D217" s="11">
        <f t="shared" si="32"/>
        <v>-20230558.417500108</v>
      </c>
      <c r="E217" s="11">
        <v>34192493</v>
      </c>
      <c r="F217" s="13">
        <f t="shared" si="27"/>
        <v>13961934.582499892</v>
      </c>
      <c r="H217" s="19">
        <v>49813122</v>
      </c>
      <c r="I217" s="19"/>
      <c r="J217" s="26">
        <f t="shared" si="33"/>
        <v>24880.034351145037</v>
      </c>
      <c r="K217" s="19">
        <f t="shared" si="34"/>
        <v>-3657365.0496183345</v>
      </c>
      <c r="L217" s="20"/>
      <c r="M217" s="19">
        <v>-149141</v>
      </c>
      <c r="N217" s="19">
        <f t="shared" si="35"/>
        <v>-27889367</v>
      </c>
      <c r="O217" s="19"/>
      <c r="P217" s="19">
        <v>35583</v>
      </c>
      <c r="Q217" s="24"/>
      <c r="R217" s="19">
        <f t="shared" si="28"/>
        <v>-5231882.2899999991</v>
      </c>
      <c r="S217" s="20"/>
      <c r="T217" s="19">
        <v>-6306</v>
      </c>
      <c r="U217" s="19">
        <f t="shared" si="36"/>
        <v>926941</v>
      </c>
      <c r="V217" s="24"/>
      <c r="W217" s="25">
        <f t="shared" si="29"/>
        <v>13961448.660381667</v>
      </c>
      <c r="Y217" s="29">
        <f t="shared" si="30"/>
        <v>485.92211822420359</v>
      </c>
      <c r="AA217" s="4">
        <f t="shared" si="37"/>
        <v>-94983.965648854966</v>
      </c>
    </row>
    <row r="218" spans="1:27" x14ac:dyDescent="0.25">
      <c r="A218" t="s">
        <v>9</v>
      </c>
      <c r="B218">
        <v>2027</v>
      </c>
      <c r="C218" s="11">
        <f t="shared" si="31"/>
        <v>94979.147500000006</v>
      </c>
      <c r="D218" s="11">
        <f t="shared" si="32"/>
        <v>-20325537.565000109</v>
      </c>
      <c r="E218" s="11">
        <v>34192493</v>
      </c>
      <c r="F218" s="13">
        <f t="shared" si="27"/>
        <v>13866955.434999891</v>
      </c>
      <c r="H218" s="19">
        <v>49813122</v>
      </c>
      <c r="I218" s="19"/>
      <c r="J218" s="26">
        <f t="shared" si="33"/>
        <v>24880.034351145037</v>
      </c>
      <c r="K218" s="19">
        <f t="shared" si="34"/>
        <v>-3632485.0152671896</v>
      </c>
      <c r="L218" s="20"/>
      <c r="M218" s="19">
        <v>-149141</v>
      </c>
      <c r="N218" s="19">
        <f t="shared" si="35"/>
        <v>-28038508</v>
      </c>
      <c r="O218" s="19"/>
      <c r="P218" s="19">
        <v>35583</v>
      </c>
      <c r="Q218" s="24"/>
      <c r="R218" s="19">
        <f t="shared" si="28"/>
        <v>-5196299.2899999991</v>
      </c>
      <c r="S218" s="20"/>
      <c r="T218" s="19">
        <v>-6306</v>
      </c>
      <c r="U218" s="19">
        <f t="shared" si="36"/>
        <v>920635</v>
      </c>
      <c r="V218" s="24"/>
      <c r="W218" s="25">
        <f t="shared" si="29"/>
        <v>13866464.694732815</v>
      </c>
      <c r="Y218" s="29">
        <f t="shared" si="30"/>
        <v>490.74026707559824</v>
      </c>
      <c r="AA218" s="4">
        <f t="shared" si="37"/>
        <v>-94983.965648854966</v>
      </c>
    </row>
    <row r="219" spans="1:27" x14ac:dyDescent="0.25">
      <c r="A219" t="s">
        <v>10</v>
      </c>
      <c r="B219">
        <v>2027</v>
      </c>
      <c r="C219" s="11">
        <f t="shared" si="31"/>
        <v>94979.147500000006</v>
      </c>
      <c r="D219" s="11">
        <f t="shared" si="32"/>
        <v>-20420516.71250011</v>
      </c>
      <c r="E219" s="11">
        <v>34192493</v>
      </c>
      <c r="F219" s="13">
        <f t="shared" si="27"/>
        <v>13771976.28749989</v>
      </c>
      <c r="H219" s="19">
        <v>49813122</v>
      </c>
      <c r="I219" s="19"/>
      <c r="J219" s="26">
        <f t="shared" si="33"/>
        <v>24880.034351145037</v>
      </c>
      <c r="K219" s="19">
        <f t="shared" si="34"/>
        <v>-3607604.9809160447</v>
      </c>
      <c r="L219" s="20"/>
      <c r="M219" s="19">
        <v>-149141</v>
      </c>
      <c r="N219" s="19">
        <f t="shared" si="35"/>
        <v>-28187649</v>
      </c>
      <c r="O219" s="19"/>
      <c r="P219" s="19">
        <v>35583</v>
      </c>
      <c r="Q219" s="24"/>
      <c r="R219" s="19">
        <f t="shared" si="28"/>
        <v>-5160716.2899999991</v>
      </c>
      <c r="S219" s="20"/>
      <c r="T219" s="19">
        <v>-6306</v>
      </c>
      <c r="U219" s="19">
        <f t="shared" si="36"/>
        <v>914329</v>
      </c>
      <c r="V219" s="24"/>
      <c r="W219" s="25">
        <f t="shared" si="29"/>
        <v>13771480.729083955</v>
      </c>
      <c r="Y219" s="29">
        <f t="shared" si="30"/>
        <v>495.55841593444347</v>
      </c>
      <c r="AA219" s="4">
        <f t="shared" si="37"/>
        <v>-94983.965648854966</v>
      </c>
    </row>
    <row r="220" spans="1:27" x14ac:dyDescent="0.25">
      <c r="A220" t="s">
        <v>11</v>
      </c>
      <c r="B220">
        <v>2027</v>
      </c>
      <c r="C220" s="11">
        <f t="shared" si="31"/>
        <v>94979.147500000006</v>
      </c>
      <c r="D220" s="11">
        <f t="shared" si="32"/>
        <v>-20515495.860000111</v>
      </c>
      <c r="E220" s="11">
        <v>34192493</v>
      </c>
      <c r="F220" s="13">
        <f t="shared" si="27"/>
        <v>13676997.139999889</v>
      </c>
      <c r="H220" s="19">
        <v>49813122</v>
      </c>
      <c r="I220" s="19"/>
      <c r="J220" s="26">
        <f t="shared" si="33"/>
        <v>24880.034351145037</v>
      </c>
      <c r="K220" s="19">
        <f t="shared" si="34"/>
        <v>-3582724.9465648998</v>
      </c>
      <c r="L220" s="20"/>
      <c r="M220" s="19">
        <v>-149141</v>
      </c>
      <c r="N220" s="19">
        <f t="shared" si="35"/>
        <v>-28336790</v>
      </c>
      <c r="O220" s="19"/>
      <c r="P220" s="19">
        <v>35583</v>
      </c>
      <c r="Q220" s="24"/>
      <c r="R220" s="19">
        <f t="shared" si="28"/>
        <v>-5125133.2899999991</v>
      </c>
      <c r="S220" s="20"/>
      <c r="T220" s="19">
        <v>-6306</v>
      </c>
      <c r="U220" s="19">
        <f t="shared" si="36"/>
        <v>908023</v>
      </c>
      <c r="V220" s="24"/>
      <c r="W220" s="25">
        <f t="shared" si="29"/>
        <v>13676496.763435103</v>
      </c>
      <c r="Y220" s="29">
        <f t="shared" si="30"/>
        <v>500.37656478583813</v>
      </c>
      <c r="AA220" s="4">
        <f t="shared" si="37"/>
        <v>-94983.965648854966</v>
      </c>
    </row>
    <row r="221" spans="1:27" x14ac:dyDescent="0.25">
      <c r="A221" t="s">
        <v>12</v>
      </c>
      <c r="B221">
        <v>2027</v>
      </c>
      <c r="C221" s="11">
        <f t="shared" si="31"/>
        <v>94979.147500000006</v>
      </c>
      <c r="D221" s="11">
        <f t="shared" si="32"/>
        <v>-20610475.007500112</v>
      </c>
      <c r="E221" s="11">
        <v>34192493</v>
      </c>
      <c r="F221" s="13">
        <f t="shared" si="27"/>
        <v>13582017.992499888</v>
      </c>
      <c r="H221" s="19">
        <v>49813122</v>
      </c>
      <c r="I221" s="19"/>
      <c r="J221" s="26">
        <f t="shared" si="33"/>
        <v>24880.034351145037</v>
      </c>
      <c r="K221" s="19">
        <f t="shared" si="34"/>
        <v>-3557844.9122137548</v>
      </c>
      <c r="L221" s="20"/>
      <c r="M221" s="19">
        <v>-149141</v>
      </c>
      <c r="N221" s="19">
        <f t="shared" si="35"/>
        <v>-28485931</v>
      </c>
      <c r="O221" s="19"/>
      <c r="P221" s="19">
        <v>35583</v>
      </c>
      <c r="Q221" s="24"/>
      <c r="R221" s="19">
        <f t="shared" si="28"/>
        <v>-5089550.2899999991</v>
      </c>
      <c r="S221" s="20"/>
      <c r="T221" s="19">
        <v>-6306</v>
      </c>
      <c r="U221" s="19">
        <f t="shared" si="36"/>
        <v>901717</v>
      </c>
      <c r="V221" s="24"/>
      <c r="W221" s="25">
        <f t="shared" si="29"/>
        <v>13581512.797786243</v>
      </c>
      <c r="Y221" s="29">
        <f t="shared" si="30"/>
        <v>505.19471364468336</v>
      </c>
      <c r="AA221" s="4">
        <f t="shared" si="37"/>
        <v>-94983.965648854966</v>
      </c>
    </row>
    <row r="222" spans="1:27" x14ac:dyDescent="0.25">
      <c r="A222" t="s">
        <v>13</v>
      </c>
      <c r="B222">
        <v>2027</v>
      </c>
      <c r="C222" s="11">
        <f t="shared" si="31"/>
        <v>94979.147500000006</v>
      </c>
      <c r="D222" s="11">
        <f t="shared" si="32"/>
        <v>-20705454.155000113</v>
      </c>
      <c r="E222" s="11">
        <v>34192493</v>
      </c>
      <c r="F222" s="13">
        <f t="shared" si="27"/>
        <v>13487038.844999887</v>
      </c>
      <c r="H222" s="19">
        <v>49813122</v>
      </c>
      <c r="I222" s="19"/>
      <c r="J222" s="26">
        <f t="shared" si="33"/>
        <v>24880.034351145037</v>
      </c>
      <c r="K222" s="19">
        <f t="shared" si="34"/>
        <v>-3532964.8778626099</v>
      </c>
      <c r="L222" s="20"/>
      <c r="M222" s="19">
        <v>-149141</v>
      </c>
      <c r="N222" s="19">
        <f t="shared" si="35"/>
        <v>-28635072</v>
      </c>
      <c r="O222" s="19"/>
      <c r="P222" s="19">
        <v>35583</v>
      </c>
      <c r="Q222" s="24"/>
      <c r="R222" s="19">
        <f t="shared" si="28"/>
        <v>-5053967.2899999991</v>
      </c>
      <c r="S222" s="20"/>
      <c r="T222" s="19">
        <v>-6306</v>
      </c>
      <c r="U222" s="19">
        <f t="shared" si="36"/>
        <v>895411</v>
      </c>
      <c r="V222" s="24"/>
      <c r="W222" s="25">
        <f t="shared" si="29"/>
        <v>13486528.832137391</v>
      </c>
      <c r="Y222" s="29">
        <f t="shared" si="30"/>
        <v>510.01286249607801</v>
      </c>
      <c r="AA222" s="4">
        <f t="shared" si="37"/>
        <v>-94983.965648854966</v>
      </c>
    </row>
    <row r="223" spans="1:27" x14ac:dyDescent="0.25">
      <c r="A223" t="s">
        <v>2</v>
      </c>
      <c r="B223">
        <v>2028</v>
      </c>
      <c r="C223" s="11">
        <f t="shared" si="31"/>
        <v>94979.147500000006</v>
      </c>
      <c r="D223" s="11">
        <f t="shared" si="32"/>
        <v>-20800433.302500114</v>
      </c>
      <c r="E223" s="11">
        <v>34192493</v>
      </c>
      <c r="F223" s="13">
        <f t="shared" si="27"/>
        <v>13392059.697499886</v>
      </c>
      <c r="H223" s="19">
        <v>49813122</v>
      </c>
      <c r="I223" s="19"/>
      <c r="J223" s="26">
        <f t="shared" si="33"/>
        <v>24880.034351145037</v>
      </c>
      <c r="K223" s="19">
        <f t="shared" si="34"/>
        <v>-3508084.843511465</v>
      </c>
      <c r="L223" s="20"/>
      <c r="M223" s="19">
        <v>-149141</v>
      </c>
      <c r="N223" s="19">
        <f t="shared" si="35"/>
        <v>-28784213</v>
      </c>
      <c r="O223" s="19"/>
      <c r="P223" s="19">
        <v>35583</v>
      </c>
      <c r="Q223" s="24"/>
      <c r="R223" s="19">
        <f t="shared" si="28"/>
        <v>-5018384.2899999991</v>
      </c>
      <c r="S223" s="20"/>
      <c r="T223" s="19">
        <v>-6306</v>
      </c>
      <c r="U223" s="19">
        <f t="shared" si="36"/>
        <v>889105</v>
      </c>
      <c r="V223" s="24"/>
      <c r="W223" s="25">
        <f t="shared" si="29"/>
        <v>13391544.866488539</v>
      </c>
      <c r="Y223" s="29">
        <f t="shared" si="30"/>
        <v>514.83101134747267</v>
      </c>
      <c r="AA223" s="4">
        <f t="shared" si="37"/>
        <v>-94983.965648854966</v>
      </c>
    </row>
    <row r="224" spans="1:27" x14ac:dyDescent="0.25">
      <c r="A224" t="s">
        <v>3</v>
      </c>
      <c r="B224">
        <v>2028</v>
      </c>
      <c r="C224" s="11">
        <f t="shared" si="31"/>
        <v>94979.147500000006</v>
      </c>
      <c r="D224" s="11">
        <f t="shared" si="32"/>
        <v>-20895412.450000115</v>
      </c>
      <c r="E224" s="11">
        <v>34192493</v>
      </c>
      <c r="F224" s="13">
        <f t="shared" si="27"/>
        <v>13297080.549999885</v>
      </c>
      <c r="H224" s="19">
        <v>49813122</v>
      </c>
      <c r="I224" s="19"/>
      <c r="J224" s="26">
        <f t="shared" si="33"/>
        <v>24880.034351145037</v>
      </c>
      <c r="K224" s="19">
        <f t="shared" si="34"/>
        <v>-3483204.8091603201</v>
      </c>
      <c r="L224" s="20"/>
      <c r="M224" s="19">
        <v>-149141</v>
      </c>
      <c r="N224" s="19">
        <f t="shared" si="35"/>
        <v>-28933354</v>
      </c>
      <c r="O224" s="19"/>
      <c r="P224" s="19">
        <v>35583</v>
      </c>
      <c r="Q224" s="24"/>
      <c r="R224" s="19">
        <f t="shared" si="28"/>
        <v>-4982801.2899999991</v>
      </c>
      <c r="S224" s="20"/>
      <c r="T224" s="19">
        <v>-6306</v>
      </c>
      <c r="U224" s="19">
        <f t="shared" si="36"/>
        <v>882799</v>
      </c>
      <c r="V224" s="24"/>
      <c r="W224" s="25">
        <f t="shared" si="29"/>
        <v>13296560.900839679</v>
      </c>
      <c r="Y224" s="29">
        <f t="shared" si="30"/>
        <v>519.6491602063179</v>
      </c>
      <c r="AA224" s="4">
        <f t="shared" si="37"/>
        <v>-94983.965648854966</v>
      </c>
    </row>
    <row r="225" spans="1:27" x14ac:dyDescent="0.25">
      <c r="A225" t="s">
        <v>4</v>
      </c>
      <c r="B225">
        <v>2028</v>
      </c>
      <c r="C225" s="11">
        <f t="shared" si="31"/>
        <v>94979.147500000006</v>
      </c>
      <c r="D225" s="11">
        <f t="shared" si="32"/>
        <v>-20990391.597500116</v>
      </c>
      <c r="E225" s="11">
        <v>34192493</v>
      </c>
      <c r="F225" s="13">
        <f t="shared" si="27"/>
        <v>13202101.402499884</v>
      </c>
      <c r="H225" s="19">
        <v>49813122</v>
      </c>
      <c r="I225" s="19"/>
      <c r="J225" s="26">
        <f t="shared" si="33"/>
        <v>24880.034351145037</v>
      </c>
      <c r="K225" s="19">
        <f t="shared" si="34"/>
        <v>-3458324.7748091752</v>
      </c>
      <c r="L225" s="20"/>
      <c r="M225" s="19">
        <v>-149141</v>
      </c>
      <c r="N225" s="19">
        <f t="shared" si="35"/>
        <v>-29082495</v>
      </c>
      <c r="O225" s="19"/>
      <c r="P225" s="19">
        <v>35583</v>
      </c>
      <c r="Q225" s="24"/>
      <c r="R225" s="19">
        <f t="shared" si="28"/>
        <v>-4947218.2899999991</v>
      </c>
      <c r="S225" s="20"/>
      <c r="T225" s="19">
        <v>-6306</v>
      </c>
      <c r="U225" s="19">
        <f t="shared" si="36"/>
        <v>876493</v>
      </c>
      <c r="V225" s="24"/>
      <c r="W225" s="25">
        <f t="shared" si="29"/>
        <v>13201576.935190827</v>
      </c>
      <c r="Y225" s="29">
        <f t="shared" si="30"/>
        <v>524.46730905771255</v>
      </c>
      <c r="AA225" s="4">
        <f t="shared" si="37"/>
        <v>-94983.965648854966</v>
      </c>
    </row>
    <row r="226" spans="1:27" x14ac:dyDescent="0.25">
      <c r="A226" t="s">
        <v>5</v>
      </c>
      <c r="B226">
        <v>2028</v>
      </c>
      <c r="C226" s="11">
        <f t="shared" si="31"/>
        <v>94979.147500000006</v>
      </c>
      <c r="D226" s="11">
        <f t="shared" si="32"/>
        <v>-21085370.745000117</v>
      </c>
      <c r="E226" s="11">
        <v>34192493</v>
      </c>
      <c r="F226" s="13">
        <f t="shared" si="27"/>
        <v>13107122.254999883</v>
      </c>
      <c r="H226" s="19">
        <v>49813122</v>
      </c>
      <c r="I226" s="19"/>
      <c r="J226" s="26">
        <f t="shared" si="33"/>
        <v>24880.034351145037</v>
      </c>
      <c r="K226" s="19">
        <f t="shared" si="34"/>
        <v>-3433444.7404580303</v>
      </c>
      <c r="L226" s="20"/>
      <c r="M226" s="19">
        <v>-149141</v>
      </c>
      <c r="N226" s="19">
        <f t="shared" si="35"/>
        <v>-29231636</v>
      </c>
      <c r="O226" s="19"/>
      <c r="P226" s="19">
        <v>35583</v>
      </c>
      <c r="Q226" s="24"/>
      <c r="R226" s="19">
        <f t="shared" si="28"/>
        <v>-4911635.2899999991</v>
      </c>
      <c r="S226" s="20"/>
      <c r="T226" s="19">
        <v>-6306</v>
      </c>
      <c r="U226" s="19">
        <f t="shared" si="36"/>
        <v>870187</v>
      </c>
      <c r="V226" s="24"/>
      <c r="W226" s="25">
        <f t="shared" si="29"/>
        <v>13106592.969541967</v>
      </c>
      <c r="Y226" s="29">
        <f t="shared" si="30"/>
        <v>529.28545791655779</v>
      </c>
      <c r="AA226" s="4">
        <f t="shared" si="37"/>
        <v>-94983.965648854966</v>
      </c>
    </row>
    <row r="227" spans="1:27" x14ac:dyDescent="0.25">
      <c r="A227" t="s">
        <v>6</v>
      </c>
      <c r="B227">
        <v>2028</v>
      </c>
      <c r="C227" s="11">
        <f t="shared" si="31"/>
        <v>94979.147500000006</v>
      </c>
      <c r="D227" s="11">
        <f t="shared" si="32"/>
        <v>-21180349.892500117</v>
      </c>
      <c r="E227" s="11">
        <v>34192493</v>
      </c>
      <c r="F227" s="13">
        <f t="shared" si="27"/>
        <v>13012143.107499883</v>
      </c>
      <c r="H227" s="19">
        <v>49813122</v>
      </c>
      <c r="I227" s="19"/>
      <c r="J227" s="26">
        <f t="shared" si="33"/>
        <v>24880.034351145037</v>
      </c>
      <c r="K227" s="19">
        <f t="shared" si="34"/>
        <v>-3408564.7061068853</v>
      </c>
      <c r="L227" s="20"/>
      <c r="M227" s="19">
        <v>-149141</v>
      </c>
      <c r="N227" s="19">
        <f t="shared" si="35"/>
        <v>-29380777</v>
      </c>
      <c r="O227" s="19"/>
      <c r="P227" s="19">
        <v>35583</v>
      </c>
      <c r="Q227" s="24"/>
      <c r="R227" s="19">
        <f t="shared" si="28"/>
        <v>-4876052.2899999991</v>
      </c>
      <c r="S227" s="20"/>
      <c r="T227" s="19">
        <v>-6306</v>
      </c>
      <c r="U227" s="19">
        <f t="shared" si="36"/>
        <v>863881</v>
      </c>
      <c r="V227" s="24"/>
      <c r="W227" s="25">
        <f t="shared" si="29"/>
        <v>13011609.003893115</v>
      </c>
      <c r="Y227" s="29">
        <f t="shared" si="30"/>
        <v>534.10360676795244</v>
      </c>
      <c r="AA227" s="4">
        <f t="shared" si="37"/>
        <v>-94983.965648854966</v>
      </c>
    </row>
    <row r="228" spans="1:27" x14ac:dyDescent="0.25">
      <c r="A228" t="s">
        <v>7</v>
      </c>
      <c r="B228">
        <v>2028</v>
      </c>
      <c r="C228" s="11">
        <f t="shared" si="31"/>
        <v>94979.147500000006</v>
      </c>
      <c r="D228" s="11">
        <f t="shared" si="32"/>
        <v>-21275329.040000118</v>
      </c>
      <c r="E228" s="11">
        <v>34192493</v>
      </c>
      <c r="F228" s="13">
        <f t="shared" si="27"/>
        <v>12917163.959999882</v>
      </c>
      <c r="H228" s="19">
        <v>49813122</v>
      </c>
      <c r="I228" s="19"/>
      <c r="J228" s="26">
        <f t="shared" si="33"/>
        <v>24880.034351145037</v>
      </c>
      <c r="K228" s="19">
        <f t="shared" si="34"/>
        <v>-3383684.6717557404</v>
      </c>
      <c r="L228" s="20"/>
      <c r="M228" s="19">
        <v>-149141</v>
      </c>
      <c r="N228" s="19">
        <f t="shared" si="35"/>
        <v>-29529918</v>
      </c>
      <c r="O228" s="19"/>
      <c r="P228" s="19">
        <v>35583</v>
      </c>
      <c r="Q228" s="24"/>
      <c r="R228" s="19">
        <f t="shared" si="28"/>
        <v>-4840469.2899999991</v>
      </c>
      <c r="S228" s="20"/>
      <c r="T228" s="19">
        <v>-6306</v>
      </c>
      <c r="U228" s="19">
        <f t="shared" si="36"/>
        <v>857575</v>
      </c>
      <c r="V228" s="24"/>
      <c r="W228" s="25">
        <f t="shared" si="29"/>
        <v>12916625.038244262</v>
      </c>
      <c r="Y228" s="29">
        <f t="shared" si="30"/>
        <v>538.9217556193471</v>
      </c>
      <c r="AA228" s="4">
        <f t="shared" si="37"/>
        <v>-94983.965648854966</v>
      </c>
    </row>
    <row r="229" spans="1:27" x14ac:dyDescent="0.25">
      <c r="A229" t="s">
        <v>8</v>
      </c>
      <c r="B229">
        <v>2028</v>
      </c>
      <c r="C229" s="11">
        <f t="shared" si="31"/>
        <v>94979.147500000006</v>
      </c>
      <c r="D229" s="11">
        <f t="shared" si="32"/>
        <v>-21370308.187500119</v>
      </c>
      <c r="E229" s="11">
        <v>34192493</v>
      </c>
      <c r="F229" s="13">
        <f t="shared" si="27"/>
        <v>12822184.812499881</v>
      </c>
      <c r="H229" s="19">
        <v>49813122</v>
      </c>
      <c r="I229" s="19"/>
      <c r="J229" s="26">
        <f t="shared" si="33"/>
        <v>24880.034351145037</v>
      </c>
      <c r="K229" s="19">
        <f t="shared" si="34"/>
        <v>-3358804.6374045955</v>
      </c>
      <c r="L229" s="20"/>
      <c r="M229" s="19">
        <v>-149141</v>
      </c>
      <c r="N229" s="19">
        <f t="shared" si="35"/>
        <v>-29679059</v>
      </c>
      <c r="O229" s="19"/>
      <c r="P229" s="19">
        <v>35583</v>
      </c>
      <c r="Q229" s="24"/>
      <c r="R229" s="19">
        <f t="shared" si="28"/>
        <v>-4804886.2899999991</v>
      </c>
      <c r="S229" s="20"/>
      <c r="T229" s="19">
        <v>-6306</v>
      </c>
      <c r="U229" s="19">
        <f t="shared" si="36"/>
        <v>851269</v>
      </c>
      <c r="V229" s="24"/>
      <c r="W229" s="25">
        <f t="shared" si="29"/>
        <v>12821641.072595403</v>
      </c>
      <c r="Y229" s="29">
        <f t="shared" si="30"/>
        <v>543.73990447819233</v>
      </c>
      <c r="AA229" s="4">
        <f t="shared" si="37"/>
        <v>-94983.965648854966</v>
      </c>
    </row>
    <row r="230" spans="1:27" x14ac:dyDescent="0.25">
      <c r="A230" t="s">
        <v>9</v>
      </c>
      <c r="B230">
        <v>2028</v>
      </c>
      <c r="C230" s="11">
        <f t="shared" si="31"/>
        <v>94979.147500000006</v>
      </c>
      <c r="D230" s="11">
        <f t="shared" si="32"/>
        <v>-21465287.33500012</v>
      </c>
      <c r="E230" s="11">
        <v>34192493</v>
      </c>
      <c r="F230" s="13">
        <f t="shared" si="27"/>
        <v>12727205.66499988</v>
      </c>
      <c r="H230" s="19">
        <v>49813122</v>
      </c>
      <c r="I230" s="19"/>
      <c r="J230" s="26">
        <f t="shared" si="33"/>
        <v>24880.034351145037</v>
      </c>
      <c r="K230" s="19">
        <f t="shared" si="34"/>
        <v>-3333924.6030534506</v>
      </c>
      <c r="L230" s="20"/>
      <c r="M230" s="19">
        <v>-149141</v>
      </c>
      <c r="N230" s="19">
        <f t="shared" si="35"/>
        <v>-29828200</v>
      </c>
      <c r="O230" s="19"/>
      <c r="P230" s="19">
        <v>35583</v>
      </c>
      <c r="Q230" s="24"/>
      <c r="R230" s="19">
        <f t="shared" si="28"/>
        <v>-4769303.2899999991</v>
      </c>
      <c r="S230" s="20"/>
      <c r="T230" s="19">
        <v>-6306</v>
      </c>
      <c r="U230" s="19">
        <f t="shared" si="36"/>
        <v>844963</v>
      </c>
      <c r="V230" s="24"/>
      <c r="W230" s="25">
        <f t="shared" si="29"/>
        <v>12726657.10694655</v>
      </c>
      <c r="Y230" s="29">
        <f t="shared" si="30"/>
        <v>548.55805332958698</v>
      </c>
      <c r="AA230" s="4">
        <f t="shared" si="37"/>
        <v>-94983.965648854966</v>
      </c>
    </row>
    <row r="231" spans="1:27" x14ac:dyDescent="0.25">
      <c r="A231" t="s">
        <v>10</v>
      </c>
      <c r="B231">
        <v>2028</v>
      </c>
      <c r="C231" s="11">
        <f t="shared" si="31"/>
        <v>94979.147500000006</v>
      </c>
      <c r="D231" s="11">
        <f t="shared" si="32"/>
        <v>-21560266.482500121</v>
      </c>
      <c r="E231" s="11">
        <v>34192493</v>
      </c>
      <c r="F231" s="13">
        <f t="shared" ref="F231:F294" si="38">E231+D231</f>
        <v>12632226.517499879</v>
      </c>
      <c r="H231" s="19">
        <v>49813122</v>
      </c>
      <c r="I231" s="19"/>
      <c r="J231" s="26">
        <f t="shared" si="33"/>
        <v>24880.034351145037</v>
      </c>
      <c r="K231" s="19">
        <f t="shared" si="34"/>
        <v>-3309044.5687023057</v>
      </c>
      <c r="L231" s="20"/>
      <c r="M231" s="19">
        <v>-149141</v>
      </c>
      <c r="N231" s="19">
        <f t="shared" si="35"/>
        <v>-29977341</v>
      </c>
      <c r="O231" s="19"/>
      <c r="P231" s="19">
        <v>35583</v>
      </c>
      <c r="Q231" s="24"/>
      <c r="R231" s="19">
        <f t="shared" ref="R231:R294" si="39">R230+P231+Q231</f>
        <v>-4733720.2899999991</v>
      </c>
      <c r="S231" s="20"/>
      <c r="T231" s="19">
        <v>-6306</v>
      </c>
      <c r="U231" s="19">
        <f t="shared" si="36"/>
        <v>838657</v>
      </c>
      <c r="V231" s="24"/>
      <c r="W231" s="25">
        <f t="shared" ref="W231:W294" si="40">R231+N231+K231+H231+U231</f>
        <v>12631673.141297698</v>
      </c>
      <c r="Y231" s="29">
        <f t="shared" ref="Y231:Y294" si="41">F231-W231</f>
        <v>553.37620218098164</v>
      </c>
      <c r="AA231" s="4">
        <f t="shared" si="37"/>
        <v>-94983.965648854966</v>
      </c>
    </row>
    <row r="232" spans="1:27" x14ac:dyDescent="0.25">
      <c r="A232" t="s">
        <v>11</v>
      </c>
      <c r="B232">
        <v>2028</v>
      </c>
      <c r="C232" s="11">
        <f t="shared" ref="C232:C295" si="42">1139749.77/12</f>
        <v>94979.147500000006</v>
      </c>
      <c r="D232" s="11">
        <f t="shared" ref="D232:D295" si="43">D231-C232</f>
        <v>-21655245.630000122</v>
      </c>
      <c r="E232" s="11">
        <v>34192493</v>
      </c>
      <c r="F232" s="13">
        <f t="shared" si="38"/>
        <v>12537247.369999878</v>
      </c>
      <c r="H232" s="19">
        <v>49813122</v>
      </c>
      <c r="I232" s="19"/>
      <c r="J232" s="26">
        <f t="shared" ref="J232:J295" si="44">-$K$102/262</f>
        <v>24880.034351145037</v>
      </c>
      <c r="K232" s="19">
        <f t="shared" ref="K232:K295" si="45">K231+J232</f>
        <v>-3284164.5343511607</v>
      </c>
      <c r="L232" s="20"/>
      <c r="M232" s="19">
        <v>-149141</v>
      </c>
      <c r="N232" s="19">
        <f t="shared" ref="N232:N295" si="46">N231+M232</f>
        <v>-30126482</v>
      </c>
      <c r="O232" s="19"/>
      <c r="P232" s="19">
        <v>35583</v>
      </c>
      <c r="Q232" s="24"/>
      <c r="R232" s="19">
        <f t="shared" si="39"/>
        <v>-4698137.2899999991</v>
      </c>
      <c r="S232" s="20"/>
      <c r="T232" s="19">
        <v>-6306</v>
      </c>
      <c r="U232" s="19">
        <f t="shared" ref="U232:U295" si="47">U231+T232</f>
        <v>832351</v>
      </c>
      <c r="V232" s="24"/>
      <c r="W232" s="25">
        <f t="shared" si="40"/>
        <v>12536689.175648838</v>
      </c>
      <c r="Y232" s="29">
        <f t="shared" si="41"/>
        <v>558.19435103982687</v>
      </c>
      <c r="AA232" s="4">
        <f t="shared" si="37"/>
        <v>-94983.965648854966</v>
      </c>
    </row>
    <row r="233" spans="1:27" x14ac:dyDescent="0.25">
      <c r="A233" t="s">
        <v>12</v>
      </c>
      <c r="B233">
        <v>2028</v>
      </c>
      <c r="C233" s="11">
        <f t="shared" si="42"/>
        <v>94979.147500000006</v>
      </c>
      <c r="D233" s="11">
        <f t="shared" si="43"/>
        <v>-21750224.777500123</v>
      </c>
      <c r="E233" s="11">
        <v>34192493</v>
      </c>
      <c r="F233" s="13">
        <f t="shared" si="38"/>
        <v>12442268.222499877</v>
      </c>
      <c r="H233" s="19">
        <v>49813122</v>
      </c>
      <c r="I233" s="19"/>
      <c r="J233" s="26">
        <f t="shared" si="44"/>
        <v>24880.034351145037</v>
      </c>
      <c r="K233" s="19">
        <f t="shared" si="45"/>
        <v>-3259284.5000000158</v>
      </c>
      <c r="L233" s="20"/>
      <c r="M233" s="19">
        <v>-149141</v>
      </c>
      <c r="N233" s="19">
        <f t="shared" si="46"/>
        <v>-30275623</v>
      </c>
      <c r="O233" s="19"/>
      <c r="P233" s="19">
        <v>35583</v>
      </c>
      <c r="Q233" s="24"/>
      <c r="R233" s="19">
        <f t="shared" si="39"/>
        <v>-4662554.2899999991</v>
      </c>
      <c r="S233" s="20"/>
      <c r="T233" s="19">
        <v>-6306</v>
      </c>
      <c r="U233" s="19">
        <f t="shared" si="47"/>
        <v>826045</v>
      </c>
      <c r="V233" s="24"/>
      <c r="W233" s="25">
        <f t="shared" si="40"/>
        <v>12441705.209999986</v>
      </c>
      <c r="Y233" s="29">
        <f t="shared" si="41"/>
        <v>563.01249989122152</v>
      </c>
      <c r="AA233" s="4">
        <f t="shared" si="37"/>
        <v>-94983.965648854966</v>
      </c>
    </row>
    <row r="234" spans="1:27" x14ac:dyDescent="0.25">
      <c r="A234" t="s">
        <v>13</v>
      </c>
      <c r="B234">
        <v>2028</v>
      </c>
      <c r="C234" s="11">
        <f t="shared" si="42"/>
        <v>94979.147500000006</v>
      </c>
      <c r="D234" s="11">
        <f t="shared" si="43"/>
        <v>-21845203.925000124</v>
      </c>
      <c r="E234" s="11">
        <v>34192493</v>
      </c>
      <c r="F234" s="13">
        <f t="shared" si="38"/>
        <v>12347289.074999876</v>
      </c>
      <c r="H234" s="19">
        <v>49813122</v>
      </c>
      <c r="I234" s="19"/>
      <c r="J234" s="26">
        <f t="shared" si="44"/>
        <v>24880.034351145037</v>
      </c>
      <c r="K234" s="19">
        <f t="shared" si="45"/>
        <v>-3234404.4656488709</v>
      </c>
      <c r="L234" s="20"/>
      <c r="M234" s="19">
        <v>-149141</v>
      </c>
      <c r="N234" s="19">
        <f t="shared" si="46"/>
        <v>-30424764</v>
      </c>
      <c r="O234" s="19"/>
      <c r="P234" s="19">
        <v>35583</v>
      </c>
      <c r="Q234" s="24"/>
      <c r="R234" s="19">
        <f t="shared" si="39"/>
        <v>-4626971.2899999991</v>
      </c>
      <c r="S234" s="20"/>
      <c r="T234" s="19">
        <v>-6306</v>
      </c>
      <c r="U234" s="19">
        <f t="shared" si="47"/>
        <v>819739</v>
      </c>
      <c r="V234" s="24"/>
      <c r="W234" s="25">
        <f t="shared" si="40"/>
        <v>12346721.244351134</v>
      </c>
      <c r="Y234" s="29">
        <f t="shared" si="41"/>
        <v>567.83064874261618</v>
      </c>
      <c r="AA234" s="4">
        <f t="shared" si="37"/>
        <v>-94983.965648854966</v>
      </c>
    </row>
    <row r="235" spans="1:27" x14ac:dyDescent="0.25">
      <c r="A235" t="s">
        <v>2</v>
      </c>
      <c r="B235">
        <v>2029</v>
      </c>
      <c r="C235" s="11">
        <f t="shared" si="42"/>
        <v>94979.147500000006</v>
      </c>
      <c r="D235" s="11">
        <f t="shared" si="43"/>
        <v>-21940183.072500125</v>
      </c>
      <c r="E235" s="11">
        <v>34192493</v>
      </c>
      <c r="F235" s="13">
        <f t="shared" si="38"/>
        <v>12252309.927499875</v>
      </c>
      <c r="H235" s="19">
        <v>49813122</v>
      </c>
      <c r="I235" s="19"/>
      <c r="J235" s="26">
        <f t="shared" si="44"/>
        <v>24880.034351145037</v>
      </c>
      <c r="K235" s="19">
        <f t="shared" si="45"/>
        <v>-3209524.431297726</v>
      </c>
      <c r="L235" s="20"/>
      <c r="M235" s="19">
        <v>-149141</v>
      </c>
      <c r="N235" s="19">
        <f t="shared" si="46"/>
        <v>-30573905</v>
      </c>
      <c r="O235" s="19"/>
      <c r="P235" s="19">
        <v>35583</v>
      </c>
      <c r="Q235" s="24"/>
      <c r="R235" s="19">
        <f t="shared" si="39"/>
        <v>-4591388.2899999991</v>
      </c>
      <c r="S235" s="20"/>
      <c r="T235" s="19">
        <v>-6306</v>
      </c>
      <c r="U235" s="19">
        <f t="shared" si="47"/>
        <v>813433</v>
      </c>
      <c r="V235" s="24"/>
      <c r="W235" s="25">
        <f t="shared" si="40"/>
        <v>12251737.278702274</v>
      </c>
      <c r="Y235" s="29">
        <f t="shared" si="41"/>
        <v>572.64879760146141</v>
      </c>
      <c r="AA235" s="4">
        <f t="shared" si="37"/>
        <v>-94983.965648854966</v>
      </c>
    </row>
    <row r="236" spans="1:27" x14ac:dyDescent="0.25">
      <c r="A236" t="s">
        <v>3</v>
      </c>
      <c r="B236">
        <v>2029</v>
      </c>
      <c r="C236" s="11">
        <f t="shared" si="42"/>
        <v>94979.147500000006</v>
      </c>
      <c r="D236" s="11">
        <f t="shared" si="43"/>
        <v>-22035162.220000125</v>
      </c>
      <c r="E236" s="11">
        <v>34192493</v>
      </c>
      <c r="F236" s="13">
        <f t="shared" si="38"/>
        <v>12157330.779999875</v>
      </c>
      <c r="H236" s="19">
        <v>49813122</v>
      </c>
      <c r="I236" s="19"/>
      <c r="J236" s="26">
        <f t="shared" si="44"/>
        <v>24880.034351145037</v>
      </c>
      <c r="K236" s="19">
        <f t="shared" si="45"/>
        <v>-3184644.3969465811</v>
      </c>
      <c r="L236" s="20"/>
      <c r="M236" s="19">
        <v>-149141</v>
      </c>
      <c r="N236" s="19">
        <f t="shared" si="46"/>
        <v>-30723046</v>
      </c>
      <c r="O236" s="19"/>
      <c r="P236" s="19">
        <v>35583</v>
      </c>
      <c r="Q236" s="24"/>
      <c r="R236" s="19">
        <f t="shared" si="39"/>
        <v>-4555805.2899999991</v>
      </c>
      <c r="S236" s="20"/>
      <c r="T236" s="19">
        <v>-6306</v>
      </c>
      <c r="U236" s="19">
        <f t="shared" si="47"/>
        <v>807127</v>
      </c>
      <c r="V236" s="24"/>
      <c r="W236" s="25">
        <f t="shared" si="40"/>
        <v>12156753.313053422</v>
      </c>
      <c r="Y236" s="29">
        <f t="shared" si="41"/>
        <v>577.46694645285606</v>
      </c>
      <c r="AA236" s="4">
        <f t="shared" si="37"/>
        <v>-94983.965648854966</v>
      </c>
    </row>
    <row r="237" spans="1:27" x14ac:dyDescent="0.25">
      <c r="A237" t="s">
        <v>4</v>
      </c>
      <c r="B237">
        <v>2029</v>
      </c>
      <c r="C237" s="11">
        <f t="shared" si="42"/>
        <v>94979.147500000006</v>
      </c>
      <c r="D237" s="11">
        <f t="shared" si="43"/>
        <v>-22130141.367500126</v>
      </c>
      <c r="E237" s="11">
        <v>34192493</v>
      </c>
      <c r="F237" s="13">
        <f t="shared" si="38"/>
        <v>12062351.632499874</v>
      </c>
      <c r="H237" s="19">
        <v>49813122</v>
      </c>
      <c r="I237" s="19"/>
      <c r="J237" s="26">
        <f t="shared" si="44"/>
        <v>24880.034351145037</v>
      </c>
      <c r="K237" s="19">
        <f t="shared" si="45"/>
        <v>-3159764.3625954362</v>
      </c>
      <c r="L237" s="20"/>
      <c r="M237" s="19">
        <v>-149141</v>
      </c>
      <c r="N237" s="19">
        <f t="shared" si="46"/>
        <v>-30872187</v>
      </c>
      <c r="O237" s="19"/>
      <c r="P237" s="19">
        <v>35583</v>
      </c>
      <c r="Q237" s="24"/>
      <c r="R237" s="19">
        <f t="shared" si="39"/>
        <v>-4520222.2899999991</v>
      </c>
      <c r="S237" s="20"/>
      <c r="T237" s="19">
        <v>-6306</v>
      </c>
      <c r="U237" s="19">
        <f t="shared" si="47"/>
        <v>800821</v>
      </c>
      <c r="V237" s="24"/>
      <c r="W237" s="25">
        <f t="shared" si="40"/>
        <v>12061769.347404562</v>
      </c>
      <c r="Y237" s="29">
        <f t="shared" si="41"/>
        <v>582.2850953117013</v>
      </c>
      <c r="AA237" s="4">
        <f t="shared" si="37"/>
        <v>-94983.965648854966</v>
      </c>
    </row>
    <row r="238" spans="1:27" x14ac:dyDescent="0.25">
      <c r="A238" t="s">
        <v>5</v>
      </c>
      <c r="B238">
        <v>2029</v>
      </c>
      <c r="C238" s="11">
        <f t="shared" si="42"/>
        <v>94979.147500000006</v>
      </c>
      <c r="D238" s="11">
        <f t="shared" si="43"/>
        <v>-22225120.515000127</v>
      </c>
      <c r="E238" s="11">
        <v>34192493</v>
      </c>
      <c r="F238" s="13">
        <f t="shared" si="38"/>
        <v>11967372.484999873</v>
      </c>
      <c r="H238" s="19">
        <v>49813122</v>
      </c>
      <c r="I238" s="19"/>
      <c r="J238" s="26">
        <f t="shared" si="44"/>
        <v>24880.034351145037</v>
      </c>
      <c r="K238" s="19">
        <f t="shared" si="45"/>
        <v>-3134884.3282442912</v>
      </c>
      <c r="L238" s="20"/>
      <c r="M238" s="19">
        <v>-149141</v>
      </c>
      <c r="N238" s="19">
        <f t="shared" si="46"/>
        <v>-31021328</v>
      </c>
      <c r="O238" s="19"/>
      <c r="P238" s="19">
        <v>35583</v>
      </c>
      <c r="Q238" s="24"/>
      <c r="R238" s="19">
        <f t="shared" si="39"/>
        <v>-4484639.2899999991</v>
      </c>
      <c r="S238" s="20"/>
      <c r="T238" s="19">
        <v>-6306</v>
      </c>
      <c r="U238" s="19">
        <f t="shared" si="47"/>
        <v>794515</v>
      </c>
      <c r="V238" s="24"/>
      <c r="W238" s="25">
        <f t="shared" si="40"/>
        <v>11966785.38175571</v>
      </c>
      <c r="Y238" s="29">
        <f t="shared" si="41"/>
        <v>587.10324416309595</v>
      </c>
      <c r="AA238" s="4">
        <f t="shared" si="37"/>
        <v>-94983.965648854966</v>
      </c>
    </row>
    <row r="239" spans="1:27" x14ac:dyDescent="0.25">
      <c r="A239" t="s">
        <v>6</v>
      </c>
      <c r="B239">
        <v>2029</v>
      </c>
      <c r="C239" s="11">
        <f t="shared" si="42"/>
        <v>94979.147500000006</v>
      </c>
      <c r="D239" s="11">
        <f t="shared" si="43"/>
        <v>-22320099.662500128</v>
      </c>
      <c r="E239" s="11">
        <v>34192493</v>
      </c>
      <c r="F239" s="13">
        <f t="shared" si="38"/>
        <v>11872393.337499872</v>
      </c>
      <c r="H239" s="19">
        <v>49813122</v>
      </c>
      <c r="I239" s="19"/>
      <c r="J239" s="26">
        <f t="shared" si="44"/>
        <v>24880.034351145037</v>
      </c>
      <c r="K239" s="19">
        <f t="shared" si="45"/>
        <v>-3110004.2938931463</v>
      </c>
      <c r="L239" s="20"/>
      <c r="M239" s="19">
        <v>-149141</v>
      </c>
      <c r="N239" s="19">
        <f t="shared" si="46"/>
        <v>-31170469</v>
      </c>
      <c r="O239" s="19"/>
      <c r="P239" s="19">
        <v>35583</v>
      </c>
      <c r="Q239" s="24"/>
      <c r="R239" s="19">
        <f t="shared" si="39"/>
        <v>-4449056.2899999991</v>
      </c>
      <c r="S239" s="20"/>
      <c r="T239" s="19">
        <v>-6306</v>
      </c>
      <c r="U239" s="19">
        <f t="shared" si="47"/>
        <v>788209</v>
      </c>
      <c r="V239" s="24"/>
      <c r="W239" s="25">
        <f t="shared" si="40"/>
        <v>11871801.416106857</v>
      </c>
      <c r="Y239" s="29">
        <f t="shared" si="41"/>
        <v>591.9213930144906</v>
      </c>
      <c r="AA239" s="4">
        <f t="shared" si="37"/>
        <v>-94983.965648854966</v>
      </c>
    </row>
    <row r="240" spans="1:27" x14ac:dyDescent="0.25">
      <c r="A240" t="s">
        <v>7</v>
      </c>
      <c r="B240">
        <v>2029</v>
      </c>
      <c r="C240" s="11">
        <f t="shared" si="42"/>
        <v>94979.147500000006</v>
      </c>
      <c r="D240" s="11">
        <f t="shared" si="43"/>
        <v>-22415078.810000129</v>
      </c>
      <c r="E240" s="11">
        <v>34192493</v>
      </c>
      <c r="F240" s="13">
        <f t="shared" si="38"/>
        <v>11777414.189999871</v>
      </c>
      <c r="H240" s="19">
        <v>49813122</v>
      </c>
      <c r="I240" s="19"/>
      <c r="J240" s="26">
        <f t="shared" si="44"/>
        <v>24880.034351145037</v>
      </c>
      <c r="K240" s="19">
        <f t="shared" si="45"/>
        <v>-3085124.2595420014</v>
      </c>
      <c r="L240" s="20"/>
      <c r="M240" s="19">
        <v>-149141</v>
      </c>
      <c r="N240" s="19">
        <f t="shared" si="46"/>
        <v>-31319610</v>
      </c>
      <c r="O240" s="19"/>
      <c r="P240" s="19">
        <v>35583</v>
      </c>
      <c r="Q240" s="24"/>
      <c r="R240" s="19">
        <f t="shared" si="39"/>
        <v>-4413473.2899999991</v>
      </c>
      <c r="S240" s="20"/>
      <c r="T240" s="19">
        <v>-6306</v>
      </c>
      <c r="U240" s="19">
        <f t="shared" si="47"/>
        <v>781903</v>
      </c>
      <c r="V240" s="24"/>
      <c r="W240" s="25">
        <f t="shared" si="40"/>
        <v>11776817.450457998</v>
      </c>
      <c r="Y240" s="29">
        <f t="shared" si="41"/>
        <v>596.73954187333584</v>
      </c>
      <c r="AA240" s="4">
        <f t="shared" si="37"/>
        <v>-94983.965648854966</v>
      </c>
    </row>
    <row r="241" spans="1:27" x14ac:dyDescent="0.25">
      <c r="A241" t="s">
        <v>8</v>
      </c>
      <c r="B241">
        <v>2029</v>
      </c>
      <c r="C241" s="11">
        <f t="shared" si="42"/>
        <v>94979.147500000006</v>
      </c>
      <c r="D241" s="11">
        <f t="shared" si="43"/>
        <v>-22510057.95750013</v>
      </c>
      <c r="E241" s="11">
        <v>34192493</v>
      </c>
      <c r="F241" s="13">
        <f t="shared" si="38"/>
        <v>11682435.04249987</v>
      </c>
      <c r="H241" s="19">
        <v>49813122</v>
      </c>
      <c r="I241" s="19"/>
      <c r="J241" s="26">
        <f t="shared" si="44"/>
        <v>24880.034351145037</v>
      </c>
      <c r="K241" s="19">
        <f t="shared" si="45"/>
        <v>-3060244.2251908565</v>
      </c>
      <c r="L241" s="20"/>
      <c r="M241" s="19">
        <v>-149141</v>
      </c>
      <c r="N241" s="19">
        <f t="shared" si="46"/>
        <v>-31468751</v>
      </c>
      <c r="O241" s="19"/>
      <c r="P241" s="19">
        <v>35583</v>
      </c>
      <c r="Q241" s="24"/>
      <c r="R241" s="19">
        <f t="shared" si="39"/>
        <v>-4377890.2899999991</v>
      </c>
      <c r="S241" s="20"/>
      <c r="T241" s="19">
        <v>-6306</v>
      </c>
      <c r="U241" s="19">
        <f t="shared" si="47"/>
        <v>775597</v>
      </c>
      <c r="V241" s="24"/>
      <c r="W241" s="25">
        <f t="shared" si="40"/>
        <v>11681833.484809145</v>
      </c>
      <c r="Y241" s="29">
        <f t="shared" si="41"/>
        <v>601.55769072473049</v>
      </c>
      <c r="AA241" s="4">
        <f t="shared" si="37"/>
        <v>-94983.965648854966</v>
      </c>
    </row>
    <row r="242" spans="1:27" x14ac:dyDescent="0.25">
      <c r="A242" t="s">
        <v>9</v>
      </c>
      <c r="B242">
        <v>2029</v>
      </c>
      <c r="C242" s="11">
        <f t="shared" si="42"/>
        <v>94979.147500000006</v>
      </c>
      <c r="D242" s="11">
        <f t="shared" si="43"/>
        <v>-22605037.105000131</v>
      </c>
      <c r="E242" s="11">
        <v>34192493</v>
      </c>
      <c r="F242" s="13">
        <f t="shared" si="38"/>
        <v>11587455.894999869</v>
      </c>
      <c r="H242" s="19">
        <v>49813122</v>
      </c>
      <c r="I242" s="19"/>
      <c r="J242" s="26">
        <f t="shared" si="44"/>
        <v>24880.034351145037</v>
      </c>
      <c r="K242" s="19">
        <f t="shared" si="45"/>
        <v>-3035364.1908397116</v>
      </c>
      <c r="L242" s="20"/>
      <c r="M242" s="19">
        <v>-149141</v>
      </c>
      <c r="N242" s="19">
        <f t="shared" si="46"/>
        <v>-31617892</v>
      </c>
      <c r="O242" s="19"/>
      <c r="P242" s="19">
        <v>35583</v>
      </c>
      <c r="Q242" s="24"/>
      <c r="R242" s="19">
        <f t="shared" si="39"/>
        <v>-4342307.2899999991</v>
      </c>
      <c r="S242" s="20"/>
      <c r="T242" s="19">
        <v>-6306</v>
      </c>
      <c r="U242" s="19">
        <f t="shared" si="47"/>
        <v>769291</v>
      </c>
      <c r="V242" s="24"/>
      <c r="W242" s="25">
        <f t="shared" si="40"/>
        <v>11586849.519160286</v>
      </c>
      <c r="Y242" s="29">
        <f t="shared" si="41"/>
        <v>606.37583958357573</v>
      </c>
      <c r="AA242" s="4">
        <f t="shared" si="37"/>
        <v>-94983.965648854966</v>
      </c>
    </row>
    <row r="243" spans="1:27" x14ac:dyDescent="0.25">
      <c r="A243" t="s">
        <v>10</v>
      </c>
      <c r="B243">
        <v>2029</v>
      </c>
      <c r="C243" s="11">
        <f t="shared" si="42"/>
        <v>94979.147500000006</v>
      </c>
      <c r="D243" s="11">
        <f t="shared" si="43"/>
        <v>-22700016.252500132</v>
      </c>
      <c r="E243" s="11">
        <v>34192493</v>
      </c>
      <c r="F243" s="13">
        <f t="shared" si="38"/>
        <v>11492476.747499868</v>
      </c>
      <c r="H243" s="19">
        <v>49813122</v>
      </c>
      <c r="I243" s="19"/>
      <c r="J243" s="26">
        <f t="shared" si="44"/>
        <v>24880.034351145037</v>
      </c>
      <c r="K243" s="19">
        <f t="shared" si="45"/>
        <v>-3010484.1564885667</v>
      </c>
      <c r="L243" s="20"/>
      <c r="M243" s="19">
        <v>-149141</v>
      </c>
      <c r="N243" s="19">
        <f t="shared" si="46"/>
        <v>-31767033</v>
      </c>
      <c r="O243" s="19"/>
      <c r="P243" s="19">
        <v>35583</v>
      </c>
      <c r="Q243" s="24"/>
      <c r="R243" s="19">
        <f t="shared" si="39"/>
        <v>-4306724.2899999991</v>
      </c>
      <c r="S243" s="20"/>
      <c r="T243" s="19">
        <v>-6306</v>
      </c>
      <c r="U243" s="19">
        <f t="shared" si="47"/>
        <v>762985</v>
      </c>
      <c r="V243" s="24"/>
      <c r="W243" s="25">
        <f t="shared" si="40"/>
        <v>11491865.553511433</v>
      </c>
      <c r="Y243" s="29">
        <f t="shared" si="41"/>
        <v>611.19398843497038</v>
      </c>
      <c r="AA243" s="4">
        <f t="shared" si="37"/>
        <v>-94983.965648854966</v>
      </c>
    </row>
    <row r="244" spans="1:27" x14ac:dyDescent="0.25">
      <c r="A244" t="s">
        <v>11</v>
      </c>
      <c r="B244">
        <v>2029</v>
      </c>
      <c r="C244" s="11">
        <f t="shared" si="42"/>
        <v>94979.147500000006</v>
      </c>
      <c r="D244" s="11">
        <f t="shared" si="43"/>
        <v>-22794995.400000133</v>
      </c>
      <c r="E244" s="11">
        <v>34192493</v>
      </c>
      <c r="F244" s="13">
        <f t="shared" si="38"/>
        <v>11397497.599999867</v>
      </c>
      <c r="H244" s="19">
        <v>49813122</v>
      </c>
      <c r="I244" s="19"/>
      <c r="J244" s="26">
        <f t="shared" si="44"/>
        <v>24880.034351145037</v>
      </c>
      <c r="K244" s="19">
        <f t="shared" si="45"/>
        <v>-2985604.1221374217</v>
      </c>
      <c r="L244" s="20"/>
      <c r="M244" s="19">
        <v>-149141</v>
      </c>
      <c r="N244" s="19">
        <f t="shared" si="46"/>
        <v>-31916174</v>
      </c>
      <c r="O244" s="19"/>
      <c r="P244" s="19">
        <v>35583</v>
      </c>
      <c r="Q244" s="24"/>
      <c r="R244" s="19">
        <f t="shared" si="39"/>
        <v>-4271141.2899999991</v>
      </c>
      <c r="S244" s="20"/>
      <c r="T244" s="19">
        <v>-6306</v>
      </c>
      <c r="U244" s="19">
        <f t="shared" si="47"/>
        <v>756679</v>
      </c>
      <c r="V244" s="24"/>
      <c r="W244" s="25">
        <f t="shared" si="40"/>
        <v>11396881.587862581</v>
      </c>
      <c r="Y244" s="29">
        <f t="shared" si="41"/>
        <v>616.01213728636503</v>
      </c>
      <c r="AA244" s="4">
        <f t="shared" si="37"/>
        <v>-94983.965648854966</v>
      </c>
    </row>
    <row r="245" spans="1:27" x14ac:dyDescent="0.25">
      <c r="A245" t="s">
        <v>12</v>
      </c>
      <c r="B245">
        <v>2029</v>
      </c>
      <c r="C245" s="11">
        <f t="shared" si="42"/>
        <v>94979.147500000006</v>
      </c>
      <c r="D245" s="11">
        <f t="shared" si="43"/>
        <v>-22889974.547500134</v>
      </c>
      <c r="E245" s="11">
        <v>34192493</v>
      </c>
      <c r="F245" s="13">
        <f t="shared" si="38"/>
        <v>11302518.452499866</v>
      </c>
      <c r="H245" s="19">
        <v>49813122</v>
      </c>
      <c r="I245" s="19"/>
      <c r="J245" s="26">
        <f t="shared" si="44"/>
        <v>24880.034351145037</v>
      </c>
      <c r="K245" s="19">
        <f t="shared" si="45"/>
        <v>-2960724.0877862768</v>
      </c>
      <c r="L245" s="20"/>
      <c r="M245" s="19">
        <v>-149141</v>
      </c>
      <c r="N245" s="19">
        <f t="shared" si="46"/>
        <v>-32065315</v>
      </c>
      <c r="O245" s="19"/>
      <c r="P245" s="19">
        <v>35583</v>
      </c>
      <c r="Q245" s="24"/>
      <c r="R245" s="19">
        <f t="shared" si="39"/>
        <v>-4235558.2899999991</v>
      </c>
      <c r="S245" s="20"/>
      <c r="T245" s="19">
        <v>-6306</v>
      </c>
      <c r="U245" s="19">
        <f t="shared" si="47"/>
        <v>750373</v>
      </c>
      <c r="V245" s="24"/>
      <c r="W245" s="25">
        <f t="shared" si="40"/>
        <v>11301897.622213721</v>
      </c>
      <c r="Y245" s="29">
        <f t="shared" si="41"/>
        <v>620.83028614521027</v>
      </c>
      <c r="AA245" s="4">
        <f t="shared" si="37"/>
        <v>-94983.965648854966</v>
      </c>
    </row>
    <row r="246" spans="1:27" x14ac:dyDescent="0.25">
      <c r="A246" t="s">
        <v>13</v>
      </c>
      <c r="B246">
        <v>2029</v>
      </c>
      <c r="C246" s="11">
        <f t="shared" si="42"/>
        <v>94979.147500000006</v>
      </c>
      <c r="D246" s="11">
        <f t="shared" si="43"/>
        <v>-22984953.695000134</v>
      </c>
      <c r="E246" s="11">
        <v>34192493</v>
      </c>
      <c r="F246" s="13">
        <f t="shared" si="38"/>
        <v>11207539.304999866</v>
      </c>
      <c r="H246" s="19">
        <v>49813122</v>
      </c>
      <c r="I246" s="19"/>
      <c r="J246" s="26">
        <f t="shared" si="44"/>
        <v>24880.034351145037</v>
      </c>
      <c r="K246" s="19">
        <f t="shared" si="45"/>
        <v>-2935844.0534351319</v>
      </c>
      <c r="L246" s="20"/>
      <c r="M246" s="19">
        <v>-149141</v>
      </c>
      <c r="N246" s="19">
        <f t="shared" si="46"/>
        <v>-32214456</v>
      </c>
      <c r="O246" s="19"/>
      <c r="P246" s="19">
        <v>35583</v>
      </c>
      <c r="Q246" s="24"/>
      <c r="R246" s="19">
        <f t="shared" si="39"/>
        <v>-4199975.2899999991</v>
      </c>
      <c r="S246" s="20"/>
      <c r="T246" s="19">
        <v>-6306</v>
      </c>
      <c r="U246" s="19">
        <f t="shared" si="47"/>
        <v>744067</v>
      </c>
      <c r="V246" s="24"/>
      <c r="W246" s="25">
        <f t="shared" si="40"/>
        <v>11206913.656564869</v>
      </c>
      <c r="Y246" s="29">
        <f t="shared" si="41"/>
        <v>625.64843499660492</v>
      </c>
      <c r="AA246" s="4">
        <f t="shared" si="37"/>
        <v>-94983.965648854966</v>
      </c>
    </row>
    <row r="247" spans="1:27" x14ac:dyDescent="0.25">
      <c r="A247" t="s">
        <v>2</v>
      </c>
      <c r="B247">
        <v>2030</v>
      </c>
      <c r="C247" s="11">
        <f t="shared" si="42"/>
        <v>94979.147500000006</v>
      </c>
      <c r="D247" s="11">
        <f t="shared" si="43"/>
        <v>-23079932.842500135</v>
      </c>
      <c r="E247" s="11">
        <v>34192493</v>
      </c>
      <c r="F247" s="13">
        <f t="shared" si="38"/>
        <v>11112560.157499865</v>
      </c>
      <c r="H247" s="19">
        <v>49813122</v>
      </c>
      <c r="I247" s="19"/>
      <c r="J247" s="26">
        <f t="shared" si="44"/>
        <v>24880.034351145037</v>
      </c>
      <c r="K247" s="19">
        <f t="shared" si="45"/>
        <v>-2910964.019083987</v>
      </c>
      <c r="L247" s="20"/>
      <c r="M247" s="19">
        <v>-149141</v>
      </c>
      <c r="N247" s="19">
        <f t="shared" si="46"/>
        <v>-32363597</v>
      </c>
      <c r="O247" s="19"/>
      <c r="P247" s="19">
        <v>35583</v>
      </c>
      <c r="Q247" s="24"/>
      <c r="R247" s="19">
        <f t="shared" si="39"/>
        <v>-4164392.2899999991</v>
      </c>
      <c r="S247" s="20"/>
      <c r="T247" s="19">
        <v>-6306</v>
      </c>
      <c r="U247" s="19">
        <f t="shared" si="47"/>
        <v>737761</v>
      </c>
      <c r="V247" s="24"/>
      <c r="W247" s="25">
        <f t="shared" si="40"/>
        <v>11111929.690916017</v>
      </c>
      <c r="Y247" s="29">
        <f t="shared" si="41"/>
        <v>630.46658384799957</v>
      </c>
      <c r="AA247" s="4">
        <f t="shared" si="37"/>
        <v>-94983.965648854966</v>
      </c>
    </row>
    <row r="248" spans="1:27" x14ac:dyDescent="0.25">
      <c r="A248" t="s">
        <v>3</v>
      </c>
      <c r="B248">
        <v>2030</v>
      </c>
      <c r="C248" s="11">
        <f t="shared" si="42"/>
        <v>94979.147500000006</v>
      </c>
      <c r="D248" s="11">
        <f t="shared" si="43"/>
        <v>-23174911.990000136</v>
      </c>
      <c r="E248" s="11">
        <v>34192493</v>
      </c>
      <c r="F248" s="13">
        <f t="shared" si="38"/>
        <v>11017581.009999864</v>
      </c>
      <c r="H248" s="19">
        <v>49813122</v>
      </c>
      <c r="I248" s="19"/>
      <c r="J248" s="26">
        <f t="shared" si="44"/>
        <v>24880.034351145037</v>
      </c>
      <c r="K248" s="19">
        <f t="shared" si="45"/>
        <v>-2886083.9847328421</v>
      </c>
      <c r="L248" s="20"/>
      <c r="M248" s="19">
        <v>-149141</v>
      </c>
      <c r="N248" s="19">
        <f t="shared" si="46"/>
        <v>-32512738</v>
      </c>
      <c r="O248" s="19"/>
      <c r="P248" s="19">
        <v>35583</v>
      </c>
      <c r="Q248" s="24"/>
      <c r="R248" s="19">
        <f t="shared" si="39"/>
        <v>-4128809.2899999991</v>
      </c>
      <c r="S248" s="20"/>
      <c r="T248" s="19">
        <v>-6306</v>
      </c>
      <c r="U248" s="19">
        <f t="shared" si="47"/>
        <v>731455</v>
      </c>
      <c r="V248" s="24"/>
      <c r="W248" s="25">
        <f t="shared" si="40"/>
        <v>11016945.725267157</v>
      </c>
      <c r="Y248" s="29">
        <f t="shared" si="41"/>
        <v>635.28473270684481</v>
      </c>
      <c r="AA248" s="4">
        <f t="shared" si="37"/>
        <v>-94983.965648854966</v>
      </c>
    </row>
    <row r="249" spans="1:27" x14ac:dyDescent="0.25">
      <c r="A249" t="s">
        <v>4</v>
      </c>
      <c r="B249">
        <v>2030</v>
      </c>
      <c r="C249" s="11">
        <f t="shared" si="42"/>
        <v>94979.147500000006</v>
      </c>
      <c r="D249" s="11">
        <f t="shared" si="43"/>
        <v>-23269891.137500137</v>
      </c>
      <c r="E249" s="11">
        <v>34192493</v>
      </c>
      <c r="F249" s="13">
        <f t="shared" si="38"/>
        <v>10922601.862499863</v>
      </c>
      <c r="H249" s="19">
        <v>49813122</v>
      </c>
      <c r="I249" s="19"/>
      <c r="J249" s="26">
        <f t="shared" si="44"/>
        <v>24880.034351145037</v>
      </c>
      <c r="K249" s="19">
        <f t="shared" si="45"/>
        <v>-2861203.9503816972</v>
      </c>
      <c r="L249" s="20"/>
      <c r="M249" s="19">
        <v>-149141</v>
      </c>
      <c r="N249" s="19">
        <f t="shared" si="46"/>
        <v>-32661879</v>
      </c>
      <c r="O249" s="19"/>
      <c r="P249" s="19">
        <v>35583</v>
      </c>
      <c r="Q249" s="24"/>
      <c r="R249" s="19">
        <f t="shared" si="39"/>
        <v>-4093226.2899999991</v>
      </c>
      <c r="S249" s="20"/>
      <c r="T249" s="19">
        <v>-6306</v>
      </c>
      <c r="U249" s="19">
        <f t="shared" si="47"/>
        <v>725149</v>
      </c>
      <c r="V249" s="24"/>
      <c r="W249" s="25">
        <f t="shared" si="40"/>
        <v>10921961.759618305</v>
      </c>
      <c r="Y249" s="29">
        <f t="shared" si="41"/>
        <v>640.10288155823946</v>
      </c>
      <c r="AA249" s="4">
        <f t="shared" si="37"/>
        <v>-94983.965648854966</v>
      </c>
    </row>
    <row r="250" spans="1:27" x14ac:dyDescent="0.25">
      <c r="A250" t="s">
        <v>5</v>
      </c>
      <c r="B250">
        <v>2030</v>
      </c>
      <c r="C250" s="11">
        <f t="shared" si="42"/>
        <v>94979.147500000006</v>
      </c>
      <c r="D250" s="11">
        <f t="shared" si="43"/>
        <v>-23364870.285000138</v>
      </c>
      <c r="E250" s="11">
        <v>34192493</v>
      </c>
      <c r="F250" s="13">
        <f t="shared" si="38"/>
        <v>10827622.714999862</v>
      </c>
      <c r="H250" s="19">
        <v>49813122</v>
      </c>
      <c r="I250" s="19"/>
      <c r="J250" s="26">
        <f t="shared" si="44"/>
        <v>24880.034351145037</v>
      </c>
      <c r="K250" s="19">
        <f t="shared" si="45"/>
        <v>-2836323.9160305522</v>
      </c>
      <c r="L250" s="20"/>
      <c r="M250" s="19">
        <v>-149141</v>
      </c>
      <c r="N250" s="19">
        <f t="shared" si="46"/>
        <v>-32811020</v>
      </c>
      <c r="O250" s="19"/>
      <c r="P250" s="19">
        <v>35583</v>
      </c>
      <c r="Q250" s="24"/>
      <c r="R250" s="19">
        <f t="shared" si="39"/>
        <v>-4057643.2899999991</v>
      </c>
      <c r="S250" s="20"/>
      <c r="T250" s="19">
        <v>-6306</v>
      </c>
      <c r="U250" s="19">
        <f t="shared" si="47"/>
        <v>718843</v>
      </c>
      <c r="V250" s="24"/>
      <c r="W250" s="25">
        <f t="shared" si="40"/>
        <v>10826977.793969452</v>
      </c>
      <c r="Y250" s="29">
        <f t="shared" si="41"/>
        <v>644.92103040963411</v>
      </c>
      <c r="AA250" s="4">
        <f t="shared" si="37"/>
        <v>-94983.965648854966</v>
      </c>
    </row>
    <row r="251" spans="1:27" x14ac:dyDescent="0.25">
      <c r="A251" t="s">
        <v>6</v>
      </c>
      <c r="B251">
        <v>2030</v>
      </c>
      <c r="C251" s="11">
        <f t="shared" si="42"/>
        <v>94979.147500000006</v>
      </c>
      <c r="D251" s="11">
        <f t="shared" si="43"/>
        <v>-23459849.432500139</v>
      </c>
      <c r="E251" s="11">
        <v>34192493</v>
      </c>
      <c r="F251" s="13">
        <f t="shared" si="38"/>
        <v>10732643.567499861</v>
      </c>
      <c r="H251" s="19">
        <v>49813122</v>
      </c>
      <c r="I251" s="19"/>
      <c r="J251" s="26">
        <f t="shared" si="44"/>
        <v>24880.034351145037</v>
      </c>
      <c r="K251" s="19">
        <f t="shared" si="45"/>
        <v>-2811443.8816794073</v>
      </c>
      <c r="L251" s="20"/>
      <c r="M251" s="19">
        <v>-149141</v>
      </c>
      <c r="N251" s="19">
        <f t="shared" si="46"/>
        <v>-32960161</v>
      </c>
      <c r="O251" s="19"/>
      <c r="P251" s="19">
        <v>35583</v>
      </c>
      <c r="Q251" s="24"/>
      <c r="R251" s="19">
        <f t="shared" si="39"/>
        <v>-4022060.2899999991</v>
      </c>
      <c r="S251" s="20"/>
      <c r="T251" s="19">
        <v>-6306</v>
      </c>
      <c r="U251" s="19">
        <f t="shared" si="47"/>
        <v>712537</v>
      </c>
      <c r="V251" s="24"/>
      <c r="W251" s="25">
        <f t="shared" si="40"/>
        <v>10731993.828320593</v>
      </c>
      <c r="Y251" s="29">
        <f t="shared" si="41"/>
        <v>649.73917926847935</v>
      </c>
      <c r="AA251" s="4">
        <f t="shared" si="37"/>
        <v>-94983.965648854966</v>
      </c>
    </row>
    <row r="252" spans="1:27" x14ac:dyDescent="0.25">
      <c r="A252" t="s">
        <v>7</v>
      </c>
      <c r="B252">
        <v>2030</v>
      </c>
      <c r="C252" s="11">
        <f t="shared" si="42"/>
        <v>94979.147500000006</v>
      </c>
      <c r="D252" s="11">
        <f t="shared" si="43"/>
        <v>-23554828.58000014</v>
      </c>
      <c r="E252" s="11">
        <v>34192493</v>
      </c>
      <c r="F252" s="13">
        <f t="shared" si="38"/>
        <v>10637664.41999986</v>
      </c>
      <c r="H252" s="19">
        <v>49813122</v>
      </c>
      <c r="I252" s="19"/>
      <c r="J252" s="26">
        <f t="shared" si="44"/>
        <v>24880.034351145037</v>
      </c>
      <c r="K252" s="19">
        <f t="shared" si="45"/>
        <v>-2786563.8473282624</v>
      </c>
      <c r="L252" s="20"/>
      <c r="M252" s="19">
        <v>-149141</v>
      </c>
      <c r="N252" s="19">
        <f t="shared" si="46"/>
        <v>-33109302</v>
      </c>
      <c r="O252" s="19"/>
      <c r="P252" s="19">
        <v>35583</v>
      </c>
      <c r="Q252" s="24"/>
      <c r="R252" s="19">
        <f t="shared" si="39"/>
        <v>-3986477.2899999991</v>
      </c>
      <c r="S252" s="20"/>
      <c r="T252" s="19">
        <v>-6306</v>
      </c>
      <c r="U252" s="19">
        <f t="shared" si="47"/>
        <v>706231</v>
      </c>
      <c r="V252" s="24"/>
      <c r="W252" s="25">
        <f t="shared" si="40"/>
        <v>10637009.86267174</v>
      </c>
      <c r="Y252" s="29">
        <f t="shared" si="41"/>
        <v>654.557328119874</v>
      </c>
      <c r="AA252" s="4">
        <f t="shared" si="37"/>
        <v>-94983.965648854966</v>
      </c>
    </row>
    <row r="253" spans="1:27" x14ac:dyDescent="0.25">
      <c r="A253" t="s">
        <v>8</v>
      </c>
      <c r="B253">
        <v>2030</v>
      </c>
      <c r="C253" s="11">
        <f t="shared" si="42"/>
        <v>94979.147500000006</v>
      </c>
      <c r="D253" s="11">
        <f t="shared" si="43"/>
        <v>-23649807.727500141</v>
      </c>
      <c r="E253" s="11">
        <v>34192493</v>
      </c>
      <c r="F253" s="13">
        <f t="shared" si="38"/>
        <v>10542685.272499859</v>
      </c>
      <c r="H253" s="19">
        <v>49813122</v>
      </c>
      <c r="I253" s="19"/>
      <c r="J253" s="26">
        <f t="shared" si="44"/>
        <v>24880.034351145037</v>
      </c>
      <c r="K253" s="19">
        <f t="shared" si="45"/>
        <v>-2761683.8129771175</v>
      </c>
      <c r="L253" s="20"/>
      <c r="M253" s="19">
        <v>-149141</v>
      </c>
      <c r="N253" s="19">
        <f t="shared" si="46"/>
        <v>-33258443</v>
      </c>
      <c r="O253" s="19"/>
      <c r="P253" s="19">
        <v>35583</v>
      </c>
      <c r="Q253" s="24"/>
      <c r="R253" s="19">
        <f t="shared" si="39"/>
        <v>-3950894.2899999991</v>
      </c>
      <c r="S253" s="20"/>
      <c r="T253" s="19">
        <v>-6306</v>
      </c>
      <c r="U253" s="19">
        <f t="shared" si="47"/>
        <v>699925</v>
      </c>
      <c r="V253" s="24"/>
      <c r="W253" s="25">
        <f t="shared" si="40"/>
        <v>10542025.897022881</v>
      </c>
      <c r="Y253" s="29">
        <f t="shared" si="41"/>
        <v>659.37547697871923</v>
      </c>
      <c r="AA253" s="4">
        <f t="shared" si="37"/>
        <v>-94983.965648854966</v>
      </c>
    </row>
    <row r="254" spans="1:27" x14ac:dyDescent="0.25">
      <c r="A254" t="s">
        <v>9</v>
      </c>
      <c r="B254">
        <v>2030</v>
      </c>
      <c r="C254" s="11">
        <f t="shared" si="42"/>
        <v>94979.147500000006</v>
      </c>
      <c r="D254" s="11">
        <f t="shared" si="43"/>
        <v>-23744786.875000142</v>
      </c>
      <c r="E254" s="11">
        <v>34192493</v>
      </c>
      <c r="F254" s="13">
        <f t="shared" si="38"/>
        <v>10447706.124999858</v>
      </c>
      <c r="H254" s="19">
        <v>49813122</v>
      </c>
      <c r="I254" s="19"/>
      <c r="J254" s="26">
        <f t="shared" si="44"/>
        <v>24880.034351145037</v>
      </c>
      <c r="K254" s="19">
        <f t="shared" si="45"/>
        <v>-2736803.7786259726</v>
      </c>
      <c r="L254" s="20"/>
      <c r="M254" s="19">
        <v>-149141</v>
      </c>
      <c r="N254" s="19">
        <f t="shared" si="46"/>
        <v>-33407584</v>
      </c>
      <c r="O254" s="19"/>
      <c r="P254" s="19">
        <v>35583</v>
      </c>
      <c r="Q254" s="24"/>
      <c r="R254" s="19">
        <f t="shared" si="39"/>
        <v>-3915311.2899999991</v>
      </c>
      <c r="S254" s="20"/>
      <c r="T254" s="19">
        <v>-6306</v>
      </c>
      <c r="U254" s="19">
        <f t="shared" si="47"/>
        <v>693619</v>
      </c>
      <c r="V254" s="24"/>
      <c r="W254" s="25">
        <f t="shared" si="40"/>
        <v>10447041.931374028</v>
      </c>
      <c r="Y254" s="29">
        <f t="shared" si="41"/>
        <v>664.19362583011389</v>
      </c>
      <c r="AA254" s="4">
        <f t="shared" si="37"/>
        <v>-94983.965648854966</v>
      </c>
    </row>
    <row r="255" spans="1:27" x14ac:dyDescent="0.25">
      <c r="A255" t="s">
        <v>10</v>
      </c>
      <c r="B255">
        <v>2030</v>
      </c>
      <c r="C255" s="11">
        <f t="shared" si="42"/>
        <v>94979.147500000006</v>
      </c>
      <c r="D255" s="11">
        <f t="shared" si="43"/>
        <v>-23839766.022500142</v>
      </c>
      <c r="E255" s="11">
        <v>34192493</v>
      </c>
      <c r="F255" s="13">
        <f t="shared" si="38"/>
        <v>10352726.977499858</v>
      </c>
      <c r="H255" s="19">
        <v>49813122</v>
      </c>
      <c r="I255" s="19"/>
      <c r="J255" s="26">
        <f t="shared" si="44"/>
        <v>24880.034351145037</v>
      </c>
      <c r="K255" s="19">
        <f t="shared" si="45"/>
        <v>-2711923.7442748277</v>
      </c>
      <c r="L255" s="20"/>
      <c r="M255" s="19">
        <v>-149141</v>
      </c>
      <c r="N255" s="19">
        <f t="shared" si="46"/>
        <v>-33556725</v>
      </c>
      <c r="O255" s="19"/>
      <c r="P255" s="19">
        <v>35583</v>
      </c>
      <c r="Q255" s="24"/>
      <c r="R255" s="19">
        <f t="shared" si="39"/>
        <v>-3879728.2899999991</v>
      </c>
      <c r="S255" s="20"/>
      <c r="T255" s="19">
        <v>-6306</v>
      </c>
      <c r="U255" s="19">
        <f t="shared" si="47"/>
        <v>687313</v>
      </c>
      <c r="V255" s="24"/>
      <c r="W255" s="25">
        <f t="shared" si="40"/>
        <v>10352057.965725176</v>
      </c>
      <c r="Y255" s="29">
        <f t="shared" si="41"/>
        <v>669.01177468150854</v>
      </c>
      <c r="AA255" s="4">
        <f t="shared" si="37"/>
        <v>-94983.965648854966</v>
      </c>
    </row>
    <row r="256" spans="1:27" x14ac:dyDescent="0.25">
      <c r="A256" t="s">
        <v>11</v>
      </c>
      <c r="B256">
        <v>2030</v>
      </c>
      <c r="C256" s="11">
        <f t="shared" si="42"/>
        <v>94979.147500000006</v>
      </c>
      <c r="D256" s="11">
        <f t="shared" si="43"/>
        <v>-23934745.170000143</v>
      </c>
      <c r="E256" s="11">
        <v>34192493</v>
      </c>
      <c r="F256" s="13">
        <f t="shared" si="38"/>
        <v>10257747.829999857</v>
      </c>
      <c r="H256" s="19">
        <v>49813122</v>
      </c>
      <c r="I256" s="19"/>
      <c r="J256" s="26">
        <f t="shared" si="44"/>
        <v>24880.034351145037</v>
      </c>
      <c r="K256" s="19">
        <f t="shared" si="45"/>
        <v>-2687043.7099236827</v>
      </c>
      <c r="L256" s="20"/>
      <c r="M256" s="19">
        <v>-149141</v>
      </c>
      <c r="N256" s="19">
        <f t="shared" si="46"/>
        <v>-33705866</v>
      </c>
      <c r="O256" s="19"/>
      <c r="P256" s="19">
        <v>35583</v>
      </c>
      <c r="Q256" s="24"/>
      <c r="R256" s="19">
        <f t="shared" si="39"/>
        <v>-3844145.2899999991</v>
      </c>
      <c r="S256" s="20"/>
      <c r="T256" s="19">
        <v>-6306</v>
      </c>
      <c r="U256" s="19">
        <f t="shared" si="47"/>
        <v>681007</v>
      </c>
      <c r="V256" s="24"/>
      <c r="W256" s="25">
        <f t="shared" si="40"/>
        <v>10257074.000076316</v>
      </c>
      <c r="Y256" s="29">
        <f t="shared" si="41"/>
        <v>673.82992354035378</v>
      </c>
      <c r="AA256" s="4">
        <f t="shared" si="37"/>
        <v>-94983.965648854966</v>
      </c>
    </row>
    <row r="257" spans="1:27" x14ac:dyDescent="0.25">
      <c r="A257" t="s">
        <v>12</v>
      </c>
      <c r="B257">
        <v>2030</v>
      </c>
      <c r="C257" s="11">
        <f t="shared" si="42"/>
        <v>94979.147500000006</v>
      </c>
      <c r="D257" s="11">
        <f t="shared" si="43"/>
        <v>-24029724.317500144</v>
      </c>
      <c r="E257" s="11">
        <v>34192493</v>
      </c>
      <c r="F257" s="13">
        <f t="shared" si="38"/>
        <v>10162768.682499856</v>
      </c>
      <c r="H257" s="19">
        <v>49813122</v>
      </c>
      <c r="I257" s="19"/>
      <c r="J257" s="26">
        <f t="shared" si="44"/>
        <v>24880.034351145037</v>
      </c>
      <c r="K257" s="19">
        <f t="shared" si="45"/>
        <v>-2662163.6755725378</v>
      </c>
      <c r="L257" s="20"/>
      <c r="M257" s="19">
        <v>-149141</v>
      </c>
      <c r="N257" s="19">
        <f t="shared" si="46"/>
        <v>-33855007</v>
      </c>
      <c r="O257" s="19"/>
      <c r="P257" s="19">
        <v>35583</v>
      </c>
      <c r="Q257" s="24"/>
      <c r="R257" s="19">
        <f t="shared" si="39"/>
        <v>-3808562.2899999991</v>
      </c>
      <c r="S257" s="20"/>
      <c r="T257" s="19">
        <v>-6306</v>
      </c>
      <c r="U257" s="19">
        <f t="shared" si="47"/>
        <v>674701</v>
      </c>
      <c r="V257" s="24"/>
      <c r="W257" s="25">
        <f t="shared" si="40"/>
        <v>10162090.034427464</v>
      </c>
      <c r="Y257" s="29">
        <f t="shared" si="41"/>
        <v>678.64807239174843</v>
      </c>
      <c r="AA257" s="4">
        <f t="shared" si="37"/>
        <v>-94983.965648854966</v>
      </c>
    </row>
    <row r="258" spans="1:27" x14ac:dyDescent="0.25">
      <c r="A258" t="s">
        <v>13</v>
      </c>
      <c r="B258">
        <v>2030</v>
      </c>
      <c r="C258" s="11">
        <f t="shared" si="42"/>
        <v>94979.147500000006</v>
      </c>
      <c r="D258" s="11">
        <f t="shared" si="43"/>
        <v>-24124703.465000145</v>
      </c>
      <c r="E258" s="11">
        <v>34192493</v>
      </c>
      <c r="F258" s="13">
        <f t="shared" si="38"/>
        <v>10067789.534999855</v>
      </c>
      <c r="H258" s="19">
        <v>49813122</v>
      </c>
      <c r="I258" s="19"/>
      <c r="J258" s="26">
        <f t="shared" si="44"/>
        <v>24880.034351145037</v>
      </c>
      <c r="K258" s="19">
        <f t="shared" si="45"/>
        <v>-2637283.6412213929</v>
      </c>
      <c r="L258" s="20"/>
      <c r="M258" s="19">
        <v>-149141</v>
      </c>
      <c r="N258" s="19">
        <f t="shared" si="46"/>
        <v>-34004148</v>
      </c>
      <c r="O258" s="19"/>
      <c r="P258" s="19">
        <v>35583</v>
      </c>
      <c r="Q258" s="24"/>
      <c r="R258" s="19">
        <f t="shared" si="39"/>
        <v>-3772979.2899999991</v>
      </c>
      <c r="S258" s="20"/>
      <c r="T258" s="19">
        <v>-6306</v>
      </c>
      <c r="U258" s="19">
        <f t="shared" si="47"/>
        <v>668395</v>
      </c>
      <c r="V258" s="24"/>
      <c r="W258" s="25">
        <f t="shared" si="40"/>
        <v>10067106.068778604</v>
      </c>
      <c r="Y258" s="29">
        <f t="shared" si="41"/>
        <v>683.46622125059366</v>
      </c>
      <c r="AA258" s="4">
        <f t="shared" si="37"/>
        <v>-94983.965648854966</v>
      </c>
    </row>
    <row r="259" spans="1:27" x14ac:dyDescent="0.25">
      <c r="A259" t="s">
        <v>2</v>
      </c>
      <c r="B259">
        <v>2031</v>
      </c>
      <c r="C259" s="11">
        <f t="shared" si="42"/>
        <v>94979.147500000006</v>
      </c>
      <c r="D259" s="11">
        <f t="shared" si="43"/>
        <v>-24219682.612500146</v>
      </c>
      <c r="E259" s="11">
        <v>34192493</v>
      </c>
      <c r="F259" s="13">
        <f t="shared" si="38"/>
        <v>9972810.387499854</v>
      </c>
      <c r="H259" s="19">
        <v>49813122</v>
      </c>
      <c r="I259" s="19"/>
      <c r="J259" s="26">
        <f t="shared" si="44"/>
        <v>24880.034351145037</v>
      </c>
      <c r="K259" s="19">
        <f t="shared" si="45"/>
        <v>-2612403.606870248</v>
      </c>
      <c r="L259" s="20"/>
      <c r="M259" s="19">
        <v>-149141</v>
      </c>
      <c r="N259" s="19">
        <f t="shared" si="46"/>
        <v>-34153289</v>
      </c>
      <c r="O259" s="19"/>
      <c r="P259" s="19">
        <v>35583</v>
      </c>
      <c r="Q259" s="24"/>
      <c r="R259" s="19">
        <f t="shared" si="39"/>
        <v>-3737396.2899999991</v>
      </c>
      <c r="S259" s="20"/>
      <c r="T259" s="19">
        <v>-6306</v>
      </c>
      <c r="U259" s="19">
        <f t="shared" si="47"/>
        <v>662089</v>
      </c>
      <c r="V259" s="24"/>
      <c r="W259" s="25">
        <f t="shared" si="40"/>
        <v>9972122.103129752</v>
      </c>
      <c r="Y259" s="29">
        <f t="shared" si="41"/>
        <v>688.28437010198832</v>
      </c>
      <c r="AA259" s="4">
        <f t="shared" si="37"/>
        <v>-94983.965648854966</v>
      </c>
    </row>
    <row r="260" spans="1:27" x14ac:dyDescent="0.25">
      <c r="A260" t="s">
        <v>3</v>
      </c>
      <c r="B260">
        <v>2031</v>
      </c>
      <c r="C260" s="11">
        <f t="shared" si="42"/>
        <v>94979.147500000006</v>
      </c>
      <c r="D260" s="11">
        <f t="shared" si="43"/>
        <v>-24314661.760000147</v>
      </c>
      <c r="E260" s="11">
        <v>34192493</v>
      </c>
      <c r="F260" s="13">
        <f t="shared" si="38"/>
        <v>9877831.2399998531</v>
      </c>
      <c r="H260" s="19">
        <v>49813122</v>
      </c>
      <c r="I260" s="19"/>
      <c r="J260" s="26">
        <f t="shared" si="44"/>
        <v>24880.034351145037</v>
      </c>
      <c r="K260" s="19">
        <f t="shared" si="45"/>
        <v>-2587523.5725191031</v>
      </c>
      <c r="L260" s="20"/>
      <c r="M260" s="19">
        <v>-149141</v>
      </c>
      <c r="N260" s="19">
        <f t="shared" si="46"/>
        <v>-34302430</v>
      </c>
      <c r="O260" s="19"/>
      <c r="P260" s="19">
        <v>35583</v>
      </c>
      <c r="Q260" s="24"/>
      <c r="R260" s="19">
        <f t="shared" si="39"/>
        <v>-3701813.2899999991</v>
      </c>
      <c r="S260" s="20"/>
      <c r="T260" s="19">
        <v>-6306</v>
      </c>
      <c r="U260" s="19">
        <f t="shared" si="47"/>
        <v>655783</v>
      </c>
      <c r="V260" s="24"/>
      <c r="W260" s="25">
        <f t="shared" si="40"/>
        <v>9877138.1374808997</v>
      </c>
      <c r="Y260" s="29">
        <f t="shared" si="41"/>
        <v>693.10251895338297</v>
      </c>
      <c r="AA260" s="4">
        <f t="shared" si="37"/>
        <v>-94983.965648854966</v>
      </c>
    </row>
    <row r="261" spans="1:27" x14ac:dyDescent="0.25">
      <c r="A261" t="s">
        <v>4</v>
      </c>
      <c r="B261">
        <v>2031</v>
      </c>
      <c r="C261" s="11">
        <f t="shared" si="42"/>
        <v>94979.147500000006</v>
      </c>
      <c r="D261" s="11">
        <f t="shared" si="43"/>
        <v>-24409640.907500148</v>
      </c>
      <c r="E261" s="11">
        <v>34192493</v>
      </c>
      <c r="F261" s="13">
        <f t="shared" si="38"/>
        <v>9782852.0924998522</v>
      </c>
      <c r="H261" s="19">
        <v>49813122</v>
      </c>
      <c r="I261" s="19"/>
      <c r="J261" s="26">
        <f t="shared" si="44"/>
        <v>24880.034351145037</v>
      </c>
      <c r="K261" s="19">
        <f t="shared" si="45"/>
        <v>-2562643.5381679581</v>
      </c>
      <c r="L261" s="20"/>
      <c r="M261" s="19">
        <v>-149141</v>
      </c>
      <c r="N261" s="19">
        <f t="shared" si="46"/>
        <v>-34451571</v>
      </c>
      <c r="O261" s="19"/>
      <c r="P261" s="19">
        <v>35583</v>
      </c>
      <c r="Q261" s="24"/>
      <c r="R261" s="19">
        <f t="shared" si="39"/>
        <v>-3666230.2899999991</v>
      </c>
      <c r="S261" s="20"/>
      <c r="T261" s="19">
        <v>-6306</v>
      </c>
      <c r="U261" s="19">
        <f t="shared" si="47"/>
        <v>649477</v>
      </c>
      <c r="V261" s="24"/>
      <c r="W261" s="25">
        <f t="shared" si="40"/>
        <v>9782154.17183204</v>
      </c>
      <c r="Y261" s="29">
        <f t="shared" si="41"/>
        <v>697.9206678122282</v>
      </c>
      <c r="AA261" s="4">
        <f t="shared" ref="AA261:AA324" si="48">T261+P261+M261+J261</f>
        <v>-94983.965648854966</v>
      </c>
    </row>
    <row r="262" spans="1:27" x14ac:dyDescent="0.25">
      <c r="A262" t="s">
        <v>5</v>
      </c>
      <c r="B262">
        <v>2031</v>
      </c>
      <c r="C262" s="11">
        <f t="shared" si="42"/>
        <v>94979.147500000006</v>
      </c>
      <c r="D262" s="11">
        <f t="shared" si="43"/>
        <v>-24504620.055000149</v>
      </c>
      <c r="E262" s="11">
        <v>34192493</v>
      </c>
      <c r="F262" s="13">
        <f t="shared" si="38"/>
        <v>9687872.9449998513</v>
      </c>
      <c r="H262" s="19">
        <v>49813122</v>
      </c>
      <c r="I262" s="19"/>
      <c r="J262" s="26">
        <f t="shared" si="44"/>
        <v>24880.034351145037</v>
      </c>
      <c r="K262" s="19">
        <f t="shared" si="45"/>
        <v>-2537763.5038168132</v>
      </c>
      <c r="L262" s="20"/>
      <c r="M262" s="19">
        <v>-149141</v>
      </c>
      <c r="N262" s="19">
        <f t="shared" si="46"/>
        <v>-34600712</v>
      </c>
      <c r="O262" s="19"/>
      <c r="P262" s="19">
        <v>35583</v>
      </c>
      <c r="Q262" s="24"/>
      <c r="R262" s="19">
        <f t="shared" si="39"/>
        <v>-3630647.2899999991</v>
      </c>
      <c r="S262" s="20"/>
      <c r="T262" s="19">
        <v>-6306</v>
      </c>
      <c r="U262" s="19">
        <f t="shared" si="47"/>
        <v>643171</v>
      </c>
      <c r="V262" s="24"/>
      <c r="W262" s="25">
        <f t="shared" si="40"/>
        <v>9687170.2061831877</v>
      </c>
      <c r="Y262" s="29">
        <f t="shared" si="41"/>
        <v>702.73881666362286</v>
      </c>
      <c r="AA262" s="4">
        <f t="shared" si="48"/>
        <v>-94983.965648854966</v>
      </c>
    </row>
    <row r="263" spans="1:27" x14ac:dyDescent="0.25">
      <c r="A263" t="s">
        <v>6</v>
      </c>
      <c r="B263">
        <v>2031</v>
      </c>
      <c r="C263" s="11">
        <f t="shared" si="42"/>
        <v>94979.147500000006</v>
      </c>
      <c r="D263" s="11">
        <f t="shared" si="43"/>
        <v>-24599599.20250015</v>
      </c>
      <c r="E263" s="11">
        <v>34192493</v>
      </c>
      <c r="F263" s="13">
        <f t="shared" si="38"/>
        <v>9592893.7974998504</v>
      </c>
      <c r="H263" s="19">
        <v>49813122</v>
      </c>
      <c r="I263" s="19"/>
      <c r="J263" s="26">
        <f t="shared" si="44"/>
        <v>24880.034351145037</v>
      </c>
      <c r="K263" s="19">
        <f t="shared" si="45"/>
        <v>-2512883.4694656683</v>
      </c>
      <c r="L263" s="20"/>
      <c r="M263" s="19">
        <v>-149141</v>
      </c>
      <c r="N263" s="19">
        <f t="shared" si="46"/>
        <v>-34749853</v>
      </c>
      <c r="O263" s="19"/>
      <c r="P263" s="19">
        <v>35583</v>
      </c>
      <c r="Q263" s="24"/>
      <c r="R263" s="19">
        <f t="shared" si="39"/>
        <v>-3595064.2899999991</v>
      </c>
      <c r="S263" s="20"/>
      <c r="T263" s="19">
        <v>-6306</v>
      </c>
      <c r="U263" s="19">
        <f t="shared" si="47"/>
        <v>636865</v>
      </c>
      <c r="V263" s="24"/>
      <c r="W263" s="25">
        <f t="shared" si="40"/>
        <v>9592186.2405343354</v>
      </c>
      <c r="Y263" s="29">
        <f t="shared" si="41"/>
        <v>707.55696551501751</v>
      </c>
      <c r="AA263" s="4">
        <f t="shared" si="48"/>
        <v>-94983.965648854966</v>
      </c>
    </row>
    <row r="264" spans="1:27" x14ac:dyDescent="0.25">
      <c r="A264" t="s">
        <v>7</v>
      </c>
      <c r="B264">
        <v>2031</v>
      </c>
      <c r="C264" s="11">
        <f t="shared" si="42"/>
        <v>94979.147500000006</v>
      </c>
      <c r="D264" s="11">
        <f t="shared" si="43"/>
        <v>-24694578.350000151</v>
      </c>
      <c r="E264" s="11">
        <v>34192493</v>
      </c>
      <c r="F264" s="13">
        <f t="shared" si="38"/>
        <v>9497914.6499998495</v>
      </c>
      <c r="H264" s="19">
        <v>49813122</v>
      </c>
      <c r="I264" s="19"/>
      <c r="J264" s="26">
        <f t="shared" si="44"/>
        <v>24880.034351145037</v>
      </c>
      <c r="K264" s="19">
        <f t="shared" si="45"/>
        <v>-2488003.4351145234</v>
      </c>
      <c r="L264" s="20"/>
      <c r="M264" s="19">
        <v>-149141</v>
      </c>
      <c r="N264" s="19">
        <f t="shared" si="46"/>
        <v>-34898994</v>
      </c>
      <c r="O264" s="19"/>
      <c r="P264" s="19">
        <v>35583</v>
      </c>
      <c r="Q264" s="24"/>
      <c r="R264" s="19">
        <f t="shared" si="39"/>
        <v>-3559481.2899999991</v>
      </c>
      <c r="S264" s="20"/>
      <c r="T264" s="19">
        <v>-6306</v>
      </c>
      <c r="U264" s="19">
        <f t="shared" si="47"/>
        <v>630559</v>
      </c>
      <c r="V264" s="24"/>
      <c r="W264" s="25">
        <f t="shared" si="40"/>
        <v>9497202.2748854756</v>
      </c>
      <c r="Y264" s="29">
        <f t="shared" si="41"/>
        <v>712.37511437386274</v>
      </c>
      <c r="AA264" s="4">
        <f t="shared" si="48"/>
        <v>-94983.965648854966</v>
      </c>
    </row>
    <row r="265" spans="1:27" x14ac:dyDescent="0.25">
      <c r="A265" t="s">
        <v>8</v>
      </c>
      <c r="B265">
        <v>2031</v>
      </c>
      <c r="C265" s="11">
        <f t="shared" si="42"/>
        <v>94979.147500000006</v>
      </c>
      <c r="D265" s="11">
        <f t="shared" si="43"/>
        <v>-24789557.497500151</v>
      </c>
      <c r="E265" s="11">
        <v>34192493</v>
      </c>
      <c r="F265" s="13">
        <f t="shared" si="38"/>
        <v>9402935.5024998486</v>
      </c>
      <c r="H265" s="19">
        <v>49813122</v>
      </c>
      <c r="I265" s="19"/>
      <c r="J265" s="26">
        <f t="shared" si="44"/>
        <v>24880.034351145037</v>
      </c>
      <c r="K265" s="19">
        <f t="shared" si="45"/>
        <v>-2463123.4007633785</v>
      </c>
      <c r="L265" s="20"/>
      <c r="M265" s="19">
        <v>-149141</v>
      </c>
      <c r="N265" s="19">
        <f t="shared" si="46"/>
        <v>-35048135</v>
      </c>
      <c r="O265" s="19"/>
      <c r="P265" s="19">
        <v>35583</v>
      </c>
      <c r="Q265" s="24"/>
      <c r="R265" s="19">
        <f t="shared" si="39"/>
        <v>-3523898.2899999991</v>
      </c>
      <c r="S265" s="20"/>
      <c r="T265" s="19">
        <v>-6306</v>
      </c>
      <c r="U265" s="19">
        <f t="shared" si="47"/>
        <v>624253</v>
      </c>
      <c r="V265" s="24"/>
      <c r="W265" s="25">
        <f t="shared" si="40"/>
        <v>9402218.3092366233</v>
      </c>
      <c r="Y265" s="29">
        <f t="shared" si="41"/>
        <v>717.1932632252574</v>
      </c>
      <c r="AA265" s="4">
        <f t="shared" si="48"/>
        <v>-94983.965648854966</v>
      </c>
    </row>
    <row r="266" spans="1:27" x14ac:dyDescent="0.25">
      <c r="A266" t="s">
        <v>9</v>
      </c>
      <c r="B266">
        <v>2031</v>
      </c>
      <c r="C266" s="11">
        <f t="shared" si="42"/>
        <v>94979.147500000006</v>
      </c>
      <c r="D266" s="11">
        <f t="shared" si="43"/>
        <v>-24884536.645000152</v>
      </c>
      <c r="E266" s="11">
        <v>34192493</v>
      </c>
      <c r="F266" s="13">
        <f t="shared" si="38"/>
        <v>9307956.3549998477</v>
      </c>
      <c r="H266" s="19">
        <v>49813122</v>
      </c>
      <c r="I266" s="19"/>
      <c r="J266" s="26">
        <f t="shared" si="44"/>
        <v>24880.034351145037</v>
      </c>
      <c r="K266" s="19">
        <f t="shared" si="45"/>
        <v>-2438243.3664122336</v>
      </c>
      <c r="L266" s="20"/>
      <c r="M266" s="19">
        <v>-149141</v>
      </c>
      <c r="N266" s="19">
        <f t="shared" si="46"/>
        <v>-35197276</v>
      </c>
      <c r="O266" s="19"/>
      <c r="P266" s="19">
        <v>35583</v>
      </c>
      <c r="Q266" s="24"/>
      <c r="R266" s="19">
        <f t="shared" si="39"/>
        <v>-3488315.2899999991</v>
      </c>
      <c r="S266" s="20"/>
      <c r="T266" s="19">
        <v>-6306</v>
      </c>
      <c r="U266" s="19">
        <f t="shared" si="47"/>
        <v>617947</v>
      </c>
      <c r="V266" s="24"/>
      <c r="W266" s="25">
        <f t="shared" si="40"/>
        <v>9307234.3435877711</v>
      </c>
      <c r="Y266" s="29">
        <f t="shared" si="41"/>
        <v>722.01141207665205</v>
      </c>
      <c r="AA266" s="4">
        <f t="shared" si="48"/>
        <v>-94983.965648854966</v>
      </c>
    </row>
    <row r="267" spans="1:27" x14ac:dyDescent="0.25">
      <c r="A267" t="s">
        <v>10</v>
      </c>
      <c r="B267">
        <v>2031</v>
      </c>
      <c r="C267" s="11">
        <f t="shared" si="42"/>
        <v>94979.147500000006</v>
      </c>
      <c r="D267" s="11">
        <f t="shared" si="43"/>
        <v>-24979515.792500153</v>
      </c>
      <c r="E267" s="11">
        <v>34192493</v>
      </c>
      <c r="F267" s="13">
        <f t="shared" si="38"/>
        <v>9212977.2074998468</v>
      </c>
      <c r="H267" s="19">
        <v>49813122</v>
      </c>
      <c r="I267" s="19"/>
      <c r="J267" s="26">
        <f t="shared" si="44"/>
        <v>24880.034351145037</v>
      </c>
      <c r="K267" s="19">
        <f t="shared" si="45"/>
        <v>-2413363.3320610886</v>
      </c>
      <c r="L267" s="20"/>
      <c r="M267" s="19">
        <v>-149141</v>
      </c>
      <c r="N267" s="19">
        <f t="shared" si="46"/>
        <v>-35346417</v>
      </c>
      <c r="O267" s="19"/>
      <c r="P267" s="19">
        <v>35583</v>
      </c>
      <c r="Q267" s="24"/>
      <c r="R267" s="19">
        <f t="shared" si="39"/>
        <v>-3452732.2899999991</v>
      </c>
      <c r="S267" s="20"/>
      <c r="T267" s="19">
        <v>-6306</v>
      </c>
      <c r="U267" s="19">
        <f t="shared" si="47"/>
        <v>611641</v>
      </c>
      <c r="V267" s="24"/>
      <c r="W267" s="25">
        <f t="shared" si="40"/>
        <v>9212250.3779389113</v>
      </c>
      <c r="Y267" s="29">
        <f t="shared" si="41"/>
        <v>726.82956093549728</v>
      </c>
      <c r="AA267" s="4">
        <f t="shared" si="48"/>
        <v>-94983.965648854966</v>
      </c>
    </row>
    <row r="268" spans="1:27" x14ac:dyDescent="0.25">
      <c r="A268" t="s">
        <v>11</v>
      </c>
      <c r="B268">
        <v>2031</v>
      </c>
      <c r="C268" s="11">
        <f t="shared" si="42"/>
        <v>94979.147500000006</v>
      </c>
      <c r="D268" s="11">
        <f t="shared" si="43"/>
        <v>-25074494.940000154</v>
      </c>
      <c r="E268" s="11">
        <v>34192493</v>
      </c>
      <c r="F268" s="13">
        <f t="shared" si="38"/>
        <v>9117998.0599998459</v>
      </c>
      <c r="H268" s="19">
        <v>49813122</v>
      </c>
      <c r="I268" s="19"/>
      <c r="J268" s="26">
        <f t="shared" si="44"/>
        <v>24880.034351145037</v>
      </c>
      <c r="K268" s="19">
        <f t="shared" si="45"/>
        <v>-2388483.2977099437</v>
      </c>
      <c r="L268" s="20"/>
      <c r="M268" s="19">
        <v>-149141</v>
      </c>
      <c r="N268" s="19">
        <f t="shared" si="46"/>
        <v>-35495558</v>
      </c>
      <c r="O268" s="19"/>
      <c r="P268" s="19">
        <v>35583</v>
      </c>
      <c r="Q268" s="24"/>
      <c r="R268" s="19">
        <f t="shared" si="39"/>
        <v>-3417149.2899999991</v>
      </c>
      <c r="S268" s="20"/>
      <c r="T268" s="19">
        <v>-6306</v>
      </c>
      <c r="U268" s="19">
        <f t="shared" si="47"/>
        <v>605335</v>
      </c>
      <c r="V268" s="24"/>
      <c r="W268" s="25">
        <f t="shared" si="40"/>
        <v>9117266.412290059</v>
      </c>
      <c r="Y268" s="29">
        <f t="shared" si="41"/>
        <v>731.64770978689194</v>
      </c>
      <c r="AA268" s="4">
        <f t="shared" si="48"/>
        <v>-94983.965648854966</v>
      </c>
    </row>
    <row r="269" spans="1:27" x14ac:dyDescent="0.25">
      <c r="A269" t="s">
        <v>12</v>
      </c>
      <c r="B269">
        <v>2031</v>
      </c>
      <c r="C269" s="11">
        <f t="shared" si="42"/>
        <v>94979.147500000006</v>
      </c>
      <c r="D269" s="11">
        <f t="shared" si="43"/>
        <v>-25169474.087500155</v>
      </c>
      <c r="E269" s="11">
        <v>34192493</v>
      </c>
      <c r="F269" s="13">
        <f t="shared" si="38"/>
        <v>9023018.912499845</v>
      </c>
      <c r="H269" s="19">
        <v>49813122</v>
      </c>
      <c r="I269" s="19"/>
      <c r="J269" s="26">
        <f t="shared" si="44"/>
        <v>24880.034351145037</v>
      </c>
      <c r="K269" s="19">
        <f t="shared" si="45"/>
        <v>-2363603.2633587988</v>
      </c>
      <c r="L269" s="20"/>
      <c r="M269" s="19">
        <v>-149141</v>
      </c>
      <c r="N269" s="19">
        <f t="shared" si="46"/>
        <v>-35644699</v>
      </c>
      <c r="O269" s="19"/>
      <c r="P269" s="19">
        <v>35583</v>
      </c>
      <c r="Q269" s="24"/>
      <c r="R269" s="19">
        <f t="shared" si="39"/>
        <v>-3381566.2899999991</v>
      </c>
      <c r="S269" s="20"/>
      <c r="T269" s="19">
        <v>-6306</v>
      </c>
      <c r="U269" s="19">
        <f t="shared" si="47"/>
        <v>599029</v>
      </c>
      <c r="V269" s="24"/>
      <c r="W269" s="25">
        <f t="shared" si="40"/>
        <v>9022282.4466411993</v>
      </c>
      <c r="Y269" s="29">
        <f t="shared" si="41"/>
        <v>736.46585864573717</v>
      </c>
      <c r="AA269" s="4">
        <f t="shared" si="48"/>
        <v>-94983.965648854966</v>
      </c>
    </row>
    <row r="270" spans="1:27" x14ac:dyDescent="0.25">
      <c r="A270" t="s">
        <v>13</v>
      </c>
      <c r="B270">
        <v>2031</v>
      </c>
      <c r="C270" s="11">
        <f t="shared" si="42"/>
        <v>94979.147500000006</v>
      </c>
      <c r="D270" s="11">
        <f t="shared" si="43"/>
        <v>-25264453.235000156</v>
      </c>
      <c r="E270" s="11">
        <v>34192493</v>
      </c>
      <c r="F270" s="13">
        <f t="shared" si="38"/>
        <v>8928039.7649998441</v>
      </c>
      <c r="H270" s="19">
        <v>49813122</v>
      </c>
      <c r="I270" s="19"/>
      <c r="J270" s="26">
        <f t="shared" si="44"/>
        <v>24880.034351145037</v>
      </c>
      <c r="K270" s="19">
        <f t="shared" si="45"/>
        <v>-2338723.2290076539</v>
      </c>
      <c r="L270" s="20"/>
      <c r="M270" s="19">
        <v>-149141</v>
      </c>
      <c r="N270" s="19">
        <f t="shared" si="46"/>
        <v>-35793840</v>
      </c>
      <c r="O270" s="19"/>
      <c r="P270" s="19">
        <v>35583</v>
      </c>
      <c r="Q270" s="24"/>
      <c r="R270" s="19">
        <f t="shared" si="39"/>
        <v>-3345983.2899999991</v>
      </c>
      <c r="S270" s="20"/>
      <c r="T270" s="19">
        <v>-6306</v>
      </c>
      <c r="U270" s="19">
        <f t="shared" si="47"/>
        <v>592723</v>
      </c>
      <c r="V270" s="24"/>
      <c r="W270" s="25">
        <f t="shared" si="40"/>
        <v>8927298.480992347</v>
      </c>
      <c r="Y270" s="29">
        <f t="shared" si="41"/>
        <v>741.28400749713182</v>
      </c>
      <c r="AA270" s="4">
        <f t="shared" si="48"/>
        <v>-94983.965648854966</v>
      </c>
    </row>
    <row r="271" spans="1:27" x14ac:dyDescent="0.25">
      <c r="A271" t="s">
        <v>2</v>
      </c>
      <c r="B271">
        <v>2032</v>
      </c>
      <c r="C271" s="11">
        <f t="shared" si="42"/>
        <v>94979.147500000006</v>
      </c>
      <c r="D271" s="11">
        <f t="shared" si="43"/>
        <v>-25359432.382500157</v>
      </c>
      <c r="E271" s="11">
        <v>34192493</v>
      </c>
      <c r="F271" s="13">
        <f t="shared" si="38"/>
        <v>8833060.6174998432</v>
      </c>
      <c r="H271" s="19">
        <v>49813122</v>
      </c>
      <c r="I271" s="19"/>
      <c r="J271" s="26">
        <f t="shared" si="44"/>
        <v>24880.034351145037</v>
      </c>
      <c r="K271" s="19">
        <f t="shared" si="45"/>
        <v>-2313843.194656509</v>
      </c>
      <c r="L271" s="20"/>
      <c r="M271" s="19">
        <v>-149141</v>
      </c>
      <c r="N271" s="19">
        <f t="shared" si="46"/>
        <v>-35942981</v>
      </c>
      <c r="O271" s="19"/>
      <c r="P271" s="19">
        <v>35583</v>
      </c>
      <c r="Q271" s="24"/>
      <c r="R271" s="19">
        <f t="shared" si="39"/>
        <v>-3310400.2899999991</v>
      </c>
      <c r="S271" s="20"/>
      <c r="T271" s="19">
        <v>-6306</v>
      </c>
      <c r="U271" s="19">
        <f t="shared" si="47"/>
        <v>586417</v>
      </c>
      <c r="V271" s="24"/>
      <c r="W271" s="25">
        <f t="shared" si="40"/>
        <v>8832314.5153434947</v>
      </c>
      <c r="Y271" s="29">
        <f t="shared" si="41"/>
        <v>746.10215634852648</v>
      </c>
      <c r="AA271" s="4">
        <f t="shared" si="48"/>
        <v>-94983.965648854966</v>
      </c>
    </row>
    <row r="272" spans="1:27" x14ac:dyDescent="0.25">
      <c r="A272" t="s">
        <v>3</v>
      </c>
      <c r="B272">
        <v>2032</v>
      </c>
      <c r="C272" s="11">
        <f t="shared" si="42"/>
        <v>94979.147500000006</v>
      </c>
      <c r="D272" s="11">
        <f t="shared" si="43"/>
        <v>-25454411.530000158</v>
      </c>
      <c r="E272" s="11">
        <v>34192493</v>
      </c>
      <c r="F272" s="13">
        <f t="shared" si="38"/>
        <v>8738081.4699998423</v>
      </c>
      <c r="H272" s="19">
        <v>49813122</v>
      </c>
      <c r="I272" s="19"/>
      <c r="J272" s="26">
        <f t="shared" si="44"/>
        <v>24880.034351145037</v>
      </c>
      <c r="K272" s="19">
        <f t="shared" si="45"/>
        <v>-2288963.1603053641</v>
      </c>
      <c r="L272" s="20"/>
      <c r="M272" s="19">
        <v>-149141</v>
      </c>
      <c r="N272" s="19">
        <f t="shared" si="46"/>
        <v>-36092122</v>
      </c>
      <c r="O272" s="19"/>
      <c r="P272" s="19">
        <v>35583</v>
      </c>
      <c r="Q272" s="24"/>
      <c r="R272" s="19">
        <f t="shared" si="39"/>
        <v>-3274817.2899999991</v>
      </c>
      <c r="S272" s="20"/>
      <c r="T272" s="19">
        <v>-6306</v>
      </c>
      <c r="U272" s="19">
        <f t="shared" si="47"/>
        <v>580111</v>
      </c>
      <c r="V272" s="24"/>
      <c r="W272" s="25">
        <f t="shared" si="40"/>
        <v>8737330.549694635</v>
      </c>
      <c r="Y272" s="29">
        <f t="shared" si="41"/>
        <v>750.92030520737171</v>
      </c>
      <c r="AA272" s="4">
        <f t="shared" si="48"/>
        <v>-94983.965648854966</v>
      </c>
    </row>
    <row r="273" spans="1:27" x14ac:dyDescent="0.25">
      <c r="A273" t="s">
        <v>4</v>
      </c>
      <c r="B273">
        <v>2032</v>
      </c>
      <c r="C273" s="11">
        <f t="shared" si="42"/>
        <v>94979.147500000006</v>
      </c>
      <c r="D273" s="11">
        <f t="shared" si="43"/>
        <v>-25549390.677500159</v>
      </c>
      <c r="E273" s="11">
        <v>34192493</v>
      </c>
      <c r="F273" s="13">
        <f t="shared" si="38"/>
        <v>8643102.3224998415</v>
      </c>
      <c r="H273" s="19">
        <v>49813122</v>
      </c>
      <c r="I273" s="19"/>
      <c r="J273" s="26">
        <f t="shared" si="44"/>
        <v>24880.034351145037</v>
      </c>
      <c r="K273" s="19">
        <f t="shared" si="45"/>
        <v>-2264083.1259542191</v>
      </c>
      <c r="L273" s="20"/>
      <c r="M273" s="19">
        <v>-149141</v>
      </c>
      <c r="N273" s="19">
        <f t="shared" si="46"/>
        <v>-36241263</v>
      </c>
      <c r="O273" s="19"/>
      <c r="P273" s="19">
        <v>35583</v>
      </c>
      <c r="Q273" s="24"/>
      <c r="R273" s="19">
        <f t="shared" si="39"/>
        <v>-3239234.2899999991</v>
      </c>
      <c r="S273" s="20"/>
      <c r="T273" s="19">
        <v>-6306</v>
      </c>
      <c r="U273" s="19">
        <f t="shared" si="47"/>
        <v>573805</v>
      </c>
      <c r="V273" s="24"/>
      <c r="W273" s="25">
        <f t="shared" si="40"/>
        <v>8642346.5840457827</v>
      </c>
      <c r="Y273" s="29">
        <f t="shared" si="41"/>
        <v>755.73845405876637</v>
      </c>
      <c r="AA273" s="4">
        <f t="shared" si="48"/>
        <v>-94983.965648854966</v>
      </c>
    </row>
    <row r="274" spans="1:27" x14ac:dyDescent="0.25">
      <c r="A274" t="s">
        <v>5</v>
      </c>
      <c r="B274">
        <v>2032</v>
      </c>
      <c r="C274" s="11">
        <f t="shared" si="42"/>
        <v>94979.147500000006</v>
      </c>
      <c r="D274" s="11">
        <f t="shared" si="43"/>
        <v>-25644369.825000159</v>
      </c>
      <c r="E274" s="11">
        <v>34192493</v>
      </c>
      <c r="F274" s="13">
        <f t="shared" si="38"/>
        <v>8548123.1749998406</v>
      </c>
      <c r="H274" s="19">
        <v>49813122</v>
      </c>
      <c r="I274" s="19"/>
      <c r="J274" s="26">
        <f t="shared" si="44"/>
        <v>24880.034351145037</v>
      </c>
      <c r="K274" s="19">
        <f t="shared" si="45"/>
        <v>-2239203.0916030742</v>
      </c>
      <c r="L274" s="20"/>
      <c r="M274" s="19">
        <v>-149141</v>
      </c>
      <c r="N274" s="19">
        <f t="shared" si="46"/>
        <v>-36390404</v>
      </c>
      <c r="O274" s="19"/>
      <c r="P274" s="19">
        <v>35583</v>
      </c>
      <c r="Q274" s="24"/>
      <c r="R274" s="19">
        <f t="shared" si="39"/>
        <v>-3203651.2899999991</v>
      </c>
      <c r="S274" s="20"/>
      <c r="T274" s="19">
        <v>-6306</v>
      </c>
      <c r="U274" s="19">
        <f t="shared" si="47"/>
        <v>567499</v>
      </c>
      <c r="V274" s="24"/>
      <c r="W274" s="25">
        <f t="shared" si="40"/>
        <v>8547362.6183969229</v>
      </c>
      <c r="Y274" s="29">
        <f t="shared" si="41"/>
        <v>760.5566029176116</v>
      </c>
      <c r="AA274" s="4">
        <f t="shared" si="48"/>
        <v>-94983.965648854966</v>
      </c>
    </row>
    <row r="275" spans="1:27" x14ac:dyDescent="0.25">
      <c r="A275" t="s">
        <v>6</v>
      </c>
      <c r="B275">
        <v>2032</v>
      </c>
      <c r="C275" s="11">
        <f t="shared" si="42"/>
        <v>94979.147500000006</v>
      </c>
      <c r="D275" s="11">
        <f t="shared" si="43"/>
        <v>-25739348.97250016</v>
      </c>
      <c r="E275" s="11">
        <v>34192493</v>
      </c>
      <c r="F275" s="13">
        <f t="shared" si="38"/>
        <v>8453144.0274998397</v>
      </c>
      <c r="H275" s="19">
        <v>49813122</v>
      </c>
      <c r="I275" s="19"/>
      <c r="J275" s="26">
        <f t="shared" si="44"/>
        <v>24880.034351145037</v>
      </c>
      <c r="K275" s="19">
        <f t="shared" si="45"/>
        <v>-2214323.0572519293</v>
      </c>
      <c r="L275" s="20"/>
      <c r="M275" s="19">
        <v>-149141</v>
      </c>
      <c r="N275" s="19">
        <f t="shared" si="46"/>
        <v>-36539545</v>
      </c>
      <c r="O275" s="19"/>
      <c r="P275" s="19">
        <v>35583</v>
      </c>
      <c r="Q275" s="24"/>
      <c r="R275" s="19">
        <f t="shared" si="39"/>
        <v>-3168068.2899999991</v>
      </c>
      <c r="S275" s="20"/>
      <c r="T275" s="19">
        <v>-6306</v>
      </c>
      <c r="U275" s="19">
        <f t="shared" si="47"/>
        <v>561193</v>
      </c>
      <c r="V275" s="24"/>
      <c r="W275" s="25">
        <f t="shared" si="40"/>
        <v>8452378.6527480707</v>
      </c>
      <c r="Y275" s="29">
        <f t="shared" si="41"/>
        <v>765.37475176900625</v>
      </c>
      <c r="AA275" s="4">
        <f t="shared" si="48"/>
        <v>-94983.965648854966</v>
      </c>
    </row>
    <row r="276" spans="1:27" x14ac:dyDescent="0.25">
      <c r="A276" t="s">
        <v>7</v>
      </c>
      <c r="B276">
        <v>2032</v>
      </c>
      <c r="C276" s="11">
        <f t="shared" si="42"/>
        <v>94979.147500000006</v>
      </c>
      <c r="D276" s="11">
        <f t="shared" si="43"/>
        <v>-25834328.120000161</v>
      </c>
      <c r="E276" s="11">
        <v>34192493</v>
      </c>
      <c r="F276" s="13">
        <f t="shared" si="38"/>
        <v>8358164.8799998388</v>
      </c>
      <c r="H276" s="19">
        <v>49813122</v>
      </c>
      <c r="I276" s="19"/>
      <c r="J276" s="26">
        <f t="shared" si="44"/>
        <v>24880.034351145037</v>
      </c>
      <c r="K276" s="19">
        <f t="shared" si="45"/>
        <v>-2189443.0229007844</v>
      </c>
      <c r="L276" s="20"/>
      <c r="M276" s="19">
        <v>-149141</v>
      </c>
      <c r="N276" s="19">
        <f t="shared" si="46"/>
        <v>-36688686</v>
      </c>
      <c r="O276" s="19"/>
      <c r="P276" s="19">
        <v>35583</v>
      </c>
      <c r="Q276" s="24"/>
      <c r="R276" s="19">
        <f t="shared" si="39"/>
        <v>-3132485.2899999991</v>
      </c>
      <c r="S276" s="20"/>
      <c r="T276" s="19">
        <v>-6306</v>
      </c>
      <c r="U276" s="19">
        <f t="shared" si="47"/>
        <v>554887</v>
      </c>
      <c r="V276" s="24"/>
      <c r="W276" s="25">
        <f t="shared" si="40"/>
        <v>8357394.6870992184</v>
      </c>
      <c r="Y276" s="29">
        <f t="shared" si="41"/>
        <v>770.19290062040091</v>
      </c>
      <c r="AA276" s="4">
        <f t="shared" si="48"/>
        <v>-94983.965648854966</v>
      </c>
    </row>
    <row r="277" spans="1:27" x14ac:dyDescent="0.25">
      <c r="A277" t="s">
        <v>8</v>
      </c>
      <c r="B277">
        <v>2032</v>
      </c>
      <c r="C277" s="11">
        <f t="shared" si="42"/>
        <v>94979.147500000006</v>
      </c>
      <c r="D277" s="11">
        <f t="shared" si="43"/>
        <v>-25929307.267500162</v>
      </c>
      <c r="E277" s="11">
        <v>34192493</v>
      </c>
      <c r="F277" s="13">
        <f t="shared" si="38"/>
        <v>8263185.7324998379</v>
      </c>
      <c r="H277" s="19">
        <v>49813122</v>
      </c>
      <c r="I277" s="19"/>
      <c r="J277" s="26">
        <f t="shared" si="44"/>
        <v>24880.034351145037</v>
      </c>
      <c r="K277" s="19">
        <f t="shared" si="45"/>
        <v>-2164562.9885496395</v>
      </c>
      <c r="L277" s="20"/>
      <c r="M277" s="19">
        <v>-149141</v>
      </c>
      <c r="N277" s="19">
        <f t="shared" si="46"/>
        <v>-36837827</v>
      </c>
      <c r="O277" s="19"/>
      <c r="P277" s="19">
        <v>35583</v>
      </c>
      <c r="Q277" s="24"/>
      <c r="R277" s="19">
        <f t="shared" si="39"/>
        <v>-3096902.2899999991</v>
      </c>
      <c r="S277" s="20"/>
      <c r="T277" s="19">
        <v>-6306</v>
      </c>
      <c r="U277" s="19">
        <f t="shared" si="47"/>
        <v>548581</v>
      </c>
      <c r="V277" s="24"/>
      <c r="W277" s="25">
        <f t="shared" si="40"/>
        <v>8262410.7214503586</v>
      </c>
      <c r="Y277" s="29">
        <f t="shared" si="41"/>
        <v>775.01104947924614</v>
      </c>
      <c r="AA277" s="4">
        <f t="shared" si="48"/>
        <v>-94983.965648854966</v>
      </c>
    </row>
    <row r="278" spans="1:27" x14ac:dyDescent="0.25">
      <c r="A278" t="s">
        <v>9</v>
      </c>
      <c r="B278">
        <v>2032</v>
      </c>
      <c r="C278" s="11">
        <f t="shared" si="42"/>
        <v>94979.147500000006</v>
      </c>
      <c r="D278" s="11">
        <f t="shared" si="43"/>
        <v>-26024286.415000163</v>
      </c>
      <c r="E278" s="11">
        <v>34192493</v>
      </c>
      <c r="F278" s="13">
        <f t="shared" si="38"/>
        <v>8168206.584999837</v>
      </c>
      <c r="H278" s="19">
        <v>49813122</v>
      </c>
      <c r="I278" s="19"/>
      <c r="J278" s="26">
        <f t="shared" si="44"/>
        <v>24880.034351145037</v>
      </c>
      <c r="K278" s="19">
        <f t="shared" si="45"/>
        <v>-2139682.9541984946</v>
      </c>
      <c r="L278" s="20"/>
      <c r="M278" s="19">
        <v>-149141</v>
      </c>
      <c r="N278" s="19">
        <f t="shared" si="46"/>
        <v>-36986968</v>
      </c>
      <c r="O278" s="19"/>
      <c r="P278" s="19">
        <v>35583</v>
      </c>
      <c r="Q278" s="24"/>
      <c r="R278" s="19">
        <f t="shared" si="39"/>
        <v>-3061319.2899999991</v>
      </c>
      <c r="S278" s="20"/>
      <c r="T278" s="19">
        <v>-6306</v>
      </c>
      <c r="U278" s="19">
        <f t="shared" si="47"/>
        <v>542275</v>
      </c>
      <c r="V278" s="24"/>
      <c r="W278" s="25">
        <f t="shared" si="40"/>
        <v>8167426.7558015063</v>
      </c>
      <c r="Y278" s="29">
        <f t="shared" si="41"/>
        <v>779.82919833064079</v>
      </c>
      <c r="AA278" s="4">
        <f t="shared" si="48"/>
        <v>-94983.965648854966</v>
      </c>
    </row>
    <row r="279" spans="1:27" x14ac:dyDescent="0.25">
      <c r="A279" t="s">
        <v>10</v>
      </c>
      <c r="B279">
        <v>2032</v>
      </c>
      <c r="C279" s="11">
        <f t="shared" si="42"/>
        <v>94979.147500000006</v>
      </c>
      <c r="D279" s="11">
        <f t="shared" si="43"/>
        <v>-26119265.562500164</v>
      </c>
      <c r="E279" s="11">
        <v>34192493</v>
      </c>
      <c r="F279" s="13">
        <f t="shared" si="38"/>
        <v>8073227.4374998361</v>
      </c>
      <c r="H279" s="19">
        <v>49813122</v>
      </c>
      <c r="I279" s="19"/>
      <c r="J279" s="26">
        <f t="shared" si="44"/>
        <v>24880.034351145037</v>
      </c>
      <c r="K279" s="19">
        <f t="shared" si="45"/>
        <v>-2114802.9198473496</v>
      </c>
      <c r="L279" s="20"/>
      <c r="M279" s="19">
        <v>-149141</v>
      </c>
      <c r="N279" s="19">
        <f t="shared" si="46"/>
        <v>-37136109</v>
      </c>
      <c r="O279" s="19"/>
      <c r="P279" s="19">
        <v>35583</v>
      </c>
      <c r="Q279" s="24"/>
      <c r="R279" s="19">
        <f t="shared" si="39"/>
        <v>-3025736.2899999991</v>
      </c>
      <c r="S279" s="20"/>
      <c r="T279" s="19">
        <v>-6306</v>
      </c>
      <c r="U279" s="19">
        <f t="shared" si="47"/>
        <v>535969</v>
      </c>
      <c r="V279" s="24"/>
      <c r="W279" s="25">
        <f t="shared" si="40"/>
        <v>8072442.7901526541</v>
      </c>
      <c r="Y279" s="29">
        <f t="shared" si="41"/>
        <v>784.64734718203545</v>
      </c>
      <c r="AA279" s="4">
        <f t="shared" si="48"/>
        <v>-94983.965648854966</v>
      </c>
    </row>
    <row r="280" spans="1:27" x14ac:dyDescent="0.25">
      <c r="A280" t="s">
        <v>11</v>
      </c>
      <c r="B280">
        <v>2032</v>
      </c>
      <c r="C280" s="11">
        <f t="shared" si="42"/>
        <v>94979.147500000006</v>
      </c>
      <c r="D280" s="11">
        <f t="shared" si="43"/>
        <v>-26214244.710000165</v>
      </c>
      <c r="E280" s="11">
        <v>34192493</v>
      </c>
      <c r="F280" s="13">
        <f t="shared" si="38"/>
        <v>7978248.2899998352</v>
      </c>
      <c r="H280" s="19">
        <v>49813122</v>
      </c>
      <c r="I280" s="19"/>
      <c r="J280" s="26">
        <f t="shared" si="44"/>
        <v>24880.034351145037</v>
      </c>
      <c r="K280" s="19">
        <f t="shared" si="45"/>
        <v>-2089922.8854962045</v>
      </c>
      <c r="L280" s="20"/>
      <c r="M280" s="19">
        <v>-149141</v>
      </c>
      <c r="N280" s="19">
        <f t="shared" si="46"/>
        <v>-37285250</v>
      </c>
      <c r="O280" s="19"/>
      <c r="P280" s="19">
        <v>35583</v>
      </c>
      <c r="Q280" s="24"/>
      <c r="R280" s="19">
        <f t="shared" si="39"/>
        <v>-2990153.2899999991</v>
      </c>
      <c r="S280" s="20"/>
      <c r="T280" s="19">
        <v>-6306</v>
      </c>
      <c r="U280" s="19">
        <f t="shared" si="47"/>
        <v>529663</v>
      </c>
      <c r="V280" s="24"/>
      <c r="W280" s="25">
        <f t="shared" si="40"/>
        <v>7977458.8245037943</v>
      </c>
      <c r="Y280" s="29">
        <f t="shared" si="41"/>
        <v>789.46549604088068</v>
      </c>
      <c r="AA280" s="4">
        <f t="shared" si="48"/>
        <v>-94983.965648854966</v>
      </c>
    </row>
    <row r="281" spans="1:27" x14ac:dyDescent="0.25">
      <c r="A281" t="s">
        <v>12</v>
      </c>
      <c r="B281">
        <v>2032</v>
      </c>
      <c r="C281" s="11">
        <f t="shared" si="42"/>
        <v>94979.147500000006</v>
      </c>
      <c r="D281" s="11">
        <f t="shared" si="43"/>
        <v>-26309223.857500166</v>
      </c>
      <c r="E281" s="11">
        <v>34192493</v>
      </c>
      <c r="F281" s="13">
        <f t="shared" si="38"/>
        <v>7883269.1424998343</v>
      </c>
      <c r="H281" s="19">
        <v>49813122</v>
      </c>
      <c r="I281" s="19"/>
      <c r="J281" s="26">
        <f t="shared" si="44"/>
        <v>24880.034351145037</v>
      </c>
      <c r="K281" s="19">
        <f t="shared" si="45"/>
        <v>-2065042.8511450593</v>
      </c>
      <c r="L281" s="20"/>
      <c r="M281" s="19">
        <v>-149141</v>
      </c>
      <c r="N281" s="19">
        <f t="shared" si="46"/>
        <v>-37434391</v>
      </c>
      <c r="O281" s="19"/>
      <c r="P281" s="19">
        <v>35583</v>
      </c>
      <c r="Q281" s="24"/>
      <c r="R281" s="19">
        <f t="shared" si="39"/>
        <v>-2954570.2899999991</v>
      </c>
      <c r="S281" s="20"/>
      <c r="T281" s="19">
        <v>-6306</v>
      </c>
      <c r="U281" s="19">
        <f t="shared" si="47"/>
        <v>523357</v>
      </c>
      <c r="V281" s="24"/>
      <c r="W281" s="25">
        <f t="shared" si="40"/>
        <v>7882474.858854942</v>
      </c>
      <c r="Y281" s="29">
        <f t="shared" si="41"/>
        <v>794.28364489227533</v>
      </c>
      <c r="AA281" s="4">
        <f t="shared" si="48"/>
        <v>-94983.965648854966</v>
      </c>
    </row>
    <row r="282" spans="1:27" x14ac:dyDescent="0.25">
      <c r="A282" t="s">
        <v>13</v>
      </c>
      <c r="B282">
        <v>2032</v>
      </c>
      <c r="C282" s="11">
        <f t="shared" si="42"/>
        <v>94979.147500000006</v>
      </c>
      <c r="D282" s="11">
        <f t="shared" si="43"/>
        <v>-26404203.005000167</v>
      </c>
      <c r="E282" s="11">
        <v>34192493</v>
      </c>
      <c r="F282" s="13">
        <f t="shared" si="38"/>
        <v>7788289.9949998334</v>
      </c>
      <c r="H282" s="19">
        <v>49813122</v>
      </c>
      <c r="I282" s="19"/>
      <c r="J282" s="26">
        <f t="shared" si="44"/>
        <v>24880.034351145037</v>
      </c>
      <c r="K282" s="19">
        <f t="shared" si="45"/>
        <v>-2040162.8167939142</v>
      </c>
      <c r="L282" s="20"/>
      <c r="M282" s="19">
        <v>-149141</v>
      </c>
      <c r="N282" s="19">
        <f t="shared" si="46"/>
        <v>-37583532</v>
      </c>
      <c r="O282" s="19"/>
      <c r="P282" s="19">
        <v>35583</v>
      </c>
      <c r="Q282" s="24"/>
      <c r="R282" s="19">
        <f t="shared" si="39"/>
        <v>-2918987.2899999991</v>
      </c>
      <c r="S282" s="20"/>
      <c r="T282" s="19">
        <v>-6306</v>
      </c>
      <c r="U282" s="19">
        <f t="shared" si="47"/>
        <v>517051</v>
      </c>
      <c r="V282" s="24"/>
      <c r="W282" s="25">
        <f t="shared" si="40"/>
        <v>7787490.8932060897</v>
      </c>
      <c r="Y282" s="29">
        <f t="shared" si="41"/>
        <v>799.10179374366999</v>
      </c>
      <c r="AA282" s="4">
        <f t="shared" si="48"/>
        <v>-94983.965648854966</v>
      </c>
    </row>
    <row r="283" spans="1:27" x14ac:dyDescent="0.25">
      <c r="A283" t="s">
        <v>2</v>
      </c>
      <c r="B283">
        <v>2033</v>
      </c>
      <c r="C283" s="11">
        <f t="shared" si="42"/>
        <v>94979.147500000006</v>
      </c>
      <c r="D283" s="11">
        <f t="shared" si="43"/>
        <v>-26499182.152500167</v>
      </c>
      <c r="E283" s="11">
        <v>34192493</v>
      </c>
      <c r="F283" s="13">
        <f t="shared" si="38"/>
        <v>7693310.8474998325</v>
      </c>
      <c r="H283" s="19">
        <v>49813122</v>
      </c>
      <c r="I283" s="19"/>
      <c r="J283" s="26">
        <f t="shared" si="44"/>
        <v>24880.034351145037</v>
      </c>
      <c r="K283" s="19">
        <f t="shared" si="45"/>
        <v>-2015282.782442769</v>
      </c>
      <c r="L283" s="20"/>
      <c r="M283" s="19">
        <v>-149141</v>
      </c>
      <c r="N283" s="19">
        <f t="shared" si="46"/>
        <v>-37732673</v>
      </c>
      <c r="O283" s="19"/>
      <c r="P283" s="19">
        <v>35583</v>
      </c>
      <c r="Q283" s="24"/>
      <c r="R283" s="19">
        <f t="shared" si="39"/>
        <v>-2883404.2899999991</v>
      </c>
      <c r="S283" s="20"/>
      <c r="T283" s="19">
        <v>-6306</v>
      </c>
      <c r="U283" s="19">
        <f t="shared" si="47"/>
        <v>510745</v>
      </c>
      <c r="V283" s="24"/>
      <c r="W283" s="25">
        <f t="shared" si="40"/>
        <v>7692506.92755723</v>
      </c>
      <c r="Y283" s="29">
        <f t="shared" si="41"/>
        <v>803.91994260251522</v>
      </c>
      <c r="AA283" s="4">
        <f t="shared" si="48"/>
        <v>-94983.965648854966</v>
      </c>
    </row>
    <row r="284" spans="1:27" x14ac:dyDescent="0.25">
      <c r="A284" t="s">
        <v>3</v>
      </c>
      <c r="B284">
        <v>2033</v>
      </c>
      <c r="C284" s="11">
        <f t="shared" si="42"/>
        <v>94979.147500000006</v>
      </c>
      <c r="D284" s="11">
        <f t="shared" si="43"/>
        <v>-26594161.300000168</v>
      </c>
      <c r="E284" s="11">
        <v>34192493</v>
      </c>
      <c r="F284" s="13">
        <f t="shared" si="38"/>
        <v>7598331.6999998316</v>
      </c>
      <c r="H284" s="19">
        <v>49813122</v>
      </c>
      <c r="I284" s="19"/>
      <c r="J284" s="26">
        <f t="shared" si="44"/>
        <v>24880.034351145037</v>
      </c>
      <c r="K284" s="19">
        <f t="shared" si="45"/>
        <v>-1990402.7480916239</v>
      </c>
      <c r="L284" s="20"/>
      <c r="M284" s="19">
        <v>-149141</v>
      </c>
      <c r="N284" s="19">
        <f t="shared" si="46"/>
        <v>-37881814</v>
      </c>
      <c r="O284" s="19"/>
      <c r="P284" s="19">
        <v>35583</v>
      </c>
      <c r="Q284" s="24"/>
      <c r="R284" s="19">
        <f t="shared" si="39"/>
        <v>-2847821.2899999991</v>
      </c>
      <c r="S284" s="20"/>
      <c r="T284" s="19">
        <v>-6306</v>
      </c>
      <c r="U284" s="19">
        <f t="shared" si="47"/>
        <v>504439</v>
      </c>
      <c r="V284" s="24"/>
      <c r="W284" s="25">
        <f t="shared" si="40"/>
        <v>7597522.9619083777</v>
      </c>
      <c r="Y284" s="29">
        <f t="shared" si="41"/>
        <v>808.73809145390987</v>
      </c>
      <c r="AA284" s="4">
        <f t="shared" si="48"/>
        <v>-94983.965648854966</v>
      </c>
    </row>
    <row r="285" spans="1:27" x14ac:dyDescent="0.25">
      <c r="A285" t="s">
        <v>4</v>
      </c>
      <c r="B285">
        <v>2033</v>
      </c>
      <c r="C285" s="11">
        <f t="shared" si="42"/>
        <v>94979.147500000006</v>
      </c>
      <c r="D285" s="11">
        <f t="shared" si="43"/>
        <v>-26689140.447500169</v>
      </c>
      <c r="E285" s="11">
        <v>34192493</v>
      </c>
      <c r="F285" s="13">
        <f t="shared" si="38"/>
        <v>7503352.5524998307</v>
      </c>
      <c r="H285" s="19">
        <v>49813122</v>
      </c>
      <c r="I285" s="19"/>
      <c r="J285" s="26">
        <f t="shared" si="44"/>
        <v>24880.034351145037</v>
      </c>
      <c r="K285" s="19">
        <f t="shared" si="45"/>
        <v>-1965522.7137404787</v>
      </c>
      <c r="L285" s="20"/>
      <c r="M285" s="19">
        <v>-149141</v>
      </c>
      <c r="N285" s="19">
        <f t="shared" si="46"/>
        <v>-38030955</v>
      </c>
      <c r="O285" s="19"/>
      <c r="P285" s="19">
        <v>35583</v>
      </c>
      <c r="Q285" s="24"/>
      <c r="R285" s="19">
        <f t="shared" si="39"/>
        <v>-2812238.2899999991</v>
      </c>
      <c r="S285" s="20"/>
      <c r="T285" s="19">
        <v>-6306</v>
      </c>
      <c r="U285" s="19">
        <f t="shared" si="47"/>
        <v>498133</v>
      </c>
      <c r="V285" s="24"/>
      <c r="W285" s="25">
        <f t="shared" si="40"/>
        <v>7502538.9962595254</v>
      </c>
      <c r="Y285" s="29">
        <f t="shared" si="41"/>
        <v>813.55624030530453</v>
      </c>
      <c r="AA285" s="4">
        <f t="shared" si="48"/>
        <v>-94983.965648854966</v>
      </c>
    </row>
    <row r="286" spans="1:27" x14ac:dyDescent="0.25">
      <c r="A286" t="s">
        <v>5</v>
      </c>
      <c r="B286">
        <v>2033</v>
      </c>
      <c r="C286" s="11">
        <f t="shared" si="42"/>
        <v>94979.147500000006</v>
      </c>
      <c r="D286" s="11">
        <f t="shared" si="43"/>
        <v>-26784119.59500017</v>
      </c>
      <c r="E286" s="11">
        <v>34192493</v>
      </c>
      <c r="F286" s="13">
        <f t="shared" si="38"/>
        <v>7408373.4049998298</v>
      </c>
      <c r="H286" s="19">
        <v>49813122</v>
      </c>
      <c r="I286" s="19"/>
      <c r="J286" s="26">
        <f t="shared" si="44"/>
        <v>24880.034351145037</v>
      </c>
      <c r="K286" s="19">
        <f t="shared" si="45"/>
        <v>-1940642.6793893336</v>
      </c>
      <c r="L286" s="20"/>
      <c r="M286" s="19">
        <v>-149141</v>
      </c>
      <c r="N286" s="19">
        <f t="shared" si="46"/>
        <v>-38180096</v>
      </c>
      <c r="O286" s="19"/>
      <c r="P286" s="19">
        <v>35583</v>
      </c>
      <c r="Q286" s="24"/>
      <c r="R286" s="19">
        <f t="shared" si="39"/>
        <v>-2776655.2899999991</v>
      </c>
      <c r="S286" s="20"/>
      <c r="T286" s="19">
        <v>-6306</v>
      </c>
      <c r="U286" s="19">
        <f t="shared" si="47"/>
        <v>491827</v>
      </c>
      <c r="V286" s="24"/>
      <c r="W286" s="25">
        <f t="shared" si="40"/>
        <v>7407555.0306106657</v>
      </c>
      <c r="Y286" s="29">
        <f t="shared" si="41"/>
        <v>818.37438916414976</v>
      </c>
      <c r="AA286" s="4">
        <f t="shared" si="48"/>
        <v>-94983.965648854966</v>
      </c>
    </row>
    <row r="287" spans="1:27" x14ac:dyDescent="0.25">
      <c r="A287" t="s">
        <v>6</v>
      </c>
      <c r="B287">
        <v>2033</v>
      </c>
      <c r="C287" s="11">
        <f t="shared" si="42"/>
        <v>94979.147500000006</v>
      </c>
      <c r="D287" s="11">
        <f t="shared" si="43"/>
        <v>-26879098.742500171</v>
      </c>
      <c r="E287" s="11">
        <v>34192493</v>
      </c>
      <c r="F287" s="13">
        <f t="shared" si="38"/>
        <v>7313394.2574998289</v>
      </c>
      <c r="H287" s="19">
        <v>49813122</v>
      </c>
      <c r="I287" s="19"/>
      <c r="J287" s="26">
        <f t="shared" si="44"/>
        <v>24880.034351145037</v>
      </c>
      <c r="K287" s="19">
        <f t="shared" si="45"/>
        <v>-1915762.6450381884</v>
      </c>
      <c r="L287" s="20"/>
      <c r="M287" s="19">
        <v>-149141</v>
      </c>
      <c r="N287" s="19">
        <f t="shared" si="46"/>
        <v>-38329237</v>
      </c>
      <c r="O287" s="19"/>
      <c r="P287" s="19">
        <v>35583</v>
      </c>
      <c r="Q287" s="24"/>
      <c r="R287" s="19">
        <f t="shared" si="39"/>
        <v>-2741072.2899999991</v>
      </c>
      <c r="S287" s="20"/>
      <c r="T287" s="19">
        <v>-6306</v>
      </c>
      <c r="U287" s="19">
        <f t="shared" si="47"/>
        <v>485521</v>
      </c>
      <c r="V287" s="24"/>
      <c r="W287" s="25">
        <f t="shared" si="40"/>
        <v>7312571.0649618134</v>
      </c>
      <c r="Y287" s="29">
        <f t="shared" si="41"/>
        <v>823.19253801554441</v>
      </c>
      <c r="AA287" s="4">
        <f t="shared" si="48"/>
        <v>-94983.965648854966</v>
      </c>
    </row>
    <row r="288" spans="1:27" x14ac:dyDescent="0.25">
      <c r="A288" t="s">
        <v>7</v>
      </c>
      <c r="B288">
        <v>2033</v>
      </c>
      <c r="C288" s="11">
        <f t="shared" si="42"/>
        <v>94979.147500000006</v>
      </c>
      <c r="D288" s="11">
        <f t="shared" si="43"/>
        <v>-26974077.890000172</v>
      </c>
      <c r="E288" s="11">
        <v>34192493</v>
      </c>
      <c r="F288" s="13">
        <f t="shared" si="38"/>
        <v>7218415.109999828</v>
      </c>
      <c r="H288" s="19">
        <v>49813122</v>
      </c>
      <c r="I288" s="19"/>
      <c r="J288" s="26">
        <f t="shared" si="44"/>
        <v>24880.034351145037</v>
      </c>
      <c r="K288" s="19">
        <f t="shared" si="45"/>
        <v>-1890882.6106870433</v>
      </c>
      <c r="L288" s="20"/>
      <c r="M288" s="19">
        <v>-149141</v>
      </c>
      <c r="N288" s="19">
        <f t="shared" si="46"/>
        <v>-38478378</v>
      </c>
      <c r="O288" s="19"/>
      <c r="P288" s="19">
        <v>35583</v>
      </c>
      <c r="Q288" s="24"/>
      <c r="R288" s="19">
        <f t="shared" si="39"/>
        <v>-2705489.2899999991</v>
      </c>
      <c r="S288" s="20"/>
      <c r="T288" s="19">
        <v>-6306</v>
      </c>
      <c r="U288" s="19">
        <f t="shared" si="47"/>
        <v>479215</v>
      </c>
      <c r="V288" s="24"/>
      <c r="W288" s="25">
        <f t="shared" si="40"/>
        <v>7217587.0993129611</v>
      </c>
      <c r="Y288" s="29">
        <f t="shared" si="41"/>
        <v>828.01068686693907</v>
      </c>
      <c r="AA288" s="4">
        <f t="shared" si="48"/>
        <v>-94983.965648854966</v>
      </c>
    </row>
    <row r="289" spans="1:27" x14ac:dyDescent="0.25">
      <c r="A289" t="s">
        <v>8</v>
      </c>
      <c r="B289">
        <v>2033</v>
      </c>
      <c r="C289" s="11">
        <f t="shared" si="42"/>
        <v>94979.147500000006</v>
      </c>
      <c r="D289" s="11">
        <f t="shared" si="43"/>
        <v>-27069057.037500173</v>
      </c>
      <c r="E289" s="11">
        <v>34192493</v>
      </c>
      <c r="F289" s="13">
        <f t="shared" si="38"/>
        <v>7123435.9624998271</v>
      </c>
      <c r="H289" s="19">
        <v>49813122</v>
      </c>
      <c r="I289" s="19"/>
      <c r="J289" s="26">
        <f t="shared" si="44"/>
        <v>24880.034351145037</v>
      </c>
      <c r="K289" s="19">
        <f t="shared" si="45"/>
        <v>-1866002.5763358981</v>
      </c>
      <c r="L289" s="20"/>
      <c r="M289" s="19">
        <v>-149141</v>
      </c>
      <c r="N289" s="19">
        <f t="shared" si="46"/>
        <v>-38627519</v>
      </c>
      <c r="O289" s="19"/>
      <c r="P289" s="19">
        <v>35583</v>
      </c>
      <c r="Q289" s="24"/>
      <c r="R289" s="19">
        <f t="shared" si="39"/>
        <v>-2669906.2899999991</v>
      </c>
      <c r="S289" s="20"/>
      <c r="T289" s="19">
        <v>-6306</v>
      </c>
      <c r="U289" s="19">
        <f t="shared" si="47"/>
        <v>472909</v>
      </c>
      <c r="V289" s="24"/>
      <c r="W289" s="25">
        <f t="shared" si="40"/>
        <v>7122603.1336641014</v>
      </c>
      <c r="Y289" s="29">
        <f t="shared" si="41"/>
        <v>832.8288357257843</v>
      </c>
      <c r="AA289" s="4">
        <f t="shared" si="48"/>
        <v>-94983.965648854966</v>
      </c>
    </row>
    <row r="290" spans="1:27" x14ac:dyDescent="0.25">
      <c r="A290" t="s">
        <v>9</v>
      </c>
      <c r="B290">
        <v>2033</v>
      </c>
      <c r="C290" s="11">
        <f t="shared" si="42"/>
        <v>94979.147500000006</v>
      </c>
      <c r="D290" s="11">
        <f t="shared" si="43"/>
        <v>-27164036.185000174</v>
      </c>
      <c r="E290" s="11">
        <v>34192493</v>
      </c>
      <c r="F290" s="13">
        <f t="shared" si="38"/>
        <v>7028456.8149998263</v>
      </c>
      <c r="H290" s="19">
        <v>49813122</v>
      </c>
      <c r="I290" s="19"/>
      <c r="J290" s="26">
        <f t="shared" si="44"/>
        <v>24880.034351145037</v>
      </c>
      <c r="K290" s="19">
        <f t="shared" si="45"/>
        <v>-1841122.541984753</v>
      </c>
      <c r="L290" s="20"/>
      <c r="M290" s="19">
        <v>-149141</v>
      </c>
      <c r="N290" s="19">
        <f t="shared" si="46"/>
        <v>-38776660</v>
      </c>
      <c r="O290" s="19"/>
      <c r="P290" s="19">
        <v>35583</v>
      </c>
      <c r="Q290" s="24"/>
      <c r="R290" s="19">
        <f t="shared" si="39"/>
        <v>-2634323.2899999991</v>
      </c>
      <c r="S290" s="20"/>
      <c r="T290" s="19">
        <v>-6306</v>
      </c>
      <c r="U290" s="19">
        <f t="shared" si="47"/>
        <v>466603</v>
      </c>
      <c r="V290" s="24"/>
      <c r="W290" s="25">
        <f t="shared" si="40"/>
        <v>7027619.1680152491</v>
      </c>
      <c r="Y290" s="29">
        <f t="shared" si="41"/>
        <v>837.64698457717896</v>
      </c>
      <c r="AA290" s="4">
        <f t="shared" si="48"/>
        <v>-94983.965648854966</v>
      </c>
    </row>
    <row r="291" spans="1:27" x14ac:dyDescent="0.25">
      <c r="A291" t="s">
        <v>10</v>
      </c>
      <c r="B291">
        <v>2033</v>
      </c>
      <c r="C291" s="11">
        <f t="shared" si="42"/>
        <v>94979.147500000006</v>
      </c>
      <c r="D291" s="11">
        <f t="shared" si="43"/>
        <v>-27259015.332500175</v>
      </c>
      <c r="E291" s="11">
        <v>34192493</v>
      </c>
      <c r="F291" s="13">
        <f t="shared" si="38"/>
        <v>6933477.6674998254</v>
      </c>
      <c r="H291" s="19">
        <v>49813122</v>
      </c>
      <c r="I291" s="19"/>
      <c r="J291" s="26">
        <f t="shared" si="44"/>
        <v>24880.034351145037</v>
      </c>
      <c r="K291" s="19">
        <f t="shared" si="45"/>
        <v>-1816242.5076336078</v>
      </c>
      <c r="L291" s="20"/>
      <c r="M291" s="19">
        <v>-149141</v>
      </c>
      <c r="N291" s="19">
        <f t="shared" si="46"/>
        <v>-38925801</v>
      </c>
      <c r="O291" s="19"/>
      <c r="P291" s="19">
        <v>35583</v>
      </c>
      <c r="Q291" s="24"/>
      <c r="R291" s="19">
        <f t="shared" si="39"/>
        <v>-2598740.2899999991</v>
      </c>
      <c r="S291" s="20"/>
      <c r="T291" s="19">
        <v>-6306</v>
      </c>
      <c r="U291" s="19">
        <f t="shared" si="47"/>
        <v>460297</v>
      </c>
      <c r="V291" s="24"/>
      <c r="W291" s="25">
        <f t="shared" si="40"/>
        <v>6932635.2023663968</v>
      </c>
      <c r="Y291" s="29">
        <f t="shared" si="41"/>
        <v>842.46513342857361</v>
      </c>
      <c r="AA291" s="4">
        <f t="shared" si="48"/>
        <v>-94983.965648854966</v>
      </c>
    </row>
    <row r="292" spans="1:27" x14ac:dyDescent="0.25">
      <c r="A292" t="s">
        <v>11</v>
      </c>
      <c r="B292">
        <v>2033</v>
      </c>
      <c r="C292" s="11">
        <f t="shared" si="42"/>
        <v>94979.147500000006</v>
      </c>
      <c r="D292" s="11">
        <f t="shared" si="43"/>
        <v>-27353994.480000176</v>
      </c>
      <c r="E292" s="11">
        <v>34192493</v>
      </c>
      <c r="F292" s="13">
        <f t="shared" si="38"/>
        <v>6838498.5199998245</v>
      </c>
      <c r="H292" s="19">
        <v>49813122</v>
      </c>
      <c r="I292" s="19"/>
      <c r="J292" s="26">
        <f t="shared" si="44"/>
        <v>24880.034351145037</v>
      </c>
      <c r="K292" s="19">
        <f t="shared" si="45"/>
        <v>-1791362.4732824627</v>
      </c>
      <c r="L292" s="20"/>
      <c r="M292" s="19">
        <v>-149141</v>
      </c>
      <c r="N292" s="19">
        <f t="shared" si="46"/>
        <v>-39074942</v>
      </c>
      <c r="O292" s="19"/>
      <c r="P292" s="19">
        <v>35583</v>
      </c>
      <c r="Q292" s="24"/>
      <c r="R292" s="19">
        <f t="shared" si="39"/>
        <v>-2563157.2899999991</v>
      </c>
      <c r="S292" s="20"/>
      <c r="T292" s="19">
        <v>-6306</v>
      </c>
      <c r="U292" s="19">
        <f t="shared" si="47"/>
        <v>453991</v>
      </c>
      <c r="V292" s="24"/>
      <c r="W292" s="25">
        <f t="shared" si="40"/>
        <v>6837651.236717537</v>
      </c>
      <c r="Y292" s="29">
        <f t="shared" si="41"/>
        <v>847.28328228741884</v>
      </c>
      <c r="AA292" s="4">
        <f t="shared" si="48"/>
        <v>-94983.965648854966</v>
      </c>
    </row>
    <row r="293" spans="1:27" x14ac:dyDescent="0.25">
      <c r="A293" t="s">
        <v>12</v>
      </c>
      <c r="B293">
        <v>2033</v>
      </c>
      <c r="C293" s="11">
        <f t="shared" si="42"/>
        <v>94979.147500000006</v>
      </c>
      <c r="D293" s="11">
        <f t="shared" si="43"/>
        <v>-27448973.627500176</v>
      </c>
      <c r="E293" s="11">
        <v>34192493</v>
      </c>
      <c r="F293" s="13">
        <f t="shared" si="38"/>
        <v>6743519.3724998236</v>
      </c>
      <c r="H293" s="19">
        <v>49813122</v>
      </c>
      <c r="I293" s="19"/>
      <c r="J293" s="26">
        <f t="shared" si="44"/>
        <v>24880.034351145037</v>
      </c>
      <c r="K293" s="19">
        <f t="shared" si="45"/>
        <v>-1766482.4389313175</v>
      </c>
      <c r="L293" s="20"/>
      <c r="M293" s="19">
        <v>-149141</v>
      </c>
      <c r="N293" s="19">
        <f t="shared" si="46"/>
        <v>-39224083</v>
      </c>
      <c r="O293" s="19"/>
      <c r="P293" s="19">
        <v>35583</v>
      </c>
      <c r="Q293" s="24"/>
      <c r="R293" s="19">
        <f t="shared" si="39"/>
        <v>-2527574.2899999991</v>
      </c>
      <c r="S293" s="20"/>
      <c r="T293" s="19">
        <v>-6306</v>
      </c>
      <c r="U293" s="19">
        <f t="shared" si="47"/>
        <v>447685</v>
      </c>
      <c r="V293" s="24"/>
      <c r="W293" s="25">
        <f t="shared" si="40"/>
        <v>6742667.2710686848</v>
      </c>
      <c r="Y293" s="29">
        <f t="shared" si="41"/>
        <v>852.1014311388135</v>
      </c>
      <c r="AA293" s="4">
        <f t="shared" si="48"/>
        <v>-94983.965648854966</v>
      </c>
    </row>
    <row r="294" spans="1:27" x14ac:dyDescent="0.25">
      <c r="A294" t="s">
        <v>13</v>
      </c>
      <c r="B294">
        <v>2033</v>
      </c>
      <c r="C294" s="11">
        <f t="shared" si="42"/>
        <v>94979.147500000006</v>
      </c>
      <c r="D294" s="11">
        <f t="shared" si="43"/>
        <v>-27543952.775000177</v>
      </c>
      <c r="E294" s="11">
        <v>34192493</v>
      </c>
      <c r="F294" s="13">
        <f t="shared" si="38"/>
        <v>6648540.2249998227</v>
      </c>
      <c r="H294" s="19">
        <v>49813122</v>
      </c>
      <c r="I294" s="19"/>
      <c r="J294" s="26">
        <f t="shared" si="44"/>
        <v>24880.034351145037</v>
      </c>
      <c r="K294" s="19">
        <f t="shared" si="45"/>
        <v>-1741602.4045801724</v>
      </c>
      <c r="L294" s="20"/>
      <c r="M294" s="19">
        <v>-149141</v>
      </c>
      <c r="N294" s="19">
        <f t="shared" si="46"/>
        <v>-39373224</v>
      </c>
      <c r="O294" s="19"/>
      <c r="P294" s="19">
        <v>35583</v>
      </c>
      <c r="Q294" s="24"/>
      <c r="R294" s="19">
        <f t="shared" si="39"/>
        <v>-2491991.2899999991</v>
      </c>
      <c r="S294" s="20"/>
      <c r="T294" s="19">
        <v>-6306</v>
      </c>
      <c r="U294" s="19">
        <f t="shared" si="47"/>
        <v>441379</v>
      </c>
      <c r="V294" s="24"/>
      <c r="W294" s="25">
        <f t="shared" si="40"/>
        <v>6647683.305419825</v>
      </c>
      <c r="Y294" s="29">
        <f t="shared" si="41"/>
        <v>856.91957999765873</v>
      </c>
      <c r="AA294" s="4">
        <f t="shared" si="48"/>
        <v>-94983.965648854966</v>
      </c>
    </row>
    <row r="295" spans="1:27" x14ac:dyDescent="0.25">
      <c r="A295" t="s">
        <v>2</v>
      </c>
      <c r="B295">
        <v>2034</v>
      </c>
      <c r="C295" s="11">
        <f t="shared" si="42"/>
        <v>94979.147500000006</v>
      </c>
      <c r="D295" s="11">
        <f t="shared" si="43"/>
        <v>-27638931.922500178</v>
      </c>
      <c r="E295" s="11">
        <v>34192493</v>
      </c>
      <c r="F295" s="13">
        <f t="shared" ref="F295:F358" si="49">E295+D295</f>
        <v>6553561.0774998218</v>
      </c>
      <c r="H295" s="19">
        <v>49813122</v>
      </c>
      <c r="I295" s="19"/>
      <c r="J295" s="26">
        <f t="shared" si="44"/>
        <v>24880.034351145037</v>
      </c>
      <c r="K295" s="19">
        <f t="shared" si="45"/>
        <v>-1716722.3702290272</v>
      </c>
      <c r="L295" s="20"/>
      <c r="M295" s="19">
        <v>-149141</v>
      </c>
      <c r="N295" s="19">
        <f t="shared" si="46"/>
        <v>-39522365</v>
      </c>
      <c r="O295" s="19"/>
      <c r="P295" s="19">
        <v>35583</v>
      </c>
      <c r="Q295" s="24"/>
      <c r="R295" s="19">
        <f t="shared" ref="R295:R358" si="50">R294+P295+Q295</f>
        <v>-2456408.2899999991</v>
      </c>
      <c r="S295" s="20"/>
      <c r="T295" s="19">
        <v>-6306</v>
      </c>
      <c r="U295" s="19">
        <f t="shared" si="47"/>
        <v>435073</v>
      </c>
      <c r="V295" s="24"/>
      <c r="W295" s="25">
        <f t="shared" ref="W295:W358" si="51">R295+N295+K295+H295+U295</f>
        <v>6552699.3397709727</v>
      </c>
      <c r="Y295" s="29">
        <f t="shared" ref="Y295:Y358" si="52">F295-W295</f>
        <v>861.73772884905338</v>
      </c>
      <c r="AA295" s="4">
        <f t="shared" si="48"/>
        <v>-94983.965648854966</v>
      </c>
    </row>
    <row r="296" spans="1:27" x14ac:dyDescent="0.25">
      <c r="A296" t="s">
        <v>3</v>
      </c>
      <c r="B296">
        <v>2034</v>
      </c>
      <c r="C296" s="11">
        <f t="shared" ref="C296:C359" si="53">1139749.77/12</f>
        <v>94979.147500000006</v>
      </c>
      <c r="D296" s="11">
        <f t="shared" ref="D296:D359" si="54">D295-C296</f>
        <v>-27733911.070000179</v>
      </c>
      <c r="E296" s="11">
        <v>34192493</v>
      </c>
      <c r="F296" s="13">
        <f t="shared" si="49"/>
        <v>6458581.9299998209</v>
      </c>
      <c r="H296" s="19">
        <v>49813122</v>
      </c>
      <c r="I296" s="19"/>
      <c r="J296" s="26">
        <f t="shared" ref="J296:J359" si="55">-$K$102/262</f>
        <v>24880.034351145037</v>
      </c>
      <c r="K296" s="19">
        <f t="shared" ref="K296:K359" si="56">K295+J296</f>
        <v>-1691842.3358778821</v>
      </c>
      <c r="L296" s="20"/>
      <c r="M296" s="19">
        <v>-149141</v>
      </c>
      <c r="N296" s="19">
        <f t="shared" ref="N296:N359" si="57">N295+M296</f>
        <v>-39671506</v>
      </c>
      <c r="O296" s="19"/>
      <c r="P296" s="19">
        <v>35583</v>
      </c>
      <c r="Q296" s="24"/>
      <c r="R296" s="19">
        <f t="shared" si="50"/>
        <v>-2420825.2899999991</v>
      </c>
      <c r="S296" s="20"/>
      <c r="T296" s="19">
        <v>-6306</v>
      </c>
      <c r="U296" s="19">
        <f t="shared" ref="U296:U359" si="58">U295+T296</f>
        <v>428767</v>
      </c>
      <c r="V296" s="24"/>
      <c r="W296" s="25">
        <f t="shared" si="51"/>
        <v>6457715.3741221204</v>
      </c>
      <c r="Y296" s="29">
        <f t="shared" si="52"/>
        <v>866.55587770044804</v>
      </c>
      <c r="AA296" s="4">
        <f t="shared" si="48"/>
        <v>-94983.965648854966</v>
      </c>
    </row>
    <row r="297" spans="1:27" x14ac:dyDescent="0.25">
      <c r="A297" t="s">
        <v>4</v>
      </c>
      <c r="B297">
        <v>2034</v>
      </c>
      <c r="C297" s="11">
        <f t="shared" si="53"/>
        <v>94979.147500000006</v>
      </c>
      <c r="D297" s="11">
        <f t="shared" si="54"/>
        <v>-27828890.21750018</v>
      </c>
      <c r="E297" s="11">
        <v>34192493</v>
      </c>
      <c r="F297" s="13">
        <f t="shared" si="49"/>
        <v>6363602.78249982</v>
      </c>
      <c r="H297" s="19">
        <v>49813122</v>
      </c>
      <c r="I297" s="19"/>
      <c r="J297" s="26">
        <f t="shared" si="55"/>
        <v>24880.034351145037</v>
      </c>
      <c r="K297" s="19">
        <f t="shared" si="56"/>
        <v>-1666962.3015267369</v>
      </c>
      <c r="L297" s="20"/>
      <c r="M297" s="19">
        <v>-149141</v>
      </c>
      <c r="N297" s="19">
        <f t="shared" si="57"/>
        <v>-39820647</v>
      </c>
      <c r="O297" s="19"/>
      <c r="P297" s="19">
        <v>35583</v>
      </c>
      <c r="Q297" s="24"/>
      <c r="R297" s="19">
        <f t="shared" si="50"/>
        <v>-2385242.2899999991</v>
      </c>
      <c r="S297" s="20"/>
      <c r="T297" s="19">
        <v>-6306</v>
      </c>
      <c r="U297" s="19">
        <f t="shared" si="58"/>
        <v>422461</v>
      </c>
      <c r="V297" s="24"/>
      <c r="W297" s="25">
        <f t="shared" si="51"/>
        <v>6362731.4084732607</v>
      </c>
      <c r="Y297" s="29">
        <f t="shared" si="52"/>
        <v>871.37402655929327</v>
      </c>
      <c r="AA297" s="4">
        <f t="shared" si="48"/>
        <v>-94983.965648854966</v>
      </c>
    </row>
    <row r="298" spans="1:27" x14ac:dyDescent="0.25">
      <c r="A298" t="s">
        <v>5</v>
      </c>
      <c r="B298">
        <v>2034</v>
      </c>
      <c r="C298" s="11">
        <f t="shared" si="53"/>
        <v>94979.147500000006</v>
      </c>
      <c r="D298" s="11">
        <f t="shared" si="54"/>
        <v>-27923869.365000181</v>
      </c>
      <c r="E298" s="11">
        <v>34192493</v>
      </c>
      <c r="F298" s="13">
        <f t="shared" si="49"/>
        <v>6268623.6349998191</v>
      </c>
      <c r="H298" s="19">
        <v>49813122</v>
      </c>
      <c r="I298" s="19"/>
      <c r="J298" s="26">
        <f t="shared" si="55"/>
        <v>24880.034351145037</v>
      </c>
      <c r="K298" s="19">
        <f t="shared" si="56"/>
        <v>-1642082.2671755918</v>
      </c>
      <c r="L298" s="20"/>
      <c r="M298" s="19">
        <v>-149141</v>
      </c>
      <c r="N298" s="19">
        <f t="shared" si="57"/>
        <v>-39969788</v>
      </c>
      <c r="O298" s="19"/>
      <c r="P298" s="19">
        <v>35583</v>
      </c>
      <c r="Q298" s="24"/>
      <c r="R298" s="19">
        <f t="shared" si="50"/>
        <v>-2349659.2899999991</v>
      </c>
      <c r="S298" s="20"/>
      <c r="T298" s="19">
        <v>-6306</v>
      </c>
      <c r="U298" s="19">
        <f t="shared" si="58"/>
        <v>416155</v>
      </c>
      <c r="V298" s="24"/>
      <c r="W298" s="25">
        <f t="shared" si="51"/>
        <v>6267747.4428244084</v>
      </c>
      <c r="Y298" s="29">
        <f t="shared" si="52"/>
        <v>876.19217541068792</v>
      </c>
      <c r="AA298" s="4">
        <f t="shared" si="48"/>
        <v>-94983.965648854966</v>
      </c>
    </row>
    <row r="299" spans="1:27" x14ac:dyDescent="0.25">
      <c r="A299" t="s">
        <v>6</v>
      </c>
      <c r="B299">
        <v>2034</v>
      </c>
      <c r="C299" s="11">
        <f t="shared" si="53"/>
        <v>94979.147500000006</v>
      </c>
      <c r="D299" s="11">
        <f t="shared" si="54"/>
        <v>-28018848.512500182</v>
      </c>
      <c r="E299" s="11">
        <v>34192493</v>
      </c>
      <c r="F299" s="13">
        <f t="shared" si="49"/>
        <v>6173644.4874998182</v>
      </c>
      <c r="H299" s="19">
        <v>49813122</v>
      </c>
      <c r="I299" s="19"/>
      <c r="J299" s="26">
        <f t="shared" si="55"/>
        <v>24880.034351145037</v>
      </c>
      <c r="K299" s="19">
        <f t="shared" si="56"/>
        <v>-1617202.2328244466</v>
      </c>
      <c r="L299" s="20"/>
      <c r="M299" s="19">
        <v>-149141</v>
      </c>
      <c r="N299" s="19">
        <f t="shared" si="57"/>
        <v>-40118929</v>
      </c>
      <c r="O299" s="19"/>
      <c r="P299" s="19">
        <v>35583</v>
      </c>
      <c r="Q299" s="24"/>
      <c r="R299" s="19">
        <f t="shared" si="50"/>
        <v>-2314076.2899999991</v>
      </c>
      <c r="S299" s="20"/>
      <c r="T299" s="19">
        <v>-6306</v>
      </c>
      <c r="U299" s="19">
        <f t="shared" si="58"/>
        <v>409849</v>
      </c>
      <c r="V299" s="24"/>
      <c r="W299" s="25">
        <f t="shared" si="51"/>
        <v>6172763.4771755561</v>
      </c>
      <c r="Y299" s="29">
        <f t="shared" si="52"/>
        <v>881.01032426208258</v>
      </c>
      <c r="AA299" s="4">
        <f t="shared" si="48"/>
        <v>-94983.965648854966</v>
      </c>
    </row>
    <row r="300" spans="1:27" x14ac:dyDescent="0.25">
      <c r="A300" t="s">
        <v>7</v>
      </c>
      <c r="B300">
        <v>2034</v>
      </c>
      <c r="C300" s="11">
        <f t="shared" si="53"/>
        <v>94979.147500000006</v>
      </c>
      <c r="D300" s="11">
        <f t="shared" si="54"/>
        <v>-28113827.660000183</v>
      </c>
      <c r="E300" s="11">
        <v>34192493</v>
      </c>
      <c r="F300" s="13">
        <f t="shared" si="49"/>
        <v>6078665.3399998173</v>
      </c>
      <c r="H300" s="19">
        <v>49813122</v>
      </c>
      <c r="I300" s="19"/>
      <c r="J300" s="26">
        <f t="shared" si="55"/>
        <v>24880.034351145037</v>
      </c>
      <c r="K300" s="19">
        <f t="shared" si="56"/>
        <v>-1592322.1984733015</v>
      </c>
      <c r="L300" s="20"/>
      <c r="M300" s="19">
        <v>-149141</v>
      </c>
      <c r="N300" s="19">
        <f t="shared" si="57"/>
        <v>-40268070</v>
      </c>
      <c r="O300" s="19"/>
      <c r="P300" s="19">
        <v>35583</v>
      </c>
      <c r="Q300" s="24"/>
      <c r="R300" s="19">
        <f t="shared" si="50"/>
        <v>-2278493.2899999991</v>
      </c>
      <c r="S300" s="20"/>
      <c r="T300" s="19">
        <v>-6306</v>
      </c>
      <c r="U300" s="19">
        <f t="shared" si="58"/>
        <v>403543</v>
      </c>
      <c r="V300" s="24"/>
      <c r="W300" s="25">
        <f t="shared" si="51"/>
        <v>6077779.5115266964</v>
      </c>
      <c r="Y300" s="29">
        <f t="shared" si="52"/>
        <v>885.82847312092781</v>
      </c>
      <c r="AA300" s="4">
        <f t="shared" si="48"/>
        <v>-94983.965648854966</v>
      </c>
    </row>
    <row r="301" spans="1:27" x14ac:dyDescent="0.25">
      <c r="A301" t="s">
        <v>8</v>
      </c>
      <c r="B301">
        <v>2034</v>
      </c>
      <c r="C301" s="11">
        <f t="shared" si="53"/>
        <v>94979.147500000006</v>
      </c>
      <c r="D301" s="11">
        <f t="shared" si="54"/>
        <v>-28208806.807500184</v>
      </c>
      <c r="E301" s="11">
        <v>34192493</v>
      </c>
      <c r="F301" s="13">
        <f t="shared" si="49"/>
        <v>5983686.1924998164</v>
      </c>
      <c r="H301" s="19">
        <v>49813122</v>
      </c>
      <c r="I301" s="19"/>
      <c r="J301" s="26">
        <f t="shared" si="55"/>
        <v>24880.034351145037</v>
      </c>
      <c r="K301" s="19">
        <f t="shared" si="56"/>
        <v>-1567442.1641221563</v>
      </c>
      <c r="L301" s="20"/>
      <c r="M301" s="19">
        <v>-149141</v>
      </c>
      <c r="N301" s="19">
        <f t="shared" si="57"/>
        <v>-40417211</v>
      </c>
      <c r="O301" s="19"/>
      <c r="P301" s="19">
        <v>35583</v>
      </c>
      <c r="Q301" s="24"/>
      <c r="R301" s="19">
        <f t="shared" si="50"/>
        <v>-2242910.2899999991</v>
      </c>
      <c r="S301" s="20"/>
      <c r="T301" s="19">
        <v>-6306</v>
      </c>
      <c r="U301" s="19">
        <f t="shared" si="58"/>
        <v>397237</v>
      </c>
      <c r="V301" s="24"/>
      <c r="W301" s="25">
        <f t="shared" si="51"/>
        <v>5982795.5458778441</v>
      </c>
      <c r="Y301" s="29">
        <f t="shared" si="52"/>
        <v>890.64662197232246</v>
      </c>
      <c r="AA301" s="4">
        <f t="shared" si="48"/>
        <v>-94983.965648854966</v>
      </c>
    </row>
    <row r="302" spans="1:27" x14ac:dyDescent="0.25">
      <c r="A302" t="s">
        <v>9</v>
      </c>
      <c r="B302">
        <v>2034</v>
      </c>
      <c r="C302" s="11">
        <f t="shared" si="53"/>
        <v>94979.147500000006</v>
      </c>
      <c r="D302" s="11">
        <f t="shared" si="54"/>
        <v>-28303785.955000184</v>
      </c>
      <c r="E302" s="11">
        <v>34192493</v>
      </c>
      <c r="F302" s="13">
        <f t="shared" si="49"/>
        <v>5888707.0449998155</v>
      </c>
      <c r="H302" s="19">
        <v>49813122</v>
      </c>
      <c r="I302" s="19"/>
      <c r="J302" s="26">
        <f t="shared" si="55"/>
        <v>24880.034351145037</v>
      </c>
      <c r="K302" s="19">
        <f t="shared" si="56"/>
        <v>-1542562.1297710112</v>
      </c>
      <c r="L302" s="20"/>
      <c r="M302" s="19">
        <v>-149141</v>
      </c>
      <c r="N302" s="19">
        <f t="shared" si="57"/>
        <v>-40566352</v>
      </c>
      <c r="O302" s="19"/>
      <c r="P302" s="19">
        <v>35583</v>
      </c>
      <c r="Q302" s="24"/>
      <c r="R302" s="19">
        <f t="shared" si="50"/>
        <v>-2207327.2899999991</v>
      </c>
      <c r="S302" s="20"/>
      <c r="T302" s="19">
        <v>-6306</v>
      </c>
      <c r="U302" s="19">
        <f t="shared" si="58"/>
        <v>390931</v>
      </c>
      <c r="V302" s="24"/>
      <c r="W302" s="25">
        <f t="shared" si="51"/>
        <v>5887811.5802289918</v>
      </c>
      <c r="Y302" s="29">
        <f t="shared" si="52"/>
        <v>895.46477082371712</v>
      </c>
      <c r="AA302" s="4">
        <f t="shared" si="48"/>
        <v>-94983.965648854966</v>
      </c>
    </row>
    <row r="303" spans="1:27" x14ac:dyDescent="0.25">
      <c r="A303" t="s">
        <v>10</v>
      </c>
      <c r="B303">
        <v>2034</v>
      </c>
      <c r="C303" s="11">
        <f t="shared" si="53"/>
        <v>94979.147500000006</v>
      </c>
      <c r="D303" s="11">
        <f t="shared" si="54"/>
        <v>-28398765.102500185</v>
      </c>
      <c r="E303" s="11">
        <v>34192493</v>
      </c>
      <c r="F303" s="13">
        <f t="shared" si="49"/>
        <v>5793727.8974998146</v>
      </c>
      <c r="H303" s="19">
        <v>49813122</v>
      </c>
      <c r="I303" s="19"/>
      <c r="J303" s="26">
        <f t="shared" si="55"/>
        <v>24880.034351145037</v>
      </c>
      <c r="K303" s="19">
        <f t="shared" si="56"/>
        <v>-1517682.095419866</v>
      </c>
      <c r="L303" s="20"/>
      <c r="M303" s="19">
        <v>-149141</v>
      </c>
      <c r="N303" s="19">
        <f t="shared" si="57"/>
        <v>-40715493</v>
      </c>
      <c r="O303" s="19"/>
      <c r="P303" s="19">
        <v>35583</v>
      </c>
      <c r="Q303" s="24"/>
      <c r="R303" s="19">
        <f t="shared" si="50"/>
        <v>-2171744.2899999991</v>
      </c>
      <c r="S303" s="20"/>
      <c r="T303" s="19">
        <v>-6306</v>
      </c>
      <c r="U303" s="19">
        <f t="shared" si="58"/>
        <v>384625</v>
      </c>
      <c r="V303" s="24"/>
      <c r="W303" s="25">
        <f t="shared" si="51"/>
        <v>5792827.6145801321</v>
      </c>
      <c r="Y303" s="29">
        <f t="shared" si="52"/>
        <v>900.28291968256235</v>
      </c>
      <c r="AA303" s="4">
        <f t="shared" si="48"/>
        <v>-94983.965648854966</v>
      </c>
    </row>
    <row r="304" spans="1:27" x14ac:dyDescent="0.25">
      <c r="A304" t="s">
        <v>11</v>
      </c>
      <c r="B304">
        <v>2034</v>
      </c>
      <c r="C304" s="11">
        <f t="shared" si="53"/>
        <v>94979.147500000006</v>
      </c>
      <c r="D304" s="11">
        <f t="shared" si="54"/>
        <v>-28493744.250000186</v>
      </c>
      <c r="E304" s="11">
        <v>34192493</v>
      </c>
      <c r="F304" s="13">
        <f t="shared" si="49"/>
        <v>5698748.7499998137</v>
      </c>
      <c r="H304" s="19">
        <v>49813122</v>
      </c>
      <c r="I304" s="19"/>
      <c r="J304" s="26">
        <f t="shared" si="55"/>
        <v>24880.034351145037</v>
      </c>
      <c r="K304" s="19">
        <f t="shared" si="56"/>
        <v>-1492802.0610687209</v>
      </c>
      <c r="L304" s="20"/>
      <c r="M304" s="19">
        <v>-149141</v>
      </c>
      <c r="N304" s="19">
        <f t="shared" si="57"/>
        <v>-40864634</v>
      </c>
      <c r="O304" s="19"/>
      <c r="P304" s="19">
        <v>35583</v>
      </c>
      <c r="Q304" s="24"/>
      <c r="R304" s="19">
        <f t="shared" si="50"/>
        <v>-2136161.2899999991</v>
      </c>
      <c r="S304" s="20"/>
      <c r="T304" s="19">
        <v>-6306</v>
      </c>
      <c r="U304" s="19">
        <f t="shared" si="58"/>
        <v>378319</v>
      </c>
      <c r="V304" s="24"/>
      <c r="W304" s="25">
        <f t="shared" si="51"/>
        <v>5697843.6489312798</v>
      </c>
      <c r="Y304" s="29">
        <f t="shared" si="52"/>
        <v>905.101068533957</v>
      </c>
      <c r="AA304" s="4">
        <f t="shared" si="48"/>
        <v>-94983.965648854966</v>
      </c>
    </row>
    <row r="305" spans="1:27" x14ac:dyDescent="0.25">
      <c r="A305" t="s">
        <v>12</v>
      </c>
      <c r="B305">
        <v>2034</v>
      </c>
      <c r="C305" s="11">
        <f t="shared" si="53"/>
        <v>94979.147500000006</v>
      </c>
      <c r="D305" s="11">
        <f t="shared" si="54"/>
        <v>-28588723.397500187</v>
      </c>
      <c r="E305" s="11">
        <v>34192493</v>
      </c>
      <c r="F305" s="13">
        <f t="shared" si="49"/>
        <v>5603769.6024998128</v>
      </c>
      <c r="H305" s="19">
        <v>49813122</v>
      </c>
      <c r="I305" s="19"/>
      <c r="J305" s="26">
        <f t="shared" si="55"/>
        <v>24880.034351145037</v>
      </c>
      <c r="K305" s="19">
        <f t="shared" si="56"/>
        <v>-1467922.0267175757</v>
      </c>
      <c r="L305" s="20"/>
      <c r="M305" s="19">
        <v>-149141</v>
      </c>
      <c r="N305" s="19">
        <f t="shared" si="57"/>
        <v>-41013775</v>
      </c>
      <c r="O305" s="19"/>
      <c r="P305" s="19">
        <v>35583</v>
      </c>
      <c r="Q305" s="24"/>
      <c r="R305" s="19">
        <f t="shared" si="50"/>
        <v>-2100578.2899999991</v>
      </c>
      <c r="S305" s="20"/>
      <c r="T305" s="19">
        <v>-6306</v>
      </c>
      <c r="U305" s="19">
        <f t="shared" si="58"/>
        <v>372013</v>
      </c>
      <c r="V305" s="24"/>
      <c r="W305" s="25">
        <f t="shared" si="51"/>
        <v>5602859.6832824275</v>
      </c>
      <c r="Y305" s="29">
        <f t="shared" si="52"/>
        <v>909.91921738535166</v>
      </c>
      <c r="AA305" s="4">
        <f t="shared" si="48"/>
        <v>-94983.965648854966</v>
      </c>
    </row>
    <row r="306" spans="1:27" x14ac:dyDescent="0.25">
      <c r="A306" t="s">
        <v>13</v>
      </c>
      <c r="B306">
        <v>2034</v>
      </c>
      <c r="C306" s="11">
        <f t="shared" si="53"/>
        <v>94979.147500000006</v>
      </c>
      <c r="D306" s="11">
        <f t="shared" si="54"/>
        <v>-28683702.545000188</v>
      </c>
      <c r="E306" s="11">
        <v>34192493</v>
      </c>
      <c r="F306" s="13">
        <f t="shared" si="49"/>
        <v>5508790.4549998119</v>
      </c>
      <c r="H306" s="19">
        <v>49813122</v>
      </c>
      <c r="I306" s="19"/>
      <c r="J306" s="26">
        <f t="shared" si="55"/>
        <v>24880.034351145037</v>
      </c>
      <c r="K306" s="19">
        <f t="shared" si="56"/>
        <v>-1443041.9923664306</v>
      </c>
      <c r="L306" s="20"/>
      <c r="M306" s="19">
        <v>-149141</v>
      </c>
      <c r="N306" s="19">
        <f t="shared" si="57"/>
        <v>-41162916</v>
      </c>
      <c r="O306" s="19"/>
      <c r="P306" s="19">
        <v>35583</v>
      </c>
      <c r="Q306" s="24"/>
      <c r="R306" s="19">
        <f t="shared" si="50"/>
        <v>-2064995.2899999991</v>
      </c>
      <c r="S306" s="20"/>
      <c r="T306" s="19">
        <v>-6306</v>
      </c>
      <c r="U306" s="19">
        <f t="shared" si="58"/>
        <v>365707</v>
      </c>
      <c r="V306" s="24"/>
      <c r="W306" s="25">
        <f t="shared" si="51"/>
        <v>5507875.7176335678</v>
      </c>
      <c r="Y306" s="29">
        <f t="shared" si="52"/>
        <v>914.73736624419689</v>
      </c>
      <c r="AA306" s="4">
        <f t="shared" si="48"/>
        <v>-94983.965648854966</v>
      </c>
    </row>
    <row r="307" spans="1:27" x14ac:dyDescent="0.25">
      <c r="A307" t="s">
        <v>2</v>
      </c>
      <c r="B307">
        <v>2035</v>
      </c>
      <c r="C307" s="11">
        <f t="shared" si="53"/>
        <v>94979.147500000006</v>
      </c>
      <c r="D307" s="11">
        <f t="shared" si="54"/>
        <v>-28778681.692500189</v>
      </c>
      <c r="E307" s="11">
        <v>34192493</v>
      </c>
      <c r="F307" s="13">
        <f t="shared" si="49"/>
        <v>5413811.3074998111</v>
      </c>
      <c r="H307" s="19">
        <v>49813122</v>
      </c>
      <c r="I307" s="19"/>
      <c r="J307" s="26">
        <f t="shared" si="55"/>
        <v>24880.034351145037</v>
      </c>
      <c r="K307" s="19">
        <f t="shared" si="56"/>
        <v>-1418161.9580152854</v>
      </c>
      <c r="L307" s="20"/>
      <c r="M307" s="19">
        <v>-149141</v>
      </c>
      <c r="N307" s="19">
        <f t="shared" si="57"/>
        <v>-41312057</v>
      </c>
      <c r="O307" s="19"/>
      <c r="P307" s="19">
        <v>35583</v>
      </c>
      <c r="Q307" s="24"/>
      <c r="R307" s="19">
        <f t="shared" si="50"/>
        <v>-2029412.2899999991</v>
      </c>
      <c r="S307" s="20"/>
      <c r="T307" s="19">
        <v>-6306</v>
      </c>
      <c r="U307" s="19">
        <f t="shared" si="58"/>
        <v>359401</v>
      </c>
      <c r="V307" s="24"/>
      <c r="W307" s="25">
        <f t="shared" si="51"/>
        <v>5412891.7519847155</v>
      </c>
      <c r="Y307" s="29">
        <f t="shared" si="52"/>
        <v>919.55551509559155</v>
      </c>
      <c r="AA307" s="4">
        <f t="shared" si="48"/>
        <v>-94983.965648854966</v>
      </c>
    </row>
    <row r="308" spans="1:27" x14ac:dyDescent="0.25">
      <c r="A308" t="s">
        <v>3</v>
      </c>
      <c r="B308">
        <v>2035</v>
      </c>
      <c r="C308" s="11">
        <f t="shared" si="53"/>
        <v>94979.147500000006</v>
      </c>
      <c r="D308" s="11">
        <f t="shared" si="54"/>
        <v>-28873660.84000019</v>
      </c>
      <c r="E308" s="11">
        <v>34192493</v>
      </c>
      <c r="F308" s="13">
        <f t="shared" si="49"/>
        <v>5318832.1599998102</v>
      </c>
      <c r="H308" s="19">
        <v>49813122</v>
      </c>
      <c r="I308" s="19"/>
      <c r="J308" s="26">
        <f t="shared" si="55"/>
        <v>24880.034351145037</v>
      </c>
      <c r="K308" s="19">
        <f t="shared" si="56"/>
        <v>-1393281.9236641403</v>
      </c>
      <c r="L308" s="20"/>
      <c r="M308" s="19">
        <v>-149141</v>
      </c>
      <c r="N308" s="19">
        <f t="shared" si="57"/>
        <v>-41461198</v>
      </c>
      <c r="O308" s="19"/>
      <c r="P308" s="19">
        <v>35583</v>
      </c>
      <c r="Q308" s="24"/>
      <c r="R308" s="19">
        <f t="shared" si="50"/>
        <v>-1993829.2899999991</v>
      </c>
      <c r="S308" s="20"/>
      <c r="T308" s="19">
        <v>-6306</v>
      </c>
      <c r="U308" s="19">
        <f t="shared" si="58"/>
        <v>353095</v>
      </c>
      <c r="V308" s="24"/>
      <c r="W308" s="25">
        <f t="shared" si="51"/>
        <v>5317907.7863358632</v>
      </c>
      <c r="Y308" s="29">
        <f t="shared" si="52"/>
        <v>924.3736639469862</v>
      </c>
      <c r="AA308" s="4">
        <f t="shared" si="48"/>
        <v>-94983.965648854966</v>
      </c>
    </row>
    <row r="309" spans="1:27" x14ac:dyDescent="0.25">
      <c r="A309" t="s">
        <v>4</v>
      </c>
      <c r="B309">
        <v>2035</v>
      </c>
      <c r="C309" s="11">
        <f t="shared" si="53"/>
        <v>94979.147500000006</v>
      </c>
      <c r="D309" s="11">
        <f t="shared" si="54"/>
        <v>-28968639.987500191</v>
      </c>
      <c r="E309" s="11">
        <v>34192493</v>
      </c>
      <c r="F309" s="13">
        <f t="shared" si="49"/>
        <v>5223853.0124998093</v>
      </c>
      <c r="H309" s="19">
        <v>49813122</v>
      </c>
      <c r="I309" s="19"/>
      <c r="J309" s="26">
        <f t="shared" si="55"/>
        <v>24880.034351145037</v>
      </c>
      <c r="K309" s="19">
        <f t="shared" si="56"/>
        <v>-1368401.8893129951</v>
      </c>
      <c r="L309" s="20"/>
      <c r="M309" s="19">
        <v>-149141</v>
      </c>
      <c r="N309" s="19">
        <f t="shared" si="57"/>
        <v>-41610339</v>
      </c>
      <c r="O309" s="19"/>
      <c r="P309" s="19">
        <v>35583</v>
      </c>
      <c r="Q309" s="24"/>
      <c r="R309" s="19">
        <f t="shared" si="50"/>
        <v>-1958246.2899999991</v>
      </c>
      <c r="S309" s="20"/>
      <c r="T309" s="19">
        <v>-6306</v>
      </c>
      <c r="U309" s="19">
        <f t="shared" si="58"/>
        <v>346789</v>
      </c>
      <c r="V309" s="24"/>
      <c r="W309" s="25">
        <f t="shared" si="51"/>
        <v>5222923.8206870034</v>
      </c>
      <c r="Y309" s="29">
        <f t="shared" si="52"/>
        <v>929.19181280583143</v>
      </c>
      <c r="AA309" s="4">
        <f t="shared" si="48"/>
        <v>-94983.965648854966</v>
      </c>
    </row>
    <row r="310" spans="1:27" x14ac:dyDescent="0.25">
      <c r="A310" t="s">
        <v>5</v>
      </c>
      <c r="B310">
        <v>2035</v>
      </c>
      <c r="C310" s="11">
        <f t="shared" si="53"/>
        <v>94979.147500000006</v>
      </c>
      <c r="D310" s="11">
        <f t="shared" si="54"/>
        <v>-29063619.135000192</v>
      </c>
      <c r="E310" s="11">
        <v>34192493</v>
      </c>
      <c r="F310" s="13">
        <f t="shared" si="49"/>
        <v>5128873.8649998084</v>
      </c>
      <c r="H310" s="19">
        <v>49813122</v>
      </c>
      <c r="I310" s="19"/>
      <c r="J310" s="26">
        <f t="shared" si="55"/>
        <v>24880.034351145037</v>
      </c>
      <c r="K310" s="19">
        <f t="shared" si="56"/>
        <v>-1343521.85496185</v>
      </c>
      <c r="L310" s="20"/>
      <c r="M310" s="19">
        <v>-149141</v>
      </c>
      <c r="N310" s="19">
        <f t="shared" si="57"/>
        <v>-41759480</v>
      </c>
      <c r="O310" s="19"/>
      <c r="P310" s="19">
        <v>35583</v>
      </c>
      <c r="Q310" s="24"/>
      <c r="R310" s="19">
        <f t="shared" si="50"/>
        <v>-1922663.2899999991</v>
      </c>
      <c r="S310" s="20"/>
      <c r="T310" s="19">
        <v>-6306</v>
      </c>
      <c r="U310" s="19">
        <f t="shared" si="58"/>
        <v>340483</v>
      </c>
      <c r="V310" s="24"/>
      <c r="W310" s="25">
        <f t="shared" si="51"/>
        <v>5127939.8550381511</v>
      </c>
      <c r="Y310" s="29">
        <f t="shared" si="52"/>
        <v>934.00996165722609</v>
      </c>
      <c r="AA310" s="4">
        <f t="shared" si="48"/>
        <v>-94983.965648854966</v>
      </c>
    </row>
    <row r="311" spans="1:27" x14ac:dyDescent="0.25">
      <c r="A311" t="s">
        <v>6</v>
      </c>
      <c r="B311">
        <v>2035</v>
      </c>
      <c r="C311" s="11">
        <f t="shared" si="53"/>
        <v>94979.147500000006</v>
      </c>
      <c r="D311" s="11">
        <f t="shared" si="54"/>
        <v>-29158598.282500193</v>
      </c>
      <c r="E311" s="11">
        <v>34192493</v>
      </c>
      <c r="F311" s="13">
        <f t="shared" si="49"/>
        <v>5033894.7174998075</v>
      </c>
      <c r="H311" s="19">
        <v>49813122</v>
      </c>
      <c r="I311" s="19"/>
      <c r="J311" s="26">
        <f t="shared" si="55"/>
        <v>24880.034351145037</v>
      </c>
      <c r="K311" s="19">
        <f t="shared" si="56"/>
        <v>-1318641.8206107048</v>
      </c>
      <c r="L311" s="20"/>
      <c r="M311" s="19">
        <v>-149141</v>
      </c>
      <c r="N311" s="19">
        <f t="shared" si="57"/>
        <v>-41908621</v>
      </c>
      <c r="O311" s="19"/>
      <c r="P311" s="19">
        <v>35583</v>
      </c>
      <c r="Q311" s="24"/>
      <c r="R311" s="19">
        <f t="shared" si="50"/>
        <v>-1887080.2899999991</v>
      </c>
      <c r="S311" s="20"/>
      <c r="T311" s="19">
        <v>-6306</v>
      </c>
      <c r="U311" s="19">
        <f t="shared" si="58"/>
        <v>334177</v>
      </c>
      <c r="V311" s="24"/>
      <c r="W311" s="25">
        <f t="shared" si="51"/>
        <v>5032955.8893892989</v>
      </c>
      <c r="Y311" s="29">
        <f t="shared" si="52"/>
        <v>938.82811050862074</v>
      </c>
      <c r="AA311" s="4">
        <f t="shared" si="48"/>
        <v>-94983.965648854966</v>
      </c>
    </row>
    <row r="312" spans="1:27" x14ac:dyDescent="0.25">
      <c r="A312" t="s">
        <v>7</v>
      </c>
      <c r="B312">
        <v>2035</v>
      </c>
      <c r="C312" s="11">
        <f t="shared" si="53"/>
        <v>94979.147500000006</v>
      </c>
      <c r="D312" s="11">
        <f t="shared" si="54"/>
        <v>-29253577.430000193</v>
      </c>
      <c r="E312" s="11">
        <v>34192493</v>
      </c>
      <c r="F312" s="13">
        <f t="shared" si="49"/>
        <v>4938915.5699998066</v>
      </c>
      <c r="H312" s="19">
        <v>49813122</v>
      </c>
      <c r="I312" s="19"/>
      <c r="J312" s="26">
        <f t="shared" si="55"/>
        <v>24880.034351145037</v>
      </c>
      <c r="K312" s="19">
        <f t="shared" si="56"/>
        <v>-1293761.7862595597</v>
      </c>
      <c r="L312" s="20"/>
      <c r="M312" s="19">
        <v>-149141</v>
      </c>
      <c r="N312" s="19">
        <f t="shared" si="57"/>
        <v>-42057762</v>
      </c>
      <c r="O312" s="19"/>
      <c r="P312" s="19">
        <v>35583</v>
      </c>
      <c r="Q312" s="24"/>
      <c r="R312" s="19">
        <f t="shared" si="50"/>
        <v>-1851497.2899999991</v>
      </c>
      <c r="S312" s="20"/>
      <c r="T312" s="19">
        <v>-6306</v>
      </c>
      <c r="U312" s="19">
        <f t="shared" si="58"/>
        <v>327871</v>
      </c>
      <c r="V312" s="24"/>
      <c r="W312" s="25">
        <f t="shared" si="51"/>
        <v>4937971.9237404391</v>
      </c>
      <c r="Y312" s="29">
        <f t="shared" si="52"/>
        <v>943.64625936746597</v>
      </c>
      <c r="AA312" s="4">
        <f t="shared" si="48"/>
        <v>-94983.965648854966</v>
      </c>
    </row>
    <row r="313" spans="1:27" x14ac:dyDescent="0.25">
      <c r="A313" t="s">
        <v>8</v>
      </c>
      <c r="B313">
        <v>2035</v>
      </c>
      <c r="C313" s="11">
        <f t="shared" si="53"/>
        <v>94979.147500000006</v>
      </c>
      <c r="D313" s="11">
        <f t="shared" si="54"/>
        <v>-29348556.577500194</v>
      </c>
      <c r="E313" s="11">
        <v>34192493</v>
      </c>
      <c r="F313" s="13">
        <f t="shared" si="49"/>
        <v>4843936.4224998057</v>
      </c>
      <c r="H313" s="19">
        <v>49813122</v>
      </c>
      <c r="I313" s="19"/>
      <c r="J313" s="26">
        <f t="shared" si="55"/>
        <v>24880.034351145037</v>
      </c>
      <c r="K313" s="19">
        <f t="shared" si="56"/>
        <v>-1268881.7519084145</v>
      </c>
      <c r="L313" s="20"/>
      <c r="M313" s="19">
        <v>-149141</v>
      </c>
      <c r="N313" s="19">
        <f t="shared" si="57"/>
        <v>-42206903</v>
      </c>
      <c r="O313" s="19"/>
      <c r="P313" s="19">
        <v>35583</v>
      </c>
      <c r="Q313" s="24"/>
      <c r="R313" s="19">
        <f t="shared" si="50"/>
        <v>-1815914.2899999991</v>
      </c>
      <c r="S313" s="20"/>
      <c r="T313" s="19">
        <v>-6306</v>
      </c>
      <c r="U313" s="19">
        <f t="shared" si="58"/>
        <v>321565</v>
      </c>
      <c r="V313" s="24"/>
      <c r="W313" s="25">
        <f t="shared" si="51"/>
        <v>4842987.9580915868</v>
      </c>
      <c r="Y313" s="29">
        <f t="shared" si="52"/>
        <v>948.46440821886063</v>
      </c>
      <c r="AA313" s="4">
        <f t="shared" si="48"/>
        <v>-94983.965648854966</v>
      </c>
    </row>
    <row r="314" spans="1:27" x14ac:dyDescent="0.25">
      <c r="A314" t="s">
        <v>9</v>
      </c>
      <c r="B314">
        <v>2035</v>
      </c>
      <c r="C314" s="11">
        <f t="shared" si="53"/>
        <v>94979.147500000006</v>
      </c>
      <c r="D314" s="11">
        <f t="shared" si="54"/>
        <v>-29443535.725000195</v>
      </c>
      <c r="E314" s="11">
        <v>34192493</v>
      </c>
      <c r="F314" s="13">
        <f t="shared" si="49"/>
        <v>4748957.2749998048</v>
      </c>
      <c r="H314" s="19">
        <v>49813122</v>
      </c>
      <c r="I314" s="19"/>
      <c r="J314" s="26">
        <f t="shared" si="55"/>
        <v>24880.034351145037</v>
      </c>
      <c r="K314" s="19">
        <f t="shared" si="56"/>
        <v>-1244001.7175572694</v>
      </c>
      <c r="L314" s="20"/>
      <c r="M314" s="19">
        <v>-149141</v>
      </c>
      <c r="N314" s="19">
        <f t="shared" si="57"/>
        <v>-42356044</v>
      </c>
      <c r="O314" s="19"/>
      <c r="P314" s="19">
        <v>35583</v>
      </c>
      <c r="Q314" s="24"/>
      <c r="R314" s="19">
        <f t="shared" si="50"/>
        <v>-1780331.2899999991</v>
      </c>
      <c r="S314" s="20"/>
      <c r="T314" s="19">
        <v>-6306</v>
      </c>
      <c r="U314" s="19">
        <f t="shared" si="58"/>
        <v>315259</v>
      </c>
      <c r="V314" s="24"/>
      <c r="W314" s="25">
        <f t="shared" si="51"/>
        <v>4748003.9924427345</v>
      </c>
      <c r="Y314" s="29">
        <f t="shared" si="52"/>
        <v>953.28255707025528</v>
      </c>
      <c r="AA314" s="4">
        <f t="shared" si="48"/>
        <v>-94983.965648854966</v>
      </c>
    </row>
    <row r="315" spans="1:27" x14ac:dyDescent="0.25">
      <c r="A315" t="s">
        <v>10</v>
      </c>
      <c r="B315">
        <v>2035</v>
      </c>
      <c r="C315" s="11">
        <f t="shared" si="53"/>
        <v>94979.147500000006</v>
      </c>
      <c r="D315" s="11">
        <f t="shared" si="54"/>
        <v>-29538514.872500196</v>
      </c>
      <c r="E315" s="11">
        <v>34192493</v>
      </c>
      <c r="F315" s="13">
        <f t="shared" si="49"/>
        <v>4653978.1274998039</v>
      </c>
      <c r="H315" s="19">
        <v>49813122</v>
      </c>
      <c r="I315" s="19"/>
      <c r="J315" s="26">
        <f t="shared" si="55"/>
        <v>24880.034351145037</v>
      </c>
      <c r="K315" s="19">
        <f t="shared" si="56"/>
        <v>-1219121.6832061242</v>
      </c>
      <c r="L315" s="20"/>
      <c r="M315" s="19">
        <v>-149141</v>
      </c>
      <c r="N315" s="19">
        <f t="shared" si="57"/>
        <v>-42505185</v>
      </c>
      <c r="O315" s="19"/>
      <c r="P315" s="19">
        <v>35583</v>
      </c>
      <c r="Q315" s="24"/>
      <c r="R315" s="19">
        <f t="shared" si="50"/>
        <v>-1744748.2899999991</v>
      </c>
      <c r="S315" s="20"/>
      <c r="T315" s="19">
        <v>-6306</v>
      </c>
      <c r="U315" s="19">
        <f t="shared" si="58"/>
        <v>308953</v>
      </c>
      <c r="V315" s="24"/>
      <c r="W315" s="25">
        <f t="shared" si="51"/>
        <v>4653020.0267938748</v>
      </c>
      <c r="Y315" s="29">
        <f t="shared" si="52"/>
        <v>958.10070592910051</v>
      </c>
      <c r="AA315" s="4">
        <f t="shared" si="48"/>
        <v>-94983.965648854966</v>
      </c>
    </row>
    <row r="316" spans="1:27" x14ac:dyDescent="0.25">
      <c r="A316" t="s">
        <v>11</v>
      </c>
      <c r="B316">
        <v>2035</v>
      </c>
      <c r="C316" s="11">
        <f t="shared" si="53"/>
        <v>94979.147500000006</v>
      </c>
      <c r="D316" s="11">
        <f t="shared" si="54"/>
        <v>-29633494.020000197</v>
      </c>
      <c r="E316" s="11">
        <v>34192493</v>
      </c>
      <c r="F316" s="13">
        <f t="shared" si="49"/>
        <v>4558998.979999803</v>
      </c>
      <c r="H316" s="19">
        <v>49813122</v>
      </c>
      <c r="I316" s="19"/>
      <c r="J316" s="26">
        <f t="shared" si="55"/>
        <v>24880.034351145037</v>
      </c>
      <c r="K316" s="19">
        <f t="shared" si="56"/>
        <v>-1194241.6488549791</v>
      </c>
      <c r="L316" s="20"/>
      <c r="M316" s="19">
        <v>-149141</v>
      </c>
      <c r="N316" s="19">
        <f t="shared" si="57"/>
        <v>-42654326</v>
      </c>
      <c r="O316" s="19"/>
      <c r="P316" s="19">
        <v>35583</v>
      </c>
      <c r="Q316" s="24"/>
      <c r="R316" s="19">
        <f t="shared" si="50"/>
        <v>-1709165.2899999991</v>
      </c>
      <c r="S316" s="20"/>
      <c r="T316" s="19">
        <v>-6306</v>
      </c>
      <c r="U316" s="19">
        <f t="shared" si="58"/>
        <v>302647</v>
      </c>
      <c r="V316" s="24"/>
      <c r="W316" s="25">
        <f t="shared" si="51"/>
        <v>4558036.0611450225</v>
      </c>
      <c r="Y316" s="29">
        <f t="shared" si="52"/>
        <v>962.91885478049517</v>
      </c>
      <c r="AA316" s="4">
        <f t="shared" si="48"/>
        <v>-94983.965648854966</v>
      </c>
    </row>
    <row r="317" spans="1:27" x14ac:dyDescent="0.25">
      <c r="A317" t="s">
        <v>12</v>
      </c>
      <c r="B317">
        <v>2035</v>
      </c>
      <c r="C317" s="11">
        <f t="shared" si="53"/>
        <v>94979.147500000006</v>
      </c>
      <c r="D317" s="11">
        <f t="shared" si="54"/>
        <v>-29728473.167500198</v>
      </c>
      <c r="E317" s="11">
        <v>34192493</v>
      </c>
      <c r="F317" s="13">
        <f t="shared" si="49"/>
        <v>4464019.8324998021</v>
      </c>
      <c r="H317" s="19">
        <v>49813122</v>
      </c>
      <c r="I317" s="19"/>
      <c r="J317" s="26">
        <f t="shared" si="55"/>
        <v>24880.034351145037</v>
      </c>
      <c r="K317" s="19">
        <f t="shared" si="56"/>
        <v>-1169361.6145038339</v>
      </c>
      <c r="L317" s="20"/>
      <c r="M317" s="19">
        <v>-149141</v>
      </c>
      <c r="N317" s="19">
        <f t="shared" si="57"/>
        <v>-42803467</v>
      </c>
      <c r="O317" s="19"/>
      <c r="P317" s="19">
        <v>35583</v>
      </c>
      <c r="Q317" s="24"/>
      <c r="R317" s="19">
        <f t="shared" si="50"/>
        <v>-1673582.2899999991</v>
      </c>
      <c r="S317" s="20"/>
      <c r="T317" s="19">
        <v>-6306</v>
      </c>
      <c r="U317" s="19">
        <f t="shared" si="58"/>
        <v>296341</v>
      </c>
      <c r="V317" s="24"/>
      <c r="W317" s="25">
        <f t="shared" si="51"/>
        <v>4463052.0954961702</v>
      </c>
      <c r="Y317" s="29">
        <f t="shared" si="52"/>
        <v>967.73700363188982</v>
      </c>
      <c r="AA317" s="4">
        <f t="shared" si="48"/>
        <v>-94983.965648854966</v>
      </c>
    </row>
    <row r="318" spans="1:27" x14ac:dyDescent="0.25">
      <c r="A318" t="s">
        <v>13</v>
      </c>
      <c r="B318">
        <v>2035</v>
      </c>
      <c r="C318" s="11">
        <f t="shared" si="53"/>
        <v>94979.147500000006</v>
      </c>
      <c r="D318" s="11">
        <f t="shared" si="54"/>
        <v>-29823452.315000199</v>
      </c>
      <c r="E318" s="11">
        <v>34192493</v>
      </c>
      <c r="F318" s="13">
        <f t="shared" si="49"/>
        <v>4369040.6849998012</v>
      </c>
      <c r="H318" s="19">
        <v>49813122</v>
      </c>
      <c r="I318" s="19"/>
      <c r="J318" s="26">
        <f t="shared" si="55"/>
        <v>24880.034351145037</v>
      </c>
      <c r="K318" s="19">
        <f t="shared" si="56"/>
        <v>-1144481.5801526888</v>
      </c>
      <c r="L318" s="20"/>
      <c r="M318" s="19">
        <v>-149141</v>
      </c>
      <c r="N318" s="19">
        <f t="shared" si="57"/>
        <v>-42952608</v>
      </c>
      <c r="O318" s="19"/>
      <c r="P318" s="19">
        <v>35583</v>
      </c>
      <c r="Q318" s="24"/>
      <c r="R318" s="19">
        <f t="shared" si="50"/>
        <v>-1637999.2899999991</v>
      </c>
      <c r="S318" s="20"/>
      <c r="T318" s="19">
        <v>-6306</v>
      </c>
      <c r="U318" s="19">
        <f t="shared" si="58"/>
        <v>290035</v>
      </c>
      <c r="V318" s="24"/>
      <c r="W318" s="25">
        <f t="shared" si="51"/>
        <v>4368068.1298473105</v>
      </c>
      <c r="Y318" s="29">
        <f t="shared" si="52"/>
        <v>972.55515249073505</v>
      </c>
      <c r="AA318" s="4">
        <f t="shared" si="48"/>
        <v>-94983.965648854966</v>
      </c>
    </row>
    <row r="319" spans="1:27" x14ac:dyDescent="0.25">
      <c r="A319" t="s">
        <v>2</v>
      </c>
      <c r="B319">
        <v>2036</v>
      </c>
      <c r="C319" s="11">
        <f t="shared" si="53"/>
        <v>94979.147500000006</v>
      </c>
      <c r="D319" s="11">
        <f t="shared" si="54"/>
        <v>-29918431.4625002</v>
      </c>
      <c r="E319" s="11">
        <v>34192493</v>
      </c>
      <c r="F319" s="13">
        <f t="shared" si="49"/>
        <v>4274061.5374998003</v>
      </c>
      <c r="H319" s="19">
        <v>49813122</v>
      </c>
      <c r="I319" s="19"/>
      <c r="J319" s="26">
        <f t="shared" si="55"/>
        <v>24880.034351145037</v>
      </c>
      <c r="K319" s="19">
        <f t="shared" si="56"/>
        <v>-1119601.5458015436</v>
      </c>
      <c r="L319" s="20"/>
      <c r="M319" s="19">
        <v>-149141</v>
      </c>
      <c r="N319" s="19">
        <f t="shared" si="57"/>
        <v>-43101749</v>
      </c>
      <c r="O319" s="19"/>
      <c r="P319" s="19">
        <v>35583</v>
      </c>
      <c r="Q319" s="24"/>
      <c r="R319" s="19">
        <f t="shared" si="50"/>
        <v>-1602416.2899999991</v>
      </c>
      <c r="S319" s="20"/>
      <c r="T319" s="19">
        <v>-6306</v>
      </c>
      <c r="U319" s="19">
        <f t="shared" si="58"/>
        <v>283729</v>
      </c>
      <c r="V319" s="24"/>
      <c r="W319" s="25">
        <f t="shared" si="51"/>
        <v>4273084.1641984582</v>
      </c>
      <c r="Y319" s="29">
        <f t="shared" si="52"/>
        <v>977.37330134212971</v>
      </c>
      <c r="AA319" s="4">
        <f t="shared" si="48"/>
        <v>-94983.965648854966</v>
      </c>
    </row>
    <row r="320" spans="1:27" x14ac:dyDescent="0.25">
      <c r="A320" t="s">
        <v>3</v>
      </c>
      <c r="B320">
        <v>2036</v>
      </c>
      <c r="C320" s="11">
        <f t="shared" si="53"/>
        <v>94979.147500000006</v>
      </c>
      <c r="D320" s="11">
        <f t="shared" si="54"/>
        <v>-30013410.610000201</v>
      </c>
      <c r="E320" s="11">
        <v>34192493</v>
      </c>
      <c r="F320" s="13">
        <f t="shared" si="49"/>
        <v>4179082.3899997994</v>
      </c>
      <c r="H320" s="19">
        <v>49813122</v>
      </c>
      <c r="I320" s="19"/>
      <c r="J320" s="26">
        <f t="shared" si="55"/>
        <v>24880.034351145037</v>
      </c>
      <c r="K320" s="19">
        <f t="shared" si="56"/>
        <v>-1094721.5114503985</v>
      </c>
      <c r="L320" s="20"/>
      <c r="M320" s="19">
        <v>-149141</v>
      </c>
      <c r="N320" s="19">
        <f t="shared" si="57"/>
        <v>-43250890</v>
      </c>
      <c r="O320" s="19"/>
      <c r="P320" s="19">
        <v>35583</v>
      </c>
      <c r="Q320" s="24"/>
      <c r="R320" s="19">
        <f t="shared" si="50"/>
        <v>-1566833.2899999991</v>
      </c>
      <c r="S320" s="20"/>
      <c r="T320" s="19">
        <v>-6306</v>
      </c>
      <c r="U320" s="19">
        <f t="shared" si="58"/>
        <v>277423</v>
      </c>
      <c r="V320" s="24"/>
      <c r="W320" s="25">
        <f t="shared" si="51"/>
        <v>4178100.1985496059</v>
      </c>
      <c r="Y320" s="29">
        <f t="shared" si="52"/>
        <v>982.19145019352436</v>
      </c>
      <c r="AA320" s="4">
        <f t="shared" si="48"/>
        <v>-94983.965648854966</v>
      </c>
    </row>
    <row r="321" spans="1:27" x14ac:dyDescent="0.25">
      <c r="A321" t="s">
        <v>4</v>
      </c>
      <c r="B321">
        <v>2036</v>
      </c>
      <c r="C321" s="11">
        <f t="shared" si="53"/>
        <v>94979.147500000006</v>
      </c>
      <c r="D321" s="11">
        <f t="shared" si="54"/>
        <v>-30108389.757500201</v>
      </c>
      <c r="E321" s="11">
        <v>34192493</v>
      </c>
      <c r="F321" s="13">
        <f t="shared" si="49"/>
        <v>4084103.2424997985</v>
      </c>
      <c r="H321" s="19">
        <v>49813122</v>
      </c>
      <c r="I321" s="19"/>
      <c r="J321" s="26">
        <f t="shared" si="55"/>
        <v>24880.034351145037</v>
      </c>
      <c r="K321" s="19">
        <f t="shared" si="56"/>
        <v>-1069841.4770992533</v>
      </c>
      <c r="L321" s="20"/>
      <c r="M321" s="19">
        <v>-149141</v>
      </c>
      <c r="N321" s="19">
        <f t="shared" si="57"/>
        <v>-43400031</v>
      </c>
      <c r="O321" s="19"/>
      <c r="P321" s="19">
        <v>35583</v>
      </c>
      <c r="Q321" s="24"/>
      <c r="R321" s="19">
        <f t="shared" si="50"/>
        <v>-1531250.2899999991</v>
      </c>
      <c r="S321" s="20"/>
      <c r="T321" s="19">
        <v>-6306</v>
      </c>
      <c r="U321" s="19">
        <f t="shared" si="58"/>
        <v>271117</v>
      </c>
      <c r="V321" s="24"/>
      <c r="W321" s="25">
        <f t="shared" si="51"/>
        <v>4083116.2329007462</v>
      </c>
      <c r="Y321" s="29">
        <f t="shared" si="52"/>
        <v>987.00959905236959</v>
      </c>
      <c r="AA321" s="4">
        <f t="shared" si="48"/>
        <v>-94983.965648854966</v>
      </c>
    </row>
    <row r="322" spans="1:27" x14ac:dyDescent="0.25">
      <c r="A322" t="s">
        <v>5</v>
      </c>
      <c r="B322">
        <v>2036</v>
      </c>
      <c r="C322" s="11">
        <f t="shared" si="53"/>
        <v>94979.147500000006</v>
      </c>
      <c r="D322" s="11">
        <f t="shared" si="54"/>
        <v>-30203368.905000202</v>
      </c>
      <c r="E322" s="11">
        <v>34192493</v>
      </c>
      <c r="F322" s="13">
        <f t="shared" si="49"/>
        <v>3989124.0949997976</v>
      </c>
      <c r="H322" s="19">
        <v>49813122</v>
      </c>
      <c r="I322" s="19"/>
      <c r="J322" s="26">
        <f t="shared" si="55"/>
        <v>24880.034351145037</v>
      </c>
      <c r="K322" s="19">
        <f t="shared" si="56"/>
        <v>-1044961.4427481083</v>
      </c>
      <c r="L322" s="20"/>
      <c r="M322" s="19">
        <v>-149141</v>
      </c>
      <c r="N322" s="19">
        <f t="shared" si="57"/>
        <v>-43549172</v>
      </c>
      <c r="O322" s="19"/>
      <c r="P322" s="19">
        <v>35583</v>
      </c>
      <c r="Q322" s="24"/>
      <c r="R322" s="19">
        <f t="shared" si="50"/>
        <v>-1495667.2899999991</v>
      </c>
      <c r="S322" s="20"/>
      <c r="T322" s="19">
        <v>-6306</v>
      </c>
      <c r="U322" s="19">
        <f t="shared" si="58"/>
        <v>264811</v>
      </c>
      <c r="V322" s="24"/>
      <c r="W322" s="25">
        <f t="shared" si="51"/>
        <v>3988132.2672518939</v>
      </c>
      <c r="Y322" s="29">
        <f t="shared" si="52"/>
        <v>991.82774790376425</v>
      </c>
      <c r="AA322" s="4">
        <f t="shared" si="48"/>
        <v>-94983.965648854966</v>
      </c>
    </row>
    <row r="323" spans="1:27" x14ac:dyDescent="0.25">
      <c r="A323" t="s">
        <v>6</v>
      </c>
      <c r="B323">
        <v>2036</v>
      </c>
      <c r="C323" s="11">
        <f t="shared" si="53"/>
        <v>94979.147500000006</v>
      </c>
      <c r="D323" s="11">
        <f t="shared" si="54"/>
        <v>-30298348.052500203</v>
      </c>
      <c r="E323" s="11">
        <v>34192493</v>
      </c>
      <c r="F323" s="13">
        <f t="shared" si="49"/>
        <v>3894144.9474997967</v>
      </c>
      <c r="H323" s="19">
        <v>49813122</v>
      </c>
      <c r="I323" s="19"/>
      <c r="J323" s="26">
        <f t="shared" si="55"/>
        <v>24880.034351145037</v>
      </c>
      <c r="K323" s="19">
        <f t="shared" si="56"/>
        <v>-1020081.4083969633</v>
      </c>
      <c r="L323" s="20"/>
      <c r="M323" s="19">
        <v>-149141</v>
      </c>
      <c r="N323" s="19">
        <f t="shared" si="57"/>
        <v>-43698313</v>
      </c>
      <c r="O323" s="19"/>
      <c r="P323" s="19">
        <v>35583</v>
      </c>
      <c r="Q323" s="24"/>
      <c r="R323" s="19">
        <f t="shared" si="50"/>
        <v>-1460084.2899999991</v>
      </c>
      <c r="S323" s="20"/>
      <c r="T323" s="19">
        <v>-6306</v>
      </c>
      <c r="U323" s="19">
        <f t="shared" si="58"/>
        <v>258505</v>
      </c>
      <c r="V323" s="24"/>
      <c r="W323" s="25">
        <f t="shared" si="51"/>
        <v>3893148.3016030341</v>
      </c>
      <c r="Y323" s="29">
        <f t="shared" si="52"/>
        <v>996.64589676260948</v>
      </c>
      <c r="AA323" s="4">
        <f t="shared" si="48"/>
        <v>-94983.965648854966</v>
      </c>
    </row>
    <row r="324" spans="1:27" x14ac:dyDescent="0.25">
      <c r="A324" t="s">
        <v>7</v>
      </c>
      <c r="B324">
        <v>2036</v>
      </c>
      <c r="C324" s="11">
        <f t="shared" si="53"/>
        <v>94979.147500000006</v>
      </c>
      <c r="D324" s="11">
        <f t="shared" si="54"/>
        <v>-30393327.200000204</v>
      </c>
      <c r="E324" s="11">
        <v>34192493</v>
      </c>
      <c r="F324" s="13">
        <f t="shared" si="49"/>
        <v>3799165.7999997959</v>
      </c>
      <c r="H324" s="19">
        <v>49813122</v>
      </c>
      <c r="I324" s="19"/>
      <c r="J324" s="26">
        <f t="shared" si="55"/>
        <v>24880.034351145037</v>
      </c>
      <c r="K324" s="19">
        <f t="shared" si="56"/>
        <v>-995201.37404581823</v>
      </c>
      <c r="L324" s="20"/>
      <c r="M324" s="19">
        <v>-149141</v>
      </c>
      <c r="N324" s="19">
        <f t="shared" si="57"/>
        <v>-43847454</v>
      </c>
      <c r="O324" s="19"/>
      <c r="P324" s="19">
        <v>35583</v>
      </c>
      <c r="Q324" s="24"/>
      <c r="R324" s="19">
        <f t="shared" si="50"/>
        <v>-1424501.2899999991</v>
      </c>
      <c r="S324" s="20"/>
      <c r="T324" s="19">
        <v>-6306</v>
      </c>
      <c r="U324" s="19">
        <f t="shared" si="58"/>
        <v>252199</v>
      </c>
      <c r="V324" s="24"/>
      <c r="W324" s="25">
        <f t="shared" si="51"/>
        <v>3798164.3359541818</v>
      </c>
      <c r="Y324" s="29">
        <f t="shared" si="52"/>
        <v>1001.4640456140041</v>
      </c>
      <c r="AA324" s="4">
        <f t="shared" si="48"/>
        <v>-94983.965648854966</v>
      </c>
    </row>
    <row r="325" spans="1:27" x14ac:dyDescent="0.25">
      <c r="A325" t="s">
        <v>8</v>
      </c>
      <c r="B325">
        <v>2036</v>
      </c>
      <c r="C325" s="11">
        <f t="shared" si="53"/>
        <v>94979.147500000006</v>
      </c>
      <c r="D325" s="11">
        <f t="shared" si="54"/>
        <v>-30488306.347500205</v>
      </c>
      <c r="E325" s="11">
        <v>34192493</v>
      </c>
      <c r="F325" s="13">
        <f t="shared" si="49"/>
        <v>3704186.652499795</v>
      </c>
      <c r="H325" s="19">
        <v>49813122</v>
      </c>
      <c r="I325" s="19"/>
      <c r="J325" s="26">
        <f t="shared" si="55"/>
        <v>24880.034351145037</v>
      </c>
      <c r="K325" s="19">
        <f t="shared" si="56"/>
        <v>-970321.3396946732</v>
      </c>
      <c r="L325" s="20"/>
      <c r="M325" s="19">
        <v>-149141</v>
      </c>
      <c r="N325" s="19">
        <f t="shared" si="57"/>
        <v>-43996595</v>
      </c>
      <c r="O325" s="19"/>
      <c r="P325" s="19">
        <v>35583</v>
      </c>
      <c r="Q325" s="24"/>
      <c r="R325" s="19">
        <f t="shared" si="50"/>
        <v>-1388918.2899999991</v>
      </c>
      <c r="S325" s="20"/>
      <c r="T325" s="19">
        <v>-6306</v>
      </c>
      <c r="U325" s="19">
        <f t="shared" si="58"/>
        <v>245893</v>
      </c>
      <c r="V325" s="24"/>
      <c r="W325" s="25">
        <f t="shared" si="51"/>
        <v>3703180.3703053296</v>
      </c>
      <c r="Y325" s="29">
        <f t="shared" si="52"/>
        <v>1006.2821944653988</v>
      </c>
      <c r="AA325" s="4">
        <f t="shared" ref="AA325:AA364" si="59">T325+P325+M325+J325</f>
        <v>-94983.965648854966</v>
      </c>
    </row>
    <row r="326" spans="1:27" x14ac:dyDescent="0.25">
      <c r="A326" t="s">
        <v>9</v>
      </c>
      <c r="B326">
        <v>2036</v>
      </c>
      <c r="C326" s="11">
        <f t="shared" si="53"/>
        <v>94979.147500000006</v>
      </c>
      <c r="D326" s="11">
        <f t="shared" si="54"/>
        <v>-30583285.495000206</v>
      </c>
      <c r="E326" s="11">
        <v>34192493</v>
      </c>
      <c r="F326" s="13">
        <f t="shared" si="49"/>
        <v>3609207.5049997941</v>
      </c>
      <c r="H326" s="19">
        <v>49813122</v>
      </c>
      <c r="I326" s="19"/>
      <c r="J326" s="26">
        <f t="shared" si="55"/>
        <v>24880.034351145037</v>
      </c>
      <c r="K326" s="19">
        <f t="shared" si="56"/>
        <v>-945441.30534352816</v>
      </c>
      <c r="L326" s="20"/>
      <c r="M326" s="19">
        <v>-149141</v>
      </c>
      <c r="N326" s="19">
        <f t="shared" si="57"/>
        <v>-44145736</v>
      </c>
      <c r="O326" s="19"/>
      <c r="P326" s="19">
        <v>35583</v>
      </c>
      <c r="Q326" s="24"/>
      <c r="R326" s="19">
        <f t="shared" si="50"/>
        <v>-1353335.2899999991</v>
      </c>
      <c r="S326" s="20"/>
      <c r="T326" s="19">
        <v>-6306</v>
      </c>
      <c r="U326" s="19">
        <f t="shared" si="58"/>
        <v>239587</v>
      </c>
      <c r="V326" s="24"/>
      <c r="W326" s="25">
        <f t="shared" si="51"/>
        <v>3608196.4046564698</v>
      </c>
      <c r="Y326" s="29">
        <f t="shared" si="52"/>
        <v>1011.100343324244</v>
      </c>
      <c r="AA326" s="4">
        <f t="shared" si="59"/>
        <v>-94983.965648854966</v>
      </c>
    </row>
    <row r="327" spans="1:27" x14ac:dyDescent="0.25">
      <c r="A327" t="s">
        <v>10</v>
      </c>
      <c r="B327">
        <v>2036</v>
      </c>
      <c r="C327" s="11">
        <f t="shared" si="53"/>
        <v>94979.147500000006</v>
      </c>
      <c r="D327" s="11">
        <f t="shared" si="54"/>
        <v>-30678264.642500207</v>
      </c>
      <c r="E327" s="11">
        <v>34192493</v>
      </c>
      <c r="F327" s="13">
        <f t="shared" si="49"/>
        <v>3514228.3574997932</v>
      </c>
      <c r="H327" s="19">
        <v>49813122</v>
      </c>
      <c r="I327" s="19"/>
      <c r="J327" s="26">
        <f t="shared" si="55"/>
        <v>24880.034351145037</v>
      </c>
      <c r="K327" s="19">
        <f t="shared" si="56"/>
        <v>-920561.27099238313</v>
      </c>
      <c r="L327" s="20"/>
      <c r="M327" s="19">
        <v>-149141</v>
      </c>
      <c r="N327" s="19">
        <f t="shared" si="57"/>
        <v>-44294877</v>
      </c>
      <c r="O327" s="19"/>
      <c r="P327" s="19">
        <v>35583</v>
      </c>
      <c r="Q327" s="24"/>
      <c r="R327" s="19">
        <f t="shared" si="50"/>
        <v>-1317752.2899999991</v>
      </c>
      <c r="S327" s="20"/>
      <c r="T327" s="19">
        <v>-6306</v>
      </c>
      <c r="U327" s="19">
        <f t="shared" si="58"/>
        <v>233281</v>
      </c>
      <c r="V327" s="24"/>
      <c r="W327" s="25">
        <f t="shared" si="51"/>
        <v>3513212.4390076175</v>
      </c>
      <c r="Y327" s="29">
        <f t="shared" si="52"/>
        <v>1015.9184921756387</v>
      </c>
      <c r="AA327" s="4">
        <f t="shared" si="59"/>
        <v>-94983.965648854966</v>
      </c>
    </row>
    <row r="328" spans="1:27" x14ac:dyDescent="0.25">
      <c r="A328" t="s">
        <v>11</v>
      </c>
      <c r="B328">
        <v>2036</v>
      </c>
      <c r="C328" s="11">
        <f t="shared" si="53"/>
        <v>94979.147500000006</v>
      </c>
      <c r="D328" s="11">
        <f t="shared" si="54"/>
        <v>-30773243.790000208</v>
      </c>
      <c r="E328" s="11">
        <v>34192493</v>
      </c>
      <c r="F328" s="13">
        <f t="shared" si="49"/>
        <v>3419249.2099997923</v>
      </c>
      <c r="H328" s="19">
        <v>49813122</v>
      </c>
      <c r="I328" s="19"/>
      <c r="J328" s="26">
        <f t="shared" si="55"/>
        <v>24880.034351145037</v>
      </c>
      <c r="K328" s="19">
        <f t="shared" si="56"/>
        <v>-895681.23664123809</v>
      </c>
      <c r="L328" s="20"/>
      <c r="M328" s="19">
        <v>-149141</v>
      </c>
      <c r="N328" s="19">
        <f t="shared" si="57"/>
        <v>-44444018</v>
      </c>
      <c r="O328" s="19"/>
      <c r="P328" s="19">
        <v>35583</v>
      </c>
      <c r="Q328" s="24"/>
      <c r="R328" s="19">
        <f t="shared" si="50"/>
        <v>-1282169.2899999991</v>
      </c>
      <c r="S328" s="20"/>
      <c r="T328" s="19">
        <v>-6306</v>
      </c>
      <c r="U328" s="19">
        <f t="shared" si="58"/>
        <v>226975</v>
      </c>
      <c r="V328" s="24"/>
      <c r="W328" s="25">
        <f t="shared" si="51"/>
        <v>3418228.4733587652</v>
      </c>
      <c r="Y328" s="29">
        <f t="shared" si="52"/>
        <v>1020.7366410270333</v>
      </c>
      <c r="AA328" s="4">
        <f t="shared" si="59"/>
        <v>-94983.965648854966</v>
      </c>
    </row>
    <row r="329" spans="1:27" x14ac:dyDescent="0.25">
      <c r="A329" t="s">
        <v>12</v>
      </c>
      <c r="B329">
        <v>2036</v>
      </c>
      <c r="C329" s="11">
        <f t="shared" si="53"/>
        <v>94979.147500000006</v>
      </c>
      <c r="D329" s="11">
        <f t="shared" si="54"/>
        <v>-30868222.937500209</v>
      </c>
      <c r="E329" s="11">
        <v>34192493</v>
      </c>
      <c r="F329" s="13">
        <f t="shared" si="49"/>
        <v>3324270.0624997914</v>
      </c>
      <c r="H329" s="19">
        <v>49813122</v>
      </c>
      <c r="I329" s="19"/>
      <c r="J329" s="26">
        <f t="shared" si="55"/>
        <v>24880.034351145037</v>
      </c>
      <c r="K329" s="19">
        <f t="shared" si="56"/>
        <v>-870801.20229009306</v>
      </c>
      <c r="L329" s="20"/>
      <c r="M329" s="19">
        <v>-149141</v>
      </c>
      <c r="N329" s="19">
        <f t="shared" si="57"/>
        <v>-44593159</v>
      </c>
      <c r="O329" s="19"/>
      <c r="P329" s="19">
        <v>35583</v>
      </c>
      <c r="Q329" s="24"/>
      <c r="R329" s="19">
        <f t="shared" si="50"/>
        <v>-1246586.2899999991</v>
      </c>
      <c r="S329" s="20"/>
      <c r="T329" s="19">
        <v>-6306</v>
      </c>
      <c r="U329" s="19">
        <f t="shared" si="58"/>
        <v>220669</v>
      </c>
      <c r="V329" s="24"/>
      <c r="W329" s="25">
        <f t="shared" si="51"/>
        <v>3323244.5077099055</v>
      </c>
      <c r="Y329" s="29">
        <f t="shared" si="52"/>
        <v>1025.5547898858786</v>
      </c>
      <c r="AA329" s="4">
        <f t="shared" si="59"/>
        <v>-94983.965648854966</v>
      </c>
    </row>
    <row r="330" spans="1:27" x14ac:dyDescent="0.25">
      <c r="A330" t="s">
        <v>13</v>
      </c>
      <c r="B330">
        <v>2036</v>
      </c>
      <c r="C330" s="11">
        <f t="shared" si="53"/>
        <v>94979.147500000006</v>
      </c>
      <c r="D330" s="11">
        <f t="shared" si="54"/>
        <v>-30963202.08500021</v>
      </c>
      <c r="E330" s="11">
        <v>34192493</v>
      </c>
      <c r="F330" s="13">
        <f t="shared" si="49"/>
        <v>3229290.9149997905</v>
      </c>
      <c r="H330" s="19">
        <v>49813122</v>
      </c>
      <c r="I330" s="19"/>
      <c r="J330" s="26">
        <f t="shared" si="55"/>
        <v>24880.034351145037</v>
      </c>
      <c r="K330" s="19">
        <f t="shared" si="56"/>
        <v>-845921.16793894803</v>
      </c>
      <c r="L330" s="20"/>
      <c r="M330" s="19">
        <v>-149141</v>
      </c>
      <c r="N330" s="19">
        <f t="shared" si="57"/>
        <v>-44742300</v>
      </c>
      <c r="O330" s="19"/>
      <c r="P330" s="19">
        <v>35583</v>
      </c>
      <c r="Q330" s="24"/>
      <c r="R330" s="19">
        <f t="shared" si="50"/>
        <v>-1211003.2899999991</v>
      </c>
      <c r="S330" s="20"/>
      <c r="T330" s="19">
        <v>-6306</v>
      </c>
      <c r="U330" s="19">
        <f t="shared" si="58"/>
        <v>214363</v>
      </c>
      <c r="V330" s="24"/>
      <c r="W330" s="25">
        <f t="shared" si="51"/>
        <v>3228260.5420610532</v>
      </c>
      <c r="Y330" s="29">
        <f t="shared" si="52"/>
        <v>1030.3729387372732</v>
      </c>
      <c r="AA330" s="4">
        <f t="shared" si="59"/>
        <v>-94983.965648854966</v>
      </c>
    </row>
    <row r="331" spans="1:27" x14ac:dyDescent="0.25">
      <c r="A331" t="s">
        <v>2</v>
      </c>
      <c r="B331">
        <v>2037</v>
      </c>
      <c r="C331" s="11">
        <f t="shared" si="53"/>
        <v>94979.147500000006</v>
      </c>
      <c r="D331" s="11">
        <f t="shared" si="54"/>
        <v>-31058181.23250021</v>
      </c>
      <c r="E331" s="11">
        <v>34192493</v>
      </c>
      <c r="F331" s="13">
        <f t="shared" si="49"/>
        <v>3134311.7674997896</v>
      </c>
      <c r="H331" s="19">
        <v>49813122</v>
      </c>
      <c r="I331" s="19"/>
      <c r="J331" s="26">
        <f t="shared" si="55"/>
        <v>24880.034351145037</v>
      </c>
      <c r="K331" s="19">
        <f t="shared" si="56"/>
        <v>-821041.13358780299</v>
      </c>
      <c r="L331" s="20"/>
      <c r="M331" s="19">
        <v>-149141</v>
      </c>
      <c r="N331" s="19">
        <f t="shared" si="57"/>
        <v>-44891441</v>
      </c>
      <c r="O331" s="19"/>
      <c r="P331" s="19">
        <v>35583</v>
      </c>
      <c r="Q331" s="24"/>
      <c r="R331" s="19">
        <f t="shared" si="50"/>
        <v>-1175420.2899999991</v>
      </c>
      <c r="S331" s="20"/>
      <c r="T331" s="19">
        <v>-6306</v>
      </c>
      <c r="U331" s="19">
        <f t="shared" si="58"/>
        <v>208057</v>
      </c>
      <c r="V331" s="24"/>
      <c r="W331" s="25">
        <f t="shared" si="51"/>
        <v>3133276.5764122009</v>
      </c>
      <c r="Y331" s="29">
        <f t="shared" si="52"/>
        <v>1035.1910875886679</v>
      </c>
      <c r="AA331" s="4">
        <f t="shared" si="59"/>
        <v>-94983.965648854966</v>
      </c>
    </row>
    <row r="332" spans="1:27" x14ac:dyDescent="0.25">
      <c r="A332" t="s">
        <v>3</v>
      </c>
      <c r="B332">
        <v>2037</v>
      </c>
      <c r="C332" s="11">
        <f t="shared" si="53"/>
        <v>94979.147500000006</v>
      </c>
      <c r="D332" s="11">
        <f t="shared" si="54"/>
        <v>-31153160.380000211</v>
      </c>
      <c r="E332" s="11">
        <v>34192493</v>
      </c>
      <c r="F332" s="13">
        <f t="shared" si="49"/>
        <v>3039332.6199997887</v>
      </c>
      <c r="H332" s="19">
        <v>49813122</v>
      </c>
      <c r="I332" s="19"/>
      <c r="J332" s="26">
        <f t="shared" si="55"/>
        <v>24880.034351145037</v>
      </c>
      <c r="K332" s="19">
        <f t="shared" si="56"/>
        <v>-796161.09923665796</v>
      </c>
      <c r="L332" s="20"/>
      <c r="M332" s="19">
        <v>-149141</v>
      </c>
      <c r="N332" s="19">
        <f t="shared" si="57"/>
        <v>-45040582</v>
      </c>
      <c r="O332" s="19"/>
      <c r="P332" s="19">
        <v>35583</v>
      </c>
      <c r="Q332" s="24"/>
      <c r="R332" s="19">
        <f t="shared" si="50"/>
        <v>-1139837.2899999991</v>
      </c>
      <c r="S332" s="20"/>
      <c r="T332" s="19">
        <v>-6306</v>
      </c>
      <c r="U332" s="19">
        <f t="shared" si="58"/>
        <v>201751</v>
      </c>
      <c r="V332" s="24"/>
      <c r="W332" s="25">
        <f t="shared" si="51"/>
        <v>3038292.6107633412</v>
      </c>
      <c r="Y332" s="29">
        <f t="shared" si="52"/>
        <v>1040.0092364475131</v>
      </c>
      <c r="AA332" s="4">
        <f t="shared" si="59"/>
        <v>-94983.965648854966</v>
      </c>
    </row>
    <row r="333" spans="1:27" x14ac:dyDescent="0.25">
      <c r="A333" t="s">
        <v>4</v>
      </c>
      <c r="B333">
        <v>2037</v>
      </c>
      <c r="C333" s="11">
        <f t="shared" si="53"/>
        <v>94979.147500000006</v>
      </c>
      <c r="D333" s="11">
        <f t="shared" si="54"/>
        <v>-31248139.527500212</v>
      </c>
      <c r="E333" s="11">
        <v>34192493</v>
      </c>
      <c r="F333" s="13">
        <f t="shared" si="49"/>
        <v>2944353.4724997878</v>
      </c>
      <c r="H333" s="19">
        <v>49813122</v>
      </c>
      <c r="I333" s="19"/>
      <c r="J333" s="26">
        <f t="shared" si="55"/>
        <v>24880.034351145037</v>
      </c>
      <c r="K333" s="19">
        <f t="shared" si="56"/>
        <v>-771281.06488551293</v>
      </c>
      <c r="L333" s="20"/>
      <c r="M333" s="19">
        <v>-149141</v>
      </c>
      <c r="N333" s="19">
        <f t="shared" si="57"/>
        <v>-45189723</v>
      </c>
      <c r="O333" s="19"/>
      <c r="P333" s="19">
        <v>35583</v>
      </c>
      <c r="Q333" s="24"/>
      <c r="R333" s="19">
        <f t="shared" si="50"/>
        <v>-1104254.2899999991</v>
      </c>
      <c r="S333" s="20"/>
      <c r="T333" s="19">
        <v>-6306</v>
      </c>
      <c r="U333" s="19">
        <f t="shared" si="58"/>
        <v>195445</v>
      </c>
      <c r="V333" s="24"/>
      <c r="W333" s="25">
        <f t="shared" si="51"/>
        <v>2943308.6451144889</v>
      </c>
      <c r="Y333" s="29">
        <f t="shared" si="52"/>
        <v>1044.8273852989078</v>
      </c>
      <c r="AA333" s="4">
        <f t="shared" si="59"/>
        <v>-94983.965648854966</v>
      </c>
    </row>
    <row r="334" spans="1:27" x14ac:dyDescent="0.25">
      <c r="A334" t="s">
        <v>5</v>
      </c>
      <c r="B334">
        <v>2037</v>
      </c>
      <c r="C334" s="11">
        <f t="shared" si="53"/>
        <v>94979.147500000006</v>
      </c>
      <c r="D334" s="11">
        <f t="shared" si="54"/>
        <v>-31343118.675000213</v>
      </c>
      <c r="E334" s="11">
        <v>34192493</v>
      </c>
      <c r="F334" s="13">
        <f t="shared" si="49"/>
        <v>2849374.3249997869</v>
      </c>
      <c r="H334" s="19">
        <v>49813122</v>
      </c>
      <c r="I334" s="19"/>
      <c r="J334" s="26">
        <f t="shared" si="55"/>
        <v>24880.034351145037</v>
      </c>
      <c r="K334" s="19">
        <f t="shared" si="56"/>
        <v>-746401.03053436789</v>
      </c>
      <c r="L334" s="20"/>
      <c r="M334" s="19">
        <v>-149141</v>
      </c>
      <c r="N334" s="19">
        <f t="shared" si="57"/>
        <v>-45338864</v>
      </c>
      <c r="O334" s="19"/>
      <c r="P334" s="19">
        <v>35583</v>
      </c>
      <c r="Q334" s="24"/>
      <c r="R334" s="19">
        <f t="shared" si="50"/>
        <v>-1068671.2899999991</v>
      </c>
      <c r="S334" s="20"/>
      <c r="T334" s="19">
        <v>-6306</v>
      </c>
      <c r="U334" s="19">
        <f t="shared" si="58"/>
        <v>189139</v>
      </c>
      <c r="V334" s="24"/>
      <c r="W334" s="25">
        <f t="shared" si="51"/>
        <v>2848324.6794656366</v>
      </c>
      <c r="Y334" s="29">
        <f t="shared" si="52"/>
        <v>1049.6455341503024</v>
      </c>
      <c r="AA334" s="4">
        <f t="shared" si="59"/>
        <v>-94983.965648854966</v>
      </c>
    </row>
    <row r="335" spans="1:27" x14ac:dyDescent="0.25">
      <c r="A335" t="s">
        <v>6</v>
      </c>
      <c r="B335">
        <v>2037</v>
      </c>
      <c r="C335" s="11">
        <f t="shared" si="53"/>
        <v>94979.147500000006</v>
      </c>
      <c r="D335" s="11">
        <f t="shared" si="54"/>
        <v>-31438097.822500214</v>
      </c>
      <c r="E335" s="11">
        <v>34192493</v>
      </c>
      <c r="F335" s="13">
        <f t="shared" si="49"/>
        <v>2754395.177499786</v>
      </c>
      <c r="H335" s="19">
        <v>49813122</v>
      </c>
      <c r="I335" s="19"/>
      <c r="J335" s="26">
        <f t="shared" si="55"/>
        <v>24880.034351145037</v>
      </c>
      <c r="K335" s="19">
        <f t="shared" si="56"/>
        <v>-721520.99618322286</v>
      </c>
      <c r="L335" s="20"/>
      <c r="M335" s="19">
        <v>-149141</v>
      </c>
      <c r="N335" s="19">
        <f t="shared" si="57"/>
        <v>-45488005</v>
      </c>
      <c r="O335" s="19"/>
      <c r="P335" s="19">
        <v>35583</v>
      </c>
      <c r="Q335" s="24"/>
      <c r="R335" s="19">
        <f t="shared" si="50"/>
        <v>-1033088.2899999991</v>
      </c>
      <c r="S335" s="20"/>
      <c r="T335" s="19">
        <v>-6306</v>
      </c>
      <c r="U335" s="19">
        <f t="shared" si="58"/>
        <v>182833</v>
      </c>
      <c r="V335" s="24"/>
      <c r="W335" s="25">
        <f t="shared" si="51"/>
        <v>2753340.7138167769</v>
      </c>
      <c r="Y335" s="29">
        <f t="shared" si="52"/>
        <v>1054.4636830091476</v>
      </c>
      <c r="AA335" s="4">
        <f t="shared" si="59"/>
        <v>-94983.965648854966</v>
      </c>
    </row>
    <row r="336" spans="1:27" x14ac:dyDescent="0.25">
      <c r="A336" t="s">
        <v>7</v>
      </c>
      <c r="B336">
        <v>2037</v>
      </c>
      <c r="C336" s="11">
        <f t="shared" si="53"/>
        <v>94979.147500000006</v>
      </c>
      <c r="D336" s="11">
        <f t="shared" si="54"/>
        <v>-31533076.970000215</v>
      </c>
      <c r="E336" s="11">
        <v>34192493</v>
      </c>
      <c r="F336" s="13">
        <f t="shared" si="49"/>
        <v>2659416.0299997851</v>
      </c>
      <c r="H336" s="19">
        <v>49813122</v>
      </c>
      <c r="I336" s="19"/>
      <c r="J336" s="26">
        <f t="shared" si="55"/>
        <v>24880.034351145037</v>
      </c>
      <c r="K336" s="19">
        <f t="shared" si="56"/>
        <v>-696640.96183207782</v>
      </c>
      <c r="L336" s="20"/>
      <c r="M336" s="19">
        <v>-149141</v>
      </c>
      <c r="N336" s="19">
        <f t="shared" si="57"/>
        <v>-45637146</v>
      </c>
      <c r="O336" s="19"/>
      <c r="P336" s="19">
        <v>35583</v>
      </c>
      <c r="Q336" s="24"/>
      <c r="R336" s="19">
        <f t="shared" si="50"/>
        <v>-997505.28999999911</v>
      </c>
      <c r="S336" s="20"/>
      <c r="T336" s="19">
        <v>-6306</v>
      </c>
      <c r="U336" s="19">
        <f t="shared" si="58"/>
        <v>176527</v>
      </c>
      <c r="V336" s="24"/>
      <c r="W336" s="25">
        <f t="shared" si="51"/>
        <v>2658356.7481679246</v>
      </c>
      <c r="Y336" s="29">
        <f t="shared" si="52"/>
        <v>1059.2818318605423</v>
      </c>
      <c r="AA336" s="4">
        <f t="shared" si="59"/>
        <v>-94983.965648854966</v>
      </c>
    </row>
    <row r="337" spans="1:27" x14ac:dyDescent="0.25">
      <c r="A337" t="s">
        <v>8</v>
      </c>
      <c r="B337">
        <v>2037</v>
      </c>
      <c r="C337" s="11">
        <f t="shared" si="53"/>
        <v>94979.147500000006</v>
      </c>
      <c r="D337" s="11">
        <f t="shared" si="54"/>
        <v>-31628056.117500216</v>
      </c>
      <c r="E337" s="11">
        <v>34192493</v>
      </c>
      <c r="F337" s="13">
        <f t="shared" si="49"/>
        <v>2564436.8824997842</v>
      </c>
      <c r="H337" s="19">
        <v>49813122</v>
      </c>
      <c r="I337" s="19"/>
      <c r="J337" s="26">
        <f t="shared" si="55"/>
        <v>24880.034351145037</v>
      </c>
      <c r="K337" s="19">
        <f t="shared" si="56"/>
        <v>-671760.92748093279</v>
      </c>
      <c r="L337" s="20"/>
      <c r="M337" s="19">
        <v>-149141</v>
      </c>
      <c r="N337" s="19">
        <f t="shared" si="57"/>
        <v>-45786287</v>
      </c>
      <c r="O337" s="19"/>
      <c r="P337" s="19">
        <v>35583</v>
      </c>
      <c r="Q337" s="24"/>
      <c r="R337" s="19">
        <f t="shared" si="50"/>
        <v>-961922.28999999911</v>
      </c>
      <c r="S337" s="20"/>
      <c r="T337" s="19">
        <v>-6306</v>
      </c>
      <c r="U337" s="19">
        <f t="shared" si="58"/>
        <v>170221</v>
      </c>
      <c r="V337" s="24"/>
      <c r="W337" s="25">
        <f t="shared" si="51"/>
        <v>2563372.7825190648</v>
      </c>
      <c r="Y337" s="29">
        <f t="shared" si="52"/>
        <v>1064.0999807193875</v>
      </c>
      <c r="AA337" s="4">
        <f t="shared" si="59"/>
        <v>-94983.965648854966</v>
      </c>
    </row>
    <row r="338" spans="1:27" x14ac:dyDescent="0.25">
      <c r="A338" t="s">
        <v>9</v>
      </c>
      <c r="B338">
        <v>2037</v>
      </c>
      <c r="C338" s="11">
        <f t="shared" si="53"/>
        <v>94979.147500000006</v>
      </c>
      <c r="D338" s="11">
        <f t="shared" si="54"/>
        <v>-31723035.265000217</v>
      </c>
      <c r="E338" s="11">
        <v>34192493</v>
      </c>
      <c r="F338" s="13">
        <f t="shared" si="49"/>
        <v>2469457.7349997833</v>
      </c>
      <c r="H338" s="19">
        <v>49813122</v>
      </c>
      <c r="I338" s="19"/>
      <c r="J338" s="26">
        <f t="shared" si="55"/>
        <v>24880.034351145037</v>
      </c>
      <c r="K338" s="19">
        <f t="shared" si="56"/>
        <v>-646880.89312978776</v>
      </c>
      <c r="L338" s="20"/>
      <c r="M338" s="19">
        <v>-149141</v>
      </c>
      <c r="N338" s="19">
        <f t="shared" si="57"/>
        <v>-45935428</v>
      </c>
      <c r="O338" s="19"/>
      <c r="P338" s="19">
        <v>35583</v>
      </c>
      <c r="Q338" s="24"/>
      <c r="R338" s="19">
        <f t="shared" si="50"/>
        <v>-926339.28999999911</v>
      </c>
      <c r="S338" s="20"/>
      <c r="T338" s="19">
        <v>-6306</v>
      </c>
      <c r="U338" s="19">
        <f t="shared" si="58"/>
        <v>163915</v>
      </c>
      <c r="V338" s="24"/>
      <c r="W338" s="25">
        <f t="shared" si="51"/>
        <v>2468388.8168702126</v>
      </c>
      <c r="Y338" s="29">
        <f t="shared" si="52"/>
        <v>1068.9181295707822</v>
      </c>
      <c r="AA338" s="4">
        <f t="shared" si="59"/>
        <v>-94983.965648854966</v>
      </c>
    </row>
    <row r="339" spans="1:27" x14ac:dyDescent="0.25">
      <c r="A339" t="s">
        <v>10</v>
      </c>
      <c r="B339">
        <v>2037</v>
      </c>
      <c r="C339" s="11">
        <f t="shared" si="53"/>
        <v>94979.147500000006</v>
      </c>
      <c r="D339" s="11">
        <f t="shared" si="54"/>
        <v>-31818014.412500218</v>
      </c>
      <c r="E339" s="11">
        <v>34192493</v>
      </c>
      <c r="F339" s="13">
        <f t="shared" si="49"/>
        <v>2374478.5874997824</v>
      </c>
      <c r="H339" s="19">
        <v>49813122</v>
      </c>
      <c r="I339" s="19"/>
      <c r="J339" s="26">
        <f t="shared" si="55"/>
        <v>24880.034351145037</v>
      </c>
      <c r="K339" s="19">
        <f t="shared" si="56"/>
        <v>-622000.85877864272</v>
      </c>
      <c r="L339" s="20"/>
      <c r="M339" s="19">
        <v>-149141</v>
      </c>
      <c r="N339" s="19">
        <f t="shared" si="57"/>
        <v>-46084569</v>
      </c>
      <c r="O339" s="19"/>
      <c r="P339" s="19">
        <v>35583</v>
      </c>
      <c r="Q339" s="24"/>
      <c r="R339" s="19">
        <f t="shared" si="50"/>
        <v>-890756.28999999911</v>
      </c>
      <c r="S339" s="20"/>
      <c r="T339" s="19">
        <v>-6306</v>
      </c>
      <c r="U339" s="19">
        <f t="shared" si="58"/>
        <v>157609</v>
      </c>
      <c r="V339" s="24"/>
      <c r="W339" s="25">
        <f t="shared" si="51"/>
        <v>2373404.8512213603</v>
      </c>
      <c r="Y339" s="29">
        <f t="shared" si="52"/>
        <v>1073.7362784221768</v>
      </c>
      <c r="AA339" s="4">
        <f t="shared" si="59"/>
        <v>-94983.965648854966</v>
      </c>
    </row>
    <row r="340" spans="1:27" x14ac:dyDescent="0.25">
      <c r="A340" t="s">
        <v>11</v>
      </c>
      <c r="B340">
        <v>2037</v>
      </c>
      <c r="C340" s="11">
        <f t="shared" si="53"/>
        <v>94979.147500000006</v>
      </c>
      <c r="D340" s="11">
        <f t="shared" si="54"/>
        <v>-31912993.560000218</v>
      </c>
      <c r="E340" s="11">
        <v>34192493</v>
      </c>
      <c r="F340" s="13">
        <f t="shared" si="49"/>
        <v>2279499.4399997815</v>
      </c>
      <c r="H340" s="19">
        <v>49813122</v>
      </c>
      <c r="I340" s="19"/>
      <c r="J340" s="26">
        <f t="shared" si="55"/>
        <v>24880.034351145037</v>
      </c>
      <c r="K340" s="19">
        <f t="shared" si="56"/>
        <v>-597120.82442749769</v>
      </c>
      <c r="L340" s="20"/>
      <c r="M340" s="19">
        <v>-149141</v>
      </c>
      <c r="N340" s="19">
        <f t="shared" si="57"/>
        <v>-46233710</v>
      </c>
      <c r="O340" s="19"/>
      <c r="P340" s="19">
        <v>35583</v>
      </c>
      <c r="Q340" s="24"/>
      <c r="R340" s="19">
        <f t="shared" si="50"/>
        <v>-855173.28999999911</v>
      </c>
      <c r="S340" s="20"/>
      <c r="T340" s="19">
        <v>-6306</v>
      </c>
      <c r="U340" s="19">
        <f t="shared" si="58"/>
        <v>151303</v>
      </c>
      <c r="V340" s="24"/>
      <c r="W340" s="25">
        <f t="shared" si="51"/>
        <v>2278420.8855725005</v>
      </c>
      <c r="Y340" s="29">
        <f t="shared" si="52"/>
        <v>1078.5544272810221</v>
      </c>
      <c r="AA340" s="4">
        <f t="shared" si="59"/>
        <v>-94983.965648854966</v>
      </c>
    </row>
    <row r="341" spans="1:27" x14ac:dyDescent="0.25">
      <c r="A341" t="s">
        <v>12</v>
      </c>
      <c r="B341">
        <v>2037</v>
      </c>
      <c r="C341" s="11">
        <f t="shared" si="53"/>
        <v>94979.147500000006</v>
      </c>
      <c r="D341" s="11">
        <f t="shared" si="54"/>
        <v>-32007972.707500219</v>
      </c>
      <c r="E341" s="11">
        <v>34192493</v>
      </c>
      <c r="F341" s="13">
        <f t="shared" si="49"/>
        <v>2184520.2924997807</v>
      </c>
      <c r="H341" s="19">
        <v>49813122</v>
      </c>
      <c r="I341" s="19"/>
      <c r="J341" s="26">
        <f t="shared" si="55"/>
        <v>24880.034351145037</v>
      </c>
      <c r="K341" s="19">
        <f t="shared" si="56"/>
        <v>-572240.79007635266</v>
      </c>
      <c r="L341" s="20"/>
      <c r="M341" s="19">
        <v>-149141</v>
      </c>
      <c r="N341" s="19">
        <f t="shared" si="57"/>
        <v>-46382851</v>
      </c>
      <c r="O341" s="19"/>
      <c r="P341" s="19">
        <v>35583</v>
      </c>
      <c r="Q341" s="24"/>
      <c r="R341" s="19">
        <f t="shared" si="50"/>
        <v>-819590.28999999911</v>
      </c>
      <c r="S341" s="20"/>
      <c r="T341" s="19">
        <v>-6306</v>
      </c>
      <c r="U341" s="19">
        <f t="shared" si="58"/>
        <v>144997</v>
      </c>
      <c r="V341" s="24"/>
      <c r="W341" s="25">
        <f t="shared" si="51"/>
        <v>2183436.9199236482</v>
      </c>
      <c r="Y341" s="29">
        <f t="shared" si="52"/>
        <v>1083.3725761324167</v>
      </c>
      <c r="AA341" s="4">
        <f t="shared" si="59"/>
        <v>-94983.965648854966</v>
      </c>
    </row>
    <row r="342" spans="1:27" x14ac:dyDescent="0.25">
      <c r="A342" t="s">
        <v>13</v>
      </c>
      <c r="B342">
        <v>2037</v>
      </c>
      <c r="C342" s="11">
        <f t="shared" si="53"/>
        <v>94979.147500000006</v>
      </c>
      <c r="D342" s="11">
        <f t="shared" si="54"/>
        <v>-32102951.85500022</v>
      </c>
      <c r="E342" s="11">
        <v>34192493</v>
      </c>
      <c r="F342" s="13">
        <f t="shared" si="49"/>
        <v>2089541.1449997798</v>
      </c>
      <c r="H342" s="19">
        <v>49813122</v>
      </c>
      <c r="I342" s="19"/>
      <c r="J342" s="26">
        <f t="shared" si="55"/>
        <v>24880.034351145037</v>
      </c>
      <c r="K342" s="19">
        <f t="shared" si="56"/>
        <v>-547360.75572520762</v>
      </c>
      <c r="L342" s="20"/>
      <c r="M342" s="19">
        <v>-149141</v>
      </c>
      <c r="N342" s="19">
        <f t="shared" si="57"/>
        <v>-46531992</v>
      </c>
      <c r="O342" s="19"/>
      <c r="P342" s="19">
        <v>35583</v>
      </c>
      <c r="Q342" s="24"/>
      <c r="R342" s="19">
        <f t="shared" si="50"/>
        <v>-784007.28999999911</v>
      </c>
      <c r="S342" s="20"/>
      <c r="T342" s="19">
        <v>-6306</v>
      </c>
      <c r="U342" s="19">
        <f t="shared" si="58"/>
        <v>138691</v>
      </c>
      <c r="V342" s="24"/>
      <c r="W342" s="25">
        <f t="shared" si="51"/>
        <v>2088452.9542747959</v>
      </c>
      <c r="Y342" s="29">
        <f t="shared" si="52"/>
        <v>1088.1907249838114</v>
      </c>
      <c r="AA342" s="4">
        <f t="shared" si="59"/>
        <v>-94983.965648854966</v>
      </c>
    </row>
    <row r="343" spans="1:27" x14ac:dyDescent="0.25">
      <c r="A343" t="s">
        <v>2</v>
      </c>
      <c r="B343">
        <v>2038</v>
      </c>
      <c r="C343" s="11">
        <f t="shared" si="53"/>
        <v>94979.147500000006</v>
      </c>
      <c r="D343" s="11">
        <f t="shared" si="54"/>
        <v>-32197931.002500221</v>
      </c>
      <c r="E343" s="11">
        <v>34192493</v>
      </c>
      <c r="F343" s="13">
        <f t="shared" si="49"/>
        <v>1994561.9974997789</v>
      </c>
      <c r="H343" s="19">
        <v>49813122</v>
      </c>
      <c r="I343" s="19"/>
      <c r="J343" s="26">
        <f t="shared" si="55"/>
        <v>24880.034351145037</v>
      </c>
      <c r="K343" s="19">
        <f t="shared" si="56"/>
        <v>-522480.72137406259</v>
      </c>
      <c r="L343" s="20"/>
      <c r="M343" s="19">
        <v>-149141</v>
      </c>
      <c r="N343" s="19">
        <f t="shared" si="57"/>
        <v>-46681133</v>
      </c>
      <c r="O343" s="19"/>
      <c r="P343" s="19">
        <v>35583</v>
      </c>
      <c r="Q343" s="24"/>
      <c r="R343" s="19">
        <f t="shared" si="50"/>
        <v>-748424.28999999911</v>
      </c>
      <c r="S343" s="20"/>
      <c r="T343" s="19">
        <v>-6306</v>
      </c>
      <c r="U343" s="19">
        <f t="shared" si="58"/>
        <v>132385</v>
      </c>
      <c r="V343" s="24"/>
      <c r="W343" s="25">
        <f t="shared" si="51"/>
        <v>1993468.9886259362</v>
      </c>
      <c r="Y343" s="29">
        <f t="shared" si="52"/>
        <v>1093.0088738426566</v>
      </c>
      <c r="AA343" s="4">
        <f t="shared" si="59"/>
        <v>-94983.965648854966</v>
      </c>
    </row>
    <row r="344" spans="1:27" x14ac:dyDescent="0.25">
      <c r="A344" t="s">
        <v>3</v>
      </c>
      <c r="B344">
        <v>2038</v>
      </c>
      <c r="C344" s="11">
        <f t="shared" si="53"/>
        <v>94979.147500000006</v>
      </c>
      <c r="D344" s="11">
        <f t="shared" si="54"/>
        <v>-32292910.150000222</v>
      </c>
      <c r="E344" s="11">
        <v>34192493</v>
      </c>
      <c r="F344" s="13">
        <f t="shared" si="49"/>
        <v>1899582.849999778</v>
      </c>
      <c r="H344" s="19">
        <v>49813122</v>
      </c>
      <c r="I344" s="19"/>
      <c r="J344" s="26">
        <f t="shared" si="55"/>
        <v>24880.034351145037</v>
      </c>
      <c r="K344" s="19">
        <f t="shared" si="56"/>
        <v>-497600.68702291755</v>
      </c>
      <c r="L344" s="20"/>
      <c r="M344" s="19">
        <v>-149141</v>
      </c>
      <c r="N344" s="19">
        <f t="shared" si="57"/>
        <v>-46830274</v>
      </c>
      <c r="O344" s="19"/>
      <c r="P344" s="19">
        <v>35583</v>
      </c>
      <c r="Q344" s="24"/>
      <c r="R344" s="19">
        <f t="shared" si="50"/>
        <v>-712841.28999999911</v>
      </c>
      <c r="S344" s="20"/>
      <c r="T344" s="19">
        <v>-6306</v>
      </c>
      <c r="U344" s="19">
        <f t="shared" si="58"/>
        <v>126079</v>
      </c>
      <c r="V344" s="24"/>
      <c r="W344" s="25">
        <f t="shared" si="51"/>
        <v>1898485.0229770839</v>
      </c>
      <c r="Y344" s="29">
        <f t="shared" si="52"/>
        <v>1097.8270226940513</v>
      </c>
      <c r="AA344" s="4">
        <f t="shared" si="59"/>
        <v>-94983.965648854966</v>
      </c>
    </row>
    <row r="345" spans="1:27" x14ac:dyDescent="0.25">
      <c r="A345" t="s">
        <v>4</v>
      </c>
      <c r="B345">
        <v>2038</v>
      </c>
      <c r="C345" s="11">
        <f t="shared" si="53"/>
        <v>94979.147500000006</v>
      </c>
      <c r="D345" s="11">
        <f t="shared" si="54"/>
        <v>-32387889.297500223</v>
      </c>
      <c r="E345" s="11">
        <v>34192493</v>
      </c>
      <c r="F345" s="13">
        <f t="shared" si="49"/>
        <v>1804603.7024997771</v>
      </c>
      <c r="H345" s="19">
        <v>49813122</v>
      </c>
      <c r="I345" s="19"/>
      <c r="J345" s="26">
        <f t="shared" si="55"/>
        <v>24880.034351145037</v>
      </c>
      <c r="K345" s="19">
        <f t="shared" si="56"/>
        <v>-472720.65267177252</v>
      </c>
      <c r="L345" s="20"/>
      <c r="M345" s="19">
        <v>-149141</v>
      </c>
      <c r="N345" s="19">
        <f t="shared" si="57"/>
        <v>-46979415</v>
      </c>
      <c r="O345" s="19"/>
      <c r="P345" s="19">
        <v>35583</v>
      </c>
      <c r="Q345" s="24"/>
      <c r="R345" s="19">
        <f t="shared" si="50"/>
        <v>-677258.28999999911</v>
      </c>
      <c r="S345" s="20"/>
      <c r="T345" s="19">
        <v>-6306</v>
      </c>
      <c r="U345" s="19">
        <f t="shared" si="58"/>
        <v>119773</v>
      </c>
      <c r="V345" s="24"/>
      <c r="W345" s="25">
        <f t="shared" si="51"/>
        <v>1803501.0573282316</v>
      </c>
      <c r="Y345" s="29">
        <f t="shared" si="52"/>
        <v>1102.6451715454459</v>
      </c>
      <c r="AA345" s="4">
        <f t="shared" si="59"/>
        <v>-94983.965648854966</v>
      </c>
    </row>
    <row r="346" spans="1:27" x14ac:dyDescent="0.25">
      <c r="A346" t="s">
        <v>5</v>
      </c>
      <c r="B346">
        <v>2038</v>
      </c>
      <c r="C346" s="11">
        <f t="shared" si="53"/>
        <v>94979.147500000006</v>
      </c>
      <c r="D346" s="11">
        <f t="shared" si="54"/>
        <v>-32482868.445000224</v>
      </c>
      <c r="E346" s="11">
        <v>34192493</v>
      </c>
      <c r="F346" s="13">
        <f t="shared" si="49"/>
        <v>1709624.5549997762</v>
      </c>
      <c r="H346" s="19">
        <v>49813122</v>
      </c>
      <c r="I346" s="19"/>
      <c r="J346" s="26">
        <f t="shared" si="55"/>
        <v>24880.034351145037</v>
      </c>
      <c r="K346" s="19">
        <f t="shared" si="56"/>
        <v>-447840.61832062749</v>
      </c>
      <c r="L346" s="20"/>
      <c r="M346" s="19">
        <v>-149141</v>
      </c>
      <c r="N346" s="19">
        <f t="shared" si="57"/>
        <v>-47128556</v>
      </c>
      <c r="O346" s="19"/>
      <c r="P346" s="19">
        <v>35583</v>
      </c>
      <c r="Q346" s="24"/>
      <c r="R346" s="19">
        <f t="shared" si="50"/>
        <v>-641675.28999999911</v>
      </c>
      <c r="S346" s="20"/>
      <c r="T346" s="19">
        <v>-6306</v>
      </c>
      <c r="U346" s="19">
        <f t="shared" si="58"/>
        <v>113467</v>
      </c>
      <c r="V346" s="24"/>
      <c r="W346" s="25">
        <f t="shared" si="51"/>
        <v>1708517.0916793719</v>
      </c>
      <c r="Y346" s="29">
        <f t="shared" si="52"/>
        <v>1107.4633204042912</v>
      </c>
      <c r="AA346" s="4">
        <f t="shared" si="59"/>
        <v>-94983.965648854966</v>
      </c>
    </row>
    <row r="347" spans="1:27" x14ac:dyDescent="0.25">
      <c r="A347" t="s">
        <v>6</v>
      </c>
      <c r="B347">
        <v>2038</v>
      </c>
      <c r="C347" s="11">
        <f t="shared" si="53"/>
        <v>94979.147500000006</v>
      </c>
      <c r="D347" s="11">
        <f t="shared" si="54"/>
        <v>-32577847.592500225</v>
      </c>
      <c r="E347" s="11">
        <v>34192493</v>
      </c>
      <c r="F347" s="13">
        <f t="shared" si="49"/>
        <v>1614645.4074997753</v>
      </c>
      <c r="H347" s="19">
        <v>49813122</v>
      </c>
      <c r="I347" s="19"/>
      <c r="J347" s="26">
        <f t="shared" si="55"/>
        <v>24880.034351145037</v>
      </c>
      <c r="K347" s="19">
        <f t="shared" si="56"/>
        <v>-422960.58396948245</v>
      </c>
      <c r="L347" s="20"/>
      <c r="M347" s="19">
        <v>-149141</v>
      </c>
      <c r="N347" s="19">
        <f t="shared" si="57"/>
        <v>-47277697</v>
      </c>
      <c r="O347" s="19"/>
      <c r="P347" s="19">
        <v>35583</v>
      </c>
      <c r="Q347" s="24"/>
      <c r="R347" s="19">
        <f t="shared" si="50"/>
        <v>-606092.28999999911</v>
      </c>
      <c r="S347" s="20"/>
      <c r="T347" s="19">
        <v>-6306</v>
      </c>
      <c r="U347" s="19">
        <f t="shared" si="58"/>
        <v>107161</v>
      </c>
      <c r="V347" s="24"/>
      <c r="W347" s="25">
        <f t="shared" si="51"/>
        <v>1613533.1260305196</v>
      </c>
      <c r="Y347" s="29">
        <f t="shared" si="52"/>
        <v>1112.2814692556858</v>
      </c>
      <c r="AA347" s="4">
        <f t="shared" si="59"/>
        <v>-94983.965648854966</v>
      </c>
    </row>
    <row r="348" spans="1:27" x14ac:dyDescent="0.25">
      <c r="A348" t="s">
        <v>7</v>
      </c>
      <c r="B348">
        <v>2038</v>
      </c>
      <c r="C348" s="11">
        <f t="shared" si="53"/>
        <v>94979.147500000006</v>
      </c>
      <c r="D348" s="11">
        <f t="shared" si="54"/>
        <v>-32672826.740000226</v>
      </c>
      <c r="E348" s="11">
        <v>34192493</v>
      </c>
      <c r="F348" s="13">
        <f t="shared" si="49"/>
        <v>1519666.2599997744</v>
      </c>
      <c r="H348" s="19">
        <v>49813122</v>
      </c>
      <c r="I348" s="19"/>
      <c r="J348" s="26">
        <f t="shared" si="55"/>
        <v>24880.034351145037</v>
      </c>
      <c r="K348" s="19">
        <f t="shared" si="56"/>
        <v>-398080.54961833742</v>
      </c>
      <c r="L348" s="20"/>
      <c r="M348" s="19">
        <v>-149141</v>
      </c>
      <c r="N348" s="19">
        <f t="shared" si="57"/>
        <v>-47426838</v>
      </c>
      <c r="O348" s="19"/>
      <c r="P348" s="19">
        <v>35583</v>
      </c>
      <c r="Q348" s="24"/>
      <c r="R348" s="19">
        <f t="shared" si="50"/>
        <v>-570509.28999999911</v>
      </c>
      <c r="S348" s="20"/>
      <c r="T348" s="19">
        <v>-6306</v>
      </c>
      <c r="U348" s="19">
        <f t="shared" si="58"/>
        <v>100855</v>
      </c>
      <c r="V348" s="24"/>
      <c r="W348" s="25">
        <f t="shared" si="51"/>
        <v>1518549.1603816599</v>
      </c>
      <c r="Y348" s="29">
        <f t="shared" si="52"/>
        <v>1117.099618114531</v>
      </c>
      <c r="AA348" s="4">
        <f t="shared" si="59"/>
        <v>-94983.965648854966</v>
      </c>
    </row>
    <row r="349" spans="1:27" x14ac:dyDescent="0.25">
      <c r="A349" t="s">
        <v>8</v>
      </c>
      <c r="B349">
        <v>2038</v>
      </c>
      <c r="C349" s="11">
        <f t="shared" si="53"/>
        <v>94979.147500000006</v>
      </c>
      <c r="D349" s="11">
        <f t="shared" si="54"/>
        <v>-32767805.887500226</v>
      </c>
      <c r="E349" s="11">
        <v>34192493</v>
      </c>
      <c r="F349" s="13">
        <f t="shared" si="49"/>
        <v>1424687.1124997735</v>
      </c>
      <c r="H349" s="19">
        <v>49813122</v>
      </c>
      <c r="I349" s="19"/>
      <c r="J349" s="26">
        <f t="shared" si="55"/>
        <v>24880.034351145037</v>
      </c>
      <c r="K349" s="19">
        <f t="shared" si="56"/>
        <v>-373200.51526719239</v>
      </c>
      <c r="L349" s="20"/>
      <c r="M349" s="19">
        <v>-149141</v>
      </c>
      <c r="N349" s="19">
        <f t="shared" si="57"/>
        <v>-47575979</v>
      </c>
      <c r="O349" s="19"/>
      <c r="P349" s="19">
        <v>35583</v>
      </c>
      <c r="Q349" s="24"/>
      <c r="R349" s="19">
        <f t="shared" si="50"/>
        <v>-534926.28999999911</v>
      </c>
      <c r="S349" s="20"/>
      <c r="T349" s="19">
        <v>-6306</v>
      </c>
      <c r="U349" s="19">
        <f t="shared" si="58"/>
        <v>94549</v>
      </c>
      <c r="V349" s="24"/>
      <c r="W349" s="25">
        <f t="shared" si="51"/>
        <v>1423565.1947328076</v>
      </c>
      <c r="Y349" s="29">
        <f t="shared" si="52"/>
        <v>1121.9177669659257</v>
      </c>
      <c r="AA349" s="4">
        <f t="shared" si="59"/>
        <v>-94983.965648854966</v>
      </c>
    </row>
    <row r="350" spans="1:27" x14ac:dyDescent="0.25">
      <c r="A350" t="s">
        <v>9</v>
      </c>
      <c r="B350">
        <v>2038</v>
      </c>
      <c r="C350" s="11">
        <f t="shared" si="53"/>
        <v>94979.147500000006</v>
      </c>
      <c r="D350" s="11">
        <f t="shared" si="54"/>
        <v>-32862785.035000227</v>
      </c>
      <c r="E350" s="11">
        <v>34192493</v>
      </c>
      <c r="F350" s="13">
        <f t="shared" si="49"/>
        <v>1329707.9649997726</v>
      </c>
      <c r="H350" s="19">
        <v>49813122</v>
      </c>
      <c r="I350" s="19"/>
      <c r="J350" s="26">
        <f t="shared" si="55"/>
        <v>24880.034351145037</v>
      </c>
      <c r="K350" s="19">
        <f t="shared" si="56"/>
        <v>-348320.48091604735</v>
      </c>
      <c r="L350" s="20"/>
      <c r="M350" s="19">
        <v>-149141</v>
      </c>
      <c r="N350" s="19">
        <f t="shared" si="57"/>
        <v>-47725120</v>
      </c>
      <c r="O350" s="19"/>
      <c r="P350" s="19">
        <v>35583</v>
      </c>
      <c r="Q350" s="24"/>
      <c r="R350" s="19">
        <f t="shared" si="50"/>
        <v>-499343.28999999911</v>
      </c>
      <c r="S350" s="20"/>
      <c r="T350" s="19">
        <v>-6306</v>
      </c>
      <c r="U350" s="19">
        <f t="shared" si="58"/>
        <v>88243</v>
      </c>
      <c r="V350" s="24"/>
      <c r="W350" s="25">
        <f t="shared" si="51"/>
        <v>1328581.2290839553</v>
      </c>
      <c r="Y350" s="29">
        <f t="shared" si="52"/>
        <v>1126.7359158173203</v>
      </c>
      <c r="AA350" s="4">
        <f t="shared" si="59"/>
        <v>-94983.965648854966</v>
      </c>
    </row>
    <row r="351" spans="1:27" x14ac:dyDescent="0.25">
      <c r="A351" t="s">
        <v>10</v>
      </c>
      <c r="B351">
        <v>2038</v>
      </c>
      <c r="C351" s="11">
        <f t="shared" si="53"/>
        <v>94979.147500000006</v>
      </c>
      <c r="D351" s="11">
        <f t="shared" si="54"/>
        <v>-32957764.182500228</v>
      </c>
      <c r="E351" s="11">
        <v>34192493</v>
      </c>
      <c r="F351" s="13">
        <f t="shared" si="49"/>
        <v>1234728.8174997717</v>
      </c>
      <c r="H351" s="19">
        <v>49813122</v>
      </c>
      <c r="I351" s="19"/>
      <c r="J351" s="26">
        <f t="shared" si="55"/>
        <v>24880.034351145037</v>
      </c>
      <c r="K351" s="19">
        <f t="shared" si="56"/>
        <v>-323440.44656490232</v>
      </c>
      <c r="L351" s="20"/>
      <c r="M351" s="19">
        <v>-149141</v>
      </c>
      <c r="N351" s="19">
        <f t="shared" si="57"/>
        <v>-47874261</v>
      </c>
      <c r="O351" s="19"/>
      <c r="P351" s="19">
        <v>35583</v>
      </c>
      <c r="Q351" s="24"/>
      <c r="R351" s="19">
        <f t="shared" si="50"/>
        <v>-463760.28999999911</v>
      </c>
      <c r="S351" s="20"/>
      <c r="T351" s="19">
        <v>-6306</v>
      </c>
      <c r="U351" s="19">
        <f t="shared" si="58"/>
        <v>81937</v>
      </c>
      <c r="V351" s="24"/>
      <c r="W351" s="25">
        <f t="shared" si="51"/>
        <v>1233597.2634350955</v>
      </c>
      <c r="Y351" s="29">
        <f t="shared" si="52"/>
        <v>1131.5540646761656</v>
      </c>
      <c r="AA351" s="4">
        <f t="shared" si="59"/>
        <v>-94983.965648854966</v>
      </c>
    </row>
    <row r="352" spans="1:27" x14ac:dyDescent="0.25">
      <c r="A352" t="s">
        <v>11</v>
      </c>
      <c r="B352">
        <v>2038</v>
      </c>
      <c r="C352" s="11">
        <f t="shared" si="53"/>
        <v>94979.147500000006</v>
      </c>
      <c r="D352" s="11">
        <f t="shared" si="54"/>
        <v>-33052743.330000229</v>
      </c>
      <c r="E352" s="11">
        <v>34192493</v>
      </c>
      <c r="F352" s="13">
        <f t="shared" si="49"/>
        <v>1139749.6699997708</v>
      </c>
      <c r="H352" s="19">
        <v>49813122</v>
      </c>
      <c r="I352" s="19"/>
      <c r="J352" s="26">
        <f t="shared" si="55"/>
        <v>24880.034351145037</v>
      </c>
      <c r="K352" s="19">
        <f t="shared" si="56"/>
        <v>-298560.41221375728</v>
      </c>
      <c r="L352" s="20"/>
      <c r="M352" s="19">
        <v>-149141</v>
      </c>
      <c r="N352" s="19">
        <f t="shared" si="57"/>
        <v>-48023402</v>
      </c>
      <c r="O352" s="19"/>
      <c r="P352" s="19">
        <v>35583</v>
      </c>
      <c r="Q352" s="24"/>
      <c r="R352" s="19">
        <f t="shared" si="50"/>
        <v>-428177.28999999911</v>
      </c>
      <c r="S352" s="20"/>
      <c r="T352" s="19">
        <v>-6306</v>
      </c>
      <c r="U352" s="19">
        <f t="shared" si="58"/>
        <v>75631</v>
      </c>
      <c r="V352" s="24"/>
      <c r="W352" s="25">
        <f t="shared" si="51"/>
        <v>1138613.2977862433</v>
      </c>
      <c r="Y352" s="29">
        <f t="shared" si="52"/>
        <v>1136.3722135275602</v>
      </c>
      <c r="AA352" s="4">
        <f t="shared" si="59"/>
        <v>-94983.965648854966</v>
      </c>
    </row>
    <row r="353" spans="1:27" x14ac:dyDescent="0.25">
      <c r="A353" t="s">
        <v>12</v>
      </c>
      <c r="B353">
        <v>2038</v>
      </c>
      <c r="C353" s="11">
        <f t="shared" si="53"/>
        <v>94979.147500000006</v>
      </c>
      <c r="D353" s="11">
        <f t="shared" si="54"/>
        <v>-33147722.47750023</v>
      </c>
      <c r="E353" s="11">
        <v>34192493</v>
      </c>
      <c r="F353" s="13">
        <f t="shared" si="49"/>
        <v>1044770.5224997699</v>
      </c>
      <c r="H353" s="19">
        <v>49813122</v>
      </c>
      <c r="I353" s="19"/>
      <c r="J353" s="26">
        <f t="shared" si="55"/>
        <v>24880.034351145037</v>
      </c>
      <c r="K353" s="19">
        <f t="shared" si="56"/>
        <v>-273680.37786261225</v>
      </c>
      <c r="L353" s="20"/>
      <c r="M353" s="19">
        <v>-149141</v>
      </c>
      <c r="N353" s="19">
        <f t="shared" si="57"/>
        <v>-48172543</v>
      </c>
      <c r="O353" s="19"/>
      <c r="P353" s="19">
        <v>35583</v>
      </c>
      <c r="Q353" s="24"/>
      <c r="R353" s="19">
        <f t="shared" si="50"/>
        <v>-392594.28999999911</v>
      </c>
      <c r="S353" s="20"/>
      <c r="T353" s="19">
        <v>-6306</v>
      </c>
      <c r="U353" s="19">
        <f t="shared" si="58"/>
        <v>69325</v>
      </c>
      <c r="V353" s="24"/>
      <c r="W353" s="25">
        <f t="shared" si="51"/>
        <v>1043629.332137391</v>
      </c>
      <c r="Y353" s="29">
        <f t="shared" si="52"/>
        <v>1141.1903623789549</v>
      </c>
      <c r="AA353" s="4">
        <f t="shared" si="59"/>
        <v>-94983.965648854966</v>
      </c>
    </row>
    <row r="354" spans="1:27" x14ac:dyDescent="0.25">
      <c r="A354" t="s">
        <v>13</v>
      </c>
      <c r="B354">
        <v>2038</v>
      </c>
      <c r="C354" s="11">
        <f t="shared" si="53"/>
        <v>94979.147500000006</v>
      </c>
      <c r="D354" s="11">
        <f t="shared" si="54"/>
        <v>-33242701.625000231</v>
      </c>
      <c r="E354" s="11">
        <v>34192493</v>
      </c>
      <c r="F354" s="13">
        <f t="shared" si="49"/>
        <v>949791.37499976903</v>
      </c>
      <c r="H354" s="19">
        <v>49813122</v>
      </c>
      <c r="I354" s="19"/>
      <c r="J354" s="26">
        <f t="shared" si="55"/>
        <v>24880.034351145037</v>
      </c>
      <c r="K354" s="19">
        <f t="shared" si="56"/>
        <v>-248800.34351146722</v>
      </c>
      <c r="L354" s="20"/>
      <c r="M354" s="19">
        <v>-149141</v>
      </c>
      <c r="N354" s="19">
        <f t="shared" si="57"/>
        <v>-48321684</v>
      </c>
      <c r="O354" s="19"/>
      <c r="P354" s="19">
        <v>35583</v>
      </c>
      <c r="Q354" s="24"/>
      <c r="R354" s="19">
        <f t="shared" si="50"/>
        <v>-357011.28999999911</v>
      </c>
      <c r="S354" s="20"/>
      <c r="T354" s="19">
        <v>-6306</v>
      </c>
      <c r="U354" s="19">
        <f t="shared" si="58"/>
        <v>63019</v>
      </c>
      <c r="V354" s="24"/>
      <c r="W354" s="25">
        <f t="shared" si="51"/>
        <v>948645.36648853123</v>
      </c>
      <c r="Y354" s="29">
        <f t="shared" si="52"/>
        <v>1146.0085112378001</v>
      </c>
      <c r="AA354" s="4">
        <f t="shared" si="59"/>
        <v>-94983.965648854966</v>
      </c>
    </row>
    <row r="355" spans="1:27" x14ac:dyDescent="0.25">
      <c r="A355" t="s">
        <v>2</v>
      </c>
      <c r="B355">
        <v>2039</v>
      </c>
      <c r="C355" s="11">
        <f t="shared" si="53"/>
        <v>94979.147500000006</v>
      </c>
      <c r="D355" s="11">
        <f t="shared" si="54"/>
        <v>-33337680.772500232</v>
      </c>
      <c r="E355" s="11">
        <v>34192493</v>
      </c>
      <c r="F355" s="13">
        <f t="shared" si="49"/>
        <v>854812.22749976814</v>
      </c>
      <c r="H355" s="19">
        <v>49813122</v>
      </c>
      <c r="I355" s="19"/>
      <c r="J355" s="26">
        <f t="shared" si="55"/>
        <v>24880.034351145037</v>
      </c>
      <c r="K355" s="19">
        <f t="shared" si="56"/>
        <v>-223920.30916032218</v>
      </c>
      <c r="L355" s="20"/>
      <c r="M355" s="19">
        <v>-149141</v>
      </c>
      <c r="N355" s="19">
        <f t="shared" si="57"/>
        <v>-48470825</v>
      </c>
      <c r="O355" s="19"/>
      <c r="P355" s="19">
        <v>35583</v>
      </c>
      <c r="Q355" s="24"/>
      <c r="R355" s="19">
        <f t="shared" si="50"/>
        <v>-321428.28999999911</v>
      </c>
      <c r="S355" s="20"/>
      <c r="T355" s="19">
        <v>-6306</v>
      </c>
      <c r="U355" s="19">
        <f t="shared" si="58"/>
        <v>56713</v>
      </c>
      <c r="V355" s="24"/>
      <c r="W355" s="25">
        <f t="shared" si="51"/>
        <v>853661.40083967894</v>
      </c>
      <c r="Y355" s="29">
        <f t="shared" si="52"/>
        <v>1150.8266600891948</v>
      </c>
      <c r="AA355" s="4">
        <f t="shared" si="59"/>
        <v>-94983.965648854966</v>
      </c>
    </row>
    <row r="356" spans="1:27" x14ac:dyDescent="0.25">
      <c r="A356" t="s">
        <v>3</v>
      </c>
      <c r="B356">
        <v>2039</v>
      </c>
      <c r="C356" s="11">
        <f t="shared" si="53"/>
        <v>94979.147500000006</v>
      </c>
      <c r="D356" s="11">
        <f t="shared" si="54"/>
        <v>-33432659.920000233</v>
      </c>
      <c r="E356" s="11">
        <v>34192493</v>
      </c>
      <c r="F356" s="13">
        <f t="shared" si="49"/>
        <v>759833.07999976724</v>
      </c>
      <c r="H356" s="19">
        <v>49813122</v>
      </c>
      <c r="I356" s="19"/>
      <c r="J356" s="26">
        <f t="shared" si="55"/>
        <v>24880.034351145037</v>
      </c>
      <c r="K356" s="19">
        <f t="shared" si="56"/>
        <v>-199040.27480917715</v>
      </c>
      <c r="L356" s="20"/>
      <c r="M356" s="19">
        <v>-149141</v>
      </c>
      <c r="N356" s="19">
        <f t="shared" si="57"/>
        <v>-48619966</v>
      </c>
      <c r="O356" s="19"/>
      <c r="P356" s="19">
        <v>35583</v>
      </c>
      <c r="Q356" s="24"/>
      <c r="R356" s="19">
        <f t="shared" si="50"/>
        <v>-285845.28999999911</v>
      </c>
      <c r="S356" s="20"/>
      <c r="T356" s="19">
        <v>-6306</v>
      </c>
      <c r="U356" s="19">
        <f t="shared" si="58"/>
        <v>50407</v>
      </c>
      <c r="V356" s="24"/>
      <c r="W356" s="25">
        <f t="shared" si="51"/>
        <v>758677.43519082665</v>
      </c>
      <c r="Y356" s="29">
        <f t="shared" si="52"/>
        <v>1155.6448089405894</v>
      </c>
      <c r="AA356" s="4">
        <f t="shared" si="59"/>
        <v>-94983.965648854966</v>
      </c>
    </row>
    <row r="357" spans="1:27" x14ac:dyDescent="0.25">
      <c r="A357" t="s">
        <v>4</v>
      </c>
      <c r="B357">
        <v>2039</v>
      </c>
      <c r="C357" s="11">
        <f t="shared" si="53"/>
        <v>94979.147500000006</v>
      </c>
      <c r="D357" s="11">
        <f t="shared" si="54"/>
        <v>-33527639.067500234</v>
      </c>
      <c r="E357" s="11">
        <v>34192493</v>
      </c>
      <c r="F357" s="13">
        <f t="shared" si="49"/>
        <v>664853.93249976635</v>
      </c>
      <c r="H357" s="19">
        <v>49813122</v>
      </c>
      <c r="I357" s="19"/>
      <c r="J357" s="26">
        <f t="shared" si="55"/>
        <v>24880.034351145037</v>
      </c>
      <c r="K357" s="19">
        <f t="shared" si="56"/>
        <v>-174160.24045803212</v>
      </c>
      <c r="L357" s="20"/>
      <c r="M357" s="19">
        <v>-149141</v>
      </c>
      <c r="N357" s="19">
        <f t="shared" si="57"/>
        <v>-48769107</v>
      </c>
      <c r="O357" s="19"/>
      <c r="P357" s="19">
        <v>35583</v>
      </c>
      <c r="Q357" s="24"/>
      <c r="R357" s="19">
        <f t="shared" si="50"/>
        <v>-250262.28999999911</v>
      </c>
      <c r="S357" s="20"/>
      <c r="T357" s="19">
        <v>-6306</v>
      </c>
      <c r="U357" s="19">
        <f t="shared" si="58"/>
        <v>44101</v>
      </c>
      <c r="V357" s="24"/>
      <c r="W357" s="25">
        <f t="shared" si="51"/>
        <v>663693.46954196692</v>
      </c>
      <c r="Y357" s="29">
        <f t="shared" si="52"/>
        <v>1160.4629577994347</v>
      </c>
      <c r="AA357" s="4">
        <f t="shared" si="59"/>
        <v>-94983.965648854966</v>
      </c>
    </row>
    <row r="358" spans="1:27" x14ac:dyDescent="0.25">
      <c r="A358" t="s">
        <v>5</v>
      </c>
      <c r="B358">
        <v>2039</v>
      </c>
      <c r="C358" s="11">
        <f t="shared" si="53"/>
        <v>94979.147500000006</v>
      </c>
      <c r="D358" s="11">
        <f t="shared" si="54"/>
        <v>-33622618.215000235</v>
      </c>
      <c r="E358" s="11">
        <v>34192493</v>
      </c>
      <c r="F358" s="13">
        <f t="shared" si="49"/>
        <v>569874.78499976546</v>
      </c>
      <c r="H358" s="19">
        <v>49813122</v>
      </c>
      <c r="I358" s="19"/>
      <c r="J358" s="26">
        <f t="shared" si="55"/>
        <v>24880.034351145037</v>
      </c>
      <c r="K358" s="19">
        <f t="shared" si="56"/>
        <v>-149280.20610688708</v>
      </c>
      <c r="L358" s="20"/>
      <c r="M358" s="19">
        <v>-149141</v>
      </c>
      <c r="N358" s="19">
        <f t="shared" si="57"/>
        <v>-48918248</v>
      </c>
      <c r="O358" s="19"/>
      <c r="P358" s="19">
        <v>35583</v>
      </c>
      <c r="Q358" s="24"/>
      <c r="R358" s="19">
        <f t="shared" si="50"/>
        <v>-214679.28999999911</v>
      </c>
      <c r="S358" s="20"/>
      <c r="T358" s="19">
        <v>-6306</v>
      </c>
      <c r="U358" s="19">
        <f t="shared" si="58"/>
        <v>37795</v>
      </c>
      <c r="V358" s="24"/>
      <c r="W358" s="25">
        <f t="shared" si="51"/>
        <v>568709.50389311463</v>
      </c>
      <c r="Y358" s="29">
        <f t="shared" si="52"/>
        <v>1165.2811066508293</v>
      </c>
      <c r="AA358" s="4">
        <f t="shared" si="59"/>
        <v>-94983.965648854966</v>
      </c>
    </row>
    <row r="359" spans="1:27" x14ac:dyDescent="0.25">
      <c r="A359" t="s">
        <v>6</v>
      </c>
      <c r="B359">
        <v>2039</v>
      </c>
      <c r="C359" s="11">
        <f t="shared" si="53"/>
        <v>94979.147500000006</v>
      </c>
      <c r="D359" s="11">
        <f t="shared" si="54"/>
        <v>-33717597.362500235</v>
      </c>
      <c r="E359" s="11">
        <v>34192493</v>
      </c>
      <c r="F359" s="13">
        <f t="shared" ref="F359:F364" si="60">E359+D359</f>
        <v>474895.63749976456</v>
      </c>
      <c r="H359" s="19">
        <v>49813122</v>
      </c>
      <c r="I359" s="19"/>
      <c r="J359" s="26">
        <f t="shared" si="55"/>
        <v>24880.034351145037</v>
      </c>
      <c r="K359" s="19">
        <f t="shared" si="56"/>
        <v>-124400.17175574205</v>
      </c>
      <c r="L359" s="20"/>
      <c r="M359" s="19">
        <v>-149141</v>
      </c>
      <c r="N359" s="19">
        <f t="shared" si="57"/>
        <v>-49067389</v>
      </c>
      <c r="O359" s="19"/>
      <c r="P359" s="19">
        <v>35583</v>
      </c>
      <c r="Q359" s="24"/>
      <c r="R359" s="19">
        <f t="shared" ref="R359:R364" si="61">R358+P359+Q359</f>
        <v>-179096.28999999911</v>
      </c>
      <c r="S359" s="20"/>
      <c r="T359" s="19">
        <v>-6306</v>
      </c>
      <c r="U359" s="19">
        <f t="shared" si="58"/>
        <v>31489</v>
      </c>
      <c r="V359" s="24"/>
      <c r="W359" s="25">
        <f t="shared" ref="W359:W364" si="62">R359+N359+K359+H359+U359</f>
        <v>473725.53824426234</v>
      </c>
      <c r="Y359" s="29">
        <f t="shared" ref="Y359:Y364" si="63">F359-W359</f>
        <v>1170.099255502224</v>
      </c>
      <c r="AA359" s="4">
        <f t="shared" si="59"/>
        <v>-94983.965648854966</v>
      </c>
    </row>
    <row r="360" spans="1:27" x14ac:dyDescent="0.25">
      <c r="A360" t="s">
        <v>7</v>
      </c>
      <c r="B360">
        <v>2039</v>
      </c>
      <c r="C360" s="11">
        <f t="shared" ref="C360:C364" si="64">1139749.77/12</f>
        <v>94979.147500000006</v>
      </c>
      <c r="D360" s="11">
        <f t="shared" ref="D360:D364" si="65">D359-C360</f>
        <v>-33812576.510000236</v>
      </c>
      <c r="E360" s="11">
        <v>34192493</v>
      </c>
      <c r="F360" s="13">
        <f t="shared" si="60"/>
        <v>379916.48999976367</v>
      </c>
      <c r="H360" s="19">
        <v>49813122</v>
      </c>
      <c r="I360" s="19"/>
      <c r="J360" s="26">
        <f t="shared" ref="J360:J364" si="66">-$K$102/262</f>
        <v>24880.034351145037</v>
      </c>
      <c r="K360" s="19">
        <f t="shared" ref="K360:K364" si="67">K359+J360</f>
        <v>-99520.137404597015</v>
      </c>
      <c r="L360" s="20"/>
      <c r="M360" s="19">
        <v>-149141</v>
      </c>
      <c r="N360" s="19">
        <f t="shared" ref="N360:N364" si="68">N359+M360</f>
        <v>-49216530</v>
      </c>
      <c r="O360" s="19"/>
      <c r="P360" s="19">
        <v>35583</v>
      </c>
      <c r="Q360" s="24"/>
      <c r="R360" s="19">
        <f t="shared" si="61"/>
        <v>-143513.28999999911</v>
      </c>
      <c r="S360" s="20"/>
      <c r="T360" s="19">
        <v>-6306</v>
      </c>
      <c r="U360" s="19">
        <f t="shared" ref="U360:U364" si="69">U359+T360</f>
        <v>25183</v>
      </c>
      <c r="V360" s="24"/>
      <c r="W360" s="25">
        <f t="shared" si="62"/>
        <v>378741.5725954026</v>
      </c>
      <c r="Y360" s="29">
        <f t="shared" si="63"/>
        <v>1174.9174043610692</v>
      </c>
      <c r="AA360" s="4">
        <f t="shared" si="59"/>
        <v>-94983.965648854966</v>
      </c>
    </row>
    <row r="361" spans="1:27" x14ac:dyDescent="0.25">
      <c r="A361" t="s">
        <v>8</v>
      </c>
      <c r="B361">
        <v>2039</v>
      </c>
      <c r="C361" s="11">
        <f t="shared" si="64"/>
        <v>94979.147500000006</v>
      </c>
      <c r="D361" s="11">
        <f t="shared" si="65"/>
        <v>-33907555.657500237</v>
      </c>
      <c r="E361" s="11">
        <v>34192493</v>
      </c>
      <c r="F361" s="13">
        <f t="shared" si="60"/>
        <v>284937.34249976277</v>
      </c>
      <c r="H361" s="19">
        <v>49813122</v>
      </c>
      <c r="I361" s="19"/>
      <c r="J361" s="26">
        <f t="shared" si="66"/>
        <v>24880.034351145037</v>
      </c>
      <c r="K361" s="19">
        <f t="shared" si="67"/>
        <v>-74640.103053451981</v>
      </c>
      <c r="L361" s="20"/>
      <c r="M361" s="19">
        <v>-149141</v>
      </c>
      <c r="N361" s="19">
        <f t="shared" si="68"/>
        <v>-49365671</v>
      </c>
      <c r="O361" s="19"/>
      <c r="P361" s="19">
        <v>35583</v>
      </c>
      <c r="Q361" s="24"/>
      <c r="R361" s="19">
        <f t="shared" si="61"/>
        <v>-107930.28999999911</v>
      </c>
      <c r="S361" s="20"/>
      <c r="T361" s="19">
        <v>-6306</v>
      </c>
      <c r="U361" s="19">
        <f t="shared" si="69"/>
        <v>18877</v>
      </c>
      <c r="V361" s="24"/>
      <c r="W361" s="25">
        <f t="shared" si="62"/>
        <v>283757.60694655031</v>
      </c>
      <c r="Y361" s="29">
        <f t="shared" si="63"/>
        <v>1179.7355532124639</v>
      </c>
      <c r="AA361" s="4">
        <f t="shared" si="59"/>
        <v>-94983.965648854966</v>
      </c>
    </row>
    <row r="362" spans="1:27" x14ac:dyDescent="0.25">
      <c r="A362" t="s">
        <v>9</v>
      </c>
      <c r="B362">
        <v>2039</v>
      </c>
      <c r="C362" s="11">
        <f t="shared" si="64"/>
        <v>94979.147500000006</v>
      </c>
      <c r="D362" s="11">
        <f t="shared" si="65"/>
        <v>-34002534.805000238</v>
      </c>
      <c r="E362" s="11">
        <v>34192493</v>
      </c>
      <c r="F362" s="13">
        <f t="shared" si="60"/>
        <v>189958.19499976188</v>
      </c>
      <c r="H362" s="19">
        <v>49813122</v>
      </c>
      <c r="I362" s="19"/>
      <c r="J362" s="26">
        <f t="shared" si="66"/>
        <v>24880.034351145037</v>
      </c>
      <c r="K362" s="19">
        <f t="shared" si="67"/>
        <v>-49760.068702306948</v>
      </c>
      <c r="L362" s="20"/>
      <c r="M362" s="19">
        <v>-149141</v>
      </c>
      <c r="N362" s="19">
        <f t="shared" si="68"/>
        <v>-49514812</v>
      </c>
      <c r="O362" s="19"/>
      <c r="P362" s="19">
        <v>35583</v>
      </c>
      <c r="Q362" s="24"/>
      <c r="R362" s="19">
        <f t="shared" si="61"/>
        <v>-72347.289999999106</v>
      </c>
      <c r="S362" s="20"/>
      <c r="T362" s="19">
        <v>-6306</v>
      </c>
      <c r="U362" s="19">
        <f t="shared" si="69"/>
        <v>12571</v>
      </c>
      <c r="V362" s="24"/>
      <c r="W362" s="25">
        <f t="shared" si="62"/>
        <v>188773.64129769057</v>
      </c>
      <c r="Y362" s="29">
        <f t="shared" si="63"/>
        <v>1184.5537020713091</v>
      </c>
      <c r="AA362" s="4">
        <f t="shared" si="59"/>
        <v>-94983.965648854966</v>
      </c>
    </row>
    <row r="363" spans="1:27" x14ac:dyDescent="0.25">
      <c r="A363" t="s">
        <v>10</v>
      </c>
      <c r="B363">
        <v>2039</v>
      </c>
      <c r="C363" s="11">
        <f t="shared" si="64"/>
        <v>94979.147500000006</v>
      </c>
      <c r="D363" s="11">
        <f t="shared" si="65"/>
        <v>-34097513.952500239</v>
      </c>
      <c r="E363" s="11">
        <v>34192493</v>
      </c>
      <c r="F363" s="13">
        <f t="shared" si="60"/>
        <v>94979.047499760985</v>
      </c>
      <c r="H363" s="19">
        <v>49813122</v>
      </c>
      <c r="I363" s="19"/>
      <c r="J363" s="26">
        <f t="shared" si="66"/>
        <v>24880.034351145037</v>
      </c>
      <c r="K363" s="19">
        <f t="shared" si="67"/>
        <v>-24880.03435116191</v>
      </c>
      <c r="L363" s="20"/>
      <c r="M363" s="19">
        <v>-149141</v>
      </c>
      <c r="N363" s="19">
        <f t="shared" si="68"/>
        <v>-49663953</v>
      </c>
      <c r="O363" s="19"/>
      <c r="P363" s="19">
        <v>35583</v>
      </c>
      <c r="Q363" s="24"/>
      <c r="R363" s="19">
        <f t="shared" si="61"/>
        <v>-36764.289999999106</v>
      </c>
      <c r="S363" s="20"/>
      <c r="T363" s="19">
        <v>-6306</v>
      </c>
      <c r="U363" s="19">
        <f t="shared" si="69"/>
        <v>6265</v>
      </c>
      <c r="V363" s="24"/>
      <c r="W363" s="25">
        <f t="shared" si="62"/>
        <v>93789.675648838282</v>
      </c>
      <c r="Y363" s="29">
        <f t="shared" si="63"/>
        <v>1189.3718509227037</v>
      </c>
      <c r="AA363" s="4">
        <f t="shared" si="59"/>
        <v>-94983.965648854966</v>
      </c>
    </row>
    <row r="364" spans="1:27" x14ac:dyDescent="0.25">
      <c r="A364" t="s">
        <v>11</v>
      </c>
      <c r="B364">
        <v>2039</v>
      </c>
      <c r="C364" s="11">
        <f t="shared" si="64"/>
        <v>94979.147500000006</v>
      </c>
      <c r="D364" s="11">
        <f t="shared" si="65"/>
        <v>-34192493.10000024</v>
      </c>
      <c r="E364" s="11">
        <v>34192493</v>
      </c>
      <c r="F364" s="13">
        <f t="shared" si="60"/>
        <v>-0.10000023990869522</v>
      </c>
      <c r="H364" s="19">
        <v>49813122</v>
      </c>
      <c r="I364" s="19"/>
      <c r="J364" s="26">
        <f t="shared" si="66"/>
        <v>24880.034351145037</v>
      </c>
      <c r="K364" s="19">
        <f t="shared" si="67"/>
        <v>-1.6872945707291365E-8</v>
      </c>
      <c r="L364" s="20"/>
      <c r="M364" s="19">
        <f>-149141-28</f>
        <v>-149169</v>
      </c>
      <c r="N364" s="19">
        <f t="shared" si="68"/>
        <v>-49813122</v>
      </c>
      <c r="O364" s="19"/>
      <c r="P364" s="19">
        <v>35583</v>
      </c>
      <c r="Q364" s="24"/>
      <c r="R364" s="19">
        <f t="shared" si="61"/>
        <v>-1181.2899999991059</v>
      </c>
      <c r="S364" s="20"/>
      <c r="T364" s="19">
        <v>-6306</v>
      </c>
      <c r="U364" s="19">
        <f t="shared" si="69"/>
        <v>-41</v>
      </c>
      <c r="V364" s="24"/>
      <c r="W364" s="25">
        <f t="shared" si="62"/>
        <v>-1222.2900000140071</v>
      </c>
      <c r="Y364" s="29">
        <f t="shared" si="63"/>
        <v>1222.1899997740984</v>
      </c>
      <c r="AA364" s="4">
        <f t="shared" si="59"/>
        <v>-95011.965648854966</v>
      </c>
    </row>
    <row r="365" spans="1:27" x14ac:dyDescent="0.25">
      <c r="F365" s="2"/>
      <c r="P365" s="1"/>
      <c r="Q365" s="1"/>
      <c r="R365" s="3"/>
    </row>
    <row r="366" spans="1:27" x14ac:dyDescent="0.25">
      <c r="F366" s="2"/>
      <c r="P366" s="1"/>
      <c r="Q366" s="1"/>
      <c r="R366" s="3"/>
    </row>
  </sheetData>
  <mergeCells count="6">
    <mergeCell ref="J2:K2"/>
    <mergeCell ref="M2:N2"/>
    <mergeCell ref="P2:R2"/>
    <mergeCell ref="T2:U2"/>
    <mergeCell ref="C1:F1"/>
    <mergeCell ref="H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5"/>
  <sheetViews>
    <sheetView workbookViewId="0">
      <selection activeCell="E22" sqref="E22"/>
    </sheetView>
  </sheetViews>
  <sheetFormatPr defaultRowHeight="15" x14ac:dyDescent="0.25"/>
  <cols>
    <col min="3" max="3" width="13.7109375" customWidth="1"/>
    <col min="4" max="4" width="14.85546875" customWidth="1"/>
    <col min="5" max="5" width="20.28515625" customWidth="1"/>
  </cols>
  <sheetData>
    <row r="1" spans="1:5" ht="30" x14ac:dyDescent="0.25">
      <c r="C1" s="5" t="s">
        <v>30</v>
      </c>
      <c r="D1" s="5" t="s">
        <v>31</v>
      </c>
      <c r="E1" s="5" t="s">
        <v>32</v>
      </c>
    </row>
    <row r="2" spans="1:5" x14ac:dyDescent="0.25">
      <c r="A2" t="s">
        <v>2</v>
      </c>
      <c r="B2">
        <v>2017</v>
      </c>
      <c r="C2" s="2">
        <v>1263776</v>
      </c>
      <c r="D2" s="2">
        <v>2668</v>
      </c>
      <c r="E2" s="2">
        <f>-694080</f>
        <v>-694080</v>
      </c>
    </row>
    <row r="3" spans="1:5" x14ac:dyDescent="0.25">
      <c r="A3" t="s">
        <v>3</v>
      </c>
      <c r="B3">
        <v>2017</v>
      </c>
      <c r="C3" s="2">
        <v>1263776</v>
      </c>
      <c r="D3" s="2">
        <v>2668</v>
      </c>
      <c r="E3" s="3">
        <f>E2-D3</f>
        <v>-696748</v>
      </c>
    </row>
    <row r="4" spans="1:5" x14ac:dyDescent="0.25">
      <c r="A4" t="s">
        <v>4</v>
      </c>
      <c r="B4">
        <v>2017</v>
      </c>
      <c r="C4" s="2">
        <v>1263776</v>
      </c>
      <c r="D4" s="2">
        <v>2668</v>
      </c>
      <c r="E4" s="3">
        <f t="shared" ref="E4:E67" si="0">E3-D4</f>
        <v>-699416</v>
      </c>
    </row>
    <row r="5" spans="1:5" x14ac:dyDescent="0.25">
      <c r="A5" t="s">
        <v>5</v>
      </c>
      <c r="B5">
        <v>2017</v>
      </c>
      <c r="C5" s="2">
        <v>1263776</v>
      </c>
      <c r="D5" s="2">
        <v>2668</v>
      </c>
      <c r="E5" s="3">
        <f t="shared" si="0"/>
        <v>-702084</v>
      </c>
    </row>
    <row r="6" spans="1:5" x14ac:dyDescent="0.25">
      <c r="A6" t="s">
        <v>6</v>
      </c>
      <c r="B6">
        <v>2017</v>
      </c>
      <c r="C6" s="2">
        <v>1263776</v>
      </c>
      <c r="D6" s="2">
        <v>2668</v>
      </c>
      <c r="E6" s="3">
        <f t="shared" si="0"/>
        <v>-704752</v>
      </c>
    </row>
    <row r="7" spans="1:5" x14ac:dyDescent="0.25">
      <c r="A7" t="s">
        <v>7</v>
      </c>
      <c r="B7">
        <v>2017</v>
      </c>
      <c r="C7" s="2">
        <v>1263776</v>
      </c>
      <c r="D7" s="2">
        <v>2668</v>
      </c>
      <c r="E7" s="3">
        <f t="shared" si="0"/>
        <v>-707420</v>
      </c>
    </row>
    <row r="8" spans="1:5" x14ac:dyDescent="0.25">
      <c r="A8" t="s">
        <v>8</v>
      </c>
      <c r="B8">
        <v>2017</v>
      </c>
      <c r="C8" s="2">
        <v>1263776</v>
      </c>
      <c r="D8" s="2">
        <v>2668</v>
      </c>
      <c r="E8" s="3">
        <f t="shared" si="0"/>
        <v>-710088</v>
      </c>
    </row>
    <row r="9" spans="1:5" x14ac:dyDescent="0.25">
      <c r="A9" t="s">
        <v>9</v>
      </c>
      <c r="B9">
        <v>2017</v>
      </c>
      <c r="C9" s="2">
        <v>1263776</v>
      </c>
      <c r="D9" s="2">
        <v>2668</v>
      </c>
      <c r="E9" s="3">
        <f t="shared" si="0"/>
        <v>-712756</v>
      </c>
    </row>
    <row r="10" spans="1:5" x14ac:dyDescent="0.25">
      <c r="A10" t="s">
        <v>10</v>
      </c>
      <c r="B10">
        <v>2017</v>
      </c>
      <c r="C10" s="2">
        <v>1263776</v>
      </c>
      <c r="D10" s="2">
        <v>2668</v>
      </c>
      <c r="E10" s="3">
        <f t="shared" si="0"/>
        <v>-715424</v>
      </c>
    </row>
    <row r="11" spans="1:5" x14ac:dyDescent="0.25">
      <c r="A11" t="s">
        <v>11</v>
      </c>
      <c r="B11">
        <v>2017</v>
      </c>
      <c r="C11" s="2">
        <v>1263776</v>
      </c>
      <c r="D11" s="2">
        <v>2668</v>
      </c>
      <c r="E11" s="3">
        <f t="shared" si="0"/>
        <v>-718092</v>
      </c>
    </row>
    <row r="12" spans="1:5" x14ac:dyDescent="0.25">
      <c r="A12" t="s">
        <v>12</v>
      </c>
      <c r="B12">
        <v>2017</v>
      </c>
      <c r="C12" s="2">
        <v>1263776</v>
      </c>
      <c r="D12" s="2">
        <v>2668</v>
      </c>
      <c r="E12" s="3">
        <f t="shared" si="0"/>
        <v>-720760</v>
      </c>
    </row>
    <row r="13" spans="1:5" x14ac:dyDescent="0.25">
      <c r="A13" t="s">
        <v>13</v>
      </c>
      <c r="B13">
        <v>2017</v>
      </c>
      <c r="C13" s="2">
        <v>1263776</v>
      </c>
      <c r="D13" s="2">
        <v>2668</v>
      </c>
      <c r="E13" s="3">
        <f t="shared" si="0"/>
        <v>-723428</v>
      </c>
    </row>
    <row r="14" spans="1:5" x14ac:dyDescent="0.25">
      <c r="A14" t="s">
        <v>2</v>
      </c>
      <c r="B14">
        <v>2018</v>
      </c>
      <c r="C14" s="2">
        <v>1263776</v>
      </c>
      <c r="D14" s="2">
        <v>2668</v>
      </c>
      <c r="E14" s="3">
        <f t="shared" si="0"/>
        <v>-726096</v>
      </c>
    </row>
    <row r="15" spans="1:5" x14ac:dyDescent="0.25">
      <c r="A15" t="s">
        <v>3</v>
      </c>
      <c r="B15">
        <v>2018</v>
      </c>
      <c r="C15" s="2">
        <v>1263776</v>
      </c>
      <c r="D15" s="2">
        <v>2668</v>
      </c>
      <c r="E15" s="3">
        <f t="shared" si="0"/>
        <v>-728764</v>
      </c>
    </row>
    <row r="16" spans="1:5" x14ac:dyDescent="0.25">
      <c r="A16" t="s">
        <v>4</v>
      </c>
      <c r="B16">
        <v>2018</v>
      </c>
      <c r="C16" s="2">
        <v>1263776</v>
      </c>
      <c r="D16" s="2">
        <v>2668</v>
      </c>
      <c r="E16" s="3">
        <f t="shared" si="0"/>
        <v>-731432</v>
      </c>
    </row>
    <row r="17" spans="1:5" x14ac:dyDescent="0.25">
      <c r="A17" t="s">
        <v>5</v>
      </c>
      <c r="B17">
        <v>2018</v>
      </c>
      <c r="C17" s="2">
        <v>1263776</v>
      </c>
      <c r="D17" s="2">
        <v>2668</v>
      </c>
      <c r="E17" s="3">
        <f t="shared" si="0"/>
        <v>-734100</v>
      </c>
    </row>
    <row r="18" spans="1:5" x14ac:dyDescent="0.25">
      <c r="A18" t="s">
        <v>6</v>
      </c>
      <c r="B18">
        <v>2018</v>
      </c>
      <c r="C18" s="2">
        <v>1263776</v>
      </c>
      <c r="D18" s="2">
        <v>2668</v>
      </c>
      <c r="E18" s="3">
        <f t="shared" si="0"/>
        <v>-736768</v>
      </c>
    </row>
    <row r="19" spans="1:5" x14ac:dyDescent="0.25">
      <c r="A19" t="s">
        <v>7</v>
      </c>
      <c r="B19">
        <v>2018</v>
      </c>
      <c r="C19" s="2">
        <v>1263776</v>
      </c>
      <c r="D19" s="2">
        <v>2668</v>
      </c>
      <c r="E19" s="3">
        <f t="shared" si="0"/>
        <v>-739436</v>
      </c>
    </row>
    <row r="20" spans="1:5" x14ac:dyDescent="0.25">
      <c r="A20" t="s">
        <v>8</v>
      </c>
      <c r="B20">
        <v>2018</v>
      </c>
      <c r="C20" s="2">
        <v>1263776</v>
      </c>
      <c r="D20" s="2">
        <v>2668</v>
      </c>
      <c r="E20" s="3">
        <f t="shared" si="0"/>
        <v>-742104</v>
      </c>
    </row>
    <row r="21" spans="1:5" x14ac:dyDescent="0.25">
      <c r="A21" t="s">
        <v>9</v>
      </c>
      <c r="B21">
        <v>2018</v>
      </c>
      <c r="C21" s="2">
        <v>1263776</v>
      </c>
      <c r="D21" s="2">
        <v>2668</v>
      </c>
      <c r="E21" s="3">
        <f t="shared" si="0"/>
        <v>-744772</v>
      </c>
    </row>
    <row r="22" spans="1:5" x14ac:dyDescent="0.25">
      <c r="A22" t="s">
        <v>10</v>
      </c>
      <c r="B22">
        <v>2018</v>
      </c>
      <c r="C22" s="2">
        <v>1263776</v>
      </c>
      <c r="D22" s="2">
        <v>2668</v>
      </c>
      <c r="E22" s="3">
        <f t="shared" si="0"/>
        <v>-747440</v>
      </c>
    </row>
    <row r="23" spans="1:5" x14ac:dyDescent="0.25">
      <c r="A23" t="s">
        <v>11</v>
      </c>
      <c r="B23">
        <v>2018</v>
      </c>
      <c r="C23" s="2">
        <v>1263776</v>
      </c>
      <c r="D23" s="2">
        <v>2668</v>
      </c>
      <c r="E23" s="3">
        <f t="shared" si="0"/>
        <v>-750108</v>
      </c>
    </row>
    <row r="24" spans="1:5" x14ac:dyDescent="0.25">
      <c r="A24" t="s">
        <v>12</v>
      </c>
      <c r="B24">
        <v>2018</v>
      </c>
      <c r="C24" s="2">
        <v>1263776</v>
      </c>
      <c r="D24" s="2">
        <v>2668</v>
      </c>
      <c r="E24" s="3">
        <f t="shared" si="0"/>
        <v>-752776</v>
      </c>
    </row>
    <row r="25" spans="1:5" x14ac:dyDescent="0.25">
      <c r="A25" t="s">
        <v>13</v>
      </c>
      <c r="B25">
        <v>2018</v>
      </c>
      <c r="C25" s="2">
        <v>1263776</v>
      </c>
      <c r="D25" s="2">
        <v>2668</v>
      </c>
      <c r="E25" s="3">
        <f t="shared" si="0"/>
        <v>-755444</v>
      </c>
    </row>
    <row r="26" spans="1:5" x14ac:dyDescent="0.25">
      <c r="A26" t="s">
        <v>2</v>
      </c>
      <c r="B26">
        <v>2019</v>
      </c>
      <c r="C26" s="2">
        <v>1263776</v>
      </c>
      <c r="D26" s="2">
        <v>2668</v>
      </c>
      <c r="E26" s="3">
        <f t="shared" si="0"/>
        <v>-758112</v>
      </c>
    </row>
    <row r="27" spans="1:5" x14ac:dyDescent="0.25">
      <c r="A27" t="s">
        <v>3</v>
      </c>
      <c r="B27">
        <v>2019</v>
      </c>
      <c r="C27" s="2">
        <v>1263776</v>
      </c>
      <c r="D27" s="2">
        <v>2668</v>
      </c>
      <c r="E27" s="3">
        <f t="shared" si="0"/>
        <v>-760780</v>
      </c>
    </row>
    <row r="28" spans="1:5" x14ac:dyDescent="0.25">
      <c r="A28" t="s">
        <v>4</v>
      </c>
      <c r="B28">
        <v>2019</v>
      </c>
      <c r="C28" s="2">
        <v>1263776</v>
      </c>
      <c r="D28" s="2">
        <v>2668</v>
      </c>
      <c r="E28" s="3">
        <f t="shared" si="0"/>
        <v>-763448</v>
      </c>
    </row>
    <row r="29" spans="1:5" x14ac:dyDescent="0.25">
      <c r="A29" t="s">
        <v>5</v>
      </c>
      <c r="B29">
        <v>2019</v>
      </c>
      <c r="C29" s="2">
        <v>1263776</v>
      </c>
      <c r="D29" s="2">
        <v>2668</v>
      </c>
      <c r="E29" s="3">
        <f t="shared" si="0"/>
        <v>-766116</v>
      </c>
    </row>
    <row r="30" spans="1:5" x14ac:dyDescent="0.25">
      <c r="A30" t="s">
        <v>6</v>
      </c>
      <c r="B30">
        <v>2019</v>
      </c>
      <c r="C30" s="2">
        <v>1263776</v>
      </c>
      <c r="D30" s="2">
        <v>2668</v>
      </c>
      <c r="E30" s="3">
        <f t="shared" si="0"/>
        <v>-768784</v>
      </c>
    </row>
    <row r="31" spans="1:5" x14ac:dyDescent="0.25">
      <c r="A31" t="s">
        <v>7</v>
      </c>
      <c r="B31">
        <v>2019</v>
      </c>
      <c r="C31" s="2">
        <v>1263776</v>
      </c>
      <c r="D31" s="2">
        <v>2668</v>
      </c>
      <c r="E31" s="3">
        <f t="shared" si="0"/>
        <v>-771452</v>
      </c>
    </row>
    <row r="32" spans="1:5" x14ac:dyDescent="0.25">
      <c r="A32" t="s">
        <v>8</v>
      </c>
      <c r="B32">
        <v>2019</v>
      </c>
      <c r="C32" s="2">
        <v>1263776</v>
      </c>
      <c r="D32" s="2">
        <v>2668</v>
      </c>
      <c r="E32" s="3">
        <f t="shared" si="0"/>
        <v>-774120</v>
      </c>
    </row>
    <row r="33" spans="1:5" x14ac:dyDescent="0.25">
      <c r="A33" t="s">
        <v>9</v>
      </c>
      <c r="B33">
        <v>2019</v>
      </c>
      <c r="C33" s="2">
        <v>1263776</v>
      </c>
      <c r="D33" s="2">
        <v>2668</v>
      </c>
      <c r="E33" s="3">
        <f t="shared" si="0"/>
        <v>-776788</v>
      </c>
    </row>
    <row r="34" spans="1:5" x14ac:dyDescent="0.25">
      <c r="A34" t="s">
        <v>10</v>
      </c>
      <c r="B34">
        <v>2019</v>
      </c>
      <c r="C34" s="2">
        <v>1263776</v>
      </c>
      <c r="D34" s="2">
        <v>2668</v>
      </c>
      <c r="E34" s="3">
        <f t="shared" si="0"/>
        <v>-779456</v>
      </c>
    </row>
    <row r="35" spans="1:5" x14ac:dyDescent="0.25">
      <c r="A35" t="s">
        <v>11</v>
      </c>
      <c r="B35">
        <v>2019</v>
      </c>
      <c r="C35" s="2">
        <v>1263776</v>
      </c>
      <c r="D35" s="2">
        <v>2668</v>
      </c>
      <c r="E35" s="3">
        <f t="shared" si="0"/>
        <v>-782124</v>
      </c>
    </row>
    <row r="36" spans="1:5" x14ac:dyDescent="0.25">
      <c r="A36" t="s">
        <v>12</v>
      </c>
      <c r="B36">
        <v>2019</v>
      </c>
      <c r="C36" s="2">
        <v>1263776</v>
      </c>
      <c r="D36" s="2">
        <v>2668</v>
      </c>
      <c r="E36" s="3">
        <f t="shared" si="0"/>
        <v>-784792</v>
      </c>
    </row>
    <row r="37" spans="1:5" x14ac:dyDescent="0.25">
      <c r="A37" t="s">
        <v>13</v>
      </c>
      <c r="B37">
        <v>2019</v>
      </c>
      <c r="C37" s="2">
        <v>1263776</v>
      </c>
      <c r="D37" s="2">
        <v>2668</v>
      </c>
      <c r="E37" s="3">
        <f t="shared" si="0"/>
        <v>-787460</v>
      </c>
    </row>
    <row r="38" spans="1:5" x14ac:dyDescent="0.25">
      <c r="A38" t="s">
        <v>2</v>
      </c>
      <c r="B38">
        <v>2020</v>
      </c>
      <c r="C38" s="2">
        <v>1263776</v>
      </c>
      <c r="D38" s="2">
        <v>2668</v>
      </c>
      <c r="E38" s="3">
        <f t="shared" si="0"/>
        <v>-790128</v>
      </c>
    </row>
    <row r="39" spans="1:5" x14ac:dyDescent="0.25">
      <c r="A39" t="s">
        <v>3</v>
      </c>
      <c r="B39">
        <v>2020</v>
      </c>
      <c r="C39" s="2">
        <v>1263776</v>
      </c>
      <c r="D39" s="2">
        <v>2668</v>
      </c>
      <c r="E39" s="3">
        <f t="shared" si="0"/>
        <v>-792796</v>
      </c>
    </row>
    <row r="40" spans="1:5" x14ac:dyDescent="0.25">
      <c r="A40" t="s">
        <v>4</v>
      </c>
      <c r="B40">
        <v>2020</v>
      </c>
      <c r="C40" s="2">
        <v>1263776</v>
      </c>
      <c r="D40" s="2">
        <v>2668</v>
      </c>
      <c r="E40" s="3">
        <f t="shared" si="0"/>
        <v>-795464</v>
      </c>
    </row>
    <row r="41" spans="1:5" x14ac:dyDescent="0.25">
      <c r="A41" t="s">
        <v>5</v>
      </c>
      <c r="B41">
        <v>2020</v>
      </c>
      <c r="C41" s="2">
        <v>1263776</v>
      </c>
      <c r="D41" s="2">
        <v>2668</v>
      </c>
      <c r="E41" s="3">
        <f t="shared" si="0"/>
        <v>-798132</v>
      </c>
    </row>
    <row r="42" spans="1:5" x14ac:dyDescent="0.25">
      <c r="A42" t="s">
        <v>6</v>
      </c>
      <c r="B42">
        <v>2020</v>
      </c>
      <c r="C42" s="2">
        <v>1263776</v>
      </c>
      <c r="D42" s="2">
        <v>2668</v>
      </c>
      <c r="E42" s="3">
        <f t="shared" si="0"/>
        <v>-800800</v>
      </c>
    </row>
    <row r="43" spans="1:5" x14ac:dyDescent="0.25">
      <c r="A43" t="s">
        <v>7</v>
      </c>
      <c r="B43">
        <v>2020</v>
      </c>
      <c r="C43" s="2">
        <v>1263776</v>
      </c>
      <c r="D43" s="2">
        <v>2668</v>
      </c>
      <c r="E43" s="3">
        <f t="shared" si="0"/>
        <v>-803468</v>
      </c>
    </row>
    <row r="44" spans="1:5" x14ac:dyDescent="0.25">
      <c r="A44" t="s">
        <v>8</v>
      </c>
      <c r="B44">
        <v>2020</v>
      </c>
      <c r="C44" s="2">
        <v>1263776</v>
      </c>
      <c r="D44" s="2">
        <v>2668</v>
      </c>
      <c r="E44" s="3">
        <f t="shared" si="0"/>
        <v>-806136</v>
      </c>
    </row>
    <row r="45" spans="1:5" x14ac:dyDescent="0.25">
      <c r="A45" t="s">
        <v>9</v>
      </c>
      <c r="B45">
        <v>2020</v>
      </c>
      <c r="C45" s="2">
        <v>1263776</v>
      </c>
      <c r="D45" s="2">
        <v>2668</v>
      </c>
      <c r="E45" s="3">
        <f t="shared" si="0"/>
        <v>-808804</v>
      </c>
    </row>
    <row r="46" spans="1:5" x14ac:dyDescent="0.25">
      <c r="A46" t="s">
        <v>10</v>
      </c>
      <c r="B46">
        <v>2020</v>
      </c>
      <c r="C46" s="2">
        <v>1263776</v>
      </c>
      <c r="D46" s="2">
        <v>2668</v>
      </c>
      <c r="E46" s="3">
        <f t="shared" si="0"/>
        <v>-811472</v>
      </c>
    </row>
    <row r="47" spans="1:5" x14ac:dyDescent="0.25">
      <c r="A47" t="s">
        <v>11</v>
      </c>
      <c r="B47">
        <v>2020</v>
      </c>
      <c r="C47" s="2">
        <v>1263776</v>
      </c>
      <c r="D47" s="2">
        <v>2668</v>
      </c>
      <c r="E47" s="3">
        <f t="shared" si="0"/>
        <v>-814140</v>
      </c>
    </row>
    <row r="48" spans="1:5" x14ac:dyDescent="0.25">
      <c r="A48" t="s">
        <v>12</v>
      </c>
      <c r="B48">
        <v>2020</v>
      </c>
      <c r="C48" s="2">
        <v>1263776</v>
      </c>
      <c r="D48" s="2">
        <v>2668</v>
      </c>
      <c r="E48" s="3">
        <f t="shared" si="0"/>
        <v>-816808</v>
      </c>
    </row>
    <row r="49" spans="1:5" x14ac:dyDescent="0.25">
      <c r="A49" t="s">
        <v>13</v>
      </c>
      <c r="B49">
        <v>2020</v>
      </c>
      <c r="C49" s="2">
        <v>1263776</v>
      </c>
      <c r="D49" s="2">
        <v>2668</v>
      </c>
      <c r="E49" s="3">
        <f t="shared" si="0"/>
        <v>-819476</v>
      </c>
    </row>
    <row r="50" spans="1:5" x14ac:dyDescent="0.25">
      <c r="A50" t="s">
        <v>2</v>
      </c>
      <c r="B50">
        <v>2021</v>
      </c>
      <c r="C50" s="2">
        <v>1263776</v>
      </c>
      <c r="D50" s="2">
        <v>2668</v>
      </c>
      <c r="E50" s="3">
        <f t="shared" si="0"/>
        <v>-822144</v>
      </c>
    </row>
    <row r="51" spans="1:5" x14ac:dyDescent="0.25">
      <c r="A51" t="s">
        <v>3</v>
      </c>
      <c r="B51">
        <v>2021</v>
      </c>
      <c r="C51" s="2">
        <v>1263776</v>
      </c>
      <c r="D51" s="2">
        <v>2668</v>
      </c>
      <c r="E51" s="3">
        <f t="shared" si="0"/>
        <v>-824812</v>
      </c>
    </row>
    <row r="52" spans="1:5" x14ac:dyDescent="0.25">
      <c r="A52" t="s">
        <v>4</v>
      </c>
      <c r="B52">
        <v>2021</v>
      </c>
      <c r="C52" s="2">
        <v>1263776</v>
      </c>
      <c r="D52" s="2">
        <v>2668</v>
      </c>
      <c r="E52" s="3">
        <f t="shared" si="0"/>
        <v>-827480</v>
      </c>
    </row>
    <row r="53" spans="1:5" x14ac:dyDescent="0.25">
      <c r="A53" t="s">
        <v>5</v>
      </c>
      <c r="B53">
        <v>2021</v>
      </c>
      <c r="C53" s="2">
        <v>1263776</v>
      </c>
      <c r="D53" s="2">
        <v>2668</v>
      </c>
      <c r="E53" s="3">
        <f t="shared" si="0"/>
        <v>-830148</v>
      </c>
    </row>
    <row r="54" spans="1:5" x14ac:dyDescent="0.25">
      <c r="A54" t="s">
        <v>6</v>
      </c>
      <c r="B54">
        <v>2021</v>
      </c>
      <c r="C54" s="2">
        <v>1263776</v>
      </c>
      <c r="D54" s="2">
        <v>2668</v>
      </c>
      <c r="E54" s="3">
        <f t="shared" si="0"/>
        <v>-832816</v>
      </c>
    </row>
    <row r="55" spans="1:5" x14ac:dyDescent="0.25">
      <c r="A55" t="s">
        <v>7</v>
      </c>
      <c r="B55">
        <v>2021</v>
      </c>
      <c r="C55" s="2">
        <v>1263776</v>
      </c>
      <c r="D55" s="2">
        <v>2668</v>
      </c>
      <c r="E55" s="3">
        <f t="shared" si="0"/>
        <v>-835484</v>
      </c>
    </row>
    <row r="56" spans="1:5" x14ac:dyDescent="0.25">
      <c r="A56" t="s">
        <v>8</v>
      </c>
      <c r="B56">
        <v>2021</v>
      </c>
      <c r="C56" s="2">
        <v>1263776</v>
      </c>
      <c r="D56" s="2">
        <v>2668</v>
      </c>
      <c r="E56" s="3">
        <f t="shared" si="0"/>
        <v>-838152</v>
      </c>
    </row>
    <row r="57" spans="1:5" x14ac:dyDescent="0.25">
      <c r="A57" t="s">
        <v>9</v>
      </c>
      <c r="B57">
        <v>2021</v>
      </c>
      <c r="C57" s="2">
        <v>1263776</v>
      </c>
      <c r="D57" s="2">
        <v>2668</v>
      </c>
      <c r="E57" s="3">
        <f t="shared" si="0"/>
        <v>-840820</v>
      </c>
    </row>
    <row r="58" spans="1:5" x14ac:dyDescent="0.25">
      <c r="A58" t="s">
        <v>10</v>
      </c>
      <c r="B58">
        <v>2021</v>
      </c>
      <c r="C58" s="2">
        <v>1263776</v>
      </c>
      <c r="D58" s="2">
        <v>2668</v>
      </c>
      <c r="E58" s="3">
        <f t="shared" si="0"/>
        <v>-843488</v>
      </c>
    </row>
    <row r="59" spans="1:5" x14ac:dyDescent="0.25">
      <c r="A59" t="s">
        <v>11</v>
      </c>
      <c r="B59">
        <v>2021</v>
      </c>
      <c r="C59" s="2">
        <v>1263776</v>
      </c>
      <c r="D59" s="2">
        <v>2668</v>
      </c>
      <c r="E59" s="3">
        <f t="shared" si="0"/>
        <v>-846156</v>
      </c>
    </row>
    <row r="60" spans="1:5" x14ac:dyDescent="0.25">
      <c r="A60" t="s">
        <v>12</v>
      </c>
      <c r="B60">
        <v>2021</v>
      </c>
      <c r="C60" s="2">
        <v>1263776</v>
      </c>
      <c r="D60" s="2">
        <v>2668</v>
      </c>
      <c r="E60" s="3">
        <f t="shared" si="0"/>
        <v>-848824</v>
      </c>
    </row>
    <row r="61" spans="1:5" x14ac:dyDescent="0.25">
      <c r="A61" t="s">
        <v>13</v>
      </c>
      <c r="B61">
        <v>2021</v>
      </c>
      <c r="C61" s="2">
        <v>1263776</v>
      </c>
      <c r="D61" s="2">
        <v>2668</v>
      </c>
      <c r="E61" s="3">
        <f t="shared" si="0"/>
        <v>-851492</v>
      </c>
    </row>
    <row r="62" spans="1:5" x14ac:dyDescent="0.25">
      <c r="A62" t="s">
        <v>2</v>
      </c>
      <c r="B62">
        <v>2022</v>
      </c>
      <c r="C62" s="2">
        <v>1263776</v>
      </c>
      <c r="D62" s="2">
        <v>2668</v>
      </c>
      <c r="E62" s="3">
        <f t="shared" si="0"/>
        <v>-854160</v>
      </c>
    </row>
    <row r="63" spans="1:5" x14ac:dyDescent="0.25">
      <c r="A63" t="s">
        <v>3</v>
      </c>
      <c r="B63">
        <v>2022</v>
      </c>
      <c r="C63" s="2">
        <v>1263776</v>
      </c>
      <c r="D63" s="2">
        <v>2668</v>
      </c>
      <c r="E63" s="3">
        <f t="shared" si="0"/>
        <v>-856828</v>
      </c>
    </row>
    <row r="64" spans="1:5" x14ac:dyDescent="0.25">
      <c r="A64" t="s">
        <v>4</v>
      </c>
      <c r="B64">
        <v>2022</v>
      </c>
      <c r="C64" s="2">
        <v>1263776</v>
      </c>
      <c r="D64" s="2">
        <v>2668</v>
      </c>
      <c r="E64" s="3">
        <f t="shared" si="0"/>
        <v>-859496</v>
      </c>
    </row>
    <row r="65" spans="1:5" x14ac:dyDescent="0.25">
      <c r="A65" t="s">
        <v>5</v>
      </c>
      <c r="B65">
        <v>2022</v>
      </c>
      <c r="C65" s="2">
        <v>1263776</v>
      </c>
      <c r="D65" s="2">
        <v>2668</v>
      </c>
      <c r="E65" s="3">
        <f t="shared" si="0"/>
        <v>-862164</v>
      </c>
    </row>
    <row r="66" spans="1:5" x14ac:dyDescent="0.25">
      <c r="A66" t="s">
        <v>6</v>
      </c>
      <c r="B66">
        <v>2022</v>
      </c>
      <c r="C66" s="2">
        <v>1263776</v>
      </c>
      <c r="D66" s="2">
        <v>2668</v>
      </c>
      <c r="E66" s="3">
        <f t="shared" si="0"/>
        <v>-864832</v>
      </c>
    </row>
    <row r="67" spans="1:5" x14ac:dyDescent="0.25">
      <c r="A67" t="s">
        <v>7</v>
      </c>
      <c r="B67">
        <v>2022</v>
      </c>
      <c r="C67" s="2">
        <v>1263776</v>
      </c>
      <c r="D67" s="2">
        <v>2668</v>
      </c>
      <c r="E67" s="3">
        <f t="shared" si="0"/>
        <v>-867500</v>
      </c>
    </row>
    <row r="68" spans="1:5" x14ac:dyDescent="0.25">
      <c r="A68" t="s">
        <v>8</v>
      </c>
      <c r="B68">
        <v>2022</v>
      </c>
      <c r="C68" s="2">
        <v>1263776</v>
      </c>
      <c r="D68" s="2">
        <v>2668</v>
      </c>
      <c r="E68" s="3">
        <f t="shared" ref="E68:E131" si="1">E67-D68</f>
        <v>-870168</v>
      </c>
    </row>
    <row r="69" spans="1:5" x14ac:dyDescent="0.25">
      <c r="A69" t="s">
        <v>9</v>
      </c>
      <c r="B69">
        <v>2022</v>
      </c>
      <c r="C69" s="2">
        <v>1263776</v>
      </c>
      <c r="D69" s="2">
        <v>2668</v>
      </c>
      <c r="E69" s="3">
        <f t="shared" si="1"/>
        <v>-872836</v>
      </c>
    </row>
    <row r="70" spans="1:5" x14ac:dyDescent="0.25">
      <c r="A70" t="s">
        <v>10</v>
      </c>
      <c r="B70">
        <v>2022</v>
      </c>
      <c r="C70" s="2">
        <v>1263776</v>
      </c>
      <c r="D70" s="2">
        <v>2668</v>
      </c>
      <c r="E70" s="3">
        <f t="shared" si="1"/>
        <v>-875504</v>
      </c>
    </row>
    <row r="71" spans="1:5" x14ac:dyDescent="0.25">
      <c r="A71" t="s">
        <v>11</v>
      </c>
      <c r="B71">
        <v>2022</v>
      </c>
      <c r="C71" s="2">
        <v>1263776</v>
      </c>
      <c r="D71" s="2">
        <v>2668</v>
      </c>
      <c r="E71" s="3">
        <f t="shared" si="1"/>
        <v>-878172</v>
      </c>
    </row>
    <row r="72" spans="1:5" x14ac:dyDescent="0.25">
      <c r="A72" t="s">
        <v>12</v>
      </c>
      <c r="B72">
        <v>2022</v>
      </c>
      <c r="C72" s="2">
        <v>1263776</v>
      </c>
      <c r="D72" s="2">
        <v>2668</v>
      </c>
      <c r="E72" s="3">
        <f t="shared" si="1"/>
        <v>-880840</v>
      </c>
    </row>
    <row r="73" spans="1:5" x14ac:dyDescent="0.25">
      <c r="A73" t="s">
        <v>13</v>
      </c>
      <c r="B73">
        <v>2022</v>
      </c>
      <c r="C73" s="2">
        <v>1263776</v>
      </c>
      <c r="D73" s="2">
        <v>2668</v>
      </c>
      <c r="E73" s="3">
        <f t="shared" si="1"/>
        <v>-883508</v>
      </c>
    </row>
    <row r="74" spans="1:5" x14ac:dyDescent="0.25">
      <c r="A74" t="s">
        <v>2</v>
      </c>
      <c r="B74">
        <v>2023</v>
      </c>
      <c r="C74" s="2">
        <v>1263776</v>
      </c>
      <c r="D74" s="2">
        <v>2668</v>
      </c>
      <c r="E74" s="3">
        <f t="shared" si="1"/>
        <v>-886176</v>
      </c>
    </row>
    <row r="75" spans="1:5" x14ac:dyDescent="0.25">
      <c r="A75" t="s">
        <v>3</v>
      </c>
      <c r="B75">
        <v>2023</v>
      </c>
      <c r="C75" s="2">
        <v>1263776</v>
      </c>
      <c r="D75" s="2">
        <v>2668</v>
      </c>
      <c r="E75" s="3">
        <f t="shared" si="1"/>
        <v>-888844</v>
      </c>
    </row>
    <row r="76" spans="1:5" x14ac:dyDescent="0.25">
      <c r="A76" t="s">
        <v>4</v>
      </c>
      <c r="B76">
        <v>2023</v>
      </c>
      <c r="C76" s="2">
        <v>1263776</v>
      </c>
      <c r="D76" s="2">
        <v>2668</v>
      </c>
      <c r="E76" s="3">
        <f t="shared" si="1"/>
        <v>-891512</v>
      </c>
    </row>
    <row r="77" spans="1:5" x14ac:dyDescent="0.25">
      <c r="A77" t="s">
        <v>5</v>
      </c>
      <c r="B77">
        <v>2023</v>
      </c>
      <c r="C77" s="2">
        <v>1263776</v>
      </c>
      <c r="D77" s="2">
        <v>2668</v>
      </c>
      <c r="E77" s="3">
        <f t="shared" si="1"/>
        <v>-894180</v>
      </c>
    </row>
    <row r="78" spans="1:5" x14ac:dyDescent="0.25">
      <c r="A78" t="s">
        <v>6</v>
      </c>
      <c r="B78">
        <v>2023</v>
      </c>
      <c r="C78" s="2">
        <v>1263776</v>
      </c>
      <c r="D78" s="2">
        <v>2668</v>
      </c>
      <c r="E78" s="3">
        <f t="shared" si="1"/>
        <v>-896848</v>
      </c>
    </row>
    <row r="79" spans="1:5" x14ac:dyDescent="0.25">
      <c r="A79" t="s">
        <v>7</v>
      </c>
      <c r="B79">
        <v>2023</v>
      </c>
      <c r="C79" s="2">
        <v>1263776</v>
      </c>
      <c r="D79" s="2">
        <v>2668</v>
      </c>
      <c r="E79" s="3">
        <f t="shared" si="1"/>
        <v>-899516</v>
      </c>
    </row>
    <row r="80" spans="1:5" x14ac:dyDescent="0.25">
      <c r="A80" t="s">
        <v>8</v>
      </c>
      <c r="B80">
        <v>2023</v>
      </c>
      <c r="C80" s="2">
        <v>1263776</v>
      </c>
      <c r="D80" s="2">
        <v>2668</v>
      </c>
      <c r="E80" s="3">
        <f t="shared" si="1"/>
        <v>-902184</v>
      </c>
    </row>
    <row r="81" spans="1:5" x14ac:dyDescent="0.25">
      <c r="A81" t="s">
        <v>9</v>
      </c>
      <c r="B81">
        <v>2023</v>
      </c>
      <c r="C81" s="2">
        <v>1263776</v>
      </c>
      <c r="D81" s="2">
        <v>2668</v>
      </c>
      <c r="E81" s="3">
        <f t="shared" si="1"/>
        <v>-904852</v>
      </c>
    </row>
    <row r="82" spans="1:5" x14ac:dyDescent="0.25">
      <c r="A82" t="s">
        <v>10</v>
      </c>
      <c r="B82">
        <v>2023</v>
      </c>
      <c r="C82" s="2">
        <v>1263776</v>
      </c>
      <c r="D82" s="2">
        <v>2668</v>
      </c>
      <c r="E82" s="3">
        <f t="shared" si="1"/>
        <v>-907520</v>
      </c>
    </row>
    <row r="83" spans="1:5" x14ac:dyDescent="0.25">
      <c r="A83" t="s">
        <v>11</v>
      </c>
      <c r="B83">
        <v>2023</v>
      </c>
      <c r="C83" s="2">
        <v>1263776</v>
      </c>
      <c r="D83" s="2">
        <v>2668</v>
      </c>
      <c r="E83" s="3">
        <f t="shared" si="1"/>
        <v>-910188</v>
      </c>
    </row>
    <row r="84" spans="1:5" x14ac:dyDescent="0.25">
      <c r="A84" t="s">
        <v>12</v>
      </c>
      <c r="B84">
        <v>2023</v>
      </c>
      <c r="C84" s="2">
        <v>1263776</v>
      </c>
      <c r="D84" s="2">
        <v>2668</v>
      </c>
      <c r="E84" s="3">
        <f t="shared" si="1"/>
        <v>-912856</v>
      </c>
    </row>
    <row r="85" spans="1:5" x14ac:dyDescent="0.25">
      <c r="A85" t="s">
        <v>13</v>
      </c>
      <c r="B85">
        <v>2023</v>
      </c>
      <c r="C85" s="2">
        <v>1263776</v>
      </c>
      <c r="D85" s="2">
        <v>2668</v>
      </c>
      <c r="E85" s="3">
        <f t="shared" si="1"/>
        <v>-915524</v>
      </c>
    </row>
    <row r="86" spans="1:5" x14ac:dyDescent="0.25">
      <c r="A86" t="s">
        <v>2</v>
      </c>
      <c r="B86">
        <v>2024</v>
      </c>
      <c r="C86" s="2">
        <v>1263776</v>
      </c>
      <c r="D86" s="2">
        <v>2668</v>
      </c>
      <c r="E86" s="3">
        <f t="shared" si="1"/>
        <v>-918192</v>
      </c>
    </row>
    <row r="87" spans="1:5" x14ac:dyDescent="0.25">
      <c r="A87" t="s">
        <v>3</v>
      </c>
      <c r="B87">
        <v>2024</v>
      </c>
      <c r="C87" s="2">
        <v>1263776</v>
      </c>
      <c r="D87" s="2">
        <v>2668</v>
      </c>
      <c r="E87" s="3">
        <f t="shared" si="1"/>
        <v>-920860</v>
      </c>
    </row>
    <row r="88" spans="1:5" x14ac:dyDescent="0.25">
      <c r="A88" t="s">
        <v>4</v>
      </c>
      <c r="B88">
        <v>2024</v>
      </c>
      <c r="C88" s="2">
        <v>1263776</v>
      </c>
      <c r="D88" s="2">
        <v>2668</v>
      </c>
      <c r="E88" s="3">
        <f t="shared" si="1"/>
        <v>-923528</v>
      </c>
    </row>
    <row r="89" spans="1:5" x14ac:dyDescent="0.25">
      <c r="A89" t="s">
        <v>5</v>
      </c>
      <c r="B89">
        <v>2024</v>
      </c>
      <c r="C89" s="2">
        <v>1263776</v>
      </c>
      <c r="D89" s="2">
        <v>2668</v>
      </c>
      <c r="E89" s="3">
        <f t="shared" si="1"/>
        <v>-926196</v>
      </c>
    </row>
    <row r="90" spans="1:5" x14ac:dyDescent="0.25">
      <c r="A90" t="s">
        <v>6</v>
      </c>
      <c r="B90">
        <v>2024</v>
      </c>
      <c r="C90" s="2">
        <v>1263776</v>
      </c>
      <c r="D90" s="2">
        <v>2668</v>
      </c>
      <c r="E90" s="3">
        <f t="shared" si="1"/>
        <v>-928864</v>
      </c>
    </row>
    <row r="91" spans="1:5" x14ac:dyDescent="0.25">
      <c r="A91" t="s">
        <v>7</v>
      </c>
      <c r="B91">
        <v>2024</v>
      </c>
      <c r="C91" s="2">
        <v>1263776</v>
      </c>
      <c r="D91" s="2">
        <v>2668</v>
      </c>
      <c r="E91" s="3">
        <f t="shared" si="1"/>
        <v>-931532</v>
      </c>
    </row>
    <row r="92" spans="1:5" x14ac:dyDescent="0.25">
      <c r="A92" t="s">
        <v>8</v>
      </c>
      <c r="B92">
        <v>2024</v>
      </c>
      <c r="C92" s="2">
        <v>1263776</v>
      </c>
      <c r="D92" s="2">
        <v>2668</v>
      </c>
      <c r="E92" s="3">
        <f t="shared" si="1"/>
        <v>-934200</v>
      </c>
    </row>
    <row r="93" spans="1:5" x14ac:dyDescent="0.25">
      <c r="A93" t="s">
        <v>9</v>
      </c>
      <c r="B93">
        <v>2024</v>
      </c>
      <c r="C93" s="2">
        <v>1263776</v>
      </c>
      <c r="D93" s="2">
        <v>2668</v>
      </c>
      <c r="E93" s="3">
        <f t="shared" si="1"/>
        <v>-936868</v>
      </c>
    </row>
    <row r="94" spans="1:5" x14ac:dyDescent="0.25">
      <c r="A94" t="s">
        <v>10</v>
      </c>
      <c r="B94">
        <v>2024</v>
      </c>
      <c r="C94" s="2">
        <v>1263776</v>
      </c>
      <c r="D94" s="2">
        <v>2668</v>
      </c>
      <c r="E94" s="3">
        <f t="shared" si="1"/>
        <v>-939536</v>
      </c>
    </row>
    <row r="95" spans="1:5" x14ac:dyDescent="0.25">
      <c r="A95" t="s">
        <v>11</v>
      </c>
      <c r="B95">
        <v>2024</v>
      </c>
      <c r="C95" s="2">
        <v>1263776</v>
      </c>
      <c r="D95" s="2">
        <v>2668</v>
      </c>
      <c r="E95" s="3">
        <f t="shared" si="1"/>
        <v>-942204</v>
      </c>
    </row>
    <row r="96" spans="1:5" x14ac:dyDescent="0.25">
      <c r="A96" t="s">
        <v>12</v>
      </c>
      <c r="B96">
        <v>2024</v>
      </c>
      <c r="C96" s="2">
        <v>1263776</v>
      </c>
      <c r="D96" s="2">
        <v>2668</v>
      </c>
      <c r="E96" s="3">
        <f t="shared" si="1"/>
        <v>-944872</v>
      </c>
    </row>
    <row r="97" spans="1:5" x14ac:dyDescent="0.25">
      <c r="A97" t="s">
        <v>13</v>
      </c>
      <c r="B97">
        <v>2024</v>
      </c>
      <c r="C97" s="2">
        <v>1263776</v>
      </c>
      <c r="D97" s="2">
        <v>2668</v>
      </c>
      <c r="E97" s="3">
        <f t="shared" si="1"/>
        <v>-947540</v>
      </c>
    </row>
    <row r="98" spans="1:5" x14ac:dyDescent="0.25">
      <c r="A98" t="s">
        <v>2</v>
      </c>
      <c r="B98">
        <v>2025</v>
      </c>
      <c r="C98" s="2">
        <v>1263776</v>
      </c>
      <c r="D98" s="2">
        <v>2668</v>
      </c>
      <c r="E98" s="3">
        <f t="shared" si="1"/>
        <v>-950208</v>
      </c>
    </row>
    <row r="99" spans="1:5" x14ac:dyDescent="0.25">
      <c r="A99" t="s">
        <v>3</v>
      </c>
      <c r="B99">
        <v>2025</v>
      </c>
      <c r="C99" s="2">
        <v>1263776</v>
      </c>
      <c r="D99" s="2">
        <v>2668</v>
      </c>
      <c r="E99" s="3">
        <f t="shared" si="1"/>
        <v>-952876</v>
      </c>
    </row>
    <row r="100" spans="1:5" x14ac:dyDescent="0.25">
      <c r="A100" t="s">
        <v>4</v>
      </c>
      <c r="B100">
        <v>2025</v>
      </c>
      <c r="C100" s="2">
        <v>1263776</v>
      </c>
      <c r="D100" s="2">
        <v>2668</v>
      </c>
      <c r="E100" s="3">
        <f t="shared" si="1"/>
        <v>-955544</v>
      </c>
    </row>
    <row r="101" spans="1:5" x14ac:dyDescent="0.25">
      <c r="A101" t="s">
        <v>5</v>
      </c>
      <c r="B101">
        <v>2025</v>
      </c>
      <c r="C101" s="2">
        <v>1263776</v>
      </c>
      <c r="D101" s="2">
        <v>2668</v>
      </c>
      <c r="E101" s="3">
        <f t="shared" si="1"/>
        <v>-958212</v>
      </c>
    </row>
    <row r="102" spans="1:5" x14ac:dyDescent="0.25">
      <c r="A102" t="s">
        <v>6</v>
      </c>
      <c r="B102">
        <v>2025</v>
      </c>
      <c r="C102" s="2">
        <v>1263776</v>
      </c>
      <c r="D102" s="2">
        <v>2668</v>
      </c>
      <c r="E102" s="3">
        <f t="shared" si="1"/>
        <v>-960880</v>
      </c>
    </row>
    <row r="103" spans="1:5" x14ac:dyDescent="0.25">
      <c r="A103" t="s">
        <v>7</v>
      </c>
      <c r="B103">
        <v>2025</v>
      </c>
      <c r="C103" s="2">
        <v>1263776</v>
      </c>
      <c r="D103" s="2">
        <v>2668</v>
      </c>
      <c r="E103" s="3">
        <f t="shared" si="1"/>
        <v>-963548</v>
      </c>
    </row>
    <row r="104" spans="1:5" x14ac:dyDescent="0.25">
      <c r="A104" t="s">
        <v>8</v>
      </c>
      <c r="B104">
        <v>2025</v>
      </c>
      <c r="C104" s="2">
        <v>1263776</v>
      </c>
      <c r="D104" s="2">
        <v>2668</v>
      </c>
      <c r="E104" s="3">
        <f t="shared" si="1"/>
        <v>-966216</v>
      </c>
    </row>
    <row r="105" spans="1:5" x14ac:dyDescent="0.25">
      <c r="A105" t="s">
        <v>9</v>
      </c>
      <c r="B105">
        <v>2025</v>
      </c>
      <c r="C105" s="2">
        <v>1263776</v>
      </c>
      <c r="D105" s="2">
        <v>2668</v>
      </c>
      <c r="E105" s="3">
        <f t="shared" si="1"/>
        <v>-968884</v>
      </c>
    </row>
    <row r="106" spans="1:5" x14ac:dyDescent="0.25">
      <c r="A106" t="s">
        <v>10</v>
      </c>
      <c r="B106">
        <v>2025</v>
      </c>
      <c r="C106" s="2">
        <v>1263776</v>
      </c>
      <c r="D106" s="2">
        <v>2668</v>
      </c>
      <c r="E106" s="3">
        <f t="shared" si="1"/>
        <v>-971552</v>
      </c>
    </row>
    <row r="107" spans="1:5" x14ac:dyDescent="0.25">
      <c r="A107" t="s">
        <v>11</v>
      </c>
      <c r="B107">
        <v>2025</v>
      </c>
      <c r="C107" s="2">
        <v>1263776</v>
      </c>
      <c r="D107" s="2">
        <v>2668</v>
      </c>
      <c r="E107" s="3">
        <f t="shared" si="1"/>
        <v>-974220</v>
      </c>
    </row>
    <row r="108" spans="1:5" x14ac:dyDescent="0.25">
      <c r="A108" t="s">
        <v>12</v>
      </c>
      <c r="B108">
        <v>2025</v>
      </c>
      <c r="C108" s="2">
        <v>1263776</v>
      </c>
      <c r="D108" s="2">
        <v>2668</v>
      </c>
      <c r="E108" s="3">
        <f t="shared" si="1"/>
        <v>-976888</v>
      </c>
    </row>
    <row r="109" spans="1:5" x14ac:dyDescent="0.25">
      <c r="A109" t="s">
        <v>13</v>
      </c>
      <c r="B109">
        <v>2025</v>
      </c>
      <c r="C109" s="2">
        <v>1263776</v>
      </c>
      <c r="D109" s="2">
        <v>2668</v>
      </c>
      <c r="E109" s="3">
        <f t="shared" si="1"/>
        <v>-979556</v>
      </c>
    </row>
    <row r="110" spans="1:5" x14ac:dyDescent="0.25">
      <c r="A110" t="s">
        <v>2</v>
      </c>
      <c r="B110">
        <v>2026</v>
      </c>
      <c r="C110" s="2">
        <v>1263776</v>
      </c>
      <c r="D110" s="2">
        <v>2668</v>
      </c>
      <c r="E110" s="3">
        <f t="shared" si="1"/>
        <v>-982224</v>
      </c>
    </row>
    <row r="111" spans="1:5" x14ac:dyDescent="0.25">
      <c r="A111" t="s">
        <v>3</v>
      </c>
      <c r="B111">
        <v>2026</v>
      </c>
      <c r="C111" s="2">
        <v>1263776</v>
      </c>
      <c r="D111" s="2">
        <v>2668</v>
      </c>
      <c r="E111" s="3">
        <f t="shared" si="1"/>
        <v>-984892</v>
      </c>
    </row>
    <row r="112" spans="1:5" x14ac:dyDescent="0.25">
      <c r="A112" t="s">
        <v>4</v>
      </c>
      <c r="B112">
        <v>2026</v>
      </c>
      <c r="C112" s="2">
        <v>1263776</v>
      </c>
      <c r="D112" s="2">
        <v>2668</v>
      </c>
      <c r="E112" s="3">
        <f t="shared" si="1"/>
        <v>-987560</v>
      </c>
    </row>
    <row r="113" spans="1:5" x14ac:dyDescent="0.25">
      <c r="A113" t="s">
        <v>5</v>
      </c>
      <c r="B113">
        <v>2026</v>
      </c>
      <c r="C113" s="2">
        <v>1263776</v>
      </c>
      <c r="D113" s="2">
        <v>2668</v>
      </c>
      <c r="E113" s="3">
        <f t="shared" si="1"/>
        <v>-990228</v>
      </c>
    </row>
    <row r="114" spans="1:5" x14ac:dyDescent="0.25">
      <c r="A114" t="s">
        <v>6</v>
      </c>
      <c r="B114">
        <v>2026</v>
      </c>
      <c r="C114" s="2">
        <v>1263776</v>
      </c>
      <c r="D114" s="2">
        <v>2668</v>
      </c>
      <c r="E114" s="3">
        <f t="shared" si="1"/>
        <v>-992896</v>
      </c>
    </row>
    <row r="115" spans="1:5" x14ac:dyDescent="0.25">
      <c r="A115" t="s">
        <v>7</v>
      </c>
      <c r="B115">
        <v>2026</v>
      </c>
      <c r="C115" s="2">
        <v>1263776</v>
      </c>
      <c r="D115" s="2">
        <v>2668</v>
      </c>
      <c r="E115" s="3">
        <f t="shared" si="1"/>
        <v>-995564</v>
      </c>
    </row>
    <row r="116" spans="1:5" x14ac:dyDescent="0.25">
      <c r="A116" t="s">
        <v>8</v>
      </c>
      <c r="B116">
        <v>2026</v>
      </c>
      <c r="C116" s="2">
        <v>1263776</v>
      </c>
      <c r="D116" s="2">
        <v>2668</v>
      </c>
      <c r="E116" s="3">
        <f t="shared" si="1"/>
        <v>-998232</v>
      </c>
    </row>
    <row r="117" spans="1:5" x14ac:dyDescent="0.25">
      <c r="A117" t="s">
        <v>9</v>
      </c>
      <c r="B117">
        <v>2026</v>
      </c>
      <c r="C117" s="2">
        <v>1263776</v>
      </c>
      <c r="D117" s="2">
        <v>2668</v>
      </c>
      <c r="E117" s="3">
        <f t="shared" si="1"/>
        <v>-1000900</v>
      </c>
    </row>
    <row r="118" spans="1:5" x14ac:dyDescent="0.25">
      <c r="A118" t="s">
        <v>10</v>
      </c>
      <c r="B118">
        <v>2026</v>
      </c>
      <c r="C118" s="2">
        <v>1263776</v>
      </c>
      <c r="D118" s="2">
        <v>2668</v>
      </c>
      <c r="E118" s="3">
        <f t="shared" si="1"/>
        <v>-1003568</v>
      </c>
    </row>
    <row r="119" spans="1:5" x14ac:dyDescent="0.25">
      <c r="A119" t="s">
        <v>11</v>
      </c>
      <c r="B119">
        <v>2026</v>
      </c>
      <c r="C119" s="2">
        <v>1263776</v>
      </c>
      <c r="D119" s="2">
        <v>2668</v>
      </c>
      <c r="E119" s="3">
        <f t="shared" si="1"/>
        <v>-1006236</v>
      </c>
    </row>
    <row r="120" spans="1:5" x14ac:dyDescent="0.25">
      <c r="A120" t="s">
        <v>12</v>
      </c>
      <c r="B120">
        <v>2026</v>
      </c>
      <c r="C120" s="2">
        <v>1263776</v>
      </c>
      <c r="D120" s="2">
        <v>2668</v>
      </c>
      <c r="E120" s="3">
        <f t="shared" si="1"/>
        <v>-1008904</v>
      </c>
    </row>
    <row r="121" spans="1:5" x14ac:dyDescent="0.25">
      <c r="A121" t="s">
        <v>13</v>
      </c>
      <c r="B121">
        <v>2026</v>
      </c>
      <c r="C121" s="2">
        <v>1263776</v>
      </c>
      <c r="D121" s="2">
        <v>2668</v>
      </c>
      <c r="E121" s="3">
        <f t="shared" si="1"/>
        <v>-1011572</v>
      </c>
    </row>
    <row r="122" spans="1:5" x14ac:dyDescent="0.25">
      <c r="A122" t="s">
        <v>2</v>
      </c>
      <c r="B122">
        <v>2027</v>
      </c>
      <c r="C122" s="2">
        <v>1263776</v>
      </c>
      <c r="D122" s="2">
        <v>2668</v>
      </c>
      <c r="E122" s="3">
        <f t="shared" si="1"/>
        <v>-1014240</v>
      </c>
    </row>
    <row r="123" spans="1:5" x14ac:dyDescent="0.25">
      <c r="A123" t="s">
        <v>3</v>
      </c>
      <c r="B123">
        <v>2027</v>
      </c>
      <c r="C123" s="2">
        <v>1263776</v>
      </c>
      <c r="D123" s="2">
        <v>2668</v>
      </c>
      <c r="E123" s="3">
        <f t="shared" si="1"/>
        <v>-1016908</v>
      </c>
    </row>
    <row r="124" spans="1:5" x14ac:dyDescent="0.25">
      <c r="A124" t="s">
        <v>4</v>
      </c>
      <c r="B124">
        <v>2027</v>
      </c>
      <c r="C124" s="2">
        <v>1263776</v>
      </c>
      <c r="D124" s="2">
        <v>2668</v>
      </c>
      <c r="E124" s="3">
        <f t="shared" si="1"/>
        <v>-1019576</v>
      </c>
    </row>
    <row r="125" spans="1:5" x14ac:dyDescent="0.25">
      <c r="A125" t="s">
        <v>5</v>
      </c>
      <c r="B125">
        <v>2027</v>
      </c>
      <c r="C125" s="2">
        <v>1263776</v>
      </c>
      <c r="D125" s="2">
        <v>2668</v>
      </c>
      <c r="E125" s="3">
        <f t="shared" si="1"/>
        <v>-1022244</v>
      </c>
    </row>
    <row r="126" spans="1:5" x14ac:dyDescent="0.25">
      <c r="A126" t="s">
        <v>6</v>
      </c>
      <c r="B126">
        <v>2027</v>
      </c>
      <c r="C126" s="2">
        <v>1263776</v>
      </c>
      <c r="D126" s="2">
        <v>2668</v>
      </c>
      <c r="E126" s="3">
        <f t="shared" si="1"/>
        <v>-1024912</v>
      </c>
    </row>
    <row r="127" spans="1:5" x14ac:dyDescent="0.25">
      <c r="A127" t="s">
        <v>7</v>
      </c>
      <c r="B127">
        <v>2027</v>
      </c>
      <c r="C127" s="2">
        <v>1263776</v>
      </c>
      <c r="D127" s="2">
        <v>2668</v>
      </c>
      <c r="E127" s="3">
        <f t="shared" si="1"/>
        <v>-1027580</v>
      </c>
    </row>
    <row r="128" spans="1:5" x14ac:dyDescent="0.25">
      <c r="A128" t="s">
        <v>8</v>
      </c>
      <c r="B128">
        <v>2027</v>
      </c>
      <c r="C128" s="2">
        <v>1263776</v>
      </c>
      <c r="D128" s="2">
        <v>2668</v>
      </c>
      <c r="E128" s="3">
        <f t="shared" si="1"/>
        <v>-1030248</v>
      </c>
    </row>
    <row r="129" spans="1:5" x14ac:dyDescent="0.25">
      <c r="A129" t="s">
        <v>9</v>
      </c>
      <c r="B129">
        <v>2027</v>
      </c>
      <c r="C129" s="2">
        <v>1263776</v>
      </c>
      <c r="D129" s="2">
        <v>2668</v>
      </c>
      <c r="E129" s="3">
        <f t="shared" si="1"/>
        <v>-1032916</v>
      </c>
    </row>
    <row r="130" spans="1:5" x14ac:dyDescent="0.25">
      <c r="A130" t="s">
        <v>10</v>
      </c>
      <c r="B130">
        <v>2027</v>
      </c>
      <c r="C130" s="2">
        <v>1263776</v>
      </c>
      <c r="D130" s="2">
        <v>2668</v>
      </c>
      <c r="E130" s="3">
        <f t="shared" si="1"/>
        <v>-1035584</v>
      </c>
    </row>
    <row r="131" spans="1:5" x14ac:dyDescent="0.25">
      <c r="A131" t="s">
        <v>11</v>
      </c>
      <c r="B131">
        <v>2027</v>
      </c>
      <c r="C131" s="2">
        <v>1263776</v>
      </c>
      <c r="D131" s="2">
        <v>2668</v>
      </c>
      <c r="E131" s="3">
        <f t="shared" si="1"/>
        <v>-1038252</v>
      </c>
    </row>
    <row r="132" spans="1:5" x14ac:dyDescent="0.25">
      <c r="A132" t="s">
        <v>12</v>
      </c>
      <c r="B132">
        <v>2027</v>
      </c>
      <c r="C132" s="2">
        <v>1263776</v>
      </c>
      <c r="D132" s="2">
        <v>2668</v>
      </c>
      <c r="E132" s="3">
        <f t="shared" ref="E132:E195" si="2">E131-D132</f>
        <v>-1040920</v>
      </c>
    </row>
    <row r="133" spans="1:5" x14ac:dyDescent="0.25">
      <c r="A133" t="s">
        <v>13</v>
      </c>
      <c r="B133">
        <v>2027</v>
      </c>
      <c r="C133" s="2">
        <v>1263776</v>
      </c>
      <c r="D133" s="2">
        <v>2668</v>
      </c>
      <c r="E133" s="3">
        <f t="shared" si="2"/>
        <v>-1043588</v>
      </c>
    </row>
    <row r="134" spans="1:5" x14ac:dyDescent="0.25">
      <c r="A134" t="s">
        <v>2</v>
      </c>
      <c r="B134">
        <v>2028</v>
      </c>
      <c r="C134" s="2">
        <v>1263776</v>
      </c>
      <c r="D134" s="2">
        <v>2668</v>
      </c>
      <c r="E134" s="3">
        <f t="shared" si="2"/>
        <v>-1046256</v>
      </c>
    </row>
    <row r="135" spans="1:5" x14ac:dyDescent="0.25">
      <c r="A135" t="s">
        <v>3</v>
      </c>
      <c r="B135">
        <v>2028</v>
      </c>
      <c r="C135" s="2">
        <v>1263776</v>
      </c>
      <c r="D135" s="2">
        <v>2668</v>
      </c>
      <c r="E135" s="3">
        <f t="shared" si="2"/>
        <v>-1048924</v>
      </c>
    </row>
    <row r="136" spans="1:5" x14ac:dyDescent="0.25">
      <c r="A136" t="s">
        <v>4</v>
      </c>
      <c r="B136">
        <v>2028</v>
      </c>
      <c r="C136" s="2">
        <v>1263776</v>
      </c>
      <c r="D136" s="2">
        <v>2668</v>
      </c>
      <c r="E136" s="3">
        <f t="shared" si="2"/>
        <v>-1051592</v>
      </c>
    </row>
    <row r="137" spans="1:5" x14ac:dyDescent="0.25">
      <c r="A137" t="s">
        <v>5</v>
      </c>
      <c r="B137">
        <v>2028</v>
      </c>
      <c r="C137" s="2">
        <v>1263776</v>
      </c>
      <c r="D137" s="2">
        <v>2668</v>
      </c>
      <c r="E137" s="3">
        <f t="shared" si="2"/>
        <v>-1054260</v>
      </c>
    </row>
    <row r="138" spans="1:5" x14ac:dyDescent="0.25">
      <c r="A138" t="s">
        <v>6</v>
      </c>
      <c r="B138">
        <v>2028</v>
      </c>
      <c r="C138" s="2">
        <v>1263776</v>
      </c>
      <c r="D138" s="2">
        <v>2668</v>
      </c>
      <c r="E138" s="3">
        <f t="shared" si="2"/>
        <v>-1056928</v>
      </c>
    </row>
    <row r="139" spans="1:5" x14ac:dyDescent="0.25">
      <c r="A139" t="s">
        <v>7</v>
      </c>
      <c r="B139">
        <v>2028</v>
      </c>
      <c r="C139" s="2">
        <v>1263776</v>
      </c>
      <c r="D139" s="2">
        <v>2668</v>
      </c>
      <c r="E139" s="3">
        <f t="shared" si="2"/>
        <v>-1059596</v>
      </c>
    </row>
    <row r="140" spans="1:5" x14ac:dyDescent="0.25">
      <c r="A140" t="s">
        <v>8</v>
      </c>
      <c r="B140">
        <v>2028</v>
      </c>
      <c r="C140" s="2">
        <v>1263776</v>
      </c>
      <c r="D140" s="2">
        <v>2668</v>
      </c>
      <c r="E140" s="3">
        <f t="shared" si="2"/>
        <v>-1062264</v>
      </c>
    </row>
    <row r="141" spans="1:5" x14ac:dyDescent="0.25">
      <c r="A141" t="s">
        <v>9</v>
      </c>
      <c r="B141">
        <v>2028</v>
      </c>
      <c r="C141" s="2">
        <v>1263776</v>
      </c>
      <c r="D141" s="2">
        <v>2668</v>
      </c>
      <c r="E141" s="3">
        <f t="shared" si="2"/>
        <v>-1064932</v>
      </c>
    </row>
    <row r="142" spans="1:5" x14ac:dyDescent="0.25">
      <c r="A142" t="s">
        <v>10</v>
      </c>
      <c r="B142">
        <v>2028</v>
      </c>
      <c r="C142" s="2">
        <v>1263776</v>
      </c>
      <c r="D142" s="2">
        <v>2668</v>
      </c>
      <c r="E142" s="3">
        <f t="shared" si="2"/>
        <v>-1067600</v>
      </c>
    </row>
    <row r="143" spans="1:5" x14ac:dyDescent="0.25">
      <c r="A143" t="s">
        <v>11</v>
      </c>
      <c r="B143">
        <v>2028</v>
      </c>
      <c r="C143" s="2">
        <v>1263776</v>
      </c>
      <c r="D143" s="2">
        <v>2668</v>
      </c>
      <c r="E143" s="3">
        <f t="shared" si="2"/>
        <v>-1070268</v>
      </c>
    </row>
    <row r="144" spans="1:5" x14ac:dyDescent="0.25">
      <c r="A144" t="s">
        <v>12</v>
      </c>
      <c r="B144">
        <v>2028</v>
      </c>
      <c r="C144" s="2">
        <v>1263776</v>
      </c>
      <c r="D144" s="2">
        <v>2668</v>
      </c>
      <c r="E144" s="3">
        <f t="shared" si="2"/>
        <v>-1072936</v>
      </c>
    </row>
    <row r="145" spans="1:5" x14ac:dyDescent="0.25">
      <c r="A145" t="s">
        <v>13</v>
      </c>
      <c r="B145">
        <v>2028</v>
      </c>
      <c r="C145" s="2">
        <v>1263776</v>
      </c>
      <c r="D145" s="2">
        <v>2668</v>
      </c>
      <c r="E145" s="3">
        <f t="shared" si="2"/>
        <v>-1075604</v>
      </c>
    </row>
    <row r="146" spans="1:5" x14ac:dyDescent="0.25">
      <c r="A146" t="s">
        <v>2</v>
      </c>
      <c r="B146">
        <v>2029</v>
      </c>
      <c r="C146" s="2">
        <v>1263776</v>
      </c>
      <c r="D146" s="2">
        <v>2668</v>
      </c>
      <c r="E146" s="3">
        <f t="shared" si="2"/>
        <v>-1078272</v>
      </c>
    </row>
    <row r="147" spans="1:5" x14ac:dyDescent="0.25">
      <c r="A147" t="s">
        <v>3</v>
      </c>
      <c r="B147">
        <v>2029</v>
      </c>
      <c r="C147" s="2">
        <v>1263776</v>
      </c>
      <c r="D147" s="2">
        <v>2668</v>
      </c>
      <c r="E147" s="3">
        <f t="shared" si="2"/>
        <v>-1080940</v>
      </c>
    </row>
    <row r="148" spans="1:5" x14ac:dyDescent="0.25">
      <c r="A148" t="s">
        <v>4</v>
      </c>
      <c r="B148">
        <v>2029</v>
      </c>
      <c r="C148" s="2">
        <v>1263776</v>
      </c>
      <c r="D148" s="2">
        <v>2668</v>
      </c>
      <c r="E148" s="3">
        <f t="shared" si="2"/>
        <v>-1083608</v>
      </c>
    </row>
    <row r="149" spans="1:5" x14ac:dyDescent="0.25">
      <c r="A149" t="s">
        <v>5</v>
      </c>
      <c r="B149">
        <v>2029</v>
      </c>
      <c r="C149" s="2">
        <v>1263776</v>
      </c>
      <c r="D149" s="2">
        <v>2668</v>
      </c>
      <c r="E149" s="3">
        <f t="shared" si="2"/>
        <v>-1086276</v>
      </c>
    </row>
    <row r="150" spans="1:5" x14ac:dyDescent="0.25">
      <c r="A150" t="s">
        <v>6</v>
      </c>
      <c r="B150">
        <v>2029</v>
      </c>
      <c r="C150" s="2">
        <v>1263776</v>
      </c>
      <c r="D150" s="2">
        <v>2668</v>
      </c>
      <c r="E150" s="3">
        <f t="shared" si="2"/>
        <v>-1088944</v>
      </c>
    </row>
    <row r="151" spans="1:5" x14ac:dyDescent="0.25">
      <c r="A151" t="s">
        <v>7</v>
      </c>
      <c r="B151">
        <v>2029</v>
      </c>
      <c r="C151" s="2">
        <v>1263776</v>
      </c>
      <c r="D151" s="2">
        <v>2668</v>
      </c>
      <c r="E151" s="3">
        <f t="shared" si="2"/>
        <v>-1091612</v>
      </c>
    </row>
    <row r="152" spans="1:5" x14ac:dyDescent="0.25">
      <c r="A152" t="s">
        <v>8</v>
      </c>
      <c r="B152">
        <v>2029</v>
      </c>
      <c r="C152" s="2">
        <v>1263776</v>
      </c>
      <c r="D152" s="2">
        <v>2668</v>
      </c>
      <c r="E152" s="3">
        <f t="shared" si="2"/>
        <v>-1094280</v>
      </c>
    </row>
    <row r="153" spans="1:5" x14ac:dyDescent="0.25">
      <c r="A153" t="s">
        <v>9</v>
      </c>
      <c r="B153">
        <v>2029</v>
      </c>
      <c r="C153" s="2">
        <v>1263776</v>
      </c>
      <c r="D153" s="2">
        <v>2668</v>
      </c>
      <c r="E153" s="3">
        <f t="shared" si="2"/>
        <v>-1096948</v>
      </c>
    </row>
    <row r="154" spans="1:5" x14ac:dyDescent="0.25">
      <c r="A154" t="s">
        <v>10</v>
      </c>
      <c r="B154">
        <v>2029</v>
      </c>
      <c r="C154" s="2">
        <v>1263776</v>
      </c>
      <c r="D154" s="2">
        <v>2668</v>
      </c>
      <c r="E154" s="3">
        <f t="shared" si="2"/>
        <v>-1099616</v>
      </c>
    </row>
    <row r="155" spans="1:5" x14ac:dyDescent="0.25">
      <c r="A155" t="s">
        <v>11</v>
      </c>
      <c r="B155">
        <v>2029</v>
      </c>
      <c r="C155" s="2">
        <v>1263776</v>
      </c>
      <c r="D155" s="2">
        <v>2668</v>
      </c>
      <c r="E155" s="3">
        <f t="shared" si="2"/>
        <v>-1102284</v>
      </c>
    </row>
    <row r="156" spans="1:5" x14ac:dyDescent="0.25">
      <c r="A156" t="s">
        <v>12</v>
      </c>
      <c r="B156">
        <v>2029</v>
      </c>
      <c r="C156" s="2">
        <v>1263776</v>
      </c>
      <c r="D156" s="2">
        <v>2668</v>
      </c>
      <c r="E156" s="3">
        <f t="shared" si="2"/>
        <v>-1104952</v>
      </c>
    </row>
    <row r="157" spans="1:5" x14ac:dyDescent="0.25">
      <c r="A157" t="s">
        <v>13</v>
      </c>
      <c r="B157">
        <v>2029</v>
      </c>
      <c r="C157" s="2">
        <v>1263776</v>
      </c>
      <c r="D157" s="2">
        <v>2668</v>
      </c>
      <c r="E157" s="3">
        <f t="shared" si="2"/>
        <v>-1107620</v>
      </c>
    </row>
    <row r="158" spans="1:5" x14ac:dyDescent="0.25">
      <c r="A158" t="s">
        <v>2</v>
      </c>
      <c r="B158">
        <v>2030</v>
      </c>
      <c r="C158" s="2">
        <v>1263776</v>
      </c>
      <c r="D158" s="2">
        <v>2668</v>
      </c>
      <c r="E158" s="3">
        <f t="shared" si="2"/>
        <v>-1110288</v>
      </c>
    </row>
    <row r="159" spans="1:5" x14ac:dyDescent="0.25">
      <c r="A159" t="s">
        <v>3</v>
      </c>
      <c r="B159">
        <v>2030</v>
      </c>
      <c r="C159" s="2">
        <v>1263776</v>
      </c>
      <c r="D159" s="2">
        <v>2668</v>
      </c>
      <c r="E159" s="3">
        <f t="shared" si="2"/>
        <v>-1112956</v>
      </c>
    </row>
    <row r="160" spans="1:5" x14ac:dyDescent="0.25">
      <c r="A160" t="s">
        <v>4</v>
      </c>
      <c r="B160">
        <v>2030</v>
      </c>
      <c r="C160" s="2">
        <v>1263776</v>
      </c>
      <c r="D160" s="2">
        <v>2668</v>
      </c>
      <c r="E160" s="3">
        <f t="shared" si="2"/>
        <v>-1115624</v>
      </c>
    </row>
    <row r="161" spans="1:5" x14ac:dyDescent="0.25">
      <c r="A161" t="s">
        <v>5</v>
      </c>
      <c r="B161">
        <v>2030</v>
      </c>
      <c r="C161" s="2">
        <v>1263776</v>
      </c>
      <c r="D161" s="2">
        <v>2668</v>
      </c>
      <c r="E161" s="3">
        <f t="shared" si="2"/>
        <v>-1118292</v>
      </c>
    </row>
    <row r="162" spans="1:5" x14ac:dyDescent="0.25">
      <c r="A162" t="s">
        <v>6</v>
      </c>
      <c r="B162">
        <v>2030</v>
      </c>
      <c r="C162" s="2">
        <v>1263776</v>
      </c>
      <c r="D162" s="2">
        <v>2668</v>
      </c>
      <c r="E162" s="3">
        <f t="shared" si="2"/>
        <v>-1120960</v>
      </c>
    </row>
    <row r="163" spans="1:5" x14ac:dyDescent="0.25">
      <c r="A163" t="s">
        <v>7</v>
      </c>
      <c r="B163">
        <v>2030</v>
      </c>
      <c r="C163" s="2">
        <v>1263776</v>
      </c>
      <c r="D163" s="2">
        <v>2668</v>
      </c>
      <c r="E163" s="3">
        <f t="shared" si="2"/>
        <v>-1123628</v>
      </c>
    </row>
    <row r="164" spans="1:5" x14ac:dyDescent="0.25">
      <c r="A164" t="s">
        <v>8</v>
      </c>
      <c r="B164">
        <v>2030</v>
      </c>
      <c r="C164" s="2">
        <v>1263776</v>
      </c>
      <c r="D164" s="2">
        <v>2668</v>
      </c>
      <c r="E164" s="3">
        <f t="shared" si="2"/>
        <v>-1126296</v>
      </c>
    </row>
    <row r="165" spans="1:5" x14ac:dyDescent="0.25">
      <c r="A165" t="s">
        <v>9</v>
      </c>
      <c r="B165">
        <v>2030</v>
      </c>
      <c r="C165" s="2">
        <v>1263776</v>
      </c>
      <c r="D165" s="2">
        <v>2668</v>
      </c>
      <c r="E165" s="3">
        <f t="shared" si="2"/>
        <v>-1128964</v>
      </c>
    </row>
    <row r="166" spans="1:5" x14ac:dyDescent="0.25">
      <c r="A166" t="s">
        <v>10</v>
      </c>
      <c r="B166">
        <v>2030</v>
      </c>
      <c r="C166" s="2">
        <v>1263776</v>
      </c>
      <c r="D166" s="2">
        <v>2668</v>
      </c>
      <c r="E166" s="3">
        <f t="shared" si="2"/>
        <v>-1131632</v>
      </c>
    </row>
    <row r="167" spans="1:5" x14ac:dyDescent="0.25">
      <c r="A167" t="s">
        <v>11</v>
      </c>
      <c r="B167">
        <v>2030</v>
      </c>
      <c r="C167" s="2">
        <v>1263776</v>
      </c>
      <c r="D167" s="2">
        <v>2668</v>
      </c>
      <c r="E167" s="3">
        <f t="shared" si="2"/>
        <v>-1134300</v>
      </c>
    </row>
    <row r="168" spans="1:5" x14ac:dyDescent="0.25">
      <c r="A168" t="s">
        <v>12</v>
      </c>
      <c r="B168">
        <v>2030</v>
      </c>
      <c r="C168" s="2">
        <v>1263776</v>
      </c>
      <c r="D168" s="2">
        <v>2668</v>
      </c>
      <c r="E168" s="3">
        <f t="shared" si="2"/>
        <v>-1136968</v>
      </c>
    </row>
    <row r="169" spans="1:5" x14ac:dyDescent="0.25">
      <c r="A169" t="s">
        <v>13</v>
      </c>
      <c r="B169">
        <v>2030</v>
      </c>
      <c r="C169" s="2">
        <v>1263776</v>
      </c>
      <c r="D169" s="2">
        <v>2668</v>
      </c>
      <c r="E169" s="3">
        <f t="shared" si="2"/>
        <v>-1139636</v>
      </c>
    </row>
    <row r="170" spans="1:5" x14ac:dyDescent="0.25">
      <c r="A170" t="s">
        <v>2</v>
      </c>
      <c r="B170">
        <v>2031</v>
      </c>
      <c r="C170" s="2">
        <v>1263776</v>
      </c>
      <c r="D170" s="2">
        <v>2668</v>
      </c>
      <c r="E170" s="3">
        <f t="shared" si="2"/>
        <v>-1142304</v>
      </c>
    </row>
    <row r="171" spans="1:5" x14ac:dyDescent="0.25">
      <c r="A171" t="s">
        <v>3</v>
      </c>
      <c r="B171">
        <v>2031</v>
      </c>
      <c r="C171" s="2">
        <v>1263776</v>
      </c>
      <c r="D171" s="2">
        <v>2668</v>
      </c>
      <c r="E171" s="3">
        <f t="shared" si="2"/>
        <v>-1144972</v>
      </c>
    </row>
    <row r="172" spans="1:5" x14ac:dyDescent="0.25">
      <c r="A172" t="s">
        <v>4</v>
      </c>
      <c r="B172">
        <v>2031</v>
      </c>
      <c r="C172" s="2">
        <v>1263776</v>
      </c>
      <c r="D172" s="2">
        <v>2668</v>
      </c>
      <c r="E172" s="3">
        <f t="shared" si="2"/>
        <v>-1147640</v>
      </c>
    </row>
    <row r="173" spans="1:5" x14ac:dyDescent="0.25">
      <c r="A173" t="s">
        <v>5</v>
      </c>
      <c r="B173">
        <v>2031</v>
      </c>
      <c r="C173" s="2">
        <v>1263776</v>
      </c>
      <c r="D173" s="2">
        <v>2668</v>
      </c>
      <c r="E173" s="3">
        <f t="shared" si="2"/>
        <v>-1150308</v>
      </c>
    </row>
    <row r="174" spans="1:5" x14ac:dyDescent="0.25">
      <c r="A174" t="s">
        <v>6</v>
      </c>
      <c r="B174">
        <v>2031</v>
      </c>
      <c r="C174" s="2">
        <v>1263776</v>
      </c>
      <c r="D174" s="2">
        <v>2668</v>
      </c>
      <c r="E174" s="3">
        <f t="shared" si="2"/>
        <v>-1152976</v>
      </c>
    </row>
    <row r="175" spans="1:5" x14ac:dyDescent="0.25">
      <c r="A175" t="s">
        <v>7</v>
      </c>
      <c r="B175">
        <v>2031</v>
      </c>
      <c r="C175" s="2">
        <v>1263776</v>
      </c>
      <c r="D175" s="2">
        <v>2668</v>
      </c>
      <c r="E175" s="3">
        <f t="shared" si="2"/>
        <v>-1155644</v>
      </c>
    </row>
    <row r="176" spans="1:5" x14ac:dyDescent="0.25">
      <c r="A176" t="s">
        <v>8</v>
      </c>
      <c r="B176">
        <v>2031</v>
      </c>
      <c r="C176" s="2">
        <v>1263776</v>
      </c>
      <c r="D176" s="2">
        <v>2668</v>
      </c>
      <c r="E176" s="3">
        <f t="shared" si="2"/>
        <v>-1158312</v>
      </c>
    </row>
    <row r="177" spans="1:5" x14ac:dyDescent="0.25">
      <c r="A177" t="s">
        <v>9</v>
      </c>
      <c r="B177">
        <v>2031</v>
      </c>
      <c r="C177" s="2">
        <v>1263776</v>
      </c>
      <c r="D177" s="2">
        <v>2668</v>
      </c>
      <c r="E177" s="3">
        <f t="shared" si="2"/>
        <v>-1160980</v>
      </c>
    </row>
    <row r="178" spans="1:5" x14ac:dyDescent="0.25">
      <c r="A178" t="s">
        <v>10</v>
      </c>
      <c r="B178">
        <v>2031</v>
      </c>
      <c r="C178" s="2">
        <v>1263776</v>
      </c>
      <c r="D178" s="2">
        <v>2668</v>
      </c>
      <c r="E178" s="3">
        <f t="shared" si="2"/>
        <v>-1163648</v>
      </c>
    </row>
    <row r="179" spans="1:5" x14ac:dyDescent="0.25">
      <c r="A179" t="s">
        <v>11</v>
      </c>
      <c r="B179">
        <v>2031</v>
      </c>
      <c r="C179" s="2">
        <v>1263776</v>
      </c>
      <c r="D179" s="2">
        <v>2668</v>
      </c>
      <c r="E179" s="3">
        <f t="shared" si="2"/>
        <v>-1166316</v>
      </c>
    </row>
    <row r="180" spans="1:5" x14ac:dyDescent="0.25">
      <c r="A180" t="s">
        <v>12</v>
      </c>
      <c r="B180">
        <v>2031</v>
      </c>
      <c r="C180" s="2">
        <v>1263776</v>
      </c>
      <c r="D180" s="2">
        <v>2668</v>
      </c>
      <c r="E180" s="3">
        <f t="shared" si="2"/>
        <v>-1168984</v>
      </c>
    </row>
    <row r="181" spans="1:5" x14ac:dyDescent="0.25">
      <c r="A181" t="s">
        <v>13</v>
      </c>
      <c r="B181">
        <v>2031</v>
      </c>
      <c r="C181" s="2">
        <v>1263776</v>
      </c>
      <c r="D181" s="2">
        <v>2668</v>
      </c>
      <c r="E181" s="3">
        <f t="shared" si="2"/>
        <v>-1171652</v>
      </c>
    </row>
    <row r="182" spans="1:5" x14ac:dyDescent="0.25">
      <c r="A182" t="s">
        <v>2</v>
      </c>
      <c r="B182">
        <v>2032</v>
      </c>
      <c r="C182" s="2">
        <v>1263776</v>
      </c>
      <c r="D182" s="2">
        <v>2668</v>
      </c>
      <c r="E182" s="3">
        <f t="shared" si="2"/>
        <v>-1174320</v>
      </c>
    </row>
    <row r="183" spans="1:5" x14ac:dyDescent="0.25">
      <c r="A183" t="s">
        <v>3</v>
      </c>
      <c r="B183">
        <v>2032</v>
      </c>
      <c r="C183" s="2">
        <v>1263776</v>
      </c>
      <c r="D183" s="2">
        <v>2668</v>
      </c>
      <c r="E183" s="3">
        <f t="shared" si="2"/>
        <v>-1176988</v>
      </c>
    </row>
    <row r="184" spans="1:5" x14ac:dyDescent="0.25">
      <c r="A184" t="s">
        <v>4</v>
      </c>
      <c r="B184">
        <v>2032</v>
      </c>
      <c r="C184" s="2">
        <v>1263776</v>
      </c>
      <c r="D184" s="2">
        <v>2668</v>
      </c>
      <c r="E184" s="3">
        <f t="shared" si="2"/>
        <v>-1179656</v>
      </c>
    </row>
    <row r="185" spans="1:5" x14ac:dyDescent="0.25">
      <c r="A185" t="s">
        <v>5</v>
      </c>
      <c r="B185">
        <v>2032</v>
      </c>
      <c r="C185" s="2">
        <v>1263776</v>
      </c>
      <c r="D185" s="2">
        <v>2668</v>
      </c>
      <c r="E185" s="3">
        <f t="shared" si="2"/>
        <v>-1182324</v>
      </c>
    </row>
    <row r="186" spans="1:5" x14ac:dyDescent="0.25">
      <c r="A186" t="s">
        <v>6</v>
      </c>
      <c r="B186">
        <v>2032</v>
      </c>
      <c r="C186" s="2">
        <v>1263776</v>
      </c>
      <c r="D186" s="2">
        <v>2668</v>
      </c>
      <c r="E186" s="3">
        <f t="shared" si="2"/>
        <v>-1184992</v>
      </c>
    </row>
    <row r="187" spans="1:5" x14ac:dyDescent="0.25">
      <c r="A187" t="s">
        <v>7</v>
      </c>
      <c r="B187">
        <v>2032</v>
      </c>
      <c r="C187" s="2">
        <v>1263776</v>
      </c>
      <c r="D187" s="2">
        <v>2668</v>
      </c>
      <c r="E187" s="3">
        <f t="shared" si="2"/>
        <v>-1187660</v>
      </c>
    </row>
    <row r="188" spans="1:5" x14ac:dyDescent="0.25">
      <c r="A188" t="s">
        <v>8</v>
      </c>
      <c r="B188">
        <v>2032</v>
      </c>
      <c r="C188" s="2">
        <v>1263776</v>
      </c>
      <c r="D188" s="2">
        <v>2668</v>
      </c>
      <c r="E188" s="3">
        <f t="shared" si="2"/>
        <v>-1190328</v>
      </c>
    </row>
    <row r="189" spans="1:5" x14ac:dyDescent="0.25">
      <c r="A189" t="s">
        <v>9</v>
      </c>
      <c r="B189">
        <v>2032</v>
      </c>
      <c r="C189" s="2">
        <v>1263776</v>
      </c>
      <c r="D189" s="2">
        <v>2668</v>
      </c>
      <c r="E189" s="3">
        <f t="shared" si="2"/>
        <v>-1192996</v>
      </c>
    </row>
    <row r="190" spans="1:5" x14ac:dyDescent="0.25">
      <c r="A190" t="s">
        <v>10</v>
      </c>
      <c r="B190">
        <v>2032</v>
      </c>
      <c r="C190" s="2">
        <v>1263776</v>
      </c>
      <c r="D190" s="2">
        <v>2668</v>
      </c>
      <c r="E190" s="3">
        <f t="shared" si="2"/>
        <v>-1195664</v>
      </c>
    </row>
    <row r="191" spans="1:5" x14ac:dyDescent="0.25">
      <c r="A191" t="s">
        <v>11</v>
      </c>
      <c r="B191">
        <v>2032</v>
      </c>
      <c r="C191" s="2">
        <v>1263776</v>
      </c>
      <c r="D191" s="2">
        <v>2668</v>
      </c>
      <c r="E191" s="3">
        <f t="shared" si="2"/>
        <v>-1198332</v>
      </c>
    </row>
    <row r="192" spans="1:5" x14ac:dyDescent="0.25">
      <c r="A192" t="s">
        <v>12</v>
      </c>
      <c r="B192">
        <v>2032</v>
      </c>
      <c r="C192" s="2">
        <v>1263776</v>
      </c>
      <c r="D192" s="2">
        <v>2668</v>
      </c>
      <c r="E192" s="3">
        <f t="shared" si="2"/>
        <v>-1201000</v>
      </c>
    </row>
    <row r="193" spans="1:5" x14ac:dyDescent="0.25">
      <c r="A193" t="s">
        <v>13</v>
      </c>
      <c r="B193">
        <v>2032</v>
      </c>
      <c r="C193" s="2">
        <v>1263776</v>
      </c>
      <c r="D193" s="2">
        <v>2668</v>
      </c>
      <c r="E193" s="3">
        <f t="shared" si="2"/>
        <v>-1203668</v>
      </c>
    </row>
    <row r="194" spans="1:5" x14ac:dyDescent="0.25">
      <c r="A194" t="s">
        <v>2</v>
      </c>
      <c r="B194">
        <v>2033</v>
      </c>
      <c r="C194" s="2">
        <v>1263776</v>
      </c>
      <c r="D194" s="2">
        <v>2668</v>
      </c>
      <c r="E194" s="3">
        <f t="shared" si="2"/>
        <v>-1206336</v>
      </c>
    </row>
    <row r="195" spans="1:5" x14ac:dyDescent="0.25">
      <c r="A195" t="s">
        <v>3</v>
      </c>
      <c r="B195">
        <v>2033</v>
      </c>
      <c r="C195" s="2">
        <v>1263776</v>
      </c>
      <c r="D195" s="2">
        <v>2668</v>
      </c>
      <c r="E195" s="3">
        <f t="shared" si="2"/>
        <v>-1209004</v>
      </c>
    </row>
    <row r="196" spans="1:5" x14ac:dyDescent="0.25">
      <c r="A196" t="s">
        <v>4</v>
      </c>
      <c r="B196">
        <v>2033</v>
      </c>
      <c r="C196" s="2">
        <v>1263776</v>
      </c>
      <c r="D196" s="2">
        <v>2668</v>
      </c>
      <c r="E196" s="3">
        <f t="shared" ref="E196:E216" si="3">E195-D196</f>
        <v>-1211672</v>
      </c>
    </row>
    <row r="197" spans="1:5" x14ac:dyDescent="0.25">
      <c r="A197" t="s">
        <v>5</v>
      </c>
      <c r="B197">
        <v>2033</v>
      </c>
      <c r="C197" s="2">
        <v>1263776</v>
      </c>
      <c r="D197" s="2">
        <v>2668</v>
      </c>
      <c r="E197" s="3">
        <f t="shared" si="3"/>
        <v>-1214340</v>
      </c>
    </row>
    <row r="198" spans="1:5" x14ac:dyDescent="0.25">
      <c r="A198" t="s">
        <v>6</v>
      </c>
      <c r="B198">
        <v>2033</v>
      </c>
      <c r="C198" s="2">
        <v>1263776</v>
      </c>
      <c r="D198" s="2">
        <v>2668</v>
      </c>
      <c r="E198" s="3">
        <f t="shared" si="3"/>
        <v>-1217008</v>
      </c>
    </row>
    <row r="199" spans="1:5" x14ac:dyDescent="0.25">
      <c r="A199" t="s">
        <v>7</v>
      </c>
      <c r="B199">
        <v>2033</v>
      </c>
      <c r="C199" s="2">
        <v>1263776</v>
      </c>
      <c r="D199" s="2">
        <v>2668</v>
      </c>
      <c r="E199" s="3">
        <f t="shared" si="3"/>
        <v>-1219676</v>
      </c>
    </row>
    <row r="200" spans="1:5" x14ac:dyDescent="0.25">
      <c r="A200" t="s">
        <v>8</v>
      </c>
      <c r="B200">
        <v>2033</v>
      </c>
      <c r="C200" s="2">
        <v>1263776</v>
      </c>
      <c r="D200" s="2">
        <v>2668</v>
      </c>
      <c r="E200" s="3">
        <f t="shared" si="3"/>
        <v>-1222344</v>
      </c>
    </row>
    <row r="201" spans="1:5" x14ac:dyDescent="0.25">
      <c r="A201" t="s">
        <v>9</v>
      </c>
      <c r="B201">
        <v>2033</v>
      </c>
      <c r="C201" s="2">
        <v>1263776</v>
      </c>
      <c r="D201" s="2">
        <v>2668</v>
      </c>
      <c r="E201" s="3">
        <f t="shared" si="3"/>
        <v>-1225012</v>
      </c>
    </row>
    <row r="202" spans="1:5" x14ac:dyDescent="0.25">
      <c r="A202" t="s">
        <v>10</v>
      </c>
      <c r="B202">
        <v>2033</v>
      </c>
      <c r="C202" s="2">
        <v>1263776</v>
      </c>
      <c r="D202" s="2">
        <v>2668</v>
      </c>
      <c r="E202" s="3">
        <f t="shared" si="3"/>
        <v>-1227680</v>
      </c>
    </row>
    <row r="203" spans="1:5" x14ac:dyDescent="0.25">
      <c r="A203" t="s">
        <v>11</v>
      </c>
      <c r="B203">
        <v>2033</v>
      </c>
      <c r="C203" s="2">
        <v>1263776</v>
      </c>
      <c r="D203" s="2">
        <v>2668</v>
      </c>
      <c r="E203" s="3">
        <f t="shared" si="3"/>
        <v>-1230348</v>
      </c>
    </row>
    <row r="204" spans="1:5" x14ac:dyDescent="0.25">
      <c r="A204" t="s">
        <v>12</v>
      </c>
      <c r="B204">
        <v>2033</v>
      </c>
      <c r="C204" s="2">
        <v>1263776</v>
      </c>
      <c r="D204" s="2">
        <v>2668</v>
      </c>
      <c r="E204" s="3">
        <f t="shared" si="3"/>
        <v>-1233016</v>
      </c>
    </row>
    <row r="205" spans="1:5" x14ac:dyDescent="0.25">
      <c r="A205" t="s">
        <v>13</v>
      </c>
      <c r="B205">
        <v>2033</v>
      </c>
      <c r="C205" s="2">
        <v>1263776</v>
      </c>
      <c r="D205" s="2">
        <v>2668</v>
      </c>
      <c r="E205" s="3">
        <f t="shared" si="3"/>
        <v>-1235684</v>
      </c>
    </row>
    <row r="206" spans="1:5" x14ac:dyDescent="0.25">
      <c r="A206" t="s">
        <v>2</v>
      </c>
      <c r="B206">
        <v>2034</v>
      </c>
      <c r="C206" s="2">
        <v>1263776</v>
      </c>
      <c r="D206" s="2">
        <v>2668</v>
      </c>
      <c r="E206" s="3">
        <f t="shared" si="3"/>
        <v>-1238352</v>
      </c>
    </row>
    <row r="207" spans="1:5" x14ac:dyDescent="0.25">
      <c r="A207" t="s">
        <v>3</v>
      </c>
      <c r="B207">
        <v>2034</v>
      </c>
      <c r="C207" s="2">
        <v>1263776</v>
      </c>
      <c r="D207" s="2">
        <v>2668</v>
      </c>
      <c r="E207" s="3">
        <f t="shared" si="3"/>
        <v>-1241020</v>
      </c>
    </row>
    <row r="208" spans="1:5" x14ac:dyDescent="0.25">
      <c r="A208" t="s">
        <v>4</v>
      </c>
      <c r="B208">
        <v>2034</v>
      </c>
      <c r="C208" s="2">
        <v>1263776</v>
      </c>
      <c r="D208" s="2">
        <v>2668</v>
      </c>
      <c r="E208" s="3">
        <f t="shared" si="3"/>
        <v>-1243688</v>
      </c>
    </row>
    <row r="209" spans="1:7" x14ac:dyDescent="0.25">
      <c r="A209" t="s">
        <v>5</v>
      </c>
      <c r="B209">
        <v>2034</v>
      </c>
      <c r="C209" s="2">
        <v>1263776</v>
      </c>
      <c r="D209" s="2">
        <v>2668</v>
      </c>
      <c r="E209" s="3">
        <f t="shared" si="3"/>
        <v>-1246356</v>
      </c>
    </row>
    <row r="210" spans="1:7" x14ac:dyDescent="0.25">
      <c r="A210" t="s">
        <v>6</v>
      </c>
      <c r="B210">
        <v>2034</v>
      </c>
      <c r="C210" s="2">
        <v>1263776</v>
      </c>
      <c r="D210" s="2">
        <v>2668</v>
      </c>
      <c r="E210" s="3">
        <f t="shared" si="3"/>
        <v>-1249024</v>
      </c>
    </row>
    <row r="211" spans="1:7" x14ac:dyDescent="0.25">
      <c r="A211" t="s">
        <v>7</v>
      </c>
      <c r="B211">
        <v>2034</v>
      </c>
      <c r="C211" s="2">
        <v>1263776</v>
      </c>
      <c r="D211" s="2">
        <v>2668</v>
      </c>
      <c r="E211" s="3">
        <f t="shared" si="3"/>
        <v>-1251692</v>
      </c>
    </row>
    <row r="212" spans="1:7" x14ac:dyDescent="0.25">
      <c r="A212" t="s">
        <v>8</v>
      </c>
      <c r="B212">
        <v>2034</v>
      </c>
      <c r="C212" s="2">
        <v>1263776</v>
      </c>
      <c r="D212" s="2">
        <v>2668</v>
      </c>
      <c r="E212" s="3">
        <f t="shared" si="3"/>
        <v>-1254360</v>
      </c>
    </row>
    <row r="213" spans="1:7" x14ac:dyDescent="0.25">
      <c r="A213" t="s">
        <v>9</v>
      </c>
      <c r="B213">
        <v>2034</v>
      </c>
      <c r="C213" s="2">
        <v>1263776</v>
      </c>
      <c r="D213" s="2">
        <v>2668</v>
      </c>
      <c r="E213" s="3">
        <f t="shared" si="3"/>
        <v>-1257028</v>
      </c>
    </row>
    <row r="214" spans="1:7" x14ac:dyDescent="0.25">
      <c r="A214" t="s">
        <v>10</v>
      </c>
      <c r="B214">
        <v>2034</v>
      </c>
      <c r="C214" s="2">
        <v>1263776</v>
      </c>
      <c r="D214" s="2">
        <v>2668</v>
      </c>
      <c r="E214" s="3">
        <f t="shared" si="3"/>
        <v>-1259696</v>
      </c>
    </row>
    <row r="215" spans="1:7" x14ac:dyDescent="0.25">
      <c r="A215" t="s">
        <v>11</v>
      </c>
      <c r="B215">
        <v>2034</v>
      </c>
      <c r="C215" s="2">
        <v>1263776</v>
      </c>
      <c r="D215" s="2">
        <v>2668</v>
      </c>
      <c r="E215" s="3">
        <f t="shared" si="3"/>
        <v>-1262364</v>
      </c>
    </row>
    <row r="216" spans="1:7" x14ac:dyDescent="0.25">
      <c r="A216" t="s">
        <v>12</v>
      </c>
      <c r="B216">
        <v>2034</v>
      </c>
      <c r="C216" s="2">
        <v>1263776</v>
      </c>
      <c r="D216" s="2">
        <v>1412</v>
      </c>
      <c r="E216" s="3">
        <f t="shared" si="3"/>
        <v>-1263776</v>
      </c>
      <c r="G216" s="3"/>
    </row>
    <row r="217" spans="1:7" x14ac:dyDescent="0.25">
      <c r="A217" t="s">
        <v>13</v>
      </c>
      <c r="B217">
        <v>2034</v>
      </c>
      <c r="C217" s="2"/>
      <c r="D217" s="2"/>
      <c r="E217" s="3"/>
    </row>
    <row r="218" spans="1:7" x14ac:dyDescent="0.25">
      <c r="A218" t="s">
        <v>2</v>
      </c>
      <c r="B218">
        <v>2035</v>
      </c>
      <c r="C218" s="2"/>
      <c r="D218" s="2"/>
      <c r="E218" s="3"/>
    </row>
    <row r="219" spans="1:7" x14ac:dyDescent="0.25">
      <c r="A219" t="s">
        <v>3</v>
      </c>
      <c r="B219">
        <v>2035</v>
      </c>
      <c r="C219" s="2"/>
      <c r="D219" s="2"/>
      <c r="E219" s="3"/>
    </row>
    <row r="220" spans="1:7" x14ac:dyDescent="0.25">
      <c r="A220" t="s">
        <v>4</v>
      </c>
      <c r="B220">
        <v>2035</v>
      </c>
      <c r="C220" s="2"/>
      <c r="D220" s="2"/>
      <c r="E220" s="3"/>
    </row>
    <row r="221" spans="1:7" x14ac:dyDescent="0.25">
      <c r="A221" t="s">
        <v>5</v>
      </c>
      <c r="B221">
        <v>2035</v>
      </c>
      <c r="C221" s="2"/>
      <c r="D221" s="2"/>
      <c r="E221" s="3"/>
    </row>
    <row r="222" spans="1:7" x14ac:dyDescent="0.25">
      <c r="A222" t="s">
        <v>6</v>
      </c>
      <c r="B222">
        <v>2035</v>
      </c>
      <c r="C222" s="2"/>
      <c r="D222" s="2"/>
      <c r="E222" s="3"/>
    </row>
    <row r="223" spans="1:7" x14ac:dyDescent="0.25">
      <c r="A223" t="s">
        <v>7</v>
      </c>
      <c r="B223">
        <v>2035</v>
      </c>
      <c r="C223" s="2"/>
      <c r="D223" s="2"/>
      <c r="E223" s="3"/>
    </row>
    <row r="224" spans="1:7" x14ac:dyDescent="0.25">
      <c r="A224" t="s">
        <v>8</v>
      </c>
      <c r="B224">
        <v>2035</v>
      </c>
      <c r="C224" s="2"/>
      <c r="D224" s="2"/>
      <c r="E224" s="3"/>
    </row>
    <row r="225" spans="1:5" x14ac:dyDescent="0.25">
      <c r="A225" t="s">
        <v>9</v>
      </c>
      <c r="B225">
        <v>2035</v>
      </c>
      <c r="C225" s="2"/>
      <c r="D225" s="2"/>
      <c r="E225" s="3"/>
    </row>
    <row r="226" spans="1:5" x14ac:dyDescent="0.25">
      <c r="A226" t="s">
        <v>10</v>
      </c>
      <c r="B226">
        <v>2035</v>
      </c>
      <c r="C226" s="2"/>
      <c r="D226" s="2"/>
      <c r="E226" s="3"/>
    </row>
    <row r="227" spans="1:5" x14ac:dyDescent="0.25">
      <c r="A227" t="s">
        <v>11</v>
      </c>
      <c r="B227">
        <v>2035</v>
      </c>
      <c r="C227" s="2"/>
      <c r="D227" s="2"/>
      <c r="E227" s="3"/>
    </row>
    <row r="228" spans="1:5" x14ac:dyDescent="0.25">
      <c r="A228" t="s">
        <v>12</v>
      </c>
      <c r="B228">
        <v>2035</v>
      </c>
      <c r="C228" s="2"/>
      <c r="D228" s="2"/>
      <c r="E228" s="3"/>
    </row>
    <row r="229" spans="1:5" x14ac:dyDescent="0.25">
      <c r="A229" t="s">
        <v>13</v>
      </c>
      <c r="B229">
        <v>2035</v>
      </c>
      <c r="C229" s="2"/>
      <c r="D229" s="2"/>
      <c r="E229" s="3"/>
    </row>
    <row r="230" spans="1:5" x14ac:dyDescent="0.25">
      <c r="A230" t="s">
        <v>2</v>
      </c>
      <c r="B230">
        <v>2036</v>
      </c>
      <c r="C230" s="2"/>
      <c r="D230" s="2"/>
      <c r="E230" s="3"/>
    </row>
    <row r="231" spans="1:5" x14ac:dyDescent="0.25">
      <c r="A231" t="s">
        <v>3</v>
      </c>
      <c r="B231">
        <v>2036</v>
      </c>
      <c r="C231" s="2"/>
      <c r="D231" s="2"/>
      <c r="E231" s="3"/>
    </row>
    <row r="232" spans="1:5" x14ac:dyDescent="0.25">
      <c r="A232" t="s">
        <v>4</v>
      </c>
      <c r="B232">
        <v>2036</v>
      </c>
      <c r="C232" s="2"/>
      <c r="D232" s="2"/>
      <c r="E232" s="3"/>
    </row>
    <row r="233" spans="1:5" x14ac:dyDescent="0.25">
      <c r="A233" t="s">
        <v>5</v>
      </c>
      <c r="B233">
        <v>2036</v>
      </c>
      <c r="C233" s="2"/>
      <c r="D233" s="2"/>
      <c r="E233" s="3"/>
    </row>
    <row r="234" spans="1:5" x14ac:dyDescent="0.25">
      <c r="A234" t="s">
        <v>6</v>
      </c>
      <c r="B234">
        <v>2036</v>
      </c>
      <c r="C234" s="2"/>
      <c r="D234" s="2"/>
      <c r="E234" s="3"/>
    </row>
    <row r="235" spans="1:5" x14ac:dyDescent="0.25">
      <c r="A235" t="s">
        <v>7</v>
      </c>
      <c r="B235">
        <v>2036</v>
      </c>
      <c r="C235" s="2"/>
      <c r="D235" s="2"/>
      <c r="E235" s="3"/>
    </row>
    <row r="236" spans="1:5" x14ac:dyDescent="0.25">
      <c r="A236" t="s">
        <v>8</v>
      </c>
      <c r="B236">
        <v>2036</v>
      </c>
      <c r="C236" s="2"/>
      <c r="D236" s="2"/>
      <c r="E236" s="3"/>
    </row>
    <row r="237" spans="1:5" x14ac:dyDescent="0.25">
      <c r="A237" t="s">
        <v>9</v>
      </c>
      <c r="B237">
        <v>2036</v>
      </c>
      <c r="C237" s="2"/>
      <c r="D237" s="2"/>
      <c r="E237" s="3"/>
    </row>
    <row r="238" spans="1:5" x14ac:dyDescent="0.25">
      <c r="A238" t="s">
        <v>10</v>
      </c>
      <c r="B238">
        <v>2036</v>
      </c>
      <c r="C238" s="2"/>
      <c r="D238" s="2"/>
      <c r="E238" s="3"/>
    </row>
    <row r="239" spans="1:5" x14ac:dyDescent="0.25">
      <c r="A239" t="s">
        <v>11</v>
      </c>
      <c r="B239">
        <v>2036</v>
      </c>
      <c r="C239" s="2"/>
      <c r="D239" s="2"/>
      <c r="E239" s="3"/>
    </row>
    <row r="240" spans="1:5" x14ac:dyDescent="0.25">
      <c r="A240" t="s">
        <v>12</v>
      </c>
      <c r="B240">
        <v>2036</v>
      </c>
      <c r="C240" s="2"/>
      <c r="D240" s="2"/>
      <c r="E240" s="3"/>
    </row>
    <row r="241" spans="1:5" x14ac:dyDescent="0.25">
      <c r="A241" t="s">
        <v>13</v>
      </c>
      <c r="B241">
        <v>2036</v>
      </c>
      <c r="C241" s="2"/>
      <c r="D241" s="2"/>
      <c r="E241" s="3"/>
    </row>
    <row r="242" spans="1:5" x14ac:dyDescent="0.25">
      <c r="A242" t="s">
        <v>2</v>
      </c>
      <c r="B242">
        <v>2037</v>
      </c>
      <c r="C242" s="2"/>
      <c r="D242" s="2"/>
      <c r="E242" s="3"/>
    </row>
    <row r="243" spans="1:5" x14ac:dyDescent="0.25">
      <c r="A243" t="s">
        <v>3</v>
      </c>
      <c r="B243">
        <v>2037</v>
      </c>
      <c r="C243" s="2"/>
      <c r="D243" s="2"/>
      <c r="E243" s="3"/>
    </row>
    <row r="244" spans="1:5" x14ac:dyDescent="0.25">
      <c r="A244" t="s">
        <v>4</v>
      </c>
      <c r="B244">
        <v>2037</v>
      </c>
      <c r="C244" s="2"/>
      <c r="D244" s="2"/>
      <c r="E244" s="3"/>
    </row>
    <row r="245" spans="1:5" x14ac:dyDescent="0.25">
      <c r="A245" t="s">
        <v>5</v>
      </c>
      <c r="B245">
        <v>2037</v>
      </c>
      <c r="C245" s="2"/>
      <c r="D245" s="2"/>
      <c r="E245" s="3"/>
    </row>
    <row r="246" spans="1:5" x14ac:dyDescent="0.25">
      <c r="A246" t="s">
        <v>6</v>
      </c>
      <c r="B246">
        <v>2037</v>
      </c>
      <c r="C246" s="2"/>
      <c r="D246" s="2"/>
      <c r="E246" s="3"/>
    </row>
    <row r="247" spans="1:5" x14ac:dyDescent="0.25">
      <c r="A247" t="s">
        <v>7</v>
      </c>
      <c r="B247">
        <v>2037</v>
      </c>
      <c r="C247" s="2"/>
      <c r="D247" s="2"/>
      <c r="E247" s="3"/>
    </row>
    <row r="248" spans="1:5" x14ac:dyDescent="0.25">
      <c r="A248" t="s">
        <v>8</v>
      </c>
      <c r="B248">
        <v>2037</v>
      </c>
      <c r="C248" s="2"/>
      <c r="D248" s="2"/>
      <c r="E248" s="3"/>
    </row>
    <row r="249" spans="1:5" x14ac:dyDescent="0.25">
      <c r="A249" t="s">
        <v>9</v>
      </c>
      <c r="B249">
        <v>2037</v>
      </c>
      <c r="C249" s="2"/>
      <c r="D249" s="2"/>
      <c r="E249" s="3"/>
    </row>
    <row r="250" spans="1:5" x14ac:dyDescent="0.25">
      <c r="A250" t="s">
        <v>10</v>
      </c>
      <c r="B250">
        <v>2037</v>
      </c>
      <c r="C250" s="2"/>
      <c r="D250" s="2"/>
      <c r="E250" s="3"/>
    </row>
    <row r="251" spans="1:5" x14ac:dyDescent="0.25">
      <c r="A251" t="s">
        <v>11</v>
      </c>
      <c r="B251">
        <v>2037</v>
      </c>
      <c r="C251" s="2"/>
      <c r="D251" s="2"/>
      <c r="E251" s="3"/>
    </row>
    <row r="252" spans="1:5" x14ac:dyDescent="0.25">
      <c r="A252" t="s">
        <v>12</v>
      </c>
      <c r="B252">
        <v>2037</v>
      </c>
      <c r="C252" s="2"/>
      <c r="D252" s="2"/>
      <c r="E252" s="3"/>
    </row>
    <row r="253" spans="1:5" x14ac:dyDescent="0.25">
      <c r="A253" t="s">
        <v>13</v>
      </c>
      <c r="B253">
        <v>2037</v>
      </c>
      <c r="C253" s="2"/>
      <c r="D253" s="2"/>
      <c r="E253" s="3"/>
    </row>
    <row r="254" spans="1:5" x14ac:dyDescent="0.25">
      <c r="A254" t="s">
        <v>2</v>
      </c>
      <c r="B254">
        <v>2038</v>
      </c>
      <c r="C254" s="2"/>
      <c r="D254" s="2"/>
      <c r="E254" s="3"/>
    </row>
    <row r="255" spans="1:5" x14ac:dyDescent="0.25">
      <c r="A255" t="s">
        <v>3</v>
      </c>
      <c r="B255">
        <v>2038</v>
      </c>
      <c r="C255" s="2"/>
      <c r="D255" s="2"/>
      <c r="E255" s="3"/>
    </row>
    <row r="256" spans="1:5" x14ac:dyDescent="0.25">
      <c r="A256" t="s">
        <v>4</v>
      </c>
      <c r="B256">
        <v>2038</v>
      </c>
      <c r="C256" s="2"/>
      <c r="D256" s="2"/>
      <c r="E256" s="3"/>
    </row>
    <row r="257" spans="1:5" x14ac:dyDescent="0.25">
      <c r="A257" t="s">
        <v>5</v>
      </c>
      <c r="B257">
        <v>2038</v>
      </c>
      <c r="C257" s="2"/>
      <c r="D257" s="2"/>
      <c r="E257" s="3"/>
    </row>
    <row r="258" spans="1:5" x14ac:dyDescent="0.25">
      <c r="A258" t="s">
        <v>6</v>
      </c>
      <c r="B258">
        <v>2038</v>
      </c>
      <c r="C258" s="2"/>
      <c r="D258" s="2"/>
      <c r="E258" s="3"/>
    </row>
    <row r="259" spans="1:5" x14ac:dyDescent="0.25">
      <c r="A259" t="s">
        <v>7</v>
      </c>
      <c r="B259">
        <v>2038</v>
      </c>
      <c r="C259" s="2"/>
      <c r="D259" s="2"/>
      <c r="E259" s="3"/>
    </row>
    <row r="260" spans="1:5" x14ac:dyDescent="0.25">
      <c r="A260" t="s">
        <v>8</v>
      </c>
      <c r="B260">
        <v>2038</v>
      </c>
      <c r="C260" s="2"/>
      <c r="D260" s="2"/>
      <c r="E260" s="3"/>
    </row>
    <row r="261" spans="1:5" x14ac:dyDescent="0.25">
      <c r="A261" t="s">
        <v>9</v>
      </c>
      <c r="B261">
        <v>2038</v>
      </c>
      <c r="C261" s="2"/>
      <c r="D261" s="2"/>
      <c r="E261" s="3"/>
    </row>
    <row r="262" spans="1:5" x14ac:dyDescent="0.25">
      <c r="A262" t="s">
        <v>10</v>
      </c>
      <c r="B262">
        <v>2038</v>
      </c>
      <c r="C262" s="2"/>
      <c r="D262" s="2"/>
      <c r="E262" s="3"/>
    </row>
    <row r="263" spans="1:5" x14ac:dyDescent="0.25">
      <c r="A263" t="s">
        <v>11</v>
      </c>
      <c r="B263">
        <v>2038</v>
      </c>
      <c r="C263" s="2"/>
      <c r="D263" s="2"/>
      <c r="E263" s="3"/>
    </row>
    <row r="264" spans="1:5" x14ac:dyDescent="0.25">
      <c r="A264" t="s">
        <v>12</v>
      </c>
      <c r="B264">
        <v>2038</v>
      </c>
      <c r="C264" s="2"/>
      <c r="D264" s="2"/>
      <c r="E264" s="3"/>
    </row>
    <row r="265" spans="1:5" x14ac:dyDescent="0.25">
      <c r="A265" t="s">
        <v>13</v>
      </c>
      <c r="B265">
        <v>2038</v>
      </c>
      <c r="C265" s="2"/>
      <c r="D265" s="2"/>
      <c r="E265" s="3"/>
    </row>
    <row r="266" spans="1:5" x14ac:dyDescent="0.25">
      <c r="A266" t="s">
        <v>2</v>
      </c>
      <c r="B266">
        <v>2039</v>
      </c>
      <c r="C266" s="2"/>
      <c r="D266" s="2"/>
      <c r="E266" s="3"/>
    </row>
    <row r="267" spans="1:5" x14ac:dyDescent="0.25">
      <c r="A267" t="s">
        <v>3</v>
      </c>
      <c r="B267">
        <v>2039</v>
      </c>
      <c r="C267" s="2"/>
      <c r="D267" s="2"/>
      <c r="E267" s="3"/>
    </row>
    <row r="268" spans="1:5" x14ac:dyDescent="0.25">
      <c r="A268" t="s">
        <v>4</v>
      </c>
      <c r="B268">
        <v>2039</v>
      </c>
      <c r="C268" s="2"/>
      <c r="D268" s="2"/>
      <c r="E268" s="3"/>
    </row>
    <row r="269" spans="1:5" x14ac:dyDescent="0.25">
      <c r="A269" t="s">
        <v>5</v>
      </c>
      <c r="B269">
        <v>2039</v>
      </c>
      <c r="C269" s="2"/>
      <c r="D269" s="2"/>
      <c r="E269" s="3"/>
    </row>
    <row r="270" spans="1:5" x14ac:dyDescent="0.25">
      <c r="A270" t="s">
        <v>6</v>
      </c>
      <c r="B270">
        <v>2039</v>
      </c>
      <c r="C270" s="2"/>
      <c r="D270" s="2"/>
      <c r="E270" s="3"/>
    </row>
    <row r="271" spans="1:5" x14ac:dyDescent="0.25">
      <c r="A271" t="s">
        <v>7</v>
      </c>
      <c r="B271">
        <v>2039</v>
      </c>
      <c r="C271" s="2"/>
      <c r="D271" s="2"/>
      <c r="E271" s="3"/>
    </row>
    <row r="272" spans="1:5" x14ac:dyDescent="0.25">
      <c r="A272" t="s">
        <v>8</v>
      </c>
      <c r="B272">
        <v>2039</v>
      </c>
      <c r="C272" s="2"/>
      <c r="D272" s="2"/>
      <c r="E272" s="3"/>
    </row>
    <row r="273" spans="1:5" x14ac:dyDescent="0.25">
      <c r="A273" t="s">
        <v>9</v>
      </c>
      <c r="B273">
        <v>2039</v>
      </c>
      <c r="C273" s="2"/>
      <c r="D273" s="2"/>
      <c r="E273" s="3"/>
    </row>
    <row r="274" spans="1:5" x14ac:dyDescent="0.25">
      <c r="A274" t="s">
        <v>10</v>
      </c>
      <c r="B274">
        <v>2039</v>
      </c>
    </row>
    <row r="275" spans="1:5" x14ac:dyDescent="0.25">
      <c r="A275" t="s">
        <v>11</v>
      </c>
      <c r="B275">
        <v>2039</v>
      </c>
    </row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 A C T I V E ! 1 5 6 7 5 9 5 2 . 1 < / d o c u m e n t i d >  
     < s e n d e r i d > K E A B E T < / s e n d e r i d >  
     < s e n d e r e m a i l > B K E A T I N G @ G U N S T E R . C O M < / s e n d e r e m a i l >  
     < l a s t m o d i f i e d > 2 0 2 2 - 0 6 - 0 4 T 1 0 : 3 5 : 4 0 . 0 0 0 0 0 0 0 - 0 4 : 0 0 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Acq. Adj. Chesapeake</vt:lpstr>
      <vt:lpstr>Atlantic Utilities</vt:lpstr>
    </vt:vector>
  </TitlesOfParts>
  <Company>Chesapeake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dcterms:created xsi:type="dcterms:W3CDTF">2019-11-06T15:00:36Z</dcterms:created>
  <dcterms:modified xsi:type="dcterms:W3CDTF">2022-06-04T14:35:40Z</dcterms:modified>
</cp:coreProperties>
</file>