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W:\Treasury_Finance_New\PSC\Rate Cases\FPU Rate Case 2022\"/>
    </mc:Choice>
  </mc:AlternateContent>
  <xr:revisionPtr revIDLastSave="0" documentId="8_{DB9E06A2-2033-45DC-80D6-36CC834A023C}" xr6:coauthVersionLast="36" xr6:coauthVersionMax="36" xr10:uidLastSave="{00000000-0000-0000-0000-000000000000}"/>
  <bookViews>
    <workbookView xWindow="0" yWindow="0" windowWidth="25200" windowHeight="11175" xr2:uid="{257514C1-D70A-4FCB-93E9-CC946F5900F7}"/>
  </bookViews>
  <sheets>
    <sheet name="LTD Combined" sheetId="1" r:id="rId1"/>
  </sheets>
  <externalReferences>
    <externalReference r:id="rId2"/>
  </externalReferences>
  <definedNames>
    <definedName name="_aaa">#REF!</definedName>
    <definedName name="_ALL01" localSheetId="0">#REF!</definedName>
    <definedName name="_ALL01">#REF!</definedName>
    <definedName name="_ALL02" localSheetId="0">#REF!</definedName>
    <definedName name="_ALL02">#REF!</definedName>
    <definedName name="_ALL03" localSheetId="0">#REF!</definedName>
    <definedName name="_ALL03">#REF!</definedName>
    <definedName name="_ALL04" localSheetId="0">#REF!</definedName>
    <definedName name="_ALL04">#REF!</definedName>
    <definedName name="_ALL05" localSheetId="0">#REF!</definedName>
    <definedName name="_ALL05">#REF!</definedName>
    <definedName name="_ALL06" localSheetId="0">#REF!</definedName>
    <definedName name="_ALL06">#REF!</definedName>
    <definedName name="_ALL07" localSheetId="0">#REF!</definedName>
    <definedName name="_ALL07">#REF!</definedName>
    <definedName name="_ALL08" localSheetId="0">#REF!</definedName>
    <definedName name="_ALL08">#REF!</definedName>
    <definedName name="_ALL09" localSheetId="0">#REF!</definedName>
    <definedName name="_ALL09">#REF!</definedName>
    <definedName name="_ALL10" localSheetId="0">#REF!</definedName>
    <definedName name="_ALL10">#REF!</definedName>
    <definedName name="_ALL11" localSheetId="0">#REF!</definedName>
    <definedName name="_ALL11">#REF!</definedName>
    <definedName name="_ALL12" localSheetId="0">#REF!</definedName>
    <definedName name="_ALL12">#REF!</definedName>
    <definedName name="_ALL13" localSheetId="0">#REF!</definedName>
    <definedName name="_ALL13">#REF!</definedName>
    <definedName name="ALLLIST" localSheetId="0">#REF!</definedName>
    <definedName name="ALLLIST">#REF!</definedName>
    <definedName name="BRK" localSheetId="0">#REF!</definedName>
    <definedName name="BRK">#REF!</definedName>
    <definedName name="BYMONTH">#REF!</definedName>
    <definedName name="CHOICE" localSheetId="0">#REF!</definedName>
    <definedName name="CHOICE">#REF!</definedName>
    <definedName name="CHOICELIST" localSheetId="0">#REF!</definedName>
    <definedName name="CHOICELIST">#REF!</definedName>
    <definedName name="CLTDBYMONTH">#REF!</definedName>
    <definedName name="d">#REF!</definedName>
    <definedName name="DEFLND" localSheetId="0">#REF!</definedName>
    <definedName name="DEFLND">#REF!</definedName>
    <definedName name="DEFPOR" localSheetId="0">#REF!</definedName>
    <definedName name="DEFPOR">#REF!</definedName>
    <definedName name="FTRTXT" localSheetId="0">#REF!</definedName>
    <definedName name="FTRTXT">#REF!</definedName>
    <definedName name="GETVER" localSheetId="0">#REF!</definedName>
    <definedName name="GETVER">#REF!</definedName>
    <definedName name="LTD">#REF!</definedName>
    <definedName name="LTDBYMONTH">#REF!</definedName>
    <definedName name="LTDDFT" localSheetId="0">'LTD Combined'!$A$1:$P$46</definedName>
    <definedName name="LTDDFT">#REF!</definedName>
    <definedName name="LTDSCHED">#REF!</definedName>
    <definedName name="PGNUM" localSheetId="0">#REF!</definedName>
    <definedName name="PGNUM">#REF!</definedName>
    <definedName name="PGTABLE" localSheetId="0">#REF!</definedName>
    <definedName name="PGTABLE">#REF!</definedName>
    <definedName name="_xlnm.Print_Area" localSheetId="0">'LTD Combined'!$B$1:$P$46</definedName>
    <definedName name="Print_Area_MI">#REF!</definedName>
    <definedName name="PRNALL" localSheetId="0">#REF!</definedName>
    <definedName name="PRNALL">#REF!</definedName>
    <definedName name="SURE" localSheetId="0">#REF!</definedName>
    <definedName name="SURE">#REF!</definedName>
    <definedName name="WORKDATE" localSheetId="0">#REF!</definedName>
    <definedName name="WORKDATE">#REF!</definedName>
    <definedName name="YPA" localSheetId="0">#REF!</definedName>
    <definedName name="YPA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4" i="1" l="1"/>
  <c r="N39" i="1"/>
  <c r="P39" i="1" s="1"/>
  <c r="P41" i="1"/>
  <c r="P37" i="1"/>
  <c r="P35" i="1"/>
  <c r="P33" i="1"/>
  <c r="P31" i="1"/>
  <c r="P29" i="1"/>
  <c r="P27" i="1"/>
  <c r="P25" i="1"/>
  <c r="P23" i="1"/>
  <c r="P21" i="1"/>
  <c r="P19" i="1"/>
  <c r="P17" i="1"/>
  <c r="P15" i="1"/>
  <c r="N15" i="1"/>
  <c r="I44" i="1"/>
  <c r="L44" i="1"/>
  <c r="N25" i="1" s="1"/>
  <c r="L9" i="1"/>
  <c r="N17" i="1" l="1"/>
  <c r="N27" i="1"/>
  <c r="N33" i="1"/>
  <c r="N41" i="1"/>
  <c r="N37" i="1"/>
  <c r="N23" i="1"/>
  <c r="N29" i="1"/>
  <c r="N35" i="1"/>
  <c r="N19" i="1"/>
  <c r="N31" i="1"/>
  <c r="N21" i="1"/>
  <c r="P44" i="1" l="1"/>
</calcChain>
</file>

<file path=xl/sharedStrings.xml><?xml version="1.0" encoding="utf-8"?>
<sst xmlns="http://schemas.openxmlformats.org/spreadsheetml/2006/main" count="36" uniqueCount="20">
  <si>
    <t>Chesapeake Utilities Corporation</t>
  </si>
  <si>
    <t>Weighted Average Cost of Long-term Debt Outstanding</t>
  </si>
  <si>
    <t>(CPK  Long Term Debt Only)</t>
  </si>
  <si>
    <t>Principal</t>
  </si>
  <si>
    <t>Weighted</t>
  </si>
  <si>
    <t>Issue</t>
  </si>
  <si>
    <t>Maturity</t>
  </si>
  <si>
    <t>Amount</t>
  </si>
  <si>
    <t>Outstanding</t>
  </si>
  <si>
    <t>Percent</t>
  </si>
  <si>
    <t>Cost</t>
  </si>
  <si>
    <t>Date</t>
  </si>
  <si>
    <t>of Issue</t>
  </si>
  <si>
    <t>of Total</t>
  </si>
  <si>
    <t>of Debt</t>
  </si>
  <si>
    <t xml:space="preserve">  Chesapeake Senior Note</t>
  </si>
  <si>
    <t xml:space="preserve"> </t>
  </si>
  <si>
    <t xml:space="preserve">  Total Long-term Debt </t>
  </si>
  <si>
    <t>December 31,2021</t>
  </si>
  <si>
    <t>Equipment Security Note - Marlin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</si>
</sst>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\-mmm\-yy_)"/>
    <numFmt numFmtId="165" formatCode="hh:mm\ AM/PM_)"/>
    <numFmt numFmtId="166" formatCode="d\-mmm\-yyyy"/>
    <numFmt numFmtId="167" formatCode="mm/dd/yy_)"/>
    <numFmt numFmtId="168" formatCode="0.0000%"/>
    <numFmt numFmtId="169" formatCode="_(* #,##0_);_(* \(#,##0\);_(* &quot;-&quot;??_);_(@_)"/>
    <numFmt numFmtId="170" formatCode="_(&quot;$&quot;* #,##0_);_(&quot;$&quot;* \(#,##0\);_(&quot;$&quot;* &quot;-&quot;??_);_(@_)"/>
  </numFmts>
  <fonts count="10" x14ac:knownFonts="1">
    <font>
      <sz val="12"/>
      <name val="Arial"/>
    </font>
    <font>
      <b/>
      <sz val="12"/>
      <name val="Arial"/>
      <family val="2"/>
    </font>
    <font>
      <sz val="12"/>
      <name val="Arial"/>
      <family val="2"/>
    </font>
    <font>
      <b/>
      <i/>
      <sz val="10"/>
      <name val="Arial"/>
      <family val="2"/>
    </font>
    <font>
      <b/>
      <i/>
      <sz val="12"/>
      <name val="Arial"/>
      <family val="2"/>
    </font>
    <font>
      <sz val="10"/>
      <name val="Arial"/>
      <family val="2"/>
    </font>
    <font>
      <i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8"/>
      </bottom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70">
    <xf numFmtId="0" fontId="0" fillId="0" borderId="0" xfId="0"/>
    <xf numFmtId="0" fontId="1" fillId="0" borderId="0" xfId="0" applyFont="1" applyAlignment="1" applyProtection="1">
      <alignment horizontal="centerContinuous"/>
    </xf>
    <xf numFmtId="164" fontId="1" fillId="0" borderId="0" xfId="0" applyNumberFormat="1" applyFont="1" applyAlignment="1" applyProtection="1">
      <alignment horizontal="centerContinuous"/>
    </xf>
    <xf numFmtId="0" fontId="1" fillId="0" borderId="0" xfId="0" applyFont="1" applyProtection="1"/>
    <xf numFmtId="0" fontId="2" fillId="0" borderId="0" xfId="0" applyFont="1"/>
    <xf numFmtId="165" fontId="1" fillId="0" borderId="0" xfId="0" applyNumberFormat="1" applyFont="1" applyAlignment="1" applyProtection="1">
      <alignment horizontal="centerContinuous"/>
    </xf>
    <xf numFmtId="15" fontId="1" fillId="0" borderId="0" xfId="0" quotePrefix="1" applyNumberFormat="1" applyFont="1" applyAlignment="1" applyProtection="1">
      <alignment horizontal="centerContinuous"/>
    </xf>
    <xf numFmtId="0" fontId="3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centerContinuous"/>
    </xf>
    <xf numFmtId="0" fontId="2" fillId="0" borderId="0" xfId="0" applyFont="1" applyProtection="1"/>
    <xf numFmtId="0" fontId="2" fillId="0" borderId="1" xfId="0" applyFont="1" applyBorder="1" applyProtection="1"/>
    <xf numFmtId="0" fontId="2" fillId="0" borderId="1" xfId="0" applyFont="1" applyBorder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2" fillId="0" borderId="2" xfId="0" applyFont="1" applyBorder="1" applyAlignment="1" applyProtection="1">
      <alignment horizontal="center"/>
    </xf>
    <xf numFmtId="0" fontId="2" fillId="0" borderId="2" xfId="0" applyFont="1" applyBorder="1" applyProtection="1"/>
    <xf numFmtId="166" fontId="1" fillId="0" borderId="2" xfId="0" applyNumberFormat="1" applyFont="1" applyBorder="1" applyAlignment="1" applyProtection="1">
      <alignment horizontal="center" wrapText="1"/>
      <protection locked="0"/>
    </xf>
    <xf numFmtId="167" fontId="2" fillId="0" borderId="0" xfId="0" applyNumberFormat="1" applyFont="1" applyProtection="1"/>
    <xf numFmtId="10" fontId="2" fillId="0" borderId="0" xfId="0" applyNumberFormat="1" applyFont="1" applyProtection="1"/>
    <xf numFmtId="166" fontId="2" fillId="0" borderId="0" xfId="0" applyNumberFormat="1" applyFont="1" applyAlignment="1" applyProtection="1">
      <alignment horizontal="center"/>
    </xf>
    <xf numFmtId="37" fontId="2" fillId="0" borderId="0" xfId="1" applyNumberFormat="1" applyFont="1" applyProtection="1"/>
    <xf numFmtId="37" fontId="2" fillId="0" borderId="0" xfId="0" applyNumberFormat="1" applyFont="1" applyProtection="1"/>
    <xf numFmtId="168" fontId="2" fillId="0" borderId="0" xfId="0" applyNumberFormat="1" applyFont="1" applyProtection="1"/>
    <xf numFmtId="37" fontId="2" fillId="0" borderId="0" xfId="1" applyNumberFormat="1" applyFont="1" applyFill="1" applyProtection="1">
      <protection locked="0"/>
    </xf>
    <xf numFmtId="169" fontId="2" fillId="0" borderId="0" xfId="1" applyNumberFormat="1" applyFont="1"/>
    <xf numFmtId="37" fontId="2" fillId="0" borderId="0" xfId="0" applyNumberFormat="1" applyFont="1"/>
    <xf numFmtId="37" fontId="6" fillId="0" borderId="0" xfId="1" applyNumberFormat="1" applyFont="1" applyFill="1" applyProtection="1">
      <protection locked="0"/>
    </xf>
    <xf numFmtId="10" fontId="1" fillId="0" borderId="0" xfId="0" applyNumberFormat="1" applyFont="1" applyFill="1" applyProtection="1"/>
    <xf numFmtId="0" fontId="2" fillId="0" borderId="0" xfId="0" applyFont="1" applyFill="1" applyProtection="1"/>
    <xf numFmtId="166" fontId="2" fillId="0" borderId="0" xfId="0" applyNumberFormat="1" applyFont="1" applyFill="1" applyAlignment="1" applyProtection="1">
      <alignment horizontal="center"/>
    </xf>
    <xf numFmtId="37" fontId="2" fillId="0" borderId="0" xfId="1" applyNumberFormat="1" applyFont="1" applyFill="1" applyProtection="1"/>
    <xf numFmtId="37" fontId="2" fillId="0" borderId="0" xfId="0" applyNumberFormat="1" applyFont="1" applyFill="1" applyProtection="1"/>
    <xf numFmtId="168" fontId="2" fillId="0" borderId="0" xfId="0" applyNumberFormat="1" applyFont="1" applyFill="1" applyProtection="1"/>
    <xf numFmtId="37" fontId="1" fillId="0" borderId="0" xfId="1" applyNumberFormat="1" applyFont="1" applyFill="1" applyProtection="1">
      <protection locked="0"/>
    </xf>
    <xf numFmtId="10" fontId="2" fillId="0" borderId="0" xfId="0" applyNumberFormat="1" applyFont="1" applyFill="1" applyProtection="1"/>
    <xf numFmtId="0" fontId="7" fillId="0" borderId="0" xfId="0" applyFont="1" applyAlignment="1" applyProtection="1">
      <alignment horizontal="center"/>
    </xf>
    <xf numFmtId="10" fontId="8" fillId="0" borderId="0" xfId="0" applyNumberFormat="1" applyFont="1" applyFill="1" applyProtection="1"/>
    <xf numFmtId="0" fontId="7" fillId="0" borderId="0" xfId="0" applyFont="1" applyFill="1" applyProtection="1"/>
    <xf numFmtId="166" fontId="7" fillId="0" borderId="0" xfId="0" applyNumberFormat="1" applyFont="1" applyFill="1" applyAlignment="1" applyProtection="1">
      <alignment horizontal="center"/>
    </xf>
    <xf numFmtId="37" fontId="7" fillId="0" borderId="0" xfId="1" applyNumberFormat="1" applyFont="1" applyFill="1" applyProtection="1"/>
    <xf numFmtId="37" fontId="7" fillId="0" borderId="0" xfId="0" applyNumberFormat="1" applyFont="1" applyFill="1" applyProtection="1"/>
    <xf numFmtId="168" fontId="7" fillId="0" borderId="0" xfId="0" applyNumberFormat="1" applyFont="1" applyFill="1" applyProtection="1"/>
    <xf numFmtId="10" fontId="7" fillId="0" borderId="0" xfId="0" applyNumberFormat="1" applyFont="1" applyFill="1" applyProtection="1"/>
    <xf numFmtId="0" fontId="9" fillId="0" borderId="0" xfId="0" applyFont="1"/>
    <xf numFmtId="169" fontId="9" fillId="0" borderId="0" xfId="1" applyNumberFormat="1" applyFont="1"/>
    <xf numFmtId="14" fontId="2" fillId="0" borderId="0" xfId="0" applyNumberFormat="1" applyFont="1" applyFill="1" applyProtection="1"/>
    <xf numFmtId="16" fontId="2" fillId="0" borderId="0" xfId="0" applyNumberFormat="1" applyFont="1"/>
    <xf numFmtId="44" fontId="2" fillId="0" borderId="0" xfId="2" applyFont="1"/>
    <xf numFmtId="0" fontId="7" fillId="0" borderId="0" xfId="0" applyFont="1" applyFill="1" applyAlignment="1" applyProtection="1">
      <alignment horizontal="center"/>
    </xf>
    <xf numFmtId="0" fontId="2" fillId="0" borderId="0" xfId="0" applyFont="1" applyFill="1"/>
    <xf numFmtId="16" fontId="2" fillId="0" borderId="0" xfId="0" applyNumberFormat="1" applyFont="1" applyFill="1"/>
    <xf numFmtId="44" fontId="2" fillId="0" borderId="0" xfId="2" applyFont="1" applyFill="1"/>
    <xf numFmtId="2" fontId="2" fillId="0" borderId="0" xfId="0" applyNumberFormat="1" applyFont="1"/>
    <xf numFmtId="0" fontId="2" fillId="0" borderId="0" xfId="0" applyFont="1" applyFill="1" applyAlignment="1" applyProtection="1">
      <alignment horizontal="center"/>
    </xf>
    <xf numFmtId="10" fontId="1" fillId="0" borderId="0" xfId="0" applyNumberFormat="1" applyFont="1" applyProtection="1"/>
    <xf numFmtId="0" fontId="2" fillId="0" borderId="2" xfId="0" applyFont="1" applyFill="1" applyBorder="1" applyProtection="1"/>
    <xf numFmtId="0" fontId="2" fillId="0" borderId="0" xfId="0" applyFont="1" applyBorder="1" applyProtection="1"/>
    <xf numFmtId="0" fontId="2" fillId="0" borderId="0" xfId="0" applyFont="1" applyFill="1" applyBorder="1" applyProtection="1"/>
    <xf numFmtId="5" fontId="2" fillId="0" borderId="3" xfId="2" applyNumberFormat="1" applyFont="1" applyBorder="1" applyProtection="1"/>
    <xf numFmtId="5" fontId="2" fillId="0" borderId="0" xfId="2" applyNumberFormat="1" applyFont="1" applyProtection="1"/>
    <xf numFmtId="5" fontId="2" fillId="0" borderId="0" xfId="0" applyNumberFormat="1" applyFont="1" applyProtection="1"/>
    <xf numFmtId="5" fontId="2" fillId="0" borderId="3" xfId="2" applyNumberFormat="1" applyFont="1" applyFill="1" applyBorder="1" applyProtection="1"/>
    <xf numFmtId="5" fontId="2" fillId="0" borderId="0" xfId="0" applyNumberFormat="1" applyFont="1" applyFill="1" applyProtection="1"/>
    <xf numFmtId="10" fontId="2" fillId="0" borderId="3" xfId="0" applyNumberFormat="1" applyFont="1" applyFill="1" applyBorder="1" applyProtection="1"/>
    <xf numFmtId="170" fontId="2" fillId="0" borderId="0" xfId="2" applyNumberFormat="1" applyFont="1" applyProtection="1"/>
    <xf numFmtId="5" fontId="2" fillId="0" borderId="0" xfId="0" applyNumberFormat="1" applyFont="1"/>
    <xf numFmtId="43" fontId="2" fillId="0" borderId="0" xfId="1" quotePrefix="1" applyFont="1" applyFill="1" applyBorder="1"/>
    <xf numFmtId="0" fontId="2" fillId="0" borderId="0" xfId="0" applyFont="1" applyFill="1" applyBorder="1"/>
    <xf numFmtId="43" fontId="2" fillId="0" borderId="0" xfId="1" applyFont="1" applyFill="1" applyBorder="1"/>
    <xf numFmtId="43" fontId="2" fillId="0" borderId="0" xfId="0" applyNumberFormat="1" applyFont="1" applyFill="1" applyBorder="1"/>
    <xf numFmtId="10" fontId="2" fillId="0" borderId="0" xfId="3" applyNumberFormat="1" applyFont="1" applyFill="1" applyProtection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theme" Target="theme/theme1.xml" Id="rId3" /><Relationship Type="http://schemas.openxmlformats.org/officeDocument/2006/relationships/externalLink" Target="externalLinks/externalLink1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6" /><Relationship Type="http://schemas.openxmlformats.org/officeDocument/2006/relationships/sharedStrings" Target="sharedStrings.xml" Id="rId5" /><Relationship Type="http://schemas.openxmlformats.org/officeDocument/2006/relationships/styles" Target="styles.xml" Id="rId4" /><Relationship Type="http://schemas.openxmlformats.org/officeDocument/2006/relationships/customXml" Target="/customXML/item.xml" Id="imanage.xml" 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russell\AppData\Local\Microsoft\Windows\INetCache\Content.Outlook\8PG760LU\FS%20Draf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.58% (2)"/>
      <sheetName val="LTD Combined"/>
      <sheetName val="LTD CPK Only"/>
      <sheetName val="LTD FPU Only"/>
      <sheetName val="Marlin One"/>
      <sheetName val="6.64%"/>
      <sheetName val="5.93% "/>
      <sheetName val="5.68%"/>
      <sheetName val="6.43%"/>
      <sheetName val="3.73%"/>
      <sheetName val="3.88%"/>
      <sheetName val="3.25%"/>
      <sheetName val="3.48%"/>
      <sheetName val="3.58%"/>
      <sheetName val="3.98%"/>
      <sheetName val="2.98%"/>
      <sheetName val="3.00%"/>
      <sheetName val="2.96%"/>
      <sheetName val="9.08%"/>
      <sheetName val="5.50%"/>
      <sheetName val="Virginia LP"/>
      <sheetName val="Sharp Note"/>
      <sheetName val="Sandpiper 3.5%"/>
      <sheetName val="7.83%"/>
      <sheetName val="8.25%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292D02-CDBC-458C-81C2-F5C9CCB3B4F7}">
  <sheetPr transitionEvaluation="1">
    <tabColor rgb="FFFFFF00"/>
    <pageSetUpPr fitToPage="1"/>
  </sheetPr>
  <dimension ref="A1:V67"/>
  <sheetViews>
    <sheetView tabSelected="1" defaultGridColor="0" colorId="55" zoomScale="67" zoomScaleNormal="67" workbookViewId="0">
      <pane xSplit="3" ySplit="11" topLeftCell="D12" activePane="bottomRight" state="frozen"/>
      <selection activeCell="J16" sqref="J16"/>
      <selection pane="topRight" activeCell="J16" sqref="J16"/>
      <selection pane="bottomLeft" activeCell="J16" sqref="J16"/>
      <selection pane="bottomRight" activeCell="S34" sqref="S34"/>
    </sheetView>
  </sheetViews>
  <sheetFormatPr defaultColWidth="12.6640625" defaultRowHeight="15" x14ac:dyDescent="0.2"/>
  <cols>
    <col min="1" max="1" width="5.77734375" style="4" customWidth="1"/>
    <col min="2" max="2" width="12.6640625" style="4"/>
    <col min="3" max="3" width="31.21875" style="4" customWidth="1"/>
    <col min="4" max="4" width="1.77734375" style="4" customWidth="1"/>
    <col min="5" max="5" width="12.77734375" style="4" customWidth="1"/>
    <col min="6" max="6" width="1.77734375" style="4" customWidth="1"/>
    <col min="7" max="7" width="12.77734375" style="4" customWidth="1"/>
    <col min="8" max="8" width="1.77734375" style="4" customWidth="1"/>
    <col min="9" max="9" width="12.77734375" style="4" customWidth="1"/>
    <col min="10" max="10" width="1.77734375" style="4" customWidth="1"/>
    <col min="11" max="11" width="4.5546875" style="4" customWidth="1"/>
    <col min="12" max="12" width="19.21875" style="4" bestFit="1" customWidth="1"/>
    <col min="13" max="13" width="1.77734375" style="4" customWidth="1"/>
    <col min="14" max="14" width="12.6640625" style="4"/>
    <col min="15" max="15" width="1.77734375" style="4" customWidth="1"/>
    <col min="16" max="16" width="15.109375" style="4" bestFit="1" customWidth="1"/>
    <col min="17" max="17" width="12.6640625" style="4"/>
    <col min="18" max="18" width="15" style="4" bestFit="1" customWidth="1"/>
    <col min="19" max="20" width="12.6640625" style="4"/>
    <col min="21" max="21" width="13.5546875" style="4" bestFit="1" customWidth="1"/>
    <col min="22" max="16384" width="12.6640625" style="4"/>
  </cols>
  <sheetData>
    <row r="1" spans="1:22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2"/>
      <c r="Q1" s="3"/>
      <c r="R1" s="3"/>
      <c r="S1" s="3"/>
      <c r="T1" s="3"/>
      <c r="U1" s="3"/>
      <c r="V1" s="3"/>
    </row>
    <row r="2" spans="1:22" ht="15.7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5"/>
      <c r="Q2" s="3"/>
      <c r="R2" s="3"/>
      <c r="S2" s="3"/>
      <c r="T2" s="3"/>
      <c r="U2" s="3"/>
      <c r="V2" s="3"/>
    </row>
    <row r="3" spans="1:22" ht="15.75" x14ac:dyDescent="0.25">
      <c r="A3" s="6" t="s">
        <v>18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3"/>
      <c r="R3" s="3"/>
      <c r="S3" s="3"/>
      <c r="T3" s="3"/>
      <c r="U3" s="3"/>
      <c r="V3" s="3"/>
    </row>
    <row r="4" spans="1:22" ht="15.75" x14ac:dyDescent="0.25">
      <c r="A4" s="7" t="s">
        <v>2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3"/>
      <c r="R4" s="3"/>
      <c r="S4" s="3"/>
      <c r="T4" s="3"/>
      <c r="U4" s="3"/>
      <c r="V4" s="3"/>
    </row>
    <row r="5" spans="1:22" ht="15.75" x14ac:dyDescent="0.25">
      <c r="A5" s="8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3"/>
      <c r="R5" s="3"/>
      <c r="S5" s="3"/>
      <c r="T5" s="3"/>
      <c r="U5" s="3"/>
      <c r="V5" s="3"/>
    </row>
    <row r="6" spans="1:22" x14ac:dyDescent="0.2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22" x14ac:dyDescent="0.2">
      <c r="A7" s="10"/>
      <c r="B7" s="10"/>
      <c r="C7" s="10"/>
      <c r="D7" s="9"/>
      <c r="E7" s="10"/>
      <c r="F7" s="9"/>
      <c r="G7" s="10"/>
      <c r="H7" s="9"/>
      <c r="I7" s="11" t="s">
        <v>3</v>
      </c>
      <c r="J7" s="9"/>
      <c r="K7" s="9"/>
      <c r="L7" s="11" t="s">
        <v>3</v>
      </c>
      <c r="M7" s="9"/>
      <c r="N7" s="10"/>
      <c r="O7" s="9"/>
      <c r="P7" s="11" t="s">
        <v>4</v>
      </c>
    </row>
    <row r="8" spans="1:22" x14ac:dyDescent="0.2">
      <c r="A8" s="12"/>
      <c r="B8" s="12"/>
      <c r="C8" s="12" t="s">
        <v>5</v>
      </c>
      <c r="D8" s="9"/>
      <c r="E8" s="12" t="s">
        <v>5</v>
      </c>
      <c r="F8" s="9"/>
      <c r="G8" s="12" t="s">
        <v>6</v>
      </c>
      <c r="H8" s="9"/>
      <c r="I8" s="12" t="s">
        <v>7</v>
      </c>
      <c r="J8" s="9"/>
      <c r="K8" s="9"/>
      <c r="L8" s="12" t="s">
        <v>8</v>
      </c>
      <c r="M8" s="9"/>
      <c r="N8" s="12" t="s">
        <v>9</v>
      </c>
      <c r="O8" s="9"/>
      <c r="P8" s="12" t="s">
        <v>10</v>
      </c>
    </row>
    <row r="9" spans="1:22" ht="15.75" x14ac:dyDescent="0.25">
      <c r="A9" s="13"/>
      <c r="B9" s="13"/>
      <c r="C9" s="14"/>
      <c r="D9" s="9"/>
      <c r="E9" s="13" t="s">
        <v>11</v>
      </c>
      <c r="F9" s="9"/>
      <c r="G9" s="13" t="s">
        <v>11</v>
      </c>
      <c r="H9" s="9"/>
      <c r="I9" s="13" t="s">
        <v>12</v>
      </c>
      <c r="J9" s="9"/>
      <c r="K9" s="9"/>
      <c r="L9" s="15" t="str">
        <f>A3</f>
        <v>December 31,2021</v>
      </c>
      <c r="M9" s="16"/>
      <c r="N9" s="13" t="s">
        <v>13</v>
      </c>
      <c r="O9" s="9"/>
      <c r="P9" s="13" t="s">
        <v>14</v>
      </c>
    </row>
    <row r="10" spans="1:22" x14ac:dyDescent="0.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</row>
    <row r="11" spans="1:22" x14ac:dyDescent="0.2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</row>
    <row r="12" spans="1:22" x14ac:dyDescent="0.2">
      <c r="A12" s="12"/>
      <c r="B12" s="17"/>
      <c r="C12" s="9"/>
      <c r="D12" s="9"/>
      <c r="E12" s="18"/>
      <c r="F12" s="9"/>
      <c r="G12" s="18"/>
      <c r="H12" s="9"/>
      <c r="I12" s="19"/>
      <c r="J12" s="19"/>
      <c r="K12" s="21"/>
      <c r="L12" s="22"/>
      <c r="M12" s="20"/>
      <c r="N12" s="21"/>
      <c r="O12" s="21"/>
      <c r="P12" s="17"/>
      <c r="R12" s="23"/>
    </row>
    <row r="13" spans="1:22" x14ac:dyDescent="0.2">
      <c r="A13" s="12"/>
      <c r="B13" s="17"/>
      <c r="C13" s="9"/>
      <c r="D13" s="9"/>
      <c r="E13" s="18"/>
      <c r="F13" s="9"/>
      <c r="G13" s="18"/>
      <c r="H13" s="9"/>
      <c r="I13" s="19"/>
      <c r="J13" s="19"/>
      <c r="K13" s="21"/>
      <c r="L13" s="22"/>
      <c r="M13" s="20"/>
      <c r="N13" s="21"/>
      <c r="O13" s="21"/>
      <c r="P13" s="17"/>
      <c r="R13" s="23"/>
      <c r="S13" s="24"/>
    </row>
    <row r="14" spans="1:22" x14ac:dyDescent="0.2">
      <c r="A14" s="12"/>
      <c r="B14" s="9"/>
      <c r="C14" s="9"/>
      <c r="D14" s="9"/>
      <c r="E14" s="9"/>
      <c r="F14" s="9"/>
      <c r="G14" s="9"/>
      <c r="H14" s="9"/>
      <c r="I14" s="19"/>
      <c r="J14" s="19"/>
      <c r="K14" s="9"/>
      <c r="L14" s="25"/>
      <c r="M14" s="9"/>
      <c r="N14" s="9"/>
      <c r="O14" s="9"/>
      <c r="P14" s="9"/>
      <c r="R14" s="23"/>
    </row>
    <row r="15" spans="1:22" ht="15.75" x14ac:dyDescent="0.25">
      <c r="A15" s="12">
        <v>7</v>
      </c>
      <c r="B15" s="26">
        <v>5.9299999999999999E-2</v>
      </c>
      <c r="C15" s="27" t="s">
        <v>15</v>
      </c>
      <c r="D15" s="27"/>
      <c r="E15" s="28">
        <v>39752</v>
      </c>
      <c r="F15" s="27"/>
      <c r="G15" s="28">
        <v>45230</v>
      </c>
      <c r="H15" s="27"/>
      <c r="I15" s="29">
        <v>30000000</v>
      </c>
      <c r="J15" s="29"/>
      <c r="K15" s="27"/>
      <c r="L15" s="32">
        <v>6000000</v>
      </c>
      <c r="M15" s="27"/>
      <c r="N15" s="31">
        <f>ROUND(L15/$L$44,6)</f>
        <v>1.0548999999999999E-2</v>
      </c>
      <c r="O15" s="27"/>
      <c r="P15" s="69">
        <f>+N15*B15</f>
        <v>6.2555569999999999E-4</v>
      </c>
      <c r="R15" s="23"/>
      <c r="S15" s="24"/>
    </row>
    <row r="16" spans="1:22" x14ac:dyDescent="0.2">
      <c r="A16" s="12"/>
      <c r="B16" s="33"/>
      <c r="C16" s="27"/>
      <c r="D16" s="27"/>
      <c r="E16" s="28"/>
      <c r="F16" s="27"/>
      <c r="G16" s="28"/>
      <c r="H16" s="27"/>
      <c r="I16" s="29"/>
      <c r="J16" s="29"/>
      <c r="K16" s="27"/>
      <c r="L16" s="22"/>
      <c r="M16" s="27"/>
      <c r="N16" s="31"/>
      <c r="O16" s="27"/>
      <c r="P16" s="33"/>
      <c r="R16" s="23"/>
    </row>
    <row r="17" spans="1:22" ht="15.75" x14ac:dyDescent="0.25">
      <c r="A17" s="12">
        <v>8</v>
      </c>
      <c r="B17" s="26">
        <v>5.6800000000000003E-2</v>
      </c>
      <c r="C17" s="27" t="s">
        <v>15</v>
      </c>
      <c r="D17" s="27"/>
      <c r="E17" s="28">
        <v>40718</v>
      </c>
      <c r="F17" s="27"/>
      <c r="G17" s="28">
        <v>46203</v>
      </c>
      <c r="H17" s="27"/>
      <c r="I17" s="29">
        <v>29000000</v>
      </c>
      <c r="J17" s="29"/>
      <c r="K17" s="31"/>
      <c r="L17" s="32">
        <v>14500000</v>
      </c>
      <c r="M17" s="30"/>
      <c r="N17" s="31">
        <f>ROUND(L17/$L$44,6)</f>
        <v>2.5492999999999998E-2</v>
      </c>
      <c r="O17" s="31"/>
      <c r="P17" s="69">
        <f>+N17*B17</f>
        <v>1.4480024E-3</v>
      </c>
      <c r="R17" s="23"/>
      <c r="S17" s="24"/>
    </row>
    <row r="18" spans="1:22" x14ac:dyDescent="0.2">
      <c r="A18" s="12"/>
      <c r="B18" s="33"/>
      <c r="C18" s="27"/>
      <c r="D18" s="27"/>
      <c r="E18" s="28"/>
      <c r="F18" s="27"/>
      <c r="G18" s="28"/>
      <c r="H18" s="27"/>
      <c r="I18" s="29"/>
      <c r="J18" s="29"/>
      <c r="K18" s="27"/>
      <c r="L18" s="22"/>
      <c r="M18" s="27"/>
      <c r="N18" s="31"/>
      <c r="O18" s="27"/>
      <c r="P18" s="33"/>
      <c r="R18" s="23"/>
    </row>
    <row r="19" spans="1:22" s="42" customFormat="1" ht="15.75" x14ac:dyDescent="0.25">
      <c r="A19" s="34">
        <v>9</v>
      </c>
      <c r="B19" s="35">
        <v>6.4299999999999996E-2</v>
      </c>
      <c r="C19" s="36" t="s">
        <v>15</v>
      </c>
      <c r="D19" s="36"/>
      <c r="E19" s="37">
        <v>41396</v>
      </c>
      <c r="F19" s="36"/>
      <c r="G19" s="37">
        <v>46875</v>
      </c>
      <c r="H19" s="36"/>
      <c r="I19" s="38">
        <v>7000000</v>
      </c>
      <c r="J19" s="38"/>
      <c r="K19" s="40"/>
      <c r="L19" s="32">
        <v>4900000</v>
      </c>
      <c r="M19" s="39"/>
      <c r="N19" s="40">
        <f>ROUND(L19/$L$44,6)</f>
        <v>8.6149999999999994E-3</v>
      </c>
      <c r="O19" s="40"/>
      <c r="P19" s="69">
        <f>+N19*B19</f>
        <v>5.5394449999999996E-4</v>
      </c>
      <c r="R19" s="43"/>
      <c r="S19" s="24"/>
    </row>
    <row r="20" spans="1:22" x14ac:dyDescent="0.2">
      <c r="A20" s="34"/>
      <c r="B20" s="41"/>
      <c r="C20" s="36"/>
      <c r="D20" s="36"/>
      <c r="E20" s="36"/>
      <c r="F20" s="36"/>
      <c r="G20" s="36"/>
      <c r="H20" s="36"/>
      <c r="I20" s="38"/>
      <c r="J20" s="38"/>
      <c r="K20" s="40"/>
      <c r="L20" s="22"/>
      <c r="M20" s="39"/>
      <c r="N20" s="40"/>
      <c r="O20" s="40"/>
      <c r="P20" s="41"/>
      <c r="R20" s="23"/>
    </row>
    <row r="21" spans="1:22" s="42" customFormat="1" ht="15.75" x14ac:dyDescent="0.25">
      <c r="A21" s="34">
        <v>10</v>
      </c>
      <c r="B21" s="35">
        <v>3.73E-2</v>
      </c>
      <c r="C21" s="36" t="s">
        <v>15</v>
      </c>
      <c r="D21" s="36"/>
      <c r="E21" s="37">
        <v>41624</v>
      </c>
      <c r="F21" s="36"/>
      <c r="G21" s="37">
        <v>47103</v>
      </c>
      <c r="H21" s="36"/>
      <c r="I21" s="38">
        <v>20000000</v>
      </c>
      <c r="J21" s="38"/>
      <c r="K21" s="40"/>
      <c r="L21" s="32">
        <v>14000000</v>
      </c>
      <c r="M21" s="39"/>
      <c r="N21" s="40">
        <f>ROUND(L21/$L$44,6)</f>
        <v>2.4614E-2</v>
      </c>
      <c r="O21" s="40"/>
      <c r="P21" s="69">
        <f>+N21*B21</f>
        <v>9.1810220000000003E-4</v>
      </c>
      <c r="R21" s="43"/>
      <c r="S21" s="24"/>
    </row>
    <row r="22" spans="1:22" x14ac:dyDescent="0.2">
      <c r="A22" s="34"/>
      <c r="B22" s="41"/>
      <c r="C22" s="36"/>
      <c r="D22" s="36"/>
      <c r="E22" s="36"/>
      <c r="F22" s="36"/>
      <c r="G22" s="36"/>
      <c r="H22" s="36"/>
      <c r="I22" s="38"/>
      <c r="J22" s="38"/>
      <c r="K22" s="40"/>
      <c r="L22" s="22"/>
      <c r="M22" s="39"/>
      <c r="N22" s="40"/>
      <c r="O22" s="40"/>
      <c r="P22" s="41"/>
      <c r="R22" s="23"/>
    </row>
    <row r="23" spans="1:22" ht="15.75" x14ac:dyDescent="0.25">
      <c r="A23" s="34">
        <v>11</v>
      </c>
      <c r="B23" s="26">
        <v>3.8800000000000001E-2</v>
      </c>
      <c r="C23" s="27" t="s">
        <v>15</v>
      </c>
      <c r="D23" s="44"/>
      <c r="E23" s="28">
        <v>41774</v>
      </c>
      <c r="F23" s="44"/>
      <c r="G23" s="28">
        <v>47253</v>
      </c>
      <c r="H23" s="27"/>
      <c r="I23" s="29">
        <v>50000000</v>
      </c>
      <c r="J23" s="29"/>
      <c r="K23" s="27"/>
      <c r="L23" s="32">
        <v>40000000</v>
      </c>
      <c r="M23" s="27"/>
      <c r="N23" s="40">
        <f>ROUND(L23/$L$44,6)</f>
        <v>7.0326E-2</v>
      </c>
      <c r="O23" s="27"/>
      <c r="P23" s="69">
        <f>+N23*B23</f>
        <v>2.7286488E-3</v>
      </c>
      <c r="T23" s="45"/>
      <c r="U23" s="46"/>
    </row>
    <row r="24" spans="1:22" x14ac:dyDescent="0.2">
      <c r="A24" s="12"/>
      <c r="B24" s="33"/>
      <c r="C24" s="27"/>
      <c r="D24" s="27"/>
      <c r="E24" s="28"/>
      <c r="F24" s="27"/>
      <c r="G24" s="28"/>
      <c r="H24" s="27"/>
      <c r="I24" s="29"/>
      <c r="J24" s="29"/>
      <c r="K24" s="27"/>
      <c r="L24" s="22"/>
      <c r="M24" s="27"/>
      <c r="N24" s="31"/>
      <c r="O24" s="27"/>
      <c r="P24" s="33"/>
      <c r="T24" s="45"/>
      <c r="U24" s="46"/>
    </row>
    <row r="25" spans="1:22" s="48" customFormat="1" ht="15.75" x14ac:dyDescent="0.25">
      <c r="A25" s="47">
        <v>12</v>
      </c>
      <c r="B25" s="26">
        <v>3.2500000000000001E-2</v>
      </c>
      <c r="C25" s="27" t="s">
        <v>15</v>
      </c>
      <c r="D25" s="44"/>
      <c r="E25" s="28">
        <v>42846</v>
      </c>
      <c r="F25" s="44"/>
      <c r="G25" s="28">
        <v>48334</v>
      </c>
      <c r="H25" s="27"/>
      <c r="I25" s="29">
        <v>70000000</v>
      </c>
      <c r="J25" s="29"/>
      <c r="K25" s="27"/>
      <c r="L25" s="32">
        <v>70000000</v>
      </c>
      <c r="M25" s="27"/>
      <c r="N25" s="40">
        <f>ROUND(L25/$L$44,6)</f>
        <v>0.123071</v>
      </c>
      <c r="O25" s="27"/>
      <c r="P25" s="69">
        <f>+N25*B25</f>
        <v>3.9998074999999999E-3</v>
      </c>
      <c r="T25" s="49"/>
      <c r="U25" s="50"/>
      <c r="V25" s="51"/>
    </row>
    <row r="26" spans="1:22" s="48" customFormat="1" x14ac:dyDescent="0.2">
      <c r="A26" s="47"/>
      <c r="B26" s="33"/>
      <c r="C26" s="27"/>
      <c r="D26" s="44"/>
      <c r="E26" s="28"/>
      <c r="F26" s="44"/>
      <c r="G26" s="28"/>
      <c r="H26" s="27"/>
      <c r="I26" s="29"/>
      <c r="J26" s="29"/>
      <c r="K26" s="27"/>
      <c r="L26" s="22"/>
      <c r="M26" s="27"/>
      <c r="N26" s="40"/>
      <c r="O26" s="27"/>
      <c r="P26" s="41"/>
      <c r="U26" s="50"/>
      <c r="V26" s="4"/>
    </row>
    <row r="27" spans="1:22" s="48" customFormat="1" ht="15.75" x14ac:dyDescent="0.25">
      <c r="A27" s="47">
        <v>13</v>
      </c>
      <c r="B27" s="26">
        <v>3.4799999999999998E-2</v>
      </c>
      <c r="C27" s="27" t="s">
        <v>15</v>
      </c>
      <c r="D27" s="44"/>
      <c r="E27" s="28">
        <v>43241</v>
      </c>
      <c r="F27" s="44"/>
      <c r="G27" s="28">
        <v>50556</v>
      </c>
      <c r="H27" s="27"/>
      <c r="I27" s="29">
        <v>50000000</v>
      </c>
      <c r="J27" s="29"/>
      <c r="K27" s="27"/>
      <c r="L27" s="32">
        <v>50000000</v>
      </c>
      <c r="M27" s="27"/>
      <c r="N27" s="40">
        <f>ROUND(L27/$L$44,6)</f>
        <v>8.7908E-2</v>
      </c>
      <c r="O27" s="27"/>
      <c r="P27" s="69">
        <f>+N27*B27</f>
        <v>3.0591983999999997E-3</v>
      </c>
    </row>
    <row r="28" spans="1:22" x14ac:dyDescent="0.2">
      <c r="A28" s="52"/>
      <c r="B28" s="33"/>
      <c r="C28" s="27"/>
      <c r="D28" s="27"/>
      <c r="E28" s="28"/>
      <c r="F28" s="27"/>
      <c r="G28" s="28"/>
      <c r="H28" s="27"/>
      <c r="I28" s="29"/>
      <c r="J28" s="29"/>
      <c r="K28" s="27"/>
      <c r="L28" s="22"/>
      <c r="M28" s="27"/>
      <c r="N28" s="31"/>
      <c r="O28" s="27"/>
      <c r="P28" s="33"/>
    </row>
    <row r="29" spans="1:22" s="48" customFormat="1" ht="15.75" x14ac:dyDescent="0.25">
      <c r="A29" s="47">
        <v>14</v>
      </c>
      <c r="B29" s="26">
        <v>3.5799999999999998E-2</v>
      </c>
      <c r="C29" s="27" t="s">
        <v>15</v>
      </c>
      <c r="D29" s="44"/>
      <c r="E29" s="28">
        <v>43419</v>
      </c>
      <c r="F29" s="44"/>
      <c r="G29" s="28">
        <v>50739</v>
      </c>
      <c r="H29" s="27"/>
      <c r="I29" s="29">
        <v>50000000</v>
      </c>
      <c r="J29" s="29"/>
      <c r="K29" s="27"/>
      <c r="L29" s="32">
        <v>50000000</v>
      </c>
      <c r="M29" s="27"/>
      <c r="N29" s="40">
        <f>ROUND(L29/$L$44,6)</f>
        <v>8.7908E-2</v>
      </c>
      <c r="O29" s="27"/>
      <c r="P29" s="69">
        <f>+N29*B29</f>
        <v>3.1471063999999999E-3</v>
      </c>
    </row>
    <row r="30" spans="1:22" x14ac:dyDescent="0.2">
      <c r="A30" s="52"/>
      <c r="B30" s="33"/>
      <c r="C30" s="27"/>
      <c r="D30" s="27"/>
      <c r="E30" s="28"/>
      <c r="F30" s="27"/>
      <c r="G30" s="28"/>
      <c r="H30" s="27"/>
      <c r="I30" s="29"/>
      <c r="J30" s="29"/>
      <c r="K30" s="27"/>
      <c r="L30" s="22"/>
      <c r="M30" s="27"/>
      <c r="N30" s="31"/>
      <c r="O30" s="27"/>
      <c r="P30" s="33"/>
    </row>
    <row r="31" spans="1:22" s="48" customFormat="1" ht="15.75" x14ac:dyDescent="0.25">
      <c r="A31" s="47">
        <v>15</v>
      </c>
      <c r="B31" s="26">
        <v>3.9800000000000002E-2</v>
      </c>
      <c r="C31" s="27" t="s">
        <v>15</v>
      </c>
      <c r="D31" s="44"/>
      <c r="E31" s="28">
        <v>43690</v>
      </c>
      <c r="F31" s="44"/>
      <c r="G31" s="28">
        <v>51002</v>
      </c>
      <c r="H31" s="27"/>
      <c r="I31" s="29">
        <v>100000000</v>
      </c>
      <c r="J31" s="29"/>
      <c r="K31" s="27"/>
      <c r="L31" s="32">
        <v>100000000</v>
      </c>
      <c r="M31" s="27"/>
      <c r="N31" s="40">
        <f>ROUND(L31/$L$44,6)</f>
        <v>0.175815</v>
      </c>
      <c r="O31" s="27"/>
      <c r="P31" s="69">
        <f>+N31*B31</f>
        <v>6.9974370000000004E-3</v>
      </c>
    </row>
    <row r="32" spans="1:22" x14ac:dyDescent="0.2">
      <c r="A32" s="52"/>
      <c r="B32" s="33"/>
      <c r="C32" s="27"/>
      <c r="D32" s="27"/>
      <c r="E32" s="28"/>
      <c r="F32" s="27"/>
      <c r="G32" s="28"/>
      <c r="H32" s="27"/>
      <c r="I32" s="29"/>
      <c r="J32" s="29"/>
      <c r="K32" s="27"/>
      <c r="L32" s="22"/>
      <c r="M32" s="27"/>
      <c r="N32" s="31"/>
      <c r="O32" s="27"/>
      <c r="P32" s="33"/>
    </row>
    <row r="33" spans="1:19" s="48" customFormat="1" ht="15.75" x14ac:dyDescent="0.25">
      <c r="A33" s="47">
        <v>16</v>
      </c>
      <c r="B33" s="26">
        <v>2.98E-2</v>
      </c>
      <c r="C33" s="27" t="s">
        <v>15</v>
      </c>
      <c r="D33" s="44"/>
      <c r="E33" s="28">
        <v>43819</v>
      </c>
      <c r="F33" s="44"/>
      <c r="G33" s="28">
        <v>49298</v>
      </c>
      <c r="H33" s="27"/>
      <c r="I33" s="29">
        <v>70000000</v>
      </c>
      <c r="J33" s="29"/>
      <c r="K33" s="27"/>
      <c r="L33" s="32">
        <v>70000000</v>
      </c>
      <c r="M33" s="27"/>
      <c r="N33" s="40">
        <f>ROUND(L33/$L$44,6)</f>
        <v>0.123071</v>
      </c>
      <c r="O33" s="27"/>
      <c r="P33" s="69">
        <f>+N33*B33</f>
        <v>3.6675157999999999E-3</v>
      </c>
    </row>
    <row r="34" spans="1:19" x14ac:dyDescent="0.2">
      <c r="A34" s="52"/>
      <c r="B34" s="33"/>
      <c r="C34" s="27"/>
      <c r="D34" s="27"/>
      <c r="E34" s="28"/>
      <c r="F34" s="27"/>
      <c r="G34" s="28"/>
      <c r="H34" s="27"/>
      <c r="I34" s="29"/>
      <c r="J34" s="29"/>
      <c r="K34" s="27"/>
      <c r="L34" s="22"/>
      <c r="M34" s="27"/>
      <c r="N34" s="31"/>
      <c r="O34" s="27"/>
      <c r="P34" s="33"/>
    </row>
    <row r="35" spans="1:19" s="48" customFormat="1" ht="15.75" x14ac:dyDescent="0.25">
      <c r="A35" s="47">
        <v>17</v>
      </c>
      <c r="B35" s="26">
        <v>0.03</v>
      </c>
      <c r="C35" s="27" t="s">
        <v>15</v>
      </c>
      <c r="D35" s="44"/>
      <c r="E35" s="28">
        <v>44027</v>
      </c>
      <c r="F35" s="44"/>
      <c r="G35" s="28">
        <v>49505</v>
      </c>
      <c r="H35" s="27"/>
      <c r="I35" s="29">
        <v>50000000</v>
      </c>
      <c r="J35" s="29"/>
      <c r="K35" s="27"/>
      <c r="L35" s="32">
        <v>50000000</v>
      </c>
      <c r="M35" s="27"/>
      <c r="N35" s="40">
        <f>ROUND(L35/$L$44,6)</f>
        <v>8.7908E-2</v>
      </c>
      <c r="O35" s="27"/>
      <c r="P35" s="69">
        <f>+N35*B35</f>
        <v>2.6372399999999999E-3</v>
      </c>
    </row>
    <row r="36" spans="1:19" x14ac:dyDescent="0.2">
      <c r="A36" s="52"/>
      <c r="B36" s="33"/>
      <c r="C36" s="27"/>
      <c r="D36" s="27"/>
      <c r="E36" s="28"/>
      <c r="F36" s="27"/>
      <c r="G36" s="28"/>
      <c r="H36" s="27"/>
      <c r="I36" s="29"/>
      <c r="J36" s="29"/>
      <c r="K36" s="27"/>
      <c r="L36" s="22"/>
      <c r="M36" s="27"/>
      <c r="N36" s="31"/>
      <c r="O36" s="27"/>
      <c r="P36" s="33"/>
    </row>
    <row r="37" spans="1:19" s="48" customFormat="1" ht="15.75" x14ac:dyDescent="0.25">
      <c r="A37" s="47">
        <v>18</v>
      </c>
      <c r="B37" s="26">
        <v>2.9600000000000001E-2</v>
      </c>
      <c r="C37" s="27" t="s">
        <v>15</v>
      </c>
      <c r="D37" s="44"/>
      <c r="E37" s="28">
        <v>44058</v>
      </c>
      <c r="F37" s="44"/>
      <c r="G37" s="28">
        <v>49536</v>
      </c>
      <c r="H37" s="27"/>
      <c r="I37" s="29">
        <v>40000000</v>
      </c>
      <c r="J37" s="29"/>
      <c r="K37" s="27"/>
      <c r="L37" s="32">
        <v>40000000</v>
      </c>
      <c r="M37" s="27"/>
      <c r="N37" s="40">
        <f>ROUND(L37/$L$44,6)</f>
        <v>7.0326E-2</v>
      </c>
      <c r="O37" s="27"/>
      <c r="P37" s="69">
        <f>+N37*B37</f>
        <v>2.0816496000000003E-3</v>
      </c>
    </row>
    <row r="38" spans="1:19" x14ac:dyDescent="0.2">
      <c r="A38" s="52"/>
      <c r="B38" s="33"/>
      <c r="C38" s="27"/>
      <c r="D38" s="27"/>
      <c r="E38" s="28"/>
      <c r="F38" s="27"/>
      <c r="G38" s="28"/>
      <c r="H38" s="27"/>
      <c r="I38" s="29"/>
      <c r="J38" s="29"/>
      <c r="K38" s="27"/>
      <c r="L38" s="22"/>
      <c r="M38" s="27"/>
      <c r="N38" s="31"/>
      <c r="O38" s="27"/>
      <c r="P38" s="33"/>
    </row>
    <row r="39" spans="1:19" s="48" customFormat="1" ht="15.75" x14ac:dyDescent="0.25">
      <c r="A39" s="47">
        <v>19</v>
      </c>
      <c r="B39" s="26">
        <v>2.4899999999999999E-2</v>
      </c>
      <c r="C39" s="27" t="s">
        <v>15</v>
      </c>
      <c r="D39" s="44"/>
      <c r="E39" s="28">
        <v>44550</v>
      </c>
      <c r="F39" s="44"/>
      <c r="G39" s="28">
        <v>50065</v>
      </c>
      <c r="H39" s="27"/>
      <c r="I39" s="29">
        <v>50000000</v>
      </c>
      <c r="J39" s="29"/>
      <c r="K39" s="27"/>
      <c r="L39" s="32">
        <v>50000000</v>
      </c>
      <c r="M39" s="27"/>
      <c r="N39" s="40">
        <f>ROUND(L39/$L$44,6)</f>
        <v>8.7908E-2</v>
      </c>
      <c r="O39" s="27"/>
      <c r="P39" s="69">
        <f>+N39*B39</f>
        <v>2.1889091999999998E-3</v>
      </c>
    </row>
    <row r="40" spans="1:19" x14ac:dyDescent="0.2">
      <c r="A40" s="52"/>
      <c r="B40" s="33"/>
      <c r="C40" s="27"/>
      <c r="D40" s="27"/>
      <c r="E40" s="28"/>
      <c r="F40" s="27"/>
      <c r="G40" s="28"/>
      <c r="H40" s="27"/>
      <c r="I40" s="29"/>
      <c r="J40" s="29"/>
      <c r="K40" s="27"/>
      <c r="L40" s="22"/>
      <c r="M40" s="27"/>
      <c r="N40" s="31"/>
      <c r="O40" s="27"/>
      <c r="P40" s="33"/>
    </row>
    <row r="41" spans="1:19" ht="15.75" x14ac:dyDescent="0.25">
      <c r="A41" s="12"/>
      <c r="B41" s="53">
        <v>2.4618999999999999E-2</v>
      </c>
      <c r="C41" s="9" t="s">
        <v>19</v>
      </c>
      <c r="D41" s="9"/>
      <c r="E41" s="18">
        <v>44468</v>
      </c>
      <c r="F41" s="9"/>
      <c r="G41" s="18">
        <v>48120</v>
      </c>
      <c r="H41" s="9"/>
      <c r="I41" s="19">
        <v>9590434</v>
      </c>
      <c r="J41" s="19"/>
      <c r="K41" s="27"/>
      <c r="L41" s="32">
        <v>9378297</v>
      </c>
      <c r="M41" s="27"/>
      <c r="N41" s="40">
        <f>ROUND(L41/$L$44,6)</f>
        <v>1.6487999999999999E-2</v>
      </c>
      <c r="O41" s="27"/>
      <c r="P41" s="69">
        <f>+N41*B41</f>
        <v>4.0591807199999994E-4</v>
      </c>
      <c r="Q41" s="21"/>
      <c r="R41" s="23"/>
      <c r="S41" s="24"/>
    </row>
    <row r="42" spans="1:19" x14ac:dyDescent="0.2">
      <c r="A42" s="9"/>
      <c r="B42" s="9"/>
      <c r="C42" s="9"/>
      <c r="D42" s="9"/>
      <c r="E42" s="9" t="s">
        <v>16</v>
      </c>
      <c r="F42" s="9"/>
      <c r="G42" s="9" t="s">
        <v>16</v>
      </c>
      <c r="H42" s="9"/>
      <c r="I42" s="14"/>
      <c r="J42" s="9"/>
      <c r="K42" s="9"/>
      <c r="L42" s="54"/>
      <c r="M42" s="27"/>
      <c r="N42" s="54"/>
      <c r="O42" s="27"/>
      <c r="P42" s="54"/>
      <c r="R42" s="23"/>
    </row>
    <row r="43" spans="1:19" x14ac:dyDescent="0.2">
      <c r="A43" s="9"/>
      <c r="B43" s="9"/>
      <c r="D43" s="9"/>
      <c r="E43" s="9"/>
      <c r="F43" s="9"/>
      <c r="G43" s="9"/>
      <c r="H43" s="9"/>
      <c r="I43" s="55"/>
      <c r="J43" s="9"/>
      <c r="K43" s="9"/>
      <c r="L43" s="56"/>
      <c r="M43" s="27"/>
      <c r="N43" s="56"/>
      <c r="O43" s="27"/>
      <c r="P43" s="56"/>
      <c r="R43" s="23"/>
      <c r="S43" s="24"/>
    </row>
    <row r="44" spans="1:19" ht="15.75" thickBot="1" x14ac:dyDescent="0.25">
      <c r="A44" s="9"/>
      <c r="B44" s="9" t="s">
        <v>17</v>
      </c>
      <c r="C44" s="9"/>
      <c r="D44" s="9"/>
      <c r="E44" s="9"/>
      <c r="F44" s="9"/>
      <c r="G44" s="9"/>
      <c r="H44" s="9"/>
      <c r="I44" s="57">
        <f>SUM(I10:I42)</f>
        <v>625590434</v>
      </c>
      <c r="J44" s="58"/>
      <c r="K44" s="58"/>
      <c r="L44" s="60">
        <f>SUM(L12:L41)</f>
        <v>568778297</v>
      </c>
      <c r="M44" s="61"/>
      <c r="N44" s="62">
        <f>SUM(N10:N42)</f>
        <v>0.99999999999999989</v>
      </c>
      <c r="O44" s="33"/>
      <c r="P44" s="62">
        <f>SUM(P10:P42)</f>
        <v>3.4459035571999995E-2</v>
      </c>
      <c r="R44" s="23"/>
      <c r="S44" s="24"/>
    </row>
    <row r="45" spans="1:19" ht="15.75" thickTop="1" x14ac:dyDescent="0.2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59"/>
      <c r="M45" s="9"/>
      <c r="N45" s="9"/>
      <c r="O45" s="9"/>
      <c r="P45" s="9"/>
      <c r="R45" s="23"/>
    </row>
    <row r="46" spans="1:19" x14ac:dyDescent="0.2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63"/>
      <c r="M46" s="9"/>
      <c r="N46" s="9"/>
      <c r="O46" s="9"/>
      <c r="P46" s="9"/>
      <c r="R46" s="23"/>
    </row>
    <row r="47" spans="1:19" x14ac:dyDescent="0.2">
      <c r="L47" s="64"/>
      <c r="N47" s="64"/>
    </row>
    <row r="48" spans="1:19" x14ac:dyDescent="0.2">
      <c r="L48" s="24"/>
    </row>
    <row r="50" spans="9:14" x14ac:dyDescent="0.2">
      <c r="L50" s="65"/>
      <c r="M50" s="66"/>
      <c r="N50" s="66"/>
    </row>
    <row r="51" spans="9:14" x14ac:dyDescent="0.2">
      <c r="L51" s="65"/>
      <c r="M51" s="66"/>
      <c r="N51" s="66"/>
    </row>
    <row r="52" spans="9:14" x14ac:dyDescent="0.2">
      <c r="L52" s="66"/>
      <c r="M52" s="66"/>
      <c r="N52" s="66"/>
    </row>
    <row r="53" spans="9:14" x14ac:dyDescent="0.2">
      <c r="I53" s="67"/>
      <c r="L53" s="66"/>
      <c r="M53" s="66"/>
      <c r="N53" s="66"/>
    </row>
    <row r="54" spans="9:14" x14ac:dyDescent="0.2">
      <c r="I54" s="66"/>
      <c r="L54" s="66"/>
      <c r="M54" s="66"/>
      <c r="N54" s="66"/>
    </row>
    <row r="55" spans="9:14" x14ac:dyDescent="0.2">
      <c r="L55" s="66"/>
      <c r="M55" s="66"/>
      <c r="N55" s="66"/>
    </row>
    <row r="56" spans="9:14" x14ac:dyDescent="0.2">
      <c r="L56" s="66"/>
      <c r="M56" s="66"/>
      <c r="N56" s="66"/>
    </row>
    <row r="57" spans="9:14" x14ac:dyDescent="0.2">
      <c r="L57" s="66"/>
      <c r="M57" s="66"/>
      <c r="N57" s="66"/>
    </row>
    <row r="58" spans="9:14" x14ac:dyDescent="0.2">
      <c r="L58" s="66"/>
      <c r="M58" s="66"/>
      <c r="N58" s="66"/>
    </row>
    <row r="59" spans="9:14" x14ac:dyDescent="0.2">
      <c r="L59" s="66"/>
      <c r="M59" s="66"/>
      <c r="N59" s="66"/>
    </row>
    <row r="60" spans="9:14" x14ac:dyDescent="0.2">
      <c r="L60" s="67"/>
      <c r="M60" s="66"/>
      <c r="N60" s="66"/>
    </row>
    <row r="61" spans="9:14" x14ac:dyDescent="0.2">
      <c r="L61" s="67"/>
      <c r="M61" s="66"/>
      <c r="N61" s="66"/>
    </row>
    <row r="62" spans="9:14" x14ac:dyDescent="0.2">
      <c r="L62" s="67"/>
      <c r="M62" s="66"/>
      <c r="N62" s="66"/>
    </row>
    <row r="63" spans="9:14" x14ac:dyDescent="0.2">
      <c r="L63" s="68"/>
      <c r="M63" s="66"/>
      <c r="N63" s="66"/>
    </row>
    <row r="64" spans="9:14" x14ac:dyDescent="0.2">
      <c r="L64" s="66"/>
      <c r="M64" s="66"/>
      <c r="N64" s="66"/>
    </row>
    <row r="65" spans="12:14" x14ac:dyDescent="0.2">
      <c r="L65" s="66"/>
      <c r="M65" s="66"/>
      <c r="N65" s="66"/>
    </row>
    <row r="66" spans="12:14" x14ac:dyDescent="0.2">
      <c r="L66" s="66"/>
      <c r="M66" s="66"/>
      <c r="N66" s="66"/>
    </row>
    <row r="67" spans="12:14" x14ac:dyDescent="0.2">
      <c r="L67" s="66"/>
      <c r="M67" s="66"/>
      <c r="N67" s="66"/>
    </row>
  </sheetData>
  <mergeCells count="1">
    <mergeCell ref="A4:P4"/>
  </mergeCells>
  <pageMargins left="0.5" right="0.5" top="0.5" bottom="1" header="0.5" footer="0.5"/>
  <pageSetup scale="45" orientation="landscape" r:id="rId1"/>
  <headerFooter alignWithMargins="0">
    <oddHeader xml:space="preserve">&amp;R </oddHeader>
    <oddFooter>&amp;R&amp;10&amp;Z&amp;F
&amp;A</oddFooter>
  </headerFooter>
</worksheet>
</file>

<file path=customXML/item.xml>��< ? x m l   v e r s i o n = " 1 . 0 "   e n c o d i n g = " u t f - 1 6 " ? >  
 < p r o p e r t i e s   x m l n s = " h t t p : / / w w w . i m a n a g e . c o m / w o r k / x m l s c h e m a " >  
     < d o c u m e n t i d > A C T I V E ! 1 5 6 7 6 8 1 0 . 1 < / d o c u m e n t i d >  
     < s e n d e r i d > K E A B E T < / s e n d e r i d >  
     < s e n d e r e m a i l > B K E A T I N G @ G U N S T E R . C O M < / s e n d e r e m a i l >  
     < l a s t m o d i f i e d > 2 0 2 2 - 0 2 - 0 4 T 1 0 : 3 3 : 3 8 . 0 0 0 0 0 0 0 - 0 5 : 0 0 < / l a s t m o d i f i e d >  
     < d a t a b a s e > A C T I V E < / d a t a b a s e >  
 < / p r o p e r t i e s > 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LTD Combined</vt:lpstr>
      <vt:lpstr>'LTD Combined'!LTDDFT</vt:lpstr>
      <vt:lpstr>'LTD Combined'!Print_Area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Russell, Noah</dc:creator>
  <cp:lastModifiedBy>Russell, Noah</cp:lastModifiedBy>
  <dcterms:created xsi:type="dcterms:W3CDTF">2022-02-04T15:25:15Z</dcterms:created>
  <dcterms:modified xsi:type="dcterms:W3CDTF">2022-02-04T15:33:38Z</dcterms:modified>
</cp:coreProperties>
</file>