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C Schedules\C-30 Taxes other Than Income Taxes\"/>
    </mc:Choice>
  </mc:AlternateContent>
  <bookViews>
    <workbookView xWindow="240" yWindow="330" windowWidth="18915" windowHeight="11535"/>
  </bookViews>
  <sheets>
    <sheet name="2020" sheetId="1" r:id="rId1"/>
    <sheet name="2021" sheetId="4" r:id="rId2"/>
  </sheets>
  <calcPr calcId="162913"/>
</workbook>
</file>

<file path=xl/calcChain.xml><?xml version="1.0" encoding="utf-8"?>
<calcChain xmlns="http://schemas.openxmlformats.org/spreadsheetml/2006/main">
  <c r="E9" i="4" l="1"/>
  <c r="E9" i="1"/>
  <c r="H18" i="4" l="1"/>
  <c r="H20" i="4" s="1"/>
  <c r="G18" i="4"/>
  <c r="G20" i="4" s="1"/>
  <c r="F18" i="4"/>
  <c r="F20" i="4" s="1"/>
  <c r="E18" i="4"/>
  <c r="E20" i="4" s="1"/>
  <c r="H16" i="4"/>
  <c r="G16" i="4"/>
  <c r="F16" i="4"/>
  <c r="E16" i="4"/>
  <c r="H13" i="4"/>
  <c r="G13" i="4"/>
  <c r="F13" i="4"/>
  <c r="E13" i="4"/>
  <c r="I12" i="4"/>
  <c r="I11" i="4"/>
  <c r="I10" i="4"/>
  <c r="I9" i="4"/>
  <c r="I8" i="4"/>
  <c r="I7" i="4"/>
  <c r="I6" i="4"/>
  <c r="I5" i="4"/>
  <c r="I4" i="4"/>
  <c r="I3" i="4"/>
  <c r="I16" i="4" l="1"/>
  <c r="I18" i="4"/>
  <c r="I13" i="4"/>
  <c r="H18" i="1" l="1"/>
  <c r="H20" i="1" s="1"/>
  <c r="G18" i="1"/>
  <c r="G20" i="1" s="1"/>
  <c r="F18" i="1"/>
  <c r="F20" i="1" s="1"/>
  <c r="E18" i="1"/>
  <c r="E20" i="1" s="1"/>
  <c r="F16" i="1"/>
  <c r="E16" i="1"/>
  <c r="G16" i="1"/>
  <c r="H16" i="1"/>
  <c r="I12" i="1"/>
  <c r="I11" i="1"/>
  <c r="I10" i="1"/>
  <c r="I9" i="1"/>
  <c r="I8" i="1"/>
  <c r="I7" i="1"/>
  <c r="I6" i="1"/>
  <c r="I5" i="1"/>
  <c r="I4" i="1"/>
  <c r="I3" i="1"/>
  <c r="H13" i="1"/>
  <c r="G13" i="1"/>
  <c r="F13" i="1"/>
  <c r="E13" i="1"/>
  <c r="I16" i="1" l="1"/>
  <c r="I18" i="1"/>
  <c r="I13" i="1"/>
</calcChain>
</file>

<file path=xl/sharedStrings.xml><?xml version="1.0" encoding="utf-8"?>
<sst xmlns="http://schemas.openxmlformats.org/spreadsheetml/2006/main" count="70" uniqueCount="26">
  <si>
    <t>CORPORATE SERVICES</t>
  </si>
  <si>
    <t>PAYROLL TAX</t>
  </si>
  <si>
    <t>MISC. OTHER</t>
  </si>
  <si>
    <t>TOTI</t>
  </si>
  <si>
    <t>INTER DEPT PR TAX</t>
  </si>
  <si>
    <t>PROPETY TAX</t>
  </si>
  <si>
    <t>821D</t>
  </si>
  <si>
    <t>COST OF SALES</t>
  </si>
  <si>
    <t>FRANCHISE</t>
  </si>
  <si>
    <t>GROSS RECEIPTS</t>
  </si>
  <si>
    <t>PSC</t>
  </si>
  <si>
    <t>CORPORATE OVERHEAD</t>
  </si>
  <si>
    <t>TAXES ON DRILLDOWN</t>
  </si>
  <si>
    <t>FN</t>
  </si>
  <si>
    <t>CF</t>
  </si>
  <si>
    <t>FI</t>
  </si>
  <si>
    <t>FT</t>
  </si>
  <si>
    <t>Total</t>
  </si>
  <si>
    <t>Utility Assessment Fee</t>
  </si>
  <si>
    <t>Gross Receipts</t>
  </si>
  <si>
    <t>Franchise Fee</t>
  </si>
  <si>
    <t>Property</t>
  </si>
  <si>
    <t>Payroll Tax from Corporate</t>
  </si>
  <si>
    <t>Other</t>
  </si>
  <si>
    <t>FICA, SUTA, FUTA</t>
  </si>
  <si>
    <t>4081 TOTI in 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</si>
</sst>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1" xfId="0" applyBorder="1"/>
    <xf numFmtId="164" fontId="0" fillId="2" borderId="0" xfId="0" applyNumberFormat="1" applyFill="1"/>
    <xf numFmtId="0" fontId="0" fillId="0" borderId="0" xfId="0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1501588</xdr:colOff>
      <xdr:row>25</xdr:row>
      <xdr:rowOff>67236</xdr:rowOff>
    </xdr:from>
    <xdr:to>
      <xdr:col>19</xdr:col>
      <xdr:colOff>566225</xdr:colOff>
      <xdr:row>54</xdr:row>
      <xdr:rowOff>115639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588" y="4639236"/>
          <a:ext cx="14394284" cy="5572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17</xdr:col>
      <xdr:colOff>160556</xdr:colOff>
      <xdr:row>60</xdr:row>
      <xdr:rowOff>29536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0"/>
          <a:ext cx="14279968" cy="688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>
      <selection activeCell="O15" sqref="O15"/>
    </sheetView>
  </sheetViews>
  <sheetFormatPr defaultRowHeight="15" x14ac:dyDescent="0.25"/>
  <cols>
    <col min="1" max="1" width="22.85546875" customWidth="1"/>
    <col min="2" max="2" width="28.28515625" customWidth="1"/>
    <col min="4" max="4" width="25.140625" customWidth="1"/>
    <col min="5" max="5" width="13.28515625" style="1" bestFit="1" customWidth="1"/>
    <col min="6" max="6" width="10.5703125" style="1" bestFit="1" customWidth="1"/>
    <col min="7" max="8" width="9.140625" style="1"/>
    <col min="9" max="9" width="11.7109375" customWidth="1"/>
  </cols>
  <sheetData>
    <row r="1" spans="1:9" x14ac:dyDescent="0.25">
      <c r="A1" t="s">
        <v>12</v>
      </c>
    </row>
    <row r="2" spans="1:9" x14ac:dyDescent="0.25"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</row>
    <row r="3" spans="1:9" x14ac:dyDescent="0.25">
      <c r="A3" t="s">
        <v>0</v>
      </c>
      <c r="B3" t="s">
        <v>1</v>
      </c>
      <c r="C3">
        <v>8200</v>
      </c>
      <c r="D3" t="s">
        <v>22</v>
      </c>
      <c r="E3" s="1">
        <v>174418</v>
      </c>
      <c r="F3" s="1">
        <v>74779</v>
      </c>
      <c r="G3" s="1">
        <v>1095.1400000000001</v>
      </c>
      <c r="H3" s="1">
        <v>1129</v>
      </c>
      <c r="I3" s="4">
        <f>SUM(E3:H3)</f>
        <v>251421.14</v>
      </c>
    </row>
    <row r="4" spans="1:9" x14ac:dyDescent="0.25">
      <c r="A4" t="s">
        <v>0</v>
      </c>
      <c r="B4" t="s">
        <v>2</v>
      </c>
      <c r="C4">
        <v>8290</v>
      </c>
      <c r="D4" t="s">
        <v>23</v>
      </c>
      <c r="I4" s="4">
        <f t="shared" ref="I4:I12" si="0">SUM(E4:H4)</f>
        <v>0</v>
      </c>
    </row>
    <row r="5" spans="1:9" x14ac:dyDescent="0.25">
      <c r="A5" t="s">
        <v>3</v>
      </c>
      <c r="B5" t="s">
        <v>1</v>
      </c>
      <c r="C5">
        <v>8210</v>
      </c>
      <c r="D5" s="9" t="s">
        <v>24</v>
      </c>
      <c r="E5" s="1">
        <v>555986</v>
      </c>
      <c r="F5" s="1">
        <v>195408</v>
      </c>
      <c r="G5" s="1">
        <v>5755</v>
      </c>
      <c r="H5" s="1">
        <v>4101</v>
      </c>
      <c r="I5" s="4">
        <f t="shared" si="0"/>
        <v>761250</v>
      </c>
    </row>
    <row r="6" spans="1:9" x14ac:dyDescent="0.25">
      <c r="A6" t="s">
        <v>3</v>
      </c>
      <c r="B6" t="s">
        <v>4</v>
      </c>
      <c r="C6" s="6" t="s">
        <v>6</v>
      </c>
      <c r="D6" s="9"/>
      <c r="E6" s="1">
        <v>-59834</v>
      </c>
      <c r="I6" s="4">
        <f t="shared" si="0"/>
        <v>-59834</v>
      </c>
    </row>
    <row r="7" spans="1:9" x14ac:dyDescent="0.25">
      <c r="A7" t="s">
        <v>3</v>
      </c>
      <c r="B7" t="s">
        <v>5</v>
      </c>
      <c r="C7">
        <v>8220</v>
      </c>
      <c r="D7" t="s">
        <v>21</v>
      </c>
      <c r="E7" s="1">
        <v>3658877</v>
      </c>
      <c r="F7" s="1">
        <v>1319124</v>
      </c>
      <c r="G7" s="1">
        <v>30259</v>
      </c>
      <c r="H7" s="1">
        <v>16000</v>
      </c>
      <c r="I7" s="4">
        <f t="shared" si="0"/>
        <v>5024260</v>
      </c>
    </row>
    <row r="8" spans="1:9" x14ac:dyDescent="0.25">
      <c r="A8" t="s">
        <v>3</v>
      </c>
      <c r="B8" t="s">
        <v>2</v>
      </c>
      <c r="C8">
        <v>8290</v>
      </c>
      <c r="D8" t="s">
        <v>23</v>
      </c>
      <c r="E8" s="1">
        <v>50574</v>
      </c>
      <c r="F8" s="1">
        <v>17695</v>
      </c>
      <c r="G8" s="1">
        <v>252</v>
      </c>
      <c r="H8" s="1">
        <v>252</v>
      </c>
      <c r="I8" s="4">
        <f t="shared" si="0"/>
        <v>68773</v>
      </c>
    </row>
    <row r="9" spans="1:9" x14ac:dyDescent="0.25">
      <c r="A9" t="s">
        <v>7</v>
      </c>
      <c r="B9" t="s">
        <v>8</v>
      </c>
      <c r="C9">
        <v>5881</v>
      </c>
      <c r="D9" t="s">
        <v>20</v>
      </c>
      <c r="E9" s="1">
        <f>1419578-1864</f>
        <v>1417714</v>
      </c>
      <c r="F9" s="1">
        <v>580442</v>
      </c>
      <c r="H9" s="1">
        <v>15440</v>
      </c>
      <c r="I9" s="4">
        <f t="shared" si="0"/>
        <v>2013596</v>
      </c>
    </row>
    <row r="10" spans="1:9" x14ac:dyDescent="0.25">
      <c r="A10" t="s">
        <v>7</v>
      </c>
      <c r="B10" t="s">
        <v>9</v>
      </c>
      <c r="C10">
        <v>5882</v>
      </c>
      <c r="D10" t="s">
        <v>19</v>
      </c>
      <c r="E10" s="1">
        <v>1884698</v>
      </c>
      <c r="H10" s="1">
        <v>7517</v>
      </c>
      <c r="I10" s="4">
        <f t="shared" si="0"/>
        <v>1892215</v>
      </c>
    </row>
    <row r="11" spans="1:9" x14ac:dyDescent="0.25">
      <c r="A11" t="s">
        <v>7</v>
      </c>
      <c r="B11" t="s">
        <v>10</v>
      </c>
      <c r="C11">
        <v>5883</v>
      </c>
      <c r="D11" t="s">
        <v>18</v>
      </c>
      <c r="E11" s="1">
        <v>449265</v>
      </c>
      <c r="F11" s="1">
        <v>152703</v>
      </c>
      <c r="G11" s="1">
        <v>1285</v>
      </c>
      <c r="H11" s="1">
        <v>1845</v>
      </c>
      <c r="I11" s="4">
        <f t="shared" si="0"/>
        <v>605098</v>
      </c>
    </row>
    <row r="12" spans="1:9" x14ac:dyDescent="0.25">
      <c r="A12" t="s">
        <v>11</v>
      </c>
      <c r="C12">
        <v>8200</v>
      </c>
      <c r="E12" s="3"/>
      <c r="F12" s="3"/>
      <c r="G12" s="3"/>
      <c r="H12" s="3"/>
      <c r="I12" s="5">
        <f t="shared" si="0"/>
        <v>0</v>
      </c>
    </row>
    <row r="13" spans="1:9" x14ac:dyDescent="0.25">
      <c r="E13" s="1">
        <f t="shared" ref="E13:I13" si="1">SUM(E3:E12)</f>
        <v>8131698</v>
      </c>
      <c r="F13" s="1">
        <f t="shared" si="1"/>
        <v>2340151</v>
      </c>
      <c r="G13" s="1">
        <f t="shared" si="1"/>
        <v>38646.14</v>
      </c>
      <c r="H13" s="1">
        <f t="shared" si="1"/>
        <v>46284</v>
      </c>
      <c r="I13" s="1">
        <f t="shared" si="1"/>
        <v>10556779.140000001</v>
      </c>
    </row>
    <row r="16" spans="1:9" x14ac:dyDescent="0.25">
      <c r="E16" s="1">
        <f>SUM(E3:E8)</f>
        <v>4380021</v>
      </c>
      <c r="F16" s="1">
        <f>SUM(F3:F8)</f>
        <v>1607006</v>
      </c>
      <c r="G16" s="1">
        <f>SUM(G3:G8)</f>
        <v>37361.14</v>
      </c>
      <c r="H16" s="1">
        <f>SUM(H3:H8)</f>
        <v>21482</v>
      </c>
      <c r="I16" s="8">
        <f>SUM(E16:H16)</f>
        <v>6045870.1399999997</v>
      </c>
    </row>
    <row r="17" spans="4:9" x14ac:dyDescent="0.25">
      <c r="I17" s="4"/>
    </row>
    <row r="18" spans="4:9" x14ac:dyDescent="0.25">
      <c r="E18" s="1">
        <f>E9+E10+E11</f>
        <v>3751677</v>
      </c>
      <c r="F18" s="1">
        <f t="shared" ref="F18:H18" si="2">F9+F10+F11</f>
        <v>733145</v>
      </c>
      <c r="G18" s="1">
        <f t="shared" si="2"/>
        <v>1285</v>
      </c>
      <c r="H18" s="1">
        <f t="shared" si="2"/>
        <v>24802</v>
      </c>
      <c r="I18" s="4">
        <f t="shared" ref="I18" si="3">SUM(E18:H18)</f>
        <v>4510909</v>
      </c>
    </row>
    <row r="19" spans="4:9" x14ac:dyDescent="0.25">
      <c r="D19" t="s">
        <v>25</v>
      </c>
      <c r="E19" s="3">
        <v>3751679</v>
      </c>
      <c r="F19" s="3">
        <v>733144</v>
      </c>
      <c r="G19" s="3">
        <v>1285</v>
      </c>
      <c r="H19" s="3">
        <v>24801</v>
      </c>
      <c r="I19" s="7"/>
    </row>
    <row r="20" spans="4:9" x14ac:dyDescent="0.25">
      <c r="E20" s="1">
        <f>E18-E19</f>
        <v>-2</v>
      </c>
      <c r="F20" s="1">
        <f t="shared" ref="F20:H20" si="4">F18-F19</f>
        <v>1</v>
      </c>
      <c r="G20" s="1">
        <f t="shared" si="4"/>
        <v>0</v>
      </c>
      <c r="H20" s="1">
        <f t="shared" si="4"/>
        <v>1</v>
      </c>
    </row>
  </sheetData>
  <mergeCells count="1">
    <mergeCell ref="D5:D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5" zoomScaleNormal="85" workbookViewId="0">
      <selection activeCell="L14" sqref="L14"/>
    </sheetView>
  </sheetViews>
  <sheetFormatPr defaultRowHeight="15" x14ac:dyDescent="0.25"/>
  <cols>
    <col min="1" max="1" width="22.85546875" customWidth="1"/>
    <col min="2" max="2" width="28.28515625" customWidth="1"/>
    <col min="4" max="4" width="25.140625" customWidth="1"/>
    <col min="5" max="5" width="13.28515625" style="1" bestFit="1" customWidth="1"/>
    <col min="6" max="6" width="10.5703125" style="1" bestFit="1" customWidth="1"/>
    <col min="7" max="8" width="9.140625" style="1"/>
    <col min="9" max="9" width="11.7109375" customWidth="1"/>
  </cols>
  <sheetData>
    <row r="1" spans="1:9" x14ac:dyDescent="0.25">
      <c r="A1" t="s">
        <v>12</v>
      </c>
    </row>
    <row r="2" spans="1:9" x14ac:dyDescent="0.25"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</row>
    <row r="3" spans="1:9" x14ac:dyDescent="0.25">
      <c r="A3" t="s">
        <v>0</v>
      </c>
      <c r="B3" t="s">
        <v>1</v>
      </c>
      <c r="C3">
        <v>8200</v>
      </c>
      <c r="D3" t="s">
        <v>22</v>
      </c>
      <c r="E3" s="1">
        <v>187841.1</v>
      </c>
      <c r="F3" s="1">
        <v>82278.289999999994</v>
      </c>
      <c r="G3" s="1">
        <v>1095.1400000000001</v>
      </c>
      <c r="H3" s="1">
        <v>355.93</v>
      </c>
      <c r="I3" s="4">
        <f>SUM(E3:H3)</f>
        <v>271570.46000000002</v>
      </c>
    </row>
    <row r="4" spans="1:9" x14ac:dyDescent="0.25">
      <c r="A4" t="s">
        <v>0</v>
      </c>
      <c r="B4" t="s">
        <v>2</v>
      </c>
      <c r="C4">
        <v>8290</v>
      </c>
      <c r="D4" t="s">
        <v>23</v>
      </c>
      <c r="I4" s="4">
        <f t="shared" ref="I4:I12" si="0">SUM(E4:H4)</f>
        <v>0</v>
      </c>
    </row>
    <row r="5" spans="1:9" x14ac:dyDescent="0.25">
      <c r="A5" t="s">
        <v>3</v>
      </c>
      <c r="B5" t="s">
        <v>1</v>
      </c>
      <c r="C5">
        <v>8210</v>
      </c>
      <c r="D5" s="9" t="s">
        <v>24</v>
      </c>
      <c r="E5" s="1">
        <v>571067.68999999994</v>
      </c>
      <c r="F5" s="1">
        <v>204891.55</v>
      </c>
      <c r="G5" s="1">
        <v>5304.47</v>
      </c>
      <c r="H5" s="1">
        <v>3598</v>
      </c>
      <c r="I5" s="4">
        <f t="shared" si="0"/>
        <v>784861.71</v>
      </c>
    </row>
    <row r="6" spans="1:9" x14ac:dyDescent="0.25">
      <c r="A6" t="s">
        <v>3</v>
      </c>
      <c r="B6" t="s">
        <v>4</v>
      </c>
      <c r="C6" s="6" t="s">
        <v>6</v>
      </c>
      <c r="D6" s="9"/>
      <c r="E6" s="1">
        <v>-47709.19</v>
      </c>
      <c r="I6" s="4">
        <f t="shared" si="0"/>
        <v>-47709.19</v>
      </c>
    </row>
    <row r="7" spans="1:9" x14ac:dyDescent="0.25">
      <c r="A7" t="s">
        <v>3</v>
      </c>
      <c r="B7" t="s">
        <v>5</v>
      </c>
      <c r="C7">
        <v>8220</v>
      </c>
      <c r="D7" t="s">
        <v>21</v>
      </c>
      <c r="E7" s="1">
        <v>4068369.9</v>
      </c>
      <c r="F7" s="1">
        <v>1370341.94</v>
      </c>
      <c r="G7" s="1">
        <v>29444.93</v>
      </c>
      <c r="H7" s="1">
        <v>18552.27</v>
      </c>
      <c r="I7" s="4">
        <f t="shared" si="0"/>
        <v>5486709.0399999991</v>
      </c>
    </row>
    <row r="8" spans="1:9" x14ac:dyDescent="0.25">
      <c r="A8" t="s">
        <v>3</v>
      </c>
      <c r="B8" t="s">
        <v>2</v>
      </c>
      <c r="C8">
        <v>8290</v>
      </c>
      <c r="D8" t="s">
        <v>23</v>
      </c>
      <c r="E8" s="1">
        <v>96714.62</v>
      </c>
      <c r="F8" s="1">
        <v>17202</v>
      </c>
      <c r="G8" s="1">
        <v>252</v>
      </c>
      <c r="H8" s="1">
        <v>0</v>
      </c>
      <c r="I8" s="4">
        <f t="shared" si="0"/>
        <v>114168.62</v>
      </c>
    </row>
    <row r="9" spans="1:9" x14ac:dyDescent="0.25">
      <c r="A9" t="s">
        <v>7</v>
      </c>
      <c r="B9" t="s">
        <v>8</v>
      </c>
      <c r="C9">
        <v>5881</v>
      </c>
      <c r="D9" t="s">
        <v>20</v>
      </c>
      <c r="E9" s="1">
        <f>1704449.07-1590</f>
        <v>1702859.07</v>
      </c>
      <c r="F9" s="1">
        <v>717601.44</v>
      </c>
      <c r="H9" s="1">
        <v>14458.05</v>
      </c>
      <c r="I9" s="4">
        <f t="shared" si="0"/>
        <v>2434918.5599999996</v>
      </c>
    </row>
    <row r="10" spans="1:9" x14ac:dyDescent="0.25">
      <c r="A10" t="s">
        <v>7</v>
      </c>
      <c r="B10" t="s">
        <v>9</v>
      </c>
      <c r="C10">
        <v>5882</v>
      </c>
      <c r="D10" t="s">
        <v>19</v>
      </c>
      <c r="E10" s="1">
        <v>2076346.61</v>
      </c>
      <c r="H10" s="1">
        <v>8654.6200000000008</v>
      </c>
      <c r="I10" s="4">
        <f t="shared" si="0"/>
        <v>2085001.2300000002</v>
      </c>
    </row>
    <row r="11" spans="1:9" x14ac:dyDescent="0.25">
      <c r="A11" t="s">
        <v>7</v>
      </c>
      <c r="B11" t="s">
        <v>10</v>
      </c>
      <c r="C11">
        <v>5883</v>
      </c>
      <c r="D11" t="s">
        <v>18</v>
      </c>
      <c r="E11" s="1">
        <v>513751.26</v>
      </c>
      <c r="F11" s="1">
        <v>171348.2</v>
      </c>
      <c r="G11" s="1">
        <v>863.9</v>
      </c>
      <c r="H11" s="1">
        <v>2075.11</v>
      </c>
      <c r="I11" s="4">
        <f t="shared" si="0"/>
        <v>688038.47</v>
      </c>
    </row>
    <row r="12" spans="1:9" x14ac:dyDescent="0.25">
      <c r="A12" t="s">
        <v>11</v>
      </c>
      <c r="C12">
        <v>8200</v>
      </c>
      <c r="E12" s="3"/>
      <c r="F12" s="3"/>
      <c r="G12" s="3"/>
      <c r="H12" s="3"/>
      <c r="I12" s="5">
        <f t="shared" si="0"/>
        <v>0</v>
      </c>
    </row>
    <row r="13" spans="1:9" x14ac:dyDescent="0.25">
      <c r="E13" s="1">
        <f t="shared" ref="E13:I13" si="1">SUM(E3:E12)</f>
        <v>9169241.0600000005</v>
      </c>
      <c r="F13" s="1">
        <f t="shared" si="1"/>
        <v>2563663.42</v>
      </c>
      <c r="G13" s="1">
        <f t="shared" si="1"/>
        <v>36960.44</v>
      </c>
      <c r="H13" s="1">
        <f t="shared" si="1"/>
        <v>47693.98</v>
      </c>
      <c r="I13" s="1">
        <f t="shared" si="1"/>
        <v>11817558.9</v>
      </c>
    </row>
    <row r="16" spans="1:9" x14ac:dyDescent="0.25">
      <c r="E16" s="1">
        <f>SUM(E3:E8)</f>
        <v>4876284.12</v>
      </c>
      <c r="F16" s="1">
        <f>SUM(F3:F8)</f>
        <v>1674713.7799999998</v>
      </c>
      <c r="G16" s="1">
        <f>SUM(G3:G8)</f>
        <v>36096.54</v>
      </c>
      <c r="H16" s="1">
        <f>SUM(H3:H8)</f>
        <v>22506.2</v>
      </c>
      <c r="I16" s="4">
        <f t="shared" ref="I16:I18" si="2">SUM(E16:H16)</f>
        <v>6609600.6400000006</v>
      </c>
    </row>
    <row r="17" spans="4:9" x14ac:dyDescent="0.25">
      <c r="I17" s="4"/>
    </row>
    <row r="18" spans="4:9" x14ac:dyDescent="0.25">
      <c r="E18" s="1">
        <f>E9+E10+E11</f>
        <v>4292956.9400000004</v>
      </c>
      <c r="F18" s="1">
        <f t="shared" ref="F18:H18" si="3">F9+F10+F11</f>
        <v>888949.6399999999</v>
      </c>
      <c r="G18" s="1">
        <f t="shared" si="3"/>
        <v>863.9</v>
      </c>
      <c r="H18" s="1">
        <f t="shared" si="3"/>
        <v>25187.78</v>
      </c>
      <c r="I18" s="4">
        <f t="shared" si="2"/>
        <v>5207958.2600000007</v>
      </c>
    </row>
    <row r="19" spans="4:9" x14ac:dyDescent="0.25">
      <c r="D19" t="s">
        <v>25</v>
      </c>
      <c r="E19" s="3">
        <v>4292957</v>
      </c>
      <c r="F19" s="3">
        <v>888949</v>
      </c>
      <c r="G19" s="3">
        <v>864</v>
      </c>
      <c r="H19" s="3">
        <v>25188</v>
      </c>
      <c r="I19" s="7"/>
    </row>
    <row r="20" spans="4:9" x14ac:dyDescent="0.25">
      <c r="E20" s="1">
        <f>E18-E19</f>
        <v>-5.9999999590218067E-2</v>
      </c>
      <c r="F20" s="1">
        <f t="shared" ref="F20:H20" si="4">F18-F19</f>
        <v>0.63999999989755452</v>
      </c>
      <c r="G20" s="1">
        <f t="shared" si="4"/>
        <v>-0.10000000000002274</v>
      </c>
      <c r="H20" s="1">
        <f t="shared" si="4"/>
        <v>-0.22000000000116415</v>
      </c>
    </row>
  </sheetData>
  <mergeCells count="1">
    <mergeCell ref="D5:D6"/>
  </mergeCells>
  <pageMargins left="0.7" right="0.7" top="0.75" bottom="0.75" header="0.3" footer="0.3"/>
  <pageSetup orientation="portrait" verticalDpi="0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 A C T I V E ! 1 5 6 7 6 8 7 1 . 1 < / d o c u m e n t i d >  
     < s e n d e r i d > K E A B E T < / s e n d e r i d >  
     < s e n d e r e m a i l > B K E A T I N G @ G U N S T E R . C O M < / s e n d e r e m a i l >  
     < l a s t m o d i f i e d > 2 0 2 2 - 0 2 - 0 2 T 0 8 : 2 6 : 5 1 . 0 0 0 0 0 0 0 - 0 5 : 0 0 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>Chesapeake Utilities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Baugh, Jowi</cp:lastModifiedBy>
  <cp:lastPrinted>2014-02-06T13:37:42Z</cp:lastPrinted>
  <dcterms:created xsi:type="dcterms:W3CDTF">2014-02-06T13:32:05Z</dcterms:created>
  <dcterms:modified xsi:type="dcterms:W3CDTF">2022-02-02T13:26:51Z</dcterms:modified>
</cp:coreProperties>
</file>