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https://chpk-my.sharepoint.com/personal/bhancock_chpk_com/Documents/Desktop/"/>
    </mc:Choice>
  </mc:AlternateContent>
  <xr:revisionPtr revIDLastSave="0" documentId="8_{90729DBE-7C8C-4F7D-822E-C40241AD5638}" xr6:coauthVersionLast="36" xr6:coauthVersionMax="36" xr10:uidLastSave="{00000000-0000-0000-0000-000000000000}"/>
  <bookViews>
    <workbookView xWindow="0" yWindow="0" windowWidth="28800" windowHeight="13800" tabRatio="796" xr2:uid="{00000000-000D-0000-FFFF-FFFF00000000}"/>
  </bookViews>
  <sheets>
    <sheet name="Capacity Holdings by Month" sheetId="9" r:id="rId1"/>
    <sheet name="Total Capacity by Year" sheetId="11" r:id="rId2"/>
    <sheet name="Customers and Volumes" sheetId="1" r:id="rId3"/>
    <sheet name="Volumes vs. Capacity Holdings" sheetId="12" r:id="rId4"/>
    <sheet name="Volumes and Customers Chart" sheetId="14" r:id="rId5"/>
    <sheet name="Coverage Ratio Chart" sheetId="13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2" l="1"/>
  <c r="F14" i="12"/>
  <c r="F13" i="12"/>
  <c r="F12" i="12"/>
  <c r="F11" i="12"/>
  <c r="F10" i="12"/>
  <c r="F9" i="12"/>
  <c r="F8" i="12"/>
  <c r="F7" i="12"/>
  <c r="F6" i="12"/>
  <c r="F5" i="12"/>
  <c r="F4" i="12"/>
  <c r="F3" i="12"/>
  <c r="C6" i="9"/>
  <c r="D6" i="9"/>
  <c r="C7" i="9"/>
  <c r="D7" i="9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C76" i="9"/>
  <c r="D76" i="9"/>
  <c r="C77" i="9"/>
  <c r="D77" i="9"/>
  <c r="C78" i="9"/>
  <c r="D78" i="9"/>
  <c r="C79" i="9"/>
  <c r="D79" i="9"/>
  <c r="C80" i="9"/>
  <c r="D80" i="9"/>
  <c r="C81" i="9"/>
  <c r="D81" i="9"/>
  <c r="C82" i="9"/>
  <c r="D82" i="9"/>
  <c r="C83" i="9"/>
  <c r="D83" i="9"/>
  <c r="C84" i="9"/>
  <c r="D84" i="9"/>
  <c r="C85" i="9"/>
  <c r="D85" i="9"/>
  <c r="C86" i="9"/>
  <c r="D86" i="9"/>
  <c r="C87" i="9"/>
  <c r="D87" i="9"/>
  <c r="C88" i="9"/>
  <c r="D88" i="9"/>
  <c r="C89" i="9"/>
  <c r="D89" i="9"/>
  <c r="C90" i="9"/>
  <c r="D90" i="9"/>
  <c r="C91" i="9"/>
  <c r="D91" i="9"/>
  <c r="C92" i="9"/>
  <c r="D92" i="9"/>
  <c r="C93" i="9"/>
  <c r="D93" i="9"/>
  <c r="C94" i="9"/>
  <c r="D94" i="9"/>
  <c r="C95" i="9"/>
  <c r="D95" i="9"/>
  <c r="C96" i="9"/>
  <c r="D96" i="9"/>
  <c r="C97" i="9"/>
  <c r="D97" i="9"/>
  <c r="C98" i="9"/>
  <c r="D98" i="9"/>
  <c r="C99" i="9"/>
  <c r="D99" i="9"/>
  <c r="C100" i="9"/>
  <c r="D100" i="9"/>
  <c r="C101" i="9"/>
  <c r="D101" i="9"/>
  <c r="C102" i="9"/>
  <c r="D102" i="9"/>
  <c r="C103" i="9"/>
  <c r="D103" i="9"/>
  <c r="C104" i="9"/>
  <c r="D104" i="9"/>
  <c r="C105" i="9"/>
  <c r="D105" i="9"/>
  <c r="C106" i="9"/>
  <c r="D106" i="9"/>
  <c r="C107" i="9"/>
  <c r="D107" i="9"/>
  <c r="C108" i="9"/>
  <c r="D108" i="9"/>
  <c r="C109" i="9"/>
  <c r="D109" i="9"/>
  <c r="C110" i="9"/>
  <c r="D110" i="9"/>
  <c r="C111" i="9"/>
  <c r="D111" i="9"/>
  <c r="C112" i="9"/>
  <c r="D112" i="9"/>
  <c r="C113" i="9"/>
  <c r="D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D123" i="9"/>
  <c r="C124" i="9"/>
  <c r="D124" i="9"/>
  <c r="C125" i="9"/>
  <c r="D125" i="9"/>
  <c r="C126" i="9"/>
  <c r="D126" i="9"/>
  <c r="C127" i="9"/>
  <c r="D127" i="9"/>
  <c r="C128" i="9"/>
  <c r="D128" i="9"/>
  <c r="C129" i="9"/>
  <c r="D129" i="9"/>
  <c r="C130" i="9"/>
  <c r="D130" i="9"/>
  <c r="C131" i="9"/>
  <c r="D131" i="9"/>
  <c r="C132" i="9"/>
  <c r="D132" i="9"/>
  <c r="C133" i="9"/>
  <c r="D133" i="9"/>
  <c r="C134" i="9"/>
  <c r="D134" i="9"/>
  <c r="C135" i="9"/>
  <c r="D135" i="9"/>
  <c r="C136" i="9"/>
  <c r="D136" i="9"/>
  <c r="C137" i="9"/>
  <c r="D137" i="9"/>
  <c r="C138" i="9"/>
  <c r="D138" i="9"/>
  <c r="C139" i="9"/>
  <c r="D139" i="9"/>
  <c r="C140" i="9"/>
  <c r="D140" i="9"/>
  <c r="C141" i="9"/>
  <c r="D141" i="9"/>
  <c r="C142" i="9"/>
  <c r="D142" i="9"/>
  <c r="C143" i="9"/>
  <c r="D143" i="9"/>
  <c r="C144" i="9"/>
  <c r="D144" i="9"/>
  <c r="C145" i="9"/>
  <c r="D145" i="9"/>
  <c r="C146" i="9"/>
  <c r="D146" i="9"/>
  <c r="C147" i="9"/>
  <c r="D147" i="9"/>
  <c r="C148" i="9"/>
  <c r="D148" i="9"/>
  <c r="C149" i="9"/>
  <c r="D149" i="9"/>
  <c r="C150" i="9"/>
  <c r="D150" i="9"/>
  <c r="C151" i="9"/>
  <c r="D151" i="9"/>
  <c r="C152" i="9"/>
  <c r="D152" i="9"/>
  <c r="C153" i="9"/>
  <c r="D153" i="9"/>
  <c r="C154" i="9"/>
  <c r="D154" i="9"/>
  <c r="C155" i="9"/>
  <c r="D155" i="9"/>
  <c r="C156" i="9"/>
  <c r="D156" i="9"/>
  <c r="C157" i="9"/>
  <c r="D157" i="9"/>
  <c r="C158" i="9"/>
  <c r="D158" i="9"/>
  <c r="C159" i="9"/>
  <c r="D159" i="9"/>
  <c r="C160" i="9"/>
  <c r="D160" i="9"/>
  <c r="C161" i="9"/>
  <c r="D161" i="9"/>
  <c r="C162" i="9"/>
  <c r="D162" i="9"/>
  <c r="C163" i="9"/>
  <c r="D163" i="9"/>
  <c r="C164" i="9"/>
  <c r="D164" i="9"/>
  <c r="C165" i="9"/>
  <c r="D165" i="9"/>
  <c r="C166" i="9"/>
  <c r="D166" i="9"/>
  <c r="C167" i="9"/>
  <c r="D167" i="9"/>
  <c r="C168" i="9"/>
  <c r="D168" i="9"/>
  <c r="C169" i="9"/>
  <c r="D169" i="9"/>
  <c r="C170" i="9"/>
  <c r="D170" i="9"/>
  <c r="C171" i="9"/>
  <c r="D171" i="9"/>
  <c r="C172" i="9"/>
  <c r="D172" i="9"/>
  <c r="C173" i="9"/>
  <c r="D173" i="9"/>
  <c r="C174" i="9"/>
  <c r="D174" i="9"/>
  <c r="C175" i="9"/>
  <c r="D175" i="9"/>
  <c r="C176" i="9"/>
  <c r="D176" i="9"/>
  <c r="C177" i="9"/>
  <c r="D177" i="9"/>
  <c r="C178" i="9"/>
  <c r="D178" i="9"/>
  <c r="C179" i="9"/>
  <c r="D179" i="9"/>
  <c r="C180" i="9"/>
  <c r="D180" i="9"/>
  <c r="C181" i="9"/>
  <c r="D181" i="9"/>
  <c r="C182" i="9"/>
  <c r="D182" i="9"/>
  <c r="C183" i="9"/>
  <c r="D183" i="9"/>
  <c r="C184" i="9"/>
  <c r="D184" i="9"/>
  <c r="C185" i="9"/>
  <c r="D185" i="9"/>
  <c r="C17" i="1" l="1"/>
  <c r="C62" i="1"/>
  <c r="C47" i="1" l="1"/>
  <c r="C32" i="1" l="1"/>
  <c r="C78" i="1" l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</calcChain>
</file>

<file path=xl/sharedStrings.xml><?xml version="1.0" encoding="utf-8"?>
<sst xmlns="http://schemas.openxmlformats.org/spreadsheetml/2006/main" count="29" uniqueCount="25">
  <si>
    <t>Customers</t>
  </si>
  <si>
    <t>FPU Nat Gas</t>
  </si>
  <si>
    <t>CFG</t>
  </si>
  <si>
    <t>Indiantown</t>
  </si>
  <si>
    <t>Ft. Meade</t>
  </si>
  <si>
    <t>Total</t>
  </si>
  <si>
    <t>Ft Meade</t>
  </si>
  <si>
    <t>FPU</t>
  </si>
  <si>
    <t>FTS3</t>
  </si>
  <si>
    <t>Date</t>
  </si>
  <si>
    <t xml:space="preserve">Month </t>
  </si>
  <si>
    <t>Year</t>
  </si>
  <si>
    <t>Row Labels</t>
  </si>
  <si>
    <t>Total Capacity</t>
  </si>
  <si>
    <t>Sum of Total Capacity</t>
  </si>
  <si>
    <t>Volume</t>
  </si>
  <si>
    <t>Coverage Ratio</t>
  </si>
  <si>
    <t>Capacity</t>
  </si>
  <si>
    <t>Event</t>
  </si>
  <si>
    <t>Capacity Turnback</t>
  </si>
  <si>
    <t xml:space="preserve">Indiantown Acquisition </t>
  </si>
  <si>
    <t>1/1/2012</t>
  </si>
  <si>
    <t xml:space="preserve">Fort Meade Acquisition </t>
  </si>
  <si>
    <t>12/1/2013</t>
  </si>
  <si>
    <t>Volumes 
(in Dekatherms)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</si>
</sst>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0" fillId="0" borderId="4" xfId="0" applyBorder="1"/>
    <xf numFmtId="164" fontId="1" fillId="0" borderId="0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6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4" xfId="0" applyFont="1" applyBorder="1"/>
    <xf numFmtId="164" fontId="0" fillId="2" borderId="0" xfId="1" applyNumberFormat="1" applyFont="1" applyFill="1" applyBorder="1"/>
    <xf numFmtId="164" fontId="0" fillId="2" borderId="5" xfId="1" applyNumberFormat="1" applyFont="1" applyFill="1" applyBorder="1"/>
    <xf numFmtId="164" fontId="0" fillId="0" borderId="0" xfId="1" applyNumberFormat="1" applyFont="1" applyFill="1" applyBorder="1"/>
    <xf numFmtId="164" fontId="1" fillId="2" borderId="5" xfId="1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pivotButton="1"/>
    <xf numFmtId="164" fontId="0" fillId="0" borderId="0" xfId="1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0" fontId="4" fillId="3" borderId="0" xfId="0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0" fontId="0" fillId="0" borderId="0" xfId="0" quotePrefix="1"/>
    <xf numFmtId="14" fontId="0" fillId="0" borderId="0" xfId="0" applyNumberFormat="1" applyFill="1"/>
    <xf numFmtId="164" fontId="5" fillId="0" borderId="0" xfId="1" applyNumberFormat="1" applyFont="1" applyFill="1"/>
    <xf numFmtId="0" fontId="2" fillId="0" borderId="9" xfId="0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2" applyFont="1" applyFill="1" applyAlignment="1">
      <alignment horizontal="center"/>
    </xf>
    <xf numFmtId="164" fontId="1" fillId="0" borderId="0" xfId="1" applyNumberFormat="1" applyFont="1" applyBorder="1"/>
    <xf numFmtId="164" fontId="1" fillId="0" borderId="5" xfId="1" applyNumberFormat="1" applyFont="1" applyBorder="1"/>
    <xf numFmtId="0" fontId="0" fillId="0" borderId="6" xfId="0" applyFont="1" applyBorder="1"/>
    <xf numFmtId="164" fontId="1" fillId="0" borderId="7" xfId="1" applyNumberFormat="1" applyFont="1" applyBorder="1"/>
    <xf numFmtId="164" fontId="1" fillId="0" borderId="8" xfId="1" applyNumberFormat="1" applyFont="1" applyFill="1" applyBorder="1"/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4">
    <dxf>
      <alignment horizontal="center"/>
    </dxf>
    <dxf>
      <numFmt numFmtId="30" formatCode="@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customXml" Target="../customXml/item2.xml" Id="rId13" /><Relationship Type="http://schemas.openxmlformats.org/officeDocument/2006/relationships/worksheet" Target="worksheets/sheet3.xml" Id="rId3" /><Relationship Type="http://schemas.openxmlformats.org/officeDocument/2006/relationships/pivotCacheDefinition" Target="pivotCache/pivotCacheDefinition1.xml" Id="rId7" /><Relationship Type="http://schemas.openxmlformats.org/officeDocument/2006/relationships/customXml" Target="../customXml/item1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hartsheet" Target="chartsheets/sheet2.xml" Id="rId6" /><Relationship Type="http://schemas.openxmlformats.org/officeDocument/2006/relationships/calcChain" Target="calcChain.xml" Id="rId11" /><Relationship Type="http://schemas.openxmlformats.org/officeDocument/2006/relationships/chartsheet" Target="chartsheets/sheet1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../customXml/item3.xml" Id="rId14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Customers Served and Volumes Delivered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70981465385465"/>
          <c:y val="8.7491239914970334E-2"/>
          <c:w val="0.71353406398997088"/>
          <c:h val="0.80526846434053079"/>
        </c:manualLayout>
      </c:layout>
      <c:lineChart>
        <c:grouping val="standard"/>
        <c:varyColors val="0"/>
        <c:ser>
          <c:idx val="4"/>
          <c:order val="2"/>
          <c:tx>
            <c:strRef>
              <c:f>'Volumes vs. Capacity Holdings'!$D$2</c:f>
              <c:strCache>
                <c:ptCount val="1"/>
                <c:pt idx="0">
                  <c:v> Volume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'Volumes vs. Capacity Holdings'!$B$3:$B$15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'Volumes vs. Capacity Holdings'!$D$3:$D$15</c:f>
              <c:numCache>
                <c:formatCode>_(* #,##0_);_(* \(#,##0\);_(* "-"??_);_(@_)</c:formatCode>
                <c:ptCount val="13"/>
                <c:pt idx="0">
                  <c:v>20789369</c:v>
                </c:pt>
                <c:pt idx="1">
                  <c:v>21808869</c:v>
                </c:pt>
                <c:pt idx="2">
                  <c:v>22645200.853799999</c:v>
                </c:pt>
                <c:pt idx="3">
                  <c:v>23465679.577199999</c:v>
                </c:pt>
                <c:pt idx="4">
                  <c:v>22737732.759</c:v>
                </c:pt>
                <c:pt idx="5">
                  <c:v>22441713.430500001</c:v>
                </c:pt>
                <c:pt idx="6">
                  <c:v>24315651.895499997</c:v>
                </c:pt>
                <c:pt idx="7">
                  <c:v>25142382.386099998</c:v>
                </c:pt>
                <c:pt idx="8">
                  <c:v>26645635.623600002</c:v>
                </c:pt>
                <c:pt idx="9">
                  <c:v>35302802.467599995</c:v>
                </c:pt>
                <c:pt idx="10">
                  <c:v>44057418.665899999</c:v>
                </c:pt>
                <c:pt idx="11">
                  <c:v>43009601.357799999</c:v>
                </c:pt>
                <c:pt idx="12">
                  <c:v>48025942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3-43DF-AF32-C79BC1F1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752232"/>
        <c:axId val="610752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'Volumes vs. Capacity Holdings'!$B$2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'Volumes vs. Capacity Holdings'!$B$3:$B$15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'Volumes vs. Capacity Holdings'!$B$3:$B$15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4B3-43DF-AF32-C79BC1F17EF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'Volumes vs. Capacity Holdings'!$C$2</c:f>
              <c:strCache>
                <c:ptCount val="1"/>
                <c:pt idx="0">
                  <c:v> Customers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'Volumes vs. Capacity Holdings'!$B$3:$B$15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'Volumes vs. Capacity Holdings'!$C$3:$C$15</c:f>
              <c:numCache>
                <c:formatCode>_(* #,##0_);_(* \(#,##0\);_(* "-"??_);_(@_)</c:formatCode>
                <c:ptCount val="13"/>
                <c:pt idx="0">
                  <c:v>66163</c:v>
                </c:pt>
                <c:pt idx="1">
                  <c:v>66609</c:v>
                </c:pt>
                <c:pt idx="2">
                  <c:v>68710</c:v>
                </c:pt>
                <c:pt idx="3">
                  <c:v>69531</c:v>
                </c:pt>
                <c:pt idx="4">
                  <c:v>71412</c:v>
                </c:pt>
                <c:pt idx="5">
                  <c:v>73156</c:v>
                </c:pt>
                <c:pt idx="6">
                  <c:v>75160</c:v>
                </c:pt>
                <c:pt idx="7">
                  <c:v>76859</c:v>
                </c:pt>
                <c:pt idx="8">
                  <c:v>78650</c:v>
                </c:pt>
                <c:pt idx="9">
                  <c:v>82440</c:v>
                </c:pt>
                <c:pt idx="10">
                  <c:v>84200</c:v>
                </c:pt>
                <c:pt idx="11">
                  <c:v>88032</c:v>
                </c:pt>
                <c:pt idx="12">
                  <c:v>91020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B3-43DF-AF32-C79BC1F1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057768"/>
        <c:axId val="663932344"/>
      </c:lineChart>
      <c:catAx>
        <c:axId val="61075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752560"/>
        <c:crosses val="autoZero"/>
        <c:auto val="1"/>
        <c:lblAlgn val="ctr"/>
        <c:lblOffset val="100"/>
        <c:noMultiLvlLbl val="0"/>
      </c:catAx>
      <c:valAx>
        <c:axId val="61075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accent1">
                        <a:lumMod val="75000"/>
                      </a:schemeClr>
                    </a:solidFill>
                  </a:rPr>
                  <a:t>Customer Volumes Delivered</a:t>
                </a:r>
              </a:p>
            </c:rich>
          </c:tx>
          <c:layout>
            <c:manualLayout>
              <c:xMode val="edge"/>
              <c:yMode val="edge"/>
              <c:x val="1.1742684975526878E-2"/>
              <c:y val="0.31945097707478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752232"/>
        <c:crosses val="autoZero"/>
        <c:crossBetween val="between"/>
      </c:valAx>
      <c:valAx>
        <c:axId val="663932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accent2"/>
                    </a:solidFill>
                  </a:rPr>
                  <a:t>Customer Count</a:t>
                </a:r>
              </a:p>
            </c:rich>
          </c:tx>
          <c:layout>
            <c:manualLayout>
              <c:xMode val="edge"/>
              <c:yMode val="edge"/>
              <c:x val="0.95996243989368035"/>
              <c:y val="0.36715979677768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057768"/>
        <c:crosses val="max"/>
        <c:crossBetween val="between"/>
      </c:valAx>
      <c:catAx>
        <c:axId val="86805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932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2"/>
          <c:tx>
            <c:strRef>
              <c:f>'Volumes vs. Capacity Holdings'!$F$2</c:f>
              <c:strCache>
                <c:ptCount val="1"/>
                <c:pt idx="0">
                  <c:v> Coverage Ratio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'Volumes vs. Capacity Holdings'!$B$3:$B$15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'Volumes vs. Capacity Holdings'!$F$3:$F$15</c:f>
              <c:numCache>
                <c:formatCode>0%</c:formatCode>
                <c:ptCount val="13"/>
                <c:pt idx="0">
                  <c:v>1.0662278398156289</c:v>
                </c:pt>
                <c:pt idx="1">
                  <c:v>0.98120113427248334</c:v>
                </c:pt>
                <c:pt idx="2">
                  <c:v>0.89745969272732917</c:v>
                </c:pt>
                <c:pt idx="3">
                  <c:v>0.90111948091823113</c:v>
                </c:pt>
                <c:pt idx="4">
                  <c:v>0.92768176245060596</c:v>
                </c:pt>
                <c:pt idx="5">
                  <c:v>0.94625172296957161</c:v>
                </c:pt>
                <c:pt idx="6">
                  <c:v>0.87332678108991901</c:v>
                </c:pt>
                <c:pt idx="7">
                  <c:v>0.84750564496148661</c:v>
                </c:pt>
                <c:pt idx="8">
                  <c:v>0.95548518187535925</c:v>
                </c:pt>
                <c:pt idx="9">
                  <c:v>0.7755619408722072</c:v>
                </c:pt>
                <c:pt idx="10">
                  <c:v>0.62315225974075261</c:v>
                </c:pt>
                <c:pt idx="11">
                  <c:v>0.70849949867005002</c:v>
                </c:pt>
                <c:pt idx="12">
                  <c:v>0.63245984847106174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3EB-95DB-AE18E09CF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752232"/>
        <c:axId val="610752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'Volumes vs. Capacity Holdings'!$B$2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'Volumes vs. Capacity Holdings'!$B$3:$B$15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'Volumes vs. Capacity Holdings'!$B$3:$B$15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33C-43EB-95DB-AE18E09CF1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'Volumes vs. Capacity Holdings'!$C$2</c15:sqref>
                        </c15:formulaRef>
                      </c:ext>
                    </c:extLst>
                    <c:strCache>
                      <c:ptCount val="1"/>
                      <c:pt idx="0">
                        <c:v> Customers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'Volumes vs. Capacity Holdings'!$B$3:$B$15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'Volumes vs. Capacity Holdings'!$C$3:$C$15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0">
                        <c:v>66163</c:v>
                      </c:pt>
                      <c:pt idx="1">
                        <c:v>66609</c:v>
                      </c:pt>
                      <c:pt idx="2">
                        <c:v>68710</c:v>
                      </c:pt>
                      <c:pt idx="3">
                        <c:v>69531</c:v>
                      </c:pt>
                      <c:pt idx="4">
                        <c:v>71412</c:v>
                      </c:pt>
                      <c:pt idx="5">
                        <c:v>73156</c:v>
                      </c:pt>
                      <c:pt idx="6">
                        <c:v>75160</c:v>
                      </c:pt>
                      <c:pt idx="7">
                        <c:v>76859</c:v>
                      </c:pt>
                      <c:pt idx="8">
                        <c:v>78650</c:v>
                      </c:pt>
                      <c:pt idx="9">
                        <c:v>82440</c:v>
                      </c:pt>
                      <c:pt idx="10">
                        <c:v>84200</c:v>
                      </c:pt>
                      <c:pt idx="11">
                        <c:v>88032</c:v>
                      </c:pt>
                      <c:pt idx="12">
                        <c:v>91020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3C-43EB-95DB-AE18E09CF104}"/>
                  </c:ext>
                </c:extLst>
              </c15:ser>
            </c15:filteredLineSeries>
          </c:ext>
        </c:extLst>
      </c:lineChart>
      <c:catAx>
        <c:axId val="61075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752560"/>
        <c:crosses val="autoZero"/>
        <c:auto val="1"/>
        <c:lblAlgn val="ctr"/>
        <c:lblOffset val="100"/>
        <c:noMultiLvlLbl val="0"/>
      </c:catAx>
      <c:valAx>
        <c:axId val="61075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75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AE61539-6382-46E3-B8E8-6957AD9735FC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508A2FE-5910-4F3D-9975-4D2366B642CF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0DEAF-6A88-4F9B-A451-93CEC43A6F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993077" cy="9439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C93C6E-6497-4ADB-90DF-CF8EF1B7F6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cock, Bill" refreshedDate="44718.542331018522" createdVersion="6" refreshedVersion="6" minRefreshableVersion="3" recordCount="180" xr:uid="{478D2262-5ECF-4D29-B227-8ADD8CB94BA3}">
  <cacheSource type="worksheet">
    <worksheetSource ref="A5:J185" sheet="Capacity Holdings by Month"/>
  </cacheSource>
  <cacheFields count="11">
    <cacheField name="Event" numFmtId="0">
      <sharedItems containsBlank="1"/>
    </cacheField>
    <cacheField name="Date" numFmtId="14">
      <sharedItems containsSemiMixedTypes="0" containsNonDate="0" containsDate="1" containsString="0" minDate="2008-01-01T00:00:00" maxDate="2022-12-02T00:00:00"/>
    </cacheField>
    <cacheField name="Month " numFmtId="164">
      <sharedItems containsSemiMixedTypes="0" containsString="0" containsNumber="1" containsInteger="1" minValue="1" maxValue="12"/>
    </cacheField>
    <cacheField name="Year" numFmtId="164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 u="1"/>
      </sharedItems>
    </cacheField>
    <cacheField name="Ft Meade" numFmtId="164">
      <sharedItems containsString="0" containsBlank="1" containsNumber="1" containsInteger="1" minValue="160" maxValue="650"/>
    </cacheField>
    <cacheField name="Indiantown" numFmtId="164">
      <sharedItems containsString="0" containsBlank="1" containsNumber="1" containsInteger="1" minValue="2055" maxValue="2055"/>
    </cacheField>
    <cacheField name="FPU" numFmtId="164">
      <sharedItems containsSemiMixedTypes="0" containsString="0" containsNumber="1" containsInteger="1" minValue="16243" maxValue="42457"/>
    </cacheField>
    <cacheField name="CFG" numFmtId="164">
      <sharedItems containsSemiMixedTypes="0" containsString="0" containsNumber="1" containsInteger="1" minValue="25092" maxValue="40639"/>
    </cacheField>
    <cacheField name="Total" numFmtId="164">
      <sharedItems containsSemiMixedTypes="0" containsString="0" containsNumber="1" containsInteger="1" minValue="41495" maxValue="85801"/>
    </cacheField>
    <cacheField name="FTS3" numFmtId="164">
      <sharedItems containsString="0" containsBlank="1" containsNumber="1" containsInteger="1" minValue="8000" maxValue="12000"/>
    </cacheField>
    <cacheField name="Total Capacity" numFmtId="164">
      <sharedItems containsSemiMixedTypes="0" containsString="0" containsNumber="1" containsInteger="1" minValue="1244850" maxValue="30318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m/>
    <d v="2008-01-01T00:00:00"/>
    <n v="1"/>
    <x v="0"/>
    <m/>
    <m/>
    <n v="41807"/>
    <n v="33519"/>
    <n v="75326"/>
    <m/>
    <n v="2335106"/>
  </r>
  <r>
    <m/>
    <d v="2008-02-01T00:00:00"/>
    <n v="2"/>
    <x v="0"/>
    <m/>
    <m/>
    <n v="41807"/>
    <n v="33519"/>
    <n v="75326"/>
    <m/>
    <n v="2184454"/>
  </r>
  <r>
    <m/>
    <d v="2008-03-01T00:00:00"/>
    <n v="3"/>
    <x v="0"/>
    <m/>
    <m/>
    <n v="41807"/>
    <n v="33519"/>
    <n v="75326"/>
    <m/>
    <n v="2335106"/>
  </r>
  <r>
    <m/>
    <d v="2008-04-01T00:00:00"/>
    <n v="4"/>
    <x v="0"/>
    <m/>
    <m/>
    <n v="37194"/>
    <n v="33519"/>
    <n v="70713"/>
    <m/>
    <n v="2121390"/>
  </r>
  <r>
    <m/>
    <d v="2008-05-01T00:00:00"/>
    <n v="5"/>
    <x v="0"/>
    <m/>
    <m/>
    <n v="16243"/>
    <n v="30123"/>
    <n v="46366"/>
    <m/>
    <n v="1437346"/>
  </r>
  <r>
    <m/>
    <d v="2008-06-01T00:00:00"/>
    <n v="6"/>
    <x v="0"/>
    <m/>
    <m/>
    <n v="16243"/>
    <n v="30123"/>
    <n v="46366"/>
    <m/>
    <n v="1390980"/>
  </r>
  <r>
    <m/>
    <d v="2008-07-01T00:00:00"/>
    <n v="7"/>
    <x v="0"/>
    <m/>
    <m/>
    <n v="16243"/>
    <n v="30123"/>
    <n v="46366"/>
    <m/>
    <n v="1437346"/>
  </r>
  <r>
    <m/>
    <d v="2008-08-01T00:00:00"/>
    <n v="8"/>
    <x v="0"/>
    <m/>
    <m/>
    <n v="16243"/>
    <n v="30123"/>
    <n v="46366"/>
    <m/>
    <n v="1437346"/>
  </r>
  <r>
    <m/>
    <d v="2008-09-01T00:00:00"/>
    <n v="9"/>
    <x v="0"/>
    <m/>
    <m/>
    <n v="16243"/>
    <n v="30123"/>
    <n v="46366"/>
    <m/>
    <n v="1390980"/>
  </r>
  <r>
    <m/>
    <d v="2008-10-01T00:00:00"/>
    <n v="10"/>
    <x v="0"/>
    <m/>
    <m/>
    <n v="16785"/>
    <n v="32105"/>
    <n v="48890"/>
    <m/>
    <n v="1515590"/>
  </r>
  <r>
    <m/>
    <d v="2008-11-01T00:00:00"/>
    <n v="11"/>
    <x v="0"/>
    <m/>
    <m/>
    <n v="41807"/>
    <n v="34519"/>
    <n v="76326"/>
    <m/>
    <n v="2289780"/>
  </r>
  <r>
    <m/>
    <d v="2008-12-01T00:00:00"/>
    <n v="12"/>
    <x v="0"/>
    <m/>
    <m/>
    <n v="41807"/>
    <n v="34519"/>
    <n v="76326"/>
    <m/>
    <n v="2366106"/>
  </r>
  <r>
    <m/>
    <d v="2009-01-01T00:00:00"/>
    <n v="1"/>
    <x v="1"/>
    <m/>
    <m/>
    <n v="41807"/>
    <n v="33519"/>
    <n v="75326"/>
    <m/>
    <n v="2335106"/>
  </r>
  <r>
    <m/>
    <d v="2009-02-01T00:00:00"/>
    <n v="2"/>
    <x v="1"/>
    <m/>
    <m/>
    <n v="41807"/>
    <n v="33519"/>
    <n v="75326"/>
    <m/>
    <n v="2109128"/>
  </r>
  <r>
    <m/>
    <d v="2009-03-01T00:00:00"/>
    <n v="3"/>
    <x v="1"/>
    <m/>
    <m/>
    <n v="41807"/>
    <n v="33519"/>
    <n v="75326"/>
    <m/>
    <n v="2335106"/>
  </r>
  <r>
    <m/>
    <d v="2009-04-01T00:00:00"/>
    <n v="4"/>
    <x v="1"/>
    <m/>
    <m/>
    <n v="37194"/>
    <n v="33519"/>
    <n v="70713"/>
    <m/>
    <n v="2121390"/>
  </r>
  <r>
    <m/>
    <d v="2009-05-01T00:00:00"/>
    <n v="5"/>
    <x v="1"/>
    <m/>
    <m/>
    <n v="16243"/>
    <n v="30123"/>
    <n v="46366"/>
    <m/>
    <n v="1437346"/>
  </r>
  <r>
    <m/>
    <d v="2009-06-01T00:00:00"/>
    <n v="6"/>
    <x v="1"/>
    <m/>
    <m/>
    <n v="16243"/>
    <n v="30123"/>
    <n v="46366"/>
    <m/>
    <n v="1390980"/>
  </r>
  <r>
    <m/>
    <d v="2009-07-01T00:00:00"/>
    <n v="7"/>
    <x v="1"/>
    <m/>
    <m/>
    <n v="16243"/>
    <n v="30123"/>
    <n v="46366"/>
    <m/>
    <n v="1437346"/>
  </r>
  <r>
    <m/>
    <d v="2009-08-01T00:00:00"/>
    <n v="8"/>
    <x v="1"/>
    <m/>
    <m/>
    <n v="16243"/>
    <n v="30123"/>
    <n v="46366"/>
    <m/>
    <n v="1437346"/>
  </r>
  <r>
    <m/>
    <d v="2009-09-01T00:00:00"/>
    <n v="9"/>
    <x v="1"/>
    <m/>
    <m/>
    <n v="16243"/>
    <n v="30123"/>
    <n v="46366"/>
    <m/>
    <n v="1390980"/>
  </r>
  <r>
    <m/>
    <d v="2009-10-01T00:00:00"/>
    <n v="10"/>
    <x v="1"/>
    <m/>
    <m/>
    <n v="16785"/>
    <n v="32105"/>
    <n v="48890"/>
    <m/>
    <n v="1515590"/>
  </r>
  <r>
    <m/>
    <d v="2009-11-01T00:00:00"/>
    <n v="11"/>
    <x v="1"/>
    <m/>
    <m/>
    <n v="41807"/>
    <n v="34519"/>
    <n v="76326"/>
    <m/>
    <n v="2289780"/>
  </r>
  <r>
    <m/>
    <d v="2009-12-01T00:00:00"/>
    <n v="12"/>
    <x v="1"/>
    <m/>
    <m/>
    <n v="41807"/>
    <n v="34519"/>
    <n v="76326"/>
    <m/>
    <n v="2366106"/>
  </r>
  <r>
    <m/>
    <d v="2010-01-01T00:00:00"/>
    <n v="1"/>
    <x v="2"/>
    <m/>
    <m/>
    <n v="41807"/>
    <n v="33519"/>
    <n v="75326"/>
    <m/>
    <n v="2335106"/>
  </r>
  <r>
    <m/>
    <d v="2010-02-01T00:00:00"/>
    <n v="2"/>
    <x v="2"/>
    <m/>
    <m/>
    <n v="41807"/>
    <n v="33519"/>
    <n v="75326"/>
    <m/>
    <n v="2109128"/>
  </r>
  <r>
    <m/>
    <d v="2010-03-01T00:00:00"/>
    <n v="3"/>
    <x v="2"/>
    <m/>
    <m/>
    <n v="41807"/>
    <n v="33519"/>
    <n v="75326"/>
    <m/>
    <n v="2335106"/>
  </r>
  <r>
    <m/>
    <d v="2010-04-01T00:00:00"/>
    <n v="4"/>
    <x v="2"/>
    <m/>
    <m/>
    <n v="37194"/>
    <n v="33519"/>
    <n v="70713"/>
    <m/>
    <n v="2121390"/>
  </r>
  <r>
    <m/>
    <d v="2010-05-01T00:00:00"/>
    <n v="5"/>
    <x v="2"/>
    <m/>
    <m/>
    <n v="16243"/>
    <n v="30123"/>
    <n v="46366"/>
    <m/>
    <n v="1437346"/>
  </r>
  <r>
    <m/>
    <d v="2010-06-01T00:00:00"/>
    <n v="6"/>
    <x v="2"/>
    <m/>
    <m/>
    <n v="16243"/>
    <n v="30123"/>
    <n v="46366"/>
    <m/>
    <n v="1390980"/>
  </r>
  <r>
    <m/>
    <d v="2010-07-01T00:00:00"/>
    <n v="7"/>
    <x v="2"/>
    <m/>
    <m/>
    <n v="16243"/>
    <n v="30123"/>
    <n v="46366"/>
    <m/>
    <n v="1437346"/>
  </r>
  <r>
    <s v="Capacity Turnback"/>
    <d v="2010-08-01T00:00:00"/>
    <n v="8"/>
    <x v="2"/>
    <m/>
    <m/>
    <n v="16403"/>
    <n v="25092"/>
    <n v="41495"/>
    <m/>
    <n v="1286345"/>
  </r>
  <r>
    <m/>
    <d v="2010-09-01T00:00:00"/>
    <n v="9"/>
    <x v="2"/>
    <m/>
    <m/>
    <n v="16403"/>
    <n v="25092"/>
    <n v="41495"/>
    <m/>
    <n v="1244850"/>
  </r>
  <r>
    <m/>
    <d v="2010-10-01T00:00:00"/>
    <n v="10"/>
    <x v="2"/>
    <m/>
    <m/>
    <n v="17435"/>
    <n v="26579"/>
    <n v="44014"/>
    <m/>
    <n v="1364434"/>
  </r>
  <r>
    <m/>
    <d v="2010-11-01T00:00:00"/>
    <n v="11"/>
    <x v="2"/>
    <m/>
    <m/>
    <n v="42457"/>
    <n v="28639"/>
    <n v="71096"/>
    <m/>
    <n v="2132880"/>
  </r>
  <r>
    <m/>
    <d v="2010-12-01T00:00:00"/>
    <n v="12"/>
    <x v="2"/>
    <m/>
    <m/>
    <n v="42457"/>
    <n v="28639"/>
    <n v="71096"/>
    <m/>
    <n v="2203976"/>
  </r>
  <r>
    <m/>
    <d v="2011-01-01T00:00:00"/>
    <n v="1"/>
    <x v="3"/>
    <m/>
    <m/>
    <n v="42457"/>
    <n v="27639"/>
    <n v="70096"/>
    <m/>
    <n v="2172976"/>
  </r>
  <r>
    <m/>
    <d v="2011-02-01T00:00:00"/>
    <n v="2"/>
    <x v="3"/>
    <m/>
    <m/>
    <n v="42457"/>
    <n v="27639"/>
    <n v="70096"/>
    <m/>
    <n v="1962688"/>
  </r>
  <r>
    <m/>
    <d v="2011-03-01T00:00:00"/>
    <n v="3"/>
    <x v="3"/>
    <m/>
    <m/>
    <n v="42457"/>
    <n v="27639"/>
    <n v="70096"/>
    <m/>
    <n v="2172976"/>
  </r>
  <r>
    <m/>
    <d v="2011-04-01T00:00:00"/>
    <n v="4"/>
    <x v="3"/>
    <m/>
    <m/>
    <n v="37844"/>
    <n v="27639"/>
    <n v="65483"/>
    <m/>
    <n v="1964490"/>
  </r>
  <r>
    <m/>
    <d v="2011-05-01T00:00:00"/>
    <n v="5"/>
    <x v="3"/>
    <m/>
    <m/>
    <n v="16403"/>
    <n v="25092"/>
    <n v="41495"/>
    <m/>
    <n v="1286345"/>
  </r>
  <r>
    <m/>
    <d v="2011-06-01T00:00:00"/>
    <n v="6"/>
    <x v="3"/>
    <m/>
    <m/>
    <n v="16403"/>
    <n v="25092"/>
    <n v="41495"/>
    <m/>
    <n v="1244850"/>
  </r>
  <r>
    <m/>
    <d v="2011-07-01T00:00:00"/>
    <n v="7"/>
    <x v="3"/>
    <m/>
    <m/>
    <n v="16403"/>
    <n v="25092"/>
    <n v="41495"/>
    <m/>
    <n v="1286345"/>
  </r>
  <r>
    <m/>
    <d v="2011-08-01T00:00:00"/>
    <n v="8"/>
    <x v="3"/>
    <m/>
    <m/>
    <n v="16403"/>
    <n v="25092"/>
    <n v="41495"/>
    <m/>
    <n v="1286345"/>
  </r>
  <r>
    <m/>
    <d v="2011-09-01T00:00:00"/>
    <n v="9"/>
    <x v="3"/>
    <m/>
    <m/>
    <n v="16403"/>
    <n v="25092"/>
    <n v="41495"/>
    <m/>
    <n v="1244850"/>
  </r>
  <r>
    <m/>
    <d v="2011-10-01T00:00:00"/>
    <n v="10"/>
    <x v="3"/>
    <m/>
    <m/>
    <n v="17435"/>
    <n v="26579"/>
    <n v="44014"/>
    <m/>
    <n v="1364434"/>
  </r>
  <r>
    <m/>
    <d v="2011-11-01T00:00:00"/>
    <n v="11"/>
    <x v="3"/>
    <m/>
    <m/>
    <n v="42457"/>
    <n v="28639"/>
    <n v="71096"/>
    <m/>
    <n v="2132880"/>
  </r>
  <r>
    <m/>
    <d v="2011-12-01T00:00:00"/>
    <n v="12"/>
    <x v="3"/>
    <m/>
    <m/>
    <n v="42457"/>
    <n v="28639"/>
    <n v="71096"/>
    <m/>
    <n v="2203976"/>
  </r>
  <r>
    <s v="Indiantown Acquisition "/>
    <d v="2012-01-01T00:00:00"/>
    <n v="1"/>
    <x v="4"/>
    <m/>
    <n v="2055"/>
    <n v="42457"/>
    <n v="27639"/>
    <n v="72151"/>
    <m/>
    <n v="2236681"/>
  </r>
  <r>
    <s v="1/1/2012"/>
    <d v="2012-02-01T00:00:00"/>
    <n v="2"/>
    <x v="4"/>
    <m/>
    <n v="2055"/>
    <n v="42457"/>
    <n v="27639"/>
    <n v="72151"/>
    <m/>
    <n v="2092379"/>
  </r>
  <r>
    <m/>
    <d v="2012-03-01T00:00:00"/>
    <n v="3"/>
    <x v="4"/>
    <m/>
    <n v="2055"/>
    <n v="42457"/>
    <n v="27639"/>
    <n v="72151"/>
    <m/>
    <n v="2236681"/>
  </r>
  <r>
    <m/>
    <d v="2012-04-01T00:00:00"/>
    <n v="4"/>
    <x v="4"/>
    <m/>
    <n v="2055"/>
    <n v="37844"/>
    <n v="27639"/>
    <n v="67538"/>
    <m/>
    <n v="2026140"/>
  </r>
  <r>
    <m/>
    <d v="2012-05-01T00:00:00"/>
    <n v="5"/>
    <x v="4"/>
    <m/>
    <n v="2055"/>
    <n v="16403"/>
    <n v="25092"/>
    <n v="43550"/>
    <m/>
    <n v="1350050"/>
  </r>
  <r>
    <m/>
    <d v="2012-06-01T00:00:00"/>
    <n v="6"/>
    <x v="4"/>
    <m/>
    <n v="2055"/>
    <n v="16403"/>
    <n v="25092"/>
    <n v="43550"/>
    <m/>
    <n v="1306500"/>
  </r>
  <r>
    <m/>
    <d v="2012-07-01T00:00:00"/>
    <n v="7"/>
    <x v="4"/>
    <m/>
    <n v="2055"/>
    <n v="16403"/>
    <n v="25092"/>
    <n v="43550"/>
    <m/>
    <n v="1350050"/>
  </r>
  <r>
    <m/>
    <d v="2012-08-01T00:00:00"/>
    <n v="8"/>
    <x v="4"/>
    <m/>
    <n v="2055"/>
    <n v="16403"/>
    <n v="25092"/>
    <n v="43550"/>
    <m/>
    <n v="1350050"/>
  </r>
  <r>
    <m/>
    <d v="2012-09-01T00:00:00"/>
    <n v="9"/>
    <x v="4"/>
    <m/>
    <n v="2055"/>
    <n v="16403"/>
    <n v="25092"/>
    <n v="43550"/>
    <m/>
    <n v="1306500"/>
  </r>
  <r>
    <m/>
    <d v="2012-10-01T00:00:00"/>
    <n v="10"/>
    <x v="4"/>
    <m/>
    <n v="2055"/>
    <n v="17435"/>
    <n v="26579"/>
    <n v="46069"/>
    <m/>
    <n v="1428139"/>
  </r>
  <r>
    <m/>
    <d v="2012-11-01T00:00:00"/>
    <n v="11"/>
    <x v="4"/>
    <m/>
    <n v="2055"/>
    <n v="42457"/>
    <n v="28639"/>
    <n v="73151"/>
    <m/>
    <n v="2194530"/>
  </r>
  <r>
    <m/>
    <d v="2012-12-01T00:00:00"/>
    <n v="12"/>
    <x v="4"/>
    <m/>
    <n v="2055"/>
    <n v="42457"/>
    <n v="28639"/>
    <n v="73151"/>
    <m/>
    <n v="2267681"/>
  </r>
  <r>
    <m/>
    <d v="2013-01-01T00:00:00"/>
    <n v="1"/>
    <x v="5"/>
    <m/>
    <n v="2055"/>
    <n v="42457"/>
    <n v="27639"/>
    <n v="72151"/>
    <m/>
    <n v="2236681"/>
  </r>
  <r>
    <m/>
    <d v="2013-02-01T00:00:00"/>
    <n v="2"/>
    <x v="5"/>
    <m/>
    <n v="2055"/>
    <n v="42457"/>
    <n v="27639"/>
    <n v="72151"/>
    <m/>
    <n v="2020228"/>
  </r>
  <r>
    <m/>
    <d v="2013-03-01T00:00:00"/>
    <n v="3"/>
    <x v="5"/>
    <m/>
    <n v="2055"/>
    <n v="42457"/>
    <n v="27639"/>
    <n v="72151"/>
    <m/>
    <n v="2236681"/>
  </r>
  <r>
    <m/>
    <d v="2013-04-01T00:00:00"/>
    <n v="4"/>
    <x v="5"/>
    <m/>
    <n v="2055"/>
    <n v="37844"/>
    <n v="27639"/>
    <n v="67538"/>
    <m/>
    <n v="2026140"/>
  </r>
  <r>
    <m/>
    <d v="2013-05-01T00:00:00"/>
    <n v="5"/>
    <x v="5"/>
    <m/>
    <n v="2055"/>
    <n v="16403"/>
    <n v="25092"/>
    <n v="43550"/>
    <m/>
    <n v="1350050"/>
  </r>
  <r>
    <m/>
    <d v="2013-06-01T00:00:00"/>
    <n v="6"/>
    <x v="5"/>
    <m/>
    <n v="2055"/>
    <n v="16403"/>
    <n v="25092"/>
    <n v="43550"/>
    <m/>
    <n v="1306500"/>
  </r>
  <r>
    <m/>
    <d v="2013-07-01T00:00:00"/>
    <n v="7"/>
    <x v="5"/>
    <m/>
    <n v="2055"/>
    <n v="16403"/>
    <n v="25092"/>
    <n v="43550"/>
    <m/>
    <n v="1350050"/>
  </r>
  <r>
    <m/>
    <d v="2013-08-01T00:00:00"/>
    <n v="8"/>
    <x v="5"/>
    <m/>
    <n v="2055"/>
    <n v="16403"/>
    <n v="25092"/>
    <n v="43550"/>
    <m/>
    <n v="1350050"/>
  </r>
  <r>
    <m/>
    <d v="2013-09-01T00:00:00"/>
    <n v="9"/>
    <x v="5"/>
    <m/>
    <n v="2055"/>
    <n v="16403"/>
    <n v="25092"/>
    <n v="43550"/>
    <m/>
    <n v="1306500"/>
  </r>
  <r>
    <m/>
    <d v="2013-10-01T00:00:00"/>
    <n v="10"/>
    <x v="5"/>
    <m/>
    <n v="2055"/>
    <n v="17435"/>
    <n v="26579"/>
    <n v="46069"/>
    <m/>
    <n v="1428139"/>
  </r>
  <r>
    <m/>
    <d v="2013-11-01T00:00:00"/>
    <n v="11"/>
    <x v="5"/>
    <m/>
    <n v="2055"/>
    <n v="42457"/>
    <n v="28639"/>
    <n v="73151"/>
    <m/>
    <n v="2194530"/>
  </r>
  <r>
    <s v="Fort Meade Acquisition "/>
    <d v="2013-12-01T00:00:00"/>
    <n v="12"/>
    <x v="5"/>
    <n v="650"/>
    <n v="2055"/>
    <n v="42457"/>
    <n v="28639"/>
    <n v="73801"/>
    <m/>
    <n v="2287831"/>
  </r>
  <r>
    <s v="12/1/2013"/>
    <d v="2014-01-01T00:00:00"/>
    <n v="1"/>
    <x v="6"/>
    <n v="650"/>
    <n v="2055"/>
    <n v="42457"/>
    <n v="27639"/>
    <n v="72801"/>
    <m/>
    <n v="2256831"/>
  </r>
  <r>
    <m/>
    <d v="2014-02-01T00:00:00"/>
    <n v="2"/>
    <x v="6"/>
    <n v="650"/>
    <n v="2055"/>
    <n v="42457"/>
    <n v="27639"/>
    <n v="72801"/>
    <m/>
    <n v="2038428"/>
  </r>
  <r>
    <m/>
    <d v="2014-03-01T00:00:00"/>
    <n v="3"/>
    <x v="6"/>
    <n v="650"/>
    <n v="2055"/>
    <n v="42457"/>
    <n v="27639"/>
    <n v="72801"/>
    <m/>
    <n v="2256831"/>
  </r>
  <r>
    <m/>
    <d v="2014-04-01T00:00:00"/>
    <n v="4"/>
    <x v="6"/>
    <n v="650"/>
    <n v="2055"/>
    <n v="37844"/>
    <n v="27639"/>
    <n v="68188"/>
    <m/>
    <n v="2045640"/>
  </r>
  <r>
    <m/>
    <d v="2014-05-01T00:00:00"/>
    <n v="5"/>
    <x v="6"/>
    <n v="160"/>
    <n v="2055"/>
    <n v="16403"/>
    <n v="25092"/>
    <n v="43710"/>
    <m/>
    <n v="1355010"/>
  </r>
  <r>
    <m/>
    <d v="2014-06-01T00:00:00"/>
    <n v="6"/>
    <x v="6"/>
    <n v="160"/>
    <n v="2055"/>
    <n v="16403"/>
    <n v="25092"/>
    <n v="43710"/>
    <m/>
    <n v="1311300"/>
  </r>
  <r>
    <m/>
    <d v="2014-07-01T00:00:00"/>
    <n v="7"/>
    <x v="6"/>
    <n v="160"/>
    <n v="2055"/>
    <n v="16403"/>
    <n v="25092"/>
    <n v="43710"/>
    <m/>
    <n v="1355010"/>
  </r>
  <r>
    <m/>
    <d v="2014-08-01T00:00:00"/>
    <n v="8"/>
    <x v="6"/>
    <n v="160"/>
    <n v="2055"/>
    <n v="16403"/>
    <n v="25092"/>
    <n v="43710"/>
    <m/>
    <n v="1355010"/>
  </r>
  <r>
    <m/>
    <d v="2014-09-01T00:00:00"/>
    <n v="9"/>
    <x v="6"/>
    <n v="160"/>
    <n v="2055"/>
    <n v="16403"/>
    <n v="25092"/>
    <n v="43710"/>
    <m/>
    <n v="1311300"/>
  </r>
  <r>
    <m/>
    <d v="2014-10-01T00:00:00"/>
    <n v="10"/>
    <x v="6"/>
    <n v="650"/>
    <n v="2055"/>
    <n v="17435"/>
    <n v="26579"/>
    <n v="46719"/>
    <m/>
    <n v="1448289"/>
  </r>
  <r>
    <m/>
    <d v="2014-11-01T00:00:00"/>
    <n v="11"/>
    <x v="6"/>
    <n v="650"/>
    <n v="2055"/>
    <n v="42457"/>
    <n v="28639"/>
    <n v="73801"/>
    <m/>
    <n v="2214030"/>
  </r>
  <r>
    <m/>
    <d v="2014-12-01T00:00:00"/>
    <n v="12"/>
    <x v="6"/>
    <n v="650"/>
    <n v="2055"/>
    <n v="42457"/>
    <n v="28639"/>
    <n v="73801"/>
    <m/>
    <n v="2287831"/>
  </r>
  <r>
    <m/>
    <d v="2015-01-01T00:00:00"/>
    <n v="1"/>
    <x v="7"/>
    <n v="650"/>
    <n v="2055"/>
    <n v="42457"/>
    <n v="27639"/>
    <n v="72801"/>
    <m/>
    <n v="2256831"/>
  </r>
  <r>
    <m/>
    <d v="2015-02-01T00:00:00"/>
    <n v="2"/>
    <x v="7"/>
    <n v="650"/>
    <n v="2055"/>
    <n v="42457"/>
    <n v="27639"/>
    <n v="72801"/>
    <m/>
    <n v="2038428"/>
  </r>
  <r>
    <m/>
    <d v="2015-03-01T00:00:00"/>
    <n v="3"/>
    <x v="7"/>
    <n v="650"/>
    <n v="2055"/>
    <n v="42457"/>
    <n v="27639"/>
    <n v="72801"/>
    <m/>
    <n v="2256831"/>
  </r>
  <r>
    <m/>
    <d v="2015-04-01T00:00:00"/>
    <n v="4"/>
    <x v="7"/>
    <n v="650"/>
    <n v="2055"/>
    <n v="37844"/>
    <n v="27639"/>
    <n v="68188"/>
    <m/>
    <n v="2045640"/>
  </r>
  <r>
    <m/>
    <d v="2015-05-01T00:00:00"/>
    <n v="5"/>
    <x v="7"/>
    <n v="160"/>
    <n v="2055"/>
    <n v="16403"/>
    <n v="25092"/>
    <n v="43710"/>
    <m/>
    <n v="1355010"/>
  </r>
  <r>
    <m/>
    <d v="2015-06-01T00:00:00"/>
    <n v="6"/>
    <x v="7"/>
    <n v="160"/>
    <n v="2055"/>
    <n v="16403"/>
    <n v="25092"/>
    <n v="43710"/>
    <m/>
    <n v="1311300"/>
  </r>
  <r>
    <m/>
    <d v="2015-07-01T00:00:00"/>
    <n v="7"/>
    <x v="7"/>
    <n v="160"/>
    <n v="2055"/>
    <n v="16403"/>
    <n v="25092"/>
    <n v="43710"/>
    <m/>
    <n v="1355010"/>
  </r>
  <r>
    <m/>
    <d v="2015-08-01T00:00:00"/>
    <n v="8"/>
    <x v="7"/>
    <n v="160"/>
    <n v="2055"/>
    <n v="16403"/>
    <n v="25092"/>
    <n v="43710"/>
    <m/>
    <n v="1355010"/>
  </r>
  <r>
    <m/>
    <d v="2015-09-01T00:00:00"/>
    <n v="9"/>
    <x v="7"/>
    <n v="160"/>
    <n v="2055"/>
    <n v="16403"/>
    <n v="25092"/>
    <n v="43710"/>
    <m/>
    <n v="1311300"/>
  </r>
  <r>
    <m/>
    <d v="2015-10-01T00:00:00"/>
    <n v="10"/>
    <x v="7"/>
    <n v="650"/>
    <n v="2055"/>
    <n v="17435"/>
    <n v="26579"/>
    <n v="46719"/>
    <m/>
    <n v="1448289"/>
  </r>
  <r>
    <m/>
    <d v="2015-11-01T00:00:00"/>
    <n v="11"/>
    <x v="7"/>
    <n v="650"/>
    <n v="2055"/>
    <n v="42457"/>
    <n v="28639"/>
    <n v="73801"/>
    <m/>
    <n v="2214030"/>
  </r>
  <r>
    <m/>
    <d v="2015-12-01T00:00:00"/>
    <n v="12"/>
    <x v="7"/>
    <n v="650"/>
    <n v="2055"/>
    <n v="42457"/>
    <n v="28639"/>
    <n v="73801"/>
    <m/>
    <n v="2287831"/>
  </r>
  <r>
    <m/>
    <d v="2016-01-01T00:00:00"/>
    <n v="1"/>
    <x v="8"/>
    <n v="650"/>
    <n v="2055"/>
    <n v="42457"/>
    <n v="27639"/>
    <n v="72801"/>
    <m/>
    <n v="2256831"/>
  </r>
  <r>
    <m/>
    <d v="2016-02-01T00:00:00"/>
    <n v="2"/>
    <x v="8"/>
    <n v="650"/>
    <n v="2055"/>
    <n v="42457"/>
    <n v="27639"/>
    <n v="72801"/>
    <m/>
    <n v="2111229"/>
  </r>
  <r>
    <m/>
    <d v="2016-03-01T00:00:00"/>
    <n v="3"/>
    <x v="8"/>
    <n v="650"/>
    <n v="2055"/>
    <n v="42457"/>
    <n v="27639"/>
    <n v="72801"/>
    <m/>
    <n v="2256831"/>
  </r>
  <r>
    <m/>
    <d v="2016-04-01T00:00:00"/>
    <n v="4"/>
    <x v="8"/>
    <n v="650"/>
    <n v="2055"/>
    <n v="37844"/>
    <n v="27639"/>
    <n v="68188"/>
    <m/>
    <n v="2045640"/>
  </r>
  <r>
    <m/>
    <d v="2016-05-01T00:00:00"/>
    <n v="5"/>
    <x v="8"/>
    <n v="160"/>
    <n v="2055"/>
    <n v="16403"/>
    <n v="25092"/>
    <n v="43710"/>
    <m/>
    <n v="1355010"/>
  </r>
  <r>
    <m/>
    <d v="2016-06-01T00:00:00"/>
    <n v="6"/>
    <x v="8"/>
    <n v="160"/>
    <n v="2055"/>
    <n v="16403"/>
    <n v="25092"/>
    <n v="43710"/>
    <m/>
    <n v="1311300"/>
  </r>
  <r>
    <m/>
    <d v="2016-07-01T00:00:00"/>
    <n v="7"/>
    <x v="8"/>
    <n v="160"/>
    <n v="2055"/>
    <n v="16403"/>
    <n v="25092"/>
    <n v="43710"/>
    <m/>
    <n v="1355010"/>
  </r>
  <r>
    <m/>
    <d v="2016-08-01T00:00:00"/>
    <n v="8"/>
    <x v="8"/>
    <n v="160"/>
    <n v="2055"/>
    <n v="16403"/>
    <n v="25092"/>
    <n v="43710"/>
    <m/>
    <n v="1355010"/>
  </r>
  <r>
    <m/>
    <d v="2016-09-01T00:00:00"/>
    <n v="9"/>
    <x v="8"/>
    <n v="160"/>
    <n v="2055"/>
    <n v="16403"/>
    <n v="25092"/>
    <n v="43710"/>
    <m/>
    <n v="1311300"/>
  </r>
  <r>
    <m/>
    <d v="2016-10-01T00:00:00"/>
    <n v="10"/>
    <x v="8"/>
    <n v="650"/>
    <n v="2055"/>
    <n v="17435"/>
    <n v="26579"/>
    <n v="46719"/>
    <m/>
    <n v="1448289"/>
  </r>
  <r>
    <m/>
    <d v="2016-11-01T00:00:00"/>
    <n v="11"/>
    <x v="8"/>
    <n v="650"/>
    <n v="2055"/>
    <n v="42457"/>
    <n v="28639"/>
    <n v="73801"/>
    <m/>
    <n v="2214030"/>
  </r>
  <r>
    <m/>
    <d v="2016-12-01T00:00:00"/>
    <n v="12"/>
    <x v="8"/>
    <n v="650"/>
    <n v="2055"/>
    <n v="42457"/>
    <n v="28639"/>
    <n v="73801"/>
    <m/>
    <n v="2287831"/>
  </r>
  <r>
    <m/>
    <d v="2017-01-01T00:00:00"/>
    <n v="1"/>
    <x v="9"/>
    <n v="650"/>
    <n v="2055"/>
    <n v="42457"/>
    <n v="28639"/>
    <n v="73801"/>
    <m/>
    <n v="2287831"/>
  </r>
  <r>
    <m/>
    <d v="2017-02-01T00:00:00"/>
    <n v="2"/>
    <x v="9"/>
    <n v="650"/>
    <n v="2055"/>
    <n v="42457"/>
    <n v="28639"/>
    <n v="73801"/>
    <m/>
    <n v="2066428"/>
  </r>
  <r>
    <m/>
    <d v="2017-03-01T00:00:00"/>
    <n v="3"/>
    <x v="9"/>
    <n v="650"/>
    <n v="2055"/>
    <n v="42457"/>
    <n v="28639"/>
    <n v="73801"/>
    <m/>
    <n v="2287831"/>
  </r>
  <r>
    <m/>
    <d v="2017-04-01T00:00:00"/>
    <n v="4"/>
    <x v="9"/>
    <n v="650"/>
    <n v="2055"/>
    <n v="37844"/>
    <n v="28639"/>
    <n v="69188"/>
    <m/>
    <n v="2075640"/>
  </r>
  <r>
    <m/>
    <d v="2017-05-01T00:00:00"/>
    <n v="5"/>
    <x v="9"/>
    <n v="160"/>
    <n v="2055"/>
    <n v="16403"/>
    <n v="34092"/>
    <n v="52710"/>
    <n v="8000"/>
    <n v="1882010"/>
  </r>
  <r>
    <m/>
    <d v="2017-06-01T00:00:00"/>
    <n v="6"/>
    <x v="9"/>
    <n v="160"/>
    <n v="2055"/>
    <n v="16403"/>
    <n v="34092"/>
    <n v="52710"/>
    <n v="8000"/>
    <n v="1821300"/>
  </r>
  <r>
    <m/>
    <d v="2017-07-01T00:00:00"/>
    <n v="7"/>
    <x v="9"/>
    <n v="160"/>
    <n v="2055"/>
    <n v="16403"/>
    <n v="34092"/>
    <n v="52710"/>
    <n v="8000"/>
    <n v="1882010"/>
  </r>
  <r>
    <m/>
    <d v="2017-08-01T00:00:00"/>
    <n v="8"/>
    <x v="9"/>
    <n v="160"/>
    <n v="2055"/>
    <n v="16403"/>
    <n v="34092"/>
    <n v="52710"/>
    <n v="8000"/>
    <n v="1882010"/>
  </r>
  <r>
    <m/>
    <d v="2017-09-01T00:00:00"/>
    <n v="9"/>
    <x v="9"/>
    <n v="160"/>
    <n v="2055"/>
    <n v="16403"/>
    <n v="34092"/>
    <n v="52710"/>
    <n v="8000"/>
    <n v="1821300"/>
  </r>
  <r>
    <m/>
    <d v="2017-10-01T00:00:00"/>
    <n v="10"/>
    <x v="9"/>
    <n v="650"/>
    <n v="2055"/>
    <n v="17435"/>
    <n v="35579"/>
    <n v="55719"/>
    <n v="8000"/>
    <n v="1975289"/>
  </r>
  <r>
    <m/>
    <d v="2017-11-01T00:00:00"/>
    <n v="11"/>
    <x v="9"/>
    <n v="650"/>
    <n v="2055"/>
    <n v="42457"/>
    <n v="36639"/>
    <n v="81801"/>
    <n v="8000"/>
    <n v="2694030"/>
  </r>
  <r>
    <m/>
    <d v="2017-12-01T00:00:00"/>
    <n v="12"/>
    <x v="9"/>
    <n v="650"/>
    <n v="2055"/>
    <n v="42457"/>
    <n v="36639"/>
    <n v="81801"/>
    <n v="8000"/>
    <n v="2783831"/>
  </r>
  <r>
    <m/>
    <d v="2018-01-01T00:00:00"/>
    <n v="1"/>
    <x v="10"/>
    <n v="650"/>
    <n v="2055"/>
    <n v="42457"/>
    <n v="36639"/>
    <n v="81801"/>
    <n v="8000"/>
    <n v="2783831"/>
  </r>
  <r>
    <m/>
    <d v="2018-02-01T00:00:00"/>
    <n v="2"/>
    <x v="10"/>
    <n v="650"/>
    <n v="2055"/>
    <n v="42457"/>
    <n v="36639"/>
    <n v="81801"/>
    <n v="8000"/>
    <n v="2514428"/>
  </r>
  <r>
    <m/>
    <d v="2018-03-01T00:00:00"/>
    <n v="3"/>
    <x v="10"/>
    <n v="650"/>
    <n v="2055"/>
    <n v="42457"/>
    <n v="36639"/>
    <n v="81801"/>
    <n v="8000"/>
    <n v="2783831"/>
  </r>
  <r>
    <m/>
    <d v="2018-04-01T00:00:00"/>
    <n v="4"/>
    <x v="10"/>
    <n v="650"/>
    <n v="2055"/>
    <n v="37844"/>
    <n v="36639"/>
    <n v="77188"/>
    <n v="8000"/>
    <n v="2555640"/>
  </r>
  <r>
    <m/>
    <d v="2018-05-01T00:00:00"/>
    <n v="5"/>
    <x v="10"/>
    <n v="160"/>
    <n v="2055"/>
    <n v="16403"/>
    <n v="34092"/>
    <n v="52710"/>
    <n v="8000"/>
    <n v="1882010"/>
  </r>
  <r>
    <m/>
    <d v="2018-06-01T00:00:00"/>
    <n v="6"/>
    <x v="10"/>
    <n v="160"/>
    <n v="2055"/>
    <n v="16403"/>
    <n v="34092"/>
    <n v="52710"/>
    <n v="8000"/>
    <n v="1821300"/>
  </r>
  <r>
    <m/>
    <d v="2018-07-01T00:00:00"/>
    <n v="7"/>
    <x v="10"/>
    <n v="160"/>
    <n v="2055"/>
    <n v="16403"/>
    <n v="34092"/>
    <n v="52710"/>
    <n v="8000"/>
    <n v="1882010"/>
  </r>
  <r>
    <m/>
    <d v="2018-08-01T00:00:00"/>
    <n v="8"/>
    <x v="10"/>
    <n v="160"/>
    <n v="2055"/>
    <n v="16403"/>
    <n v="34092"/>
    <n v="52710"/>
    <n v="8000"/>
    <n v="1882010"/>
  </r>
  <r>
    <m/>
    <d v="2018-09-01T00:00:00"/>
    <n v="9"/>
    <x v="10"/>
    <n v="160"/>
    <n v="2055"/>
    <n v="16403"/>
    <n v="34092"/>
    <n v="52710"/>
    <n v="8000"/>
    <n v="1821300"/>
  </r>
  <r>
    <m/>
    <d v="2018-10-01T00:00:00"/>
    <n v="10"/>
    <x v="10"/>
    <n v="650"/>
    <n v="2055"/>
    <n v="17435"/>
    <n v="35579"/>
    <n v="55719"/>
    <n v="8000"/>
    <n v="1975289"/>
  </r>
  <r>
    <m/>
    <d v="2018-11-01T00:00:00"/>
    <n v="11"/>
    <x v="10"/>
    <n v="650"/>
    <n v="2055"/>
    <n v="42457"/>
    <n v="36639"/>
    <n v="81801"/>
    <n v="8000"/>
    <n v="2694030"/>
  </r>
  <r>
    <m/>
    <d v="2018-12-01T00:00:00"/>
    <n v="12"/>
    <x v="10"/>
    <n v="650"/>
    <n v="2055"/>
    <n v="42457"/>
    <n v="36639"/>
    <n v="81801"/>
    <n v="8000"/>
    <n v="2783831"/>
  </r>
  <r>
    <m/>
    <d v="2019-01-01T00:00:00"/>
    <n v="1"/>
    <x v="11"/>
    <n v="650"/>
    <n v="2055"/>
    <n v="42457"/>
    <n v="36639"/>
    <n v="81801"/>
    <n v="8000"/>
    <n v="2783831"/>
  </r>
  <r>
    <m/>
    <d v="2019-02-01T00:00:00"/>
    <n v="2"/>
    <x v="11"/>
    <n v="650"/>
    <n v="2055"/>
    <n v="42457"/>
    <n v="36639"/>
    <n v="81801"/>
    <n v="8000"/>
    <n v="2514428"/>
  </r>
  <r>
    <m/>
    <d v="2019-03-01T00:00:00"/>
    <n v="3"/>
    <x v="11"/>
    <n v="650"/>
    <n v="2055"/>
    <n v="42457"/>
    <n v="36639"/>
    <n v="81801"/>
    <n v="8000"/>
    <n v="2783831"/>
  </r>
  <r>
    <m/>
    <d v="2019-04-01T00:00:00"/>
    <n v="4"/>
    <x v="11"/>
    <n v="650"/>
    <n v="2055"/>
    <n v="37844"/>
    <n v="36639"/>
    <n v="77188"/>
    <n v="8000"/>
    <n v="2555640"/>
  </r>
  <r>
    <m/>
    <d v="2019-05-01T00:00:00"/>
    <n v="5"/>
    <x v="11"/>
    <n v="650"/>
    <n v="2055"/>
    <n v="16403"/>
    <n v="34092"/>
    <n v="53200"/>
    <n v="8000"/>
    <n v="1897200"/>
  </r>
  <r>
    <m/>
    <d v="2019-06-01T00:00:00"/>
    <n v="6"/>
    <x v="11"/>
    <n v="650"/>
    <n v="2055"/>
    <n v="16403"/>
    <n v="34092"/>
    <n v="53200"/>
    <n v="8000"/>
    <n v="1836000"/>
  </r>
  <r>
    <m/>
    <d v="2019-07-01T00:00:00"/>
    <n v="7"/>
    <x v="11"/>
    <n v="650"/>
    <n v="2055"/>
    <n v="16403"/>
    <n v="34092"/>
    <n v="53200"/>
    <n v="8000"/>
    <n v="1897200"/>
  </r>
  <r>
    <m/>
    <d v="2019-08-01T00:00:00"/>
    <n v="8"/>
    <x v="11"/>
    <n v="650"/>
    <n v="2055"/>
    <n v="16403"/>
    <n v="34092"/>
    <n v="53200"/>
    <n v="8000"/>
    <n v="1897200"/>
  </r>
  <r>
    <m/>
    <d v="2019-09-01T00:00:00"/>
    <n v="9"/>
    <x v="11"/>
    <n v="650"/>
    <n v="2055"/>
    <n v="16403"/>
    <n v="34092"/>
    <n v="53200"/>
    <n v="8000"/>
    <n v="1836000"/>
  </r>
  <r>
    <m/>
    <d v="2019-10-01T00:00:00"/>
    <n v="10"/>
    <x v="11"/>
    <n v="650"/>
    <n v="2055"/>
    <n v="17435"/>
    <n v="35579"/>
    <n v="55719"/>
    <n v="8000"/>
    <n v="1975289"/>
  </r>
  <r>
    <m/>
    <d v="2019-11-01T00:00:00"/>
    <n v="11"/>
    <x v="11"/>
    <n v="650"/>
    <n v="2055"/>
    <n v="42457"/>
    <n v="36639"/>
    <n v="81801"/>
    <n v="8000"/>
    <n v="2694030"/>
  </r>
  <r>
    <m/>
    <d v="2019-12-01T00:00:00"/>
    <n v="12"/>
    <x v="11"/>
    <n v="650"/>
    <n v="2055"/>
    <n v="42457"/>
    <n v="36639"/>
    <n v="81801"/>
    <n v="8000"/>
    <n v="2783831"/>
  </r>
  <r>
    <m/>
    <d v="2020-01-01T00:00:00"/>
    <n v="1"/>
    <x v="12"/>
    <n v="650"/>
    <n v="2055"/>
    <n v="42457"/>
    <n v="40639"/>
    <n v="85801"/>
    <n v="12000"/>
    <n v="3031831"/>
  </r>
  <r>
    <m/>
    <d v="2020-02-01T00:00:00"/>
    <n v="2"/>
    <x v="12"/>
    <n v="650"/>
    <n v="2055"/>
    <n v="42457"/>
    <n v="40639"/>
    <n v="85801"/>
    <n v="12000"/>
    <n v="2836229"/>
  </r>
  <r>
    <m/>
    <d v="2020-03-01T00:00:00"/>
    <n v="3"/>
    <x v="12"/>
    <n v="650"/>
    <n v="2055"/>
    <n v="42457"/>
    <n v="40639"/>
    <n v="85801"/>
    <n v="12000"/>
    <n v="3031831"/>
  </r>
  <r>
    <m/>
    <d v="2020-04-01T00:00:00"/>
    <n v="4"/>
    <x v="12"/>
    <n v="650"/>
    <n v="2055"/>
    <n v="37844"/>
    <n v="40639"/>
    <n v="81188"/>
    <n v="12000"/>
    <n v="2795640"/>
  </r>
  <r>
    <m/>
    <d v="2020-05-01T00:00:00"/>
    <n v="5"/>
    <x v="12"/>
    <n v="650"/>
    <n v="2055"/>
    <n v="16403"/>
    <n v="38092"/>
    <n v="57200"/>
    <n v="12000"/>
    <n v="2145200"/>
  </r>
  <r>
    <m/>
    <d v="2020-06-01T00:00:00"/>
    <n v="6"/>
    <x v="12"/>
    <n v="650"/>
    <n v="2055"/>
    <n v="16403"/>
    <n v="38092"/>
    <n v="57200"/>
    <n v="12000"/>
    <n v="2076000"/>
  </r>
  <r>
    <m/>
    <d v="2020-07-01T00:00:00"/>
    <n v="7"/>
    <x v="12"/>
    <n v="650"/>
    <n v="2055"/>
    <n v="16403"/>
    <n v="38092"/>
    <n v="57200"/>
    <n v="12000"/>
    <n v="2145200"/>
  </r>
  <r>
    <m/>
    <d v="2020-08-01T00:00:00"/>
    <n v="8"/>
    <x v="12"/>
    <n v="650"/>
    <n v="2055"/>
    <n v="16403"/>
    <n v="38092"/>
    <n v="57200"/>
    <n v="12000"/>
    <n v="2145200"/>
  </r>
  <r>
    <m/>
    <d v="2020-09-01T00:00:00"/>
    <n v="9"/>
    <x v="12"/>
    <n v="650"/>
    <n v="2055"/>
    <n v="16403"/>
    <n v="38092"/>
    <n v="57200"/>
    <n v="12000"/>
    <n v="2076000"/>
  </r>
  <r>
    <m/>
    <d v="2020-10-01T00:00:00"/>
    <n v="10"/>
    <x v="12"/>
    <n v="650"/>
    <n v="2055"/>
    <n v="17435"/>
    <n v="39579"/>
    <n v="59719"/>
    <n v="12000"/>
    <n v="2223289"/>
  </r>
  <r>
    <m/>
    <d v="2020-11-01T00:00:00"/>
    <n v="11"/>
    <x v="12"/>
    <n v="650"/>
    <n v="2055"/>
    <n v="42457"/>
    <n v="40639"/>
    <n v="85801"/>
    <n v="12000"/>
    <n v="2934030"/>
  </r>
  <r>
    <m/>
    <d v="2020-12-01T00:00:00"/>
    <n v="12"/>
    <x v="12"/>
    <n v="650"/>
    <n v="2055"/>
    <n v="42457"/>
    <n v="40639"/>
    <n v="85801"/>
    <n v="12000"/>
    <n v="3031831"/>
  </r>
  <r>
    <m/>
    <d v="2021-01-01T00:00:00"/>
    <n v="1"/>
    <x v="13"/>
    <n v="650"/>
    <n v="2055"/>
    <n v="42457"/>
    <n v="40639"/>
    <n v="85801"/>
    <n v="12000"/>
    <n v="3031831"/>
  </r>
  <r>
    <m/>
    <d v="2021-02-01T00:00:00"/>
    <n v="2"/>
    <x v="13"/>
    <n v="650"/>
    <n v="2055"/>
    <n v="42457"/>
    <n v="40639"/>
    <n v="85801"/>
    <n v="12000"/>
    <n v="2738428"/>
  </r>
  <r>
    <m/>
    <d v="2021-03-01T00:00:00"/>
    <n v="3"/>
    <x v="13"/>
    <n v="650"/>
    <n v="2055"/>
    <n v="42457"/>
    <n v="40639"/>
    <n v="85801"/>
    <n v="12000"/>
    <n v="3031831"/>
  </r>
  <r>
    <m/>
    <d v="2021-04-01T00:00:00"/>
    <n v="4"/>
    <x v="13"/>
    <n v="650"/>
    <n v="2055"/>
    <n v="37844"/>
    <n v="40639"/>
    <n v="81188"/>
    <n v="12000"/>
    <n v="2795640"/>
  </r>
  <r>
    <m/>
    <d v="2021-05-01T00:00:00"/>
    <n v="5"/>
    <x v="13"/>
    <n v="650"/>
    <n v="2055"/>
    <n v="16403"/>
    <n v="38092"/>
    <n v="57200"/>
    <n v="12000"/>
    <n v="2145200"/>
  </r>
  <r>
    <m/>
    <d v="2021-06-01T00:00:00"/>
    <n v="6"/>
    <x v="13"/>
    <n v="650"/>
    <n v="2055"/>
    <n v="16403"/>
    <n v="38092"/>
    <n v="57200"/>
    <n v="12000"/>
    <n v="2076000"/>
  </r>
  <r>
    <m/>
    <d v="2021-07-01T00:00:00"/>
    <n v="7"/>
    <x v="13"/>
    <n v="650"/>
    <n v="2055"/>
    <n v="16403"/>
    <n v="38092"/>
    <n v="57200"/>
    <n v="12000"/>
    <n v="2145200"/>
  </r>
  <r>
    <m/>
    <d v="2021-08-01T00:00:00"/>
    <n v="8"/>
    <x v="13"/>
    <n v="650"/>
    <n v="2055"/>
    <n v="16403"/>
    <n v="38092"/>
    <n v="57200"/>
    <n v="12000"/>
    <n v="2145200"/>
  </r>
  <r>
    <m/>
    <d v="2021-09-01T00:00:00"/>
    <n v="9"/>
    <x v="13"/>
    <n v="650"/>
    <n v="2055"/>
    <n v="16403"/>
    <n v="38092"/>
    <n v="57200"/>
    <n v="12000"/>
    <n v="2076000"/>
  </r>
  <r>
    <m/>
    <d v="2021-10-01T00:00:00"/>
    <n v="10"/>
    <x v="13"/>
    <n v="650"/>
    <n v="2055"/>
    <n v="17435"/>
    <n v="39579"/>
    <n v="59719"/>
    <n v="12000"/>
    <n v="2223289"/>
  </r>
  <r>
    <m/>
    <d v="2021-11-01T00:00:00"/>
    <n v="11"/>
    <x v="13"/>
    <n v="650"/>
    <n v="2055"/>
    <n v="42457"/>
    <n v="40639"/>
    <n v="85801"/>
    <n v="12000"/>
    <n v="2934030"/>
  </r>
  <r>
    <m/>
    <d v="2021-12-01T00:00:00"/>
    <n v="12"/>
    <x v="13"/>
    <n v="650"/>
    <n v="2055"/>
    <n v="42457"/>
    <n v="40639"/>
    <n v="85801"/>
    <n v="12000"/>
    <n v="3031831"/>
  </r>
  <r>
    <m/>
    <d v="2022-01-01T00:00:00"/>
    <n v="1"/>
    <x v="14"/>
    <n v="650"/>
    <n v="2055"/>
    <n v="42457"/>
    <n v="40639"/>
    <n v="85801"/>
    <n v="12000"/>
    <n v="3031831"/>
  </r>
  <r>
    <m/>
    <d v="2022-02-01T00:00:00"/>
    <n v="2"/>
    <x v="14"/>
    <n v="650"/>
    <n v="2055"/>
    <n v="42457"/>
    <n v="40639"/>
    <n v="85801"/>
    <n v="12000"/>
    <n v="2738428"/>
  </r>
  <r>
    <m/>
    <d v="2022-03-01T00:00:00"/>
    <n v="3"/>
    <x v="14"/>
    <n v="650"/>
    <n v="2055"/>
    <n v="42457"/>
    <n v="40639"/>
    <n v="85801"/>
    <n v="12000"/>
    <n v="3031831"/>
  </r>
  <r>
    <m/>
    <d v="2022-04-01T00:00:00"/>
    <n v="4"/>
    <x v="14"/>
    <n v="650"/>
    <n v="2055"/>
    <n v="37844"/>
    <n v="40639"/>
    <n v="81188"/>
    <n v="12000"/>
    <n v="2795640"/>
  </r>
  <r>
    <m/>
    <d v="2022-05-01T00:00:00"/>
    <n v="5"/>
    <x v="14"/>
    <n v="650"/>
    <n v="2055"/>
    <n v="16403"/>
    <n v="38092"/>
    <n v="57200"/>
    <n v="12000"/>
    <n v="2145200"/>
  </r>
  <r>
    <m/>
    <d v="2022-06-01T00:00:00"/>
    <n v="6"/>
    <x v="14"/>
    <n v="650"/>
    <n v="2055"/>
    <n v="16403"/>
    <n v="38092"/>
    <n v="57200"/>
    <n v="12000"/>
    <n v="2076000"/>
  </r>
  <r>
    <m/>
    <d v="2022-07-01T00:00:00"/>
    <n v="7"/>
    <x v="14"/>
    <n v="650"/>
    <n v="2055"/>
    <n v="16403"/>
    <n v="38092"/>
    <n v="57200"/>
    <n v="12000"/>
    <n v="2145200"/>
  </r>
  <r>
    <m/>
    <d v="2022-08-01T00:00:00"/>
    <n v="8"/>
    <x v="14"/>
    <n v="650"/>
    <n v="2055"/>
    <n v="16403"/>
    <n v="38092"/>
    <n v="57200"/>
    <n v="12000"/>
    <n v="2145200"/>
  </r>
  <r>
    <m/>
    <d v="2022-09-01T00:00:00"/>
    <n v="9"/>
    <x v="14"/>
    <n v="650"/>
    <n v="2055"/>
    <n v="16403"/>
    <n v="38092"/>
    <n v="57200"/>
    <n v="12000"/>
    <n v="2076000"/>
  </r>
  <r>
    <m/>
    <d v="2022-10-01T00:00:00"/>
    <n v="10"/>
    <x v="14"/>
    <n v="650"/>
    <n v="2055"/>
    <n v="17435"/>
    <n v="39579"/>
    <n v="59719"/>
    <n v="12000"/>
    <n v="2223289"/>
  </r>
  <r>
    <m/>
    <d v="2022-11-01T00:00:00"/>
    <n v="11"/>
    <x v="14"/>
    <n v="650"/>
    <n v="2055"/>
    <n v="42457"/>
    <n v="40639"/>
    <n v="85801"/>
    <n v="12000"/>
    <n v="2934030"/>
  </r>
  <r>
    <m/>
    <d v="2022-12-01T00:00:00"/>
    <n v="12"/>
    <x v="14"/>
    <n v="650"/>
    <n v="2055"/>
    <n v="42457"/>
    <n v="40639"/>
    <n v="85801"/>
    <n v="12000"/>
    <n v="30318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72B958-DDE6-4547-8156-3D34BD661B87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>
  <location ref="A3:B17" firstHeaderRow="1" firstDataRow="1" firstDataCol="1"/>
  <pivotFields count="11">
    <pivotField showAll="0"/>
    <pivotField numFmtId="14" showAll="0"/>
    <pivotField numFmtId="164" showAll="0"/>
    <pivotField axis="axisRow" numFmtId="164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  <item h="1" m="1" x="15"/>
        <item t="default"/>
      </items>
    </pivotField>
    <pivotField showAll="0"/>
    <pivotField showAll="0"/>
    <pivotField numFmtId="164" showAll="0"/>
    <pivotField numFmtId="164" showAll="0"/>
    <pivotField numFmtId="164" showAll="0"/>
    <pivotField showAll="0"/>
    <pivotField dataField="1" numFmtId="164" showAll="0"/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Items count="1">
    <i/>
  </colItems>
  <dataFields count="1">
    <dataField name="Sum of Total Capacity" fld="10" baseField="0" baseItem="0" numFmtId="164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F7B0-E2AF-4F60-B239-DB65EFE386DB}">
  <dimension ref="A5:EQ185"/>
  <sheetViews>
    <sheetView tabSelected="1" topLeftCell="A74" workbookViewId="0">
      <selection activeCell="H94" sqref="H94"/>
    </sheetView>
  </sheetViews>
  <sheetFormatPr defaultRowHeight="14.5" x14ac:dyDescent="0.35"/>
  <cols>
    <col min="1" max="1" width="21.36328125" bestFit="1" customWidth="1"/>
    <col min="2" max="2" width="9.453125" bestFit="1" customWidth="1"/>
    <col min="3" max="3" width="7.08984375" bestFit="1" customWidth="1"/>
    <col min="4" max="4" width="6.6328125" bestFit="1" customWidth="1"/>
    <col min="5" max="9" width="10.26953125" customWidth="1"/>
    <col min="10" max="10" width="13.1796875" customWidth="1"/>
    <col min="11" max="50" width="13.26953125" bestFit="1" customWidth="1"/>
    <col min="51" max="51" width="19.7265625" bestFit="1" customWidth="1"/>
    <col min="52" max="73" width="13.26953125" bestFit="1" customWidth="1"/>
    <col min="74" max="74" width="15.7265625" bestFit="1" customWidth="1"/>
    <col min="75" max="192" width="13.26953125" bestFit="1" customWidth="1"/>
    <col min="193" max="194" width="9.7265625" bestFit="1" customWidth="1"/>
  </cols>
  <sheetData>
    <row r="5" spans="1:147" x14ac:dyDescent="0.35">
      <c r="A5" s="28" t="s">
        <v>18</v>
      </c>
      <c r="B5" s="28" t="s">
        <v>9</v>
      </c>
      <c r="C5" s="28" t="s">
        <v>10</v>
      </c>
      <c r="D5" s="28" t="s">
        <v>11</v>
      </c>
      <c r="E5" s="28" t="s">
        <v>6</v>
      </c>
      <c r="F5" s="28" t="s">
        <v>3</v>
      </c>
      <c r="G5" s="28" t="s">
        <v>7</v>
      </c>
      <c r="H5" s="28" t="s">
        <v>2</v>
      </c>
      <c r="I5" s="28" t="s">
        <v>8</v>
      </c>
      <c r="J5" s="29" t="s">
        <v>13</v>
      </c>
    </row>
    <row r="6" spans="1:147" x14ac:dyDescent="0.35">
      <c r="B6" s="22">
        <v>39448</v>
      </c>
      <c r="C6" s="1">
        <f t="shared" ref="C6:C37" si="0">MONTH(B6)</f>
        <v>1</v>
      </c>
      <c r="D6" s="1">
        <f t="shared" ref="D6:D37" si="1">YEAR(B6)</f>
        <v>2008</v>
      </c>
      <c r="E6" s="1"/>
      <c r="F6" s="1"/>
      <c r="G6" s="1">
        <v>41807</v>
      </c>
      <c r="H6" s="1">
        <v>33519</v>
      </c>
      <c r="I6" s="1"/>
      <c r="J6" s="1">
        <v>2335106</v>
      </c>
    </row>
    <row r="7" spans="1:147" x14ac:dyDescent="0.35">
      <c r="B7" s="22">
        <v>39479</v>
      </c>
      <c r="C7" s="1">
        <f t="shared" si="0"/>
        <v>2</v>
      </c>
      <c r="D7" s="1">
        <f t="shared" si="1"/>
        <v>2008</v>
      </c>
      <c r="E7" s="1"/>
      <c r="F7" s="1"/>
      <c r="G7" s="1">
        <v>41807</v>
      </c>
      <c r="H7" s="1">
        <v>33519</v>
      </c>
      <c r="I7" s="1"/>
      <c r="J7" s="1">
        <v>2184454</v>
      </c>
    </row>
    <row r="8" spans="1:147" x14ac:dyDescent="0.35">
      <c r="B8" s="22">
        <v>39508</v>
      </c>
      <c r="C8" s="1">
        <f t="shared" si="0"/>
        <v>3</v>
      </c>
      <c r="D8" s="1">
        <f t="shared" si="1"/>
        <v>2008</v>
      </c>
      <c r="E8" s="1"/>
      <c r="F8" s="1"/>
      <c r="G8" s="1">
        <v>41807</v>
      </c>
      <c r="H8" s="1">
        <v>33519</v>
      </c>
      <c r="I8" s="1"/>
      <c r="J8" s="1">
        <v>2335106</v>
      </c>
    </row>
    <row r="9" spans="1:147" x14ac:dyDescent="0.35">
      <c r="B9" s="22">
        <v>39539</v>
      </c>
      <c r="C9" s="1">
        <f t="shared" si="0"/>
        <v>4</v>
      </c>
      <c r="D9" s="1">
        <f t="shared" si="1"/>
        <v>2008</v>
      </c>
      <c r="E9" s="1"/>
      <c r="F9" s="1"/>
      <c r="G9" s="1">
        <v>37194</v>
      </c>
      <c r="H9" s="1">
        <v>33519</v>
      </c>
      <c r="I9" s="1"/>
      <c r="J9" s="1">
        <v>2121390</v>
      </c>
      <c r="EQ9" s="23"/>
    </row>
    <row r="10" spans="1:147" x14ac:dyDescent="0.35">
      <c r="B10" s="22">
        <v>39569</v>
      </c>
      <c r="C10" s="1">
        <f t="shared" si="0"/>
        <v>5</v>
      </c>
      <c r="D10" s="1">
        <f t="shared" si="1"/>
        <v>2008</v>
      </c>
      <c r="E10" s="1"/>
      <c r="F10" s="1"/>
      <c r="G10" s="1">
        <v>16243</v>
      </c>
      <c r="H10" s="1">
        <v>30123</v>
      </c>
      <c r="I10" s="1"/>
      <c r="J10" s="1">
        <v>1437346</v>
      </c>
      <c r="EQ10" s="23"/>
    </row>
    <row r="11" spans="1:147" x14ac:dyDescent="0.35">
      <c r="B11" s="22">
        <v>39600</v>
      </c>
      <c r="C11" s="1">
        <f t="shared" si="0"/>
        <v>6</v>
      </c>
      <c r="D11" s="1">
        <f t="shared" si="1"/>
        <v>2008</v>
      </c>
      <c r="E11" s="1"/>
      <c r="F11" s="1"/>
      <c r="G11" s="1">
        <v>16243</v>
      </c>
      <c r="H11" s="1">
        <v>30123</v>
      </c>
      <c r="I11" s="1"/>
      <c r="J11" s="1">
        <v>1390980</v>
      </c>
      <c r="EQ11" s="23"/>
    </row>
    <row r="12" spans="1:147" x14ac:dyDescent="0.35">
      <c r="B12" s="22">
        <v>39630</v>
      </c>
      <c r="C12" s="1">
        <f t="shared" si="0"/>
        <v>7</v>
      </c>
      <c r="D12" s="1">
        <f t="shared" si="1"/>
        <v>2008</v>
      </c>
      <c r="E12" s="1"/>
      <c r="F12" s="1"/>
      <c r="G12" s="1">
        <v>16243</v>
      </c>
      <c r="H12" s="1">
        <v>30123</v>
      </c>
      <c r="I12" s="1"/>
      <c r="J12" s="1">
        <v>1437346</v>
      </c>
      <c r="EQ12" s="23"/>
    </row>
    <row r="13" spans="1:147" x14ac:dyDescent="0.35">
      <c r="B13" s="22">
        <v>39661</v>
      </c>
      <c r="C13" s="1">
        <f t="shared" si="0"/>
        <v>8</v>
      </c>
      <c r="D13" s="1">
        <f t="shared" si="1"/>
        <v>2008</v>
      </c>
      <c r="E13" s="1"/>
      <c r="F13" s="1"/>
      <c r="G13" s="1">
        <v>16243</v>
      </c>
      <c r="H13" s="1">
        <v>30123</v>
      </c>
      <c r="I13" s="1"/>
      <c r="J13" s="1">
        <v>1437346</v>
      </c>
      <c r="EQ13" s="23"/>
    </row>
    <row r="14" spans="1:147" x14ac:dyDescent="0.35">
      <c r="B14" s="22">
        <v>39692</v>
      </c>
      <c r="C14" s="1">
        <f t="shared" si="0"/>
        <v>9</v>
      </c>
      <c r="D14" s="1">
        <f t="shared" si="1"/>
        <v>2008</v>
      </c>
      <c r="E14" s="1"/>
      <c r="F14" s="1"/>
      <c r="G14" s="1">
        <v>16243</v>
      </c>
      <c r="H14" s="1">
        <v>30123</v>
      </c>
      <c r="I14" s="1"/>
      <c r="J14" s="1">
        <v>1390980</v>
      </c>
      <c r="EQ14" s="23"/>
    </row>
    <row r="15" spans="1:147" x14ac:dyDescent="0.35">
      <c r="B15" s="22">
        <v>39722</v>
      </c>
      <c r="C15" s="1">
        <f t="shared" si="0"/>
        <v>10</v>
      </c>
      <c r="D15" s="1">
        <f t="shared" si="1"/>
        <v>2008</v>
      </c>
      <c r="E15" s="1"/>
      <c r="F15" s="1"/>
      <c r="G15" s="1">
        <v>16785</v>
      </c>
      <c r="H15" s="1">
        <v>32105</v>
      </c>
      <c r="I15" s="1"/>
      <c r="J15" s="1">
        <v>1515590</v>
      </c>
      <c r="EQ15" s="23"/>
    </row>
    <row r="16" spans="1:147" x14ac:dyDescent="0.35">
      <c r="B16" s="22">
        <v>39753</v>
      </c>
      <c r="C16" s="1">
        <f t="shared" si="0"/>
        <v>11</v>
      </c>
      <c r="D16" s="1">
        <f t="shared" si="1"/>
        <v>2008</v>
      </c>
      <c r="E16" s="1"/>
      <c r="F16" s="1"/>
      <c r="G16" s="1">
        <v>41807</v>
      </c>
      <c r="H16" s="1">
        <v>34519</v>
      </c>
      <c r="I16" s="1"/>
      <c r="J16" s="1">
        <v>2289780</v>
      </c>
      <c r="EQ16" s="23"/>
    </row>
    <row r="17" spans="2:147" x14ac:dyDescent="0.35">
      <c r="B17" s="22">
        <v>39783</v>
      </c>
      <c r="C17" s="1">
        <f t="shared" si="0"/>
        <v>12</v>
      </c>
      <c r="D17" s="1">
        <f t="shared" si="1"/>
        <v>2008</v>
      </c>
      <c r="E17" s="1"/>
      <c r="F17" s="1"/>
      <c r="G17" s="1">
        <v>41807</v>
      </c>
      <c r="H17" s="1">
        <v>34519</v>
      </c>
      <c r="I17" s="1"/>
      <c r="J17" s="1">
        <v>2366106</v>
      </c>
      <c r="EQ17" s="23"/>
    </row>
    <row r="18" spans="2:147" x14ac:dyDescent="0.35">
      <c r="B18" s="22">
        <v>39814</v>
      </c>
      <c r="C18" s="1">
        <f t="shared" si="0"/>
        <v>1</v>
      </c>
      <c r="D18" s="1">
        <f t="shared" si="1"/>
        <v>2009</v>
      </c>
      <c r="E18" s="1"/>
      <c r="F18" s="1"/>
      <c r="G18" s="1">
        <v>41807</v>
      </c>
      <c r="H18" s="1">
        <v>33519</v>
      </c>
      <c r="I18" s="1"/>
      <c r="J18" s="1">
        <v>2335106</v>
      </c>
      <c r="EQ18" s="23"/>
    </row>
    <row r="19" spans="2:147" x14ac:dyDescent="0.35">
      <c r="B19" s="22">
        <v>39845</v>
      </c>
      <c r="C19" s="1">
        <f t="shared" si="0"/>
        <v>2</v>
      </c>
      <c r="D19" s="1">
        <f t="shared" si="1"/>
        <v>2009</v>
      </c>
      <c r="E19" s="1"/>
      <c r="F19" s="1"/>
      <c r="G19" s="1">
        <v>41807</v>
      </c>
      <c r="H19" s="1">
        <v>33519</v>
      </c>
      <c r="I19" s="1"/>
      <c r="J19" s="1">
        <v>2109128</v>
      </c>
      <c r="EQ19" s="23"/>
    </row>
    <row r="20" spans="2:147" x14ac:dyDescent="0.35">
      <c r="B20" s="22">
        <v>39873</v>
      </c>
      <c r="C20" s="1">
        <f t="shared" si="0"/>
        <v>3</v>
      </c>
      <c r="D20" s="1">
        <f t="shared" si="1"/>
        <v>2009</v>
      </c>
      <c r="E20" s="1"/>
      <c r="F20" s="1"/>
      <c r="G20" s="1">
        <v>41807</v>
      </c>
      <c r="H20" s="1">
        <v>33519</v>
      </c>
      <c r="I20" s="1"/>
      <c r="J20" s="1">
        <v>2335106</v>
      </c>
      <c r="EQ20" s="23"/>
    </row>
    <row r="21" spans="2:147" x14ac:dyDescent="0.35">
      <c r="B21" s="22">
        <v>39904</v>
      </c>
      <c r="C21" s="1">
        <f t="shared" si="0"/>
        <v>4</v>
      </c>
      <c r="D21" s="1">
        <f t="shared" si="1"/>
        <v>2009</v>
      </c>
      <c r="E21" s="1"/>
      <c r="F21" s="1"/>
      <c r="G21" s="1">
        <v>37194</v>
      </c>
      <c r="H21" s="1">
        <v>33519</v>
      </c>
      <c r="I21" s="1"/>
      <c r="J21" s="1">
        <v>2121390</v>
      </c>
    </row>
    <row r="22" spans="2:147" x14ac:dyDescent="0.35">
      <c r="B22" s="22">
        <v>39934</v>
      </c>
      <c r="C22" s="1">
        <f t="shared" si="0"/>
        <v>5</v>
      </c>
      <c r="D22" s="1">
        <f t="shared" si="1"/>
        <v>2009</v>
      </c>
      <c r="E22" s="1"/>
      <c r="F22" s="1"/>
      <c r="G22" s="1">
        <v>16243</v>
      </c>
      <c r="H22" s="1">
        <v>30123</v>
      </c>
      <c r="I22" s="1"/>
      <c r="J22" s="1">
        <v>1437346</v>
      </c>
    </row>
    <row r="23" spans="2:147" x14ac:dyDescent="0.35">
      <c r="B23" s="22">
        <v>39965</v>
      </c>
      <c r="C23" s="1">
        <f t="shared" si="0"/>
        <v>6</v>
      </c>
      <c r="D23" s="1">
        <f t="shared" si="1"/>
        <v>2009</v>
      </c>
      <c r="E23" s="1"/>
      <c r="F23" s="1"/>
      <c r="G23" s="1">
        <v>16243</v>
      </c>
      <c r="H23" s="1">
        <v>30123</v>
      </c>
      <c r="I23" s="1"/>
      <c r="J23" s="1">
        <v>1390980</v>
      </c>
    </row>
    <row r="24" spans="2:147" x14ac:dyDescent="0.35">
      <c r="B24" s="22">
        <v>39995</v>
      </c>
      <c r="C24" s="1">
        <f t="shared" si="0"/>
        <v>7</v>
      </c>
      <c r="D24" s="1">
        <f t="shared" si="1"/>
        <v>2009</v>
      </c>
      <c r="E24" s="1"/>
      <c r="F24" s="1"/>
      <c r="G24" s="1">
        <v>16243</v>
      </c>
      <c r="H24" s="1">
        <v>30123</v>
      </c>
      <c r="I24" s="1"/>
      <c r="J24" s="1">
        <v>1437346</v>
      </c>
    </row>
    <row r="25" spans="2:147" x14ac:dyDescent="0.35">
      <c r="B25" s="22">
        <v>40026</v>
      </c>
      <c r="C25" s="1">
        <f t="shared" si="0"/>
        <v>8</v>
      </c>
      <c r="D25" s="1">
        <f t="shared" si="1"/>
        <v>2009</v>
      </c>
      <c r="E25" s="1"/>
      <c r="F25" s="1"/>
      <c r="G25" s="1">
        <v>16243</v>
      </c>
      <c r="H25" s="1">
        <v>30123</v>
      </c>
      <c r="I25" s="1"/>
      <c r="J25" s="1">
        <v>1437346</v>
      </c>
    </row>
    <row r="26" spans="2:147" x14ac:dyDescent="0.35">
      <c r="B26" s="22">
        <v>40057</v>
      </c>
      <c r="C26" s="1">
        <f t="shared" si="0"/>
        <v>9</v>
      </c>
      <c r="D26" s="1">
        <f t="shared" si="1"/>
        <v>2009</v>
      </c>
      <c r="E26" s="1"/>
      <c r="F26" s="1"/>
      <c r="G26" s="1">
        <v>16243</v>
      </c>
      <c r="H26" s="1">
        <v>30123</v>
      </c>
      <c r="I26" s="1"/>
      <c r="J26" s="1">
        <v>1390980</v>
      </c>
    </row>
    <row r="27" spans="2:147" x14ac:dyDescent="0.35">
      <c r="B27" s="22">
        <v>40087</v>
      </c>
      <c r="C27" s="1">
        <f t="shared" si="0"/>
        <v>10</v>
      </c>
      <c r="D27" s="1">
        <f t="shared" si="1"/>
        <v>2009</v>
      </c>
      <c r="E27" s="1"/>
      <c r="F27" s="1"/>
      <c r="G27" s="1">
        <v>16785</v>
      </c>
      <c r="H27" s="1">
        <v>32105</v>
      </c>
      <c r="I27" s="1"/>
      <c r="J27" s="1">
        <v>1515590</v>
      </c>
    </row>
    <row r="28" spans="2:147" x14ac:dyDescent="0.35">
      <c r="B28" s="22">
        <v>40118</v>
      </c>
      <c r="C28" s="1">
        <f t="shared" si="0"/>
        <v>11</v>
      </c>
      <c r="D28" s="1">
        <f t="shared" si="1"/>
        <v>2009</v>
      </c>
      <c r="E28" s="1"/>
      <c r="F28" s="1"/>
      <c r="G28" s="1">
        <v>41807</v>
      </c>
      <c r="H28" s="1">
        <v>34519</v>
      </c>
      <c r="I28" s="1"/>
      <c r="J28" s="1">
        <v>2289780</v>
      </c>
    </row>
    <row r="29" spans="2:147" x14ac:dyDescent="0.35">
      <c r="B29" s="22">
        <v>40148</v>
      </c>
      <c r="C29" s="1">
        <f t="shared" si="0"/>
        <v>12</v>
      </c>
      <c r="D29" s="1">
        <f t="shared" si="1"/>
        <v>2009</v>
      </c>
      <c r="E29" s="1"/>
      <c r="F29" s="1"/>
      <c r="G29" s="1">
        <v>41807</v>
      </c>
      <c r="H29" s="1">
        <v>34519</v>
      </c>
      <c r="I29" s="1"/>
      <c r="J29" s="1">
        <v>2366106</v>
      </c>
    </row>
    <row r="30" spans="2:147" x14ac:dyDescent="0.35">
      <c r="B30" s="22">
        <v>40179</v>
      </c>
      <c r="C30" s="1">
        <f t="shared" si="0"/>
        <v>1</v>
      </c>
      <c r="D30" s="1">
        <f t="shared" si="1"/>
        <v>2010</v>
      </c>
      <c r="E30" s="1"/>
      <c r="F30" s="1"/>
      <c r="G30" s="1">
        <v>41807</v>
      </c>
      <c r="H30" s="1">
        <v>33519</v>
      </c>
      <c r="I30" s="1"/>
      <c r="J30" s="1">
        <v>2335106</v>
      </c>
    </row>
    <row r="31" spans="2:147" x14ac:dyDescent="0.35">
      <c r="B31" s="22">
        <v>40210</v>
      </c>
      <c r="C31" s="1">
        <f t="shared" si="0"/>
        <v>2</v>
      </c>
      <c r="D31" s="1">
        <f t="shared" si="1"/>
        <v>2010</v>
      </c>
      <c r="E31" s="1"/>
      <c r="F31" s="1"/>
      <c r="G31" s="1">
        <v>41807</v>
      </c>
      <c r="H31" s="1">
        <v>33519</v>
      </c>
      <c r="I31" s="1"/>
      <c r="J31" s="1">
        <v>2109128</v>
      </c>
    </row>
    <row r="32" spans="2:147" x14ac:dyDescent="0.35">
      <c r="B32" s="22">
        <v>40238</v>
      </c>
      <c r="C32" s="1">
        <f t="shared" si="0"/>
        <v>3</v>
      </c>
      <c r="D32" s="1">
        <f t="shared" si="1"/>
        <v>2010</v>
      </c>
      <c r="E32" s="1"/>
      <c r="F32" s="1"/>
      <c r="G32" s="1">
        <v>41807</v>
      </c>
      <c r="H32" s="1">
        <v>33519</v>
      </c>
      <c r="I32" s="1"/>
      <c r="J32" s="1">
        <v>2335106</v>
      </c>
    </row>
    <row r="33" spans="1:10" x14ac:dyDescent="0.35">
      <c r="B33" s="22">
        <v>40269</v>
      </c>
      <c r="C33" s="1">
        <f t="shared" si="0"/>
        <v>4</v>
      </c>
      <c r="D33" s="1">
        <f t="shared" si="1"/>
        <v>2010</v>
      </c>
      <c r="E33" s="1"/>
      <c r="F33" s="1"/>
      <c r="G33" s="1">
        <v>37194</v>
      </c>
      <c r="H33" s="1">
        <v>33519</v>
      </c>
      <c r="I33" s="1"/>
      <c r="J33" s="1">
        <v>2121390</v>
      </c>
    </row>
    <row r="34" spans="1:10" x14ac:dyDescent="0.35">
      <c r="B34" s="22">
        <v>40299</v>
      </c>
      <c r="C34" s="1">
        <f t="shared" si="0"/>
        <v>5</v>
      </c>
      <c r="D34" s="1">
        <f t="shared" si="1"/>
        <v>2010</v>
      </c>
      <c r="E34" s="1"/>
      <c r="F34" s="1"/>
      <c r="G34" s="1">
        <v>16243</v>
      </c>
      <c r="H34" s="1">
        <v>30123</v>
      </c>
      <c r="I34" s="1"/>
      <c r="J34" s="1">
        <v>1437346</v>
      </c>
    </row>
    <row r="35" spans="1:10" x14ac:dyDescent="0.35">
      <c r="B35" s="22">
        <v>40330</v>
      </c>
      <c r="C35" s="1">
        <f t="shared" si="0"/>
        <v>6</v>
      </c>
      <c r="D35" s="1">
        <f t="shared" si="1"/>
        <v>2010</v>
      </c>
      <c r="E35" s="1"/>
      <c r="F35" s="1"/>
      <c r="G35" s="1">
        <v>16243</v>
      </c>
      <c r="H35" s="1">
        <v>30123</v>
      </c>
      <c r="I35" s="1"/>
      <c r="J35" s="1">
        <v>1390980</v>
      </c>
    </row>
    <row r="36" spans="1:10" x14ac:dyDescent="0.35">
      <c r="B36" s="22">
        <v>40360</v>
      </c>
      <c r="C36" s="1">
        <f t="shared" si="0"/>
        <v>7</v>
      </c>
      <c r="D36" s="1">
        <f t="shared" si="1"/>
        <v>2010</v>
      </c>
      <c r="E36" s="1"/>
      <c r="F36" s="1"/>
      <c r="G36" s="1">
        <v>16243</v>
      </c>
      <c r="H36" s="1">
        <v>30123</v>
      </c>
      <c r="I36" s="1"/>
      <c r="J36" s="1">
        <v>1437346</v>
      </c>
    </row>
    <row r="37" spans="1:10" x14ac:dyDescent="0.35">
      <c r="A37" t="s">
        <v>19</v>
      </c>
      <c r="B37" s="22">
        <v>40391</v>
      </c>
      <c r="C37" s="1">
        <f t="shared" si="0"/>
        <v>8</v>
      </c>
      <c r="D37" s="1">
        <f t="shared" si="1"/>
        <v>2010</v>
      </c>
      <c r="E37" s="1"/>
      <c r="F37" s="1"/>
      <c r="G37" s="1">
        <v>16403</v>
      </c>
      <c r="H37" s="1">
        <v>25092</v>
      </c>
      <c r="I37" s="1"/>
      <c r="J37" s="1">
        <v>1286345</v>
      </c>
    </row>
    <row r="38" spans="1:10" x14ac:dyDescent="0.35">
      <c r="B38" s="22">
        <v>40422</v>
      </c>
      <c r="C38" s="1">
        <f t="shared" ref="C38:C69" si="2">MONTH(B38)</f>
        <v>9</v>
      </c>
      <c r="D38" s="1">
        <f t="shared" ref="D38:D69" si="3">YEAR(B38)</f>
        <v>2010</v>
      </c>
      <c r="E38" s="1"/>
      <c r="F38" s="1"/>
      <c r="G38" s="1">
        <v>16403</v>
      </c>
      <c r="H38" s="1">
        <v>25092</v>
      </c>
      <c r="I38" s="1"/>
      <c r="J38" s="1">
        <v>1244850</v>
      </c>
    </row>
    <row r="39" spans="1:10" x14ac:dyDescent="0.35">
      <c r="B39" s="22">
        <v>40452</v>
      </c>
      <c r="C39" s="1">
        <f t="shared" si="2"/>
        <v>10</v>
      </c>
      <c r="D39" s="1">
        <f t="shared" si="3"/>
        <v>2010</v>
      </c>
      <c r="E39" s="1"/>
      <c r="F39" s="1"/>
      <c r="G39" s="1">
        <v>17435</v>
      </c>
      <c r="H39" s="1">
        <v>26579</v>
      </c>
      <c r="I39" s="1"/>
      <c r="J39" s="1">
        <v>1364434</v>
      </c>
    </row>
    <row r="40" spans="1:10" x14ac:dyDescent="0.35">
      <c r="B40" s="22">
        <v>40483</v>
      </c>
      <c r="C40" s="1">
        <f t="shared" si="2"/>
        <v>11</v>
      </c>
      <c r="D40" s="1">
        <f t="shared" si="3"/>
        <v>2010</v>
      </c>
      <c r="E40" s="1"/>
      <c r="F40" s="1"/>
      <c r="G40" s="1">
        <v>42457</v>
      </c>
      <c r="H40" s="1">
        <v>28639</v>
      </c>
      <c r="I40" s="1"/>
      <c r="J40" s="1">
        <v>2132880</v>
      </c>
    </row>
    <row r="41" spans="1:10" x14ac:dyDescent="0.35">
      <c r="B41" s="22">
        <v>40513</v>
      </c>
      <c r="C41" s="1">
        <f t="shared" si="2"/>
        <v>12</v>
      </c>
      <c r="D41" s="1">
        <f t="shared" si="3"/>
        <v>2010</v>
      </c>
      <c r="E41" s="1"/>
      <c r="F41" s="1"/>
      <c r="G41" s="1">
        <v>42457</v>
      </c>
      <c r="H41" s="1">
        <v>28639</v>
      </c>
      <c r="I41" s="1"/>
      <c r="J41" s="1">
        <v>2203976</v>
      </c>
    </row>
    <row r="42" spans="1:10" x14ac:dyDescent="0.35">
      <c r="B42" s="22">
        <v>40544</v>
      </c>
      <c r="C42" s="1">
        <f t="shared" si="2"/>
        <v>1</v>
      </c>
      <c r="D42" s="1">
        <f t="shared" si="3"/>
        <v>2011</v>
      </c>
      <c r="E42" s="1"/>
      <c r="F42" s="1"/>
      <c r="G42" s="1">
        <v>42457</v>
      </c>
      <c r="H42" s="1">
        <v>27639</v>
      </c>
      <c r="I42" s="1"/>
      <c r="J42" s="1">
        <v>2172976</v>
      </c>
    </row>
    <row r="43" spans="1:10" x14ac:dyDescent="0.35">
      <c r="B43" s="22">
        <v>40575</v>
      </c>
      <c r="C43" s="1">
        <f t="shared" si="2"/>
        <v>2</v>
      </c>
      <c r="D43" s="1">
        <f t="shared" si="3"/>
        <v>2011</v>
      </c>
      <c r="E43" s="1"/>
      <c r="F43" s="1"/>
      <c r="G43" s="1">
        <v>42457</v>
      </c>
      <c r="H43" s="1">
        <v>27639</v>
      </c>
      <c r="I43" s="1"/>
      <c r="J43" s="1">
        <v>1962688</v>
      </c>
    </row>
    <row r="44" spans="1:10" x14ac:dyDescent="0.35">
      <c r="B44" s="22">
        <v>40603</v>
      </c>
      <c r="C44" s="1">
        <f t="shared" si="2"/>
        <v>3</v>
      </c>
      <c r="D44" s="1">
        <f t="shared" si="3"/>
        <v>2011</v>
      </c>
      <c r="E44" s="1"/>
      <c r="F44" s="1"/>
      <c r="G44" s="1">
        <v>42457</v>
      </c>
      <c r="H44" s="1">
        <v>27639</v>
      </c>
      <c r="I44" s="1"/>
      <c r="J44" s="1">
        <v>2172976</v>
      </c>
    </row>
    <row r="45" spans="1:10" x14ac:dyDescent="0.35">
      <c r="B45" s="22">
        <v>40634</v>
      </c>
      <c r="C45" s="1">
        <f t="shared" si="2"/>
        <v>4</v>
      </c>
      <c r="D45" s="1">
        <f t="shared" si="3"/>
        <v>2011</v>
      </c>
      <c r="E45" s="1"/>
      <c r="F45" s="1"/>
      <c r="G45" s="1">
        <v>37844</v>
      </c>
      <c r="H45" s="1">
        <v>27639</v>
      </c>
      <c r="I45" s="1"/>
      <c r="J45" s="1">
        <v>1964490</v>
      </c>
    </row>
    <row r="46" spans="1:10" x14ac:dyDescent="0.35">
      <c r="B46" s="22">
        <v>40664</v>
      </c>
      <c r="C46" s="1">
        <f t="shared" si="2"/>
        <v>5</v>
      </c>
      <c r="D46" s="1">
        <f t="shared" si="3"/>
        <v>2011</v>
      </c>
      <c r="E46" s="1"/>
      <c r="F46" s="1"/>
      <c r="G46" s="1">
        <v>16403</v>
      </c>
      <c r="H46" s="1">
        <v>25092</v>
      </c>
      <c r="I46" s="1"/>
      <c r="J46" s="1">
        <v>1286345</v>
      </c>
    </row>
    <row r="47" spans="1:10" x14ac:dyDescent="0.35">
      <c r="B47" s="22">
        <v>40695</v>
      </c>
      <c r="C47" s="1">
        <f t="shared" si="2"/>
        <v>6</v>
      </c>
      <c r="D47" s="1">
        <f t="shared" si="3"/>
        <v>2011</v>
      </c>
      <c r="E47" s="1"/>
      <c r="F47" s="1"/>
      <c r="G47" s="1">
        <v>16403</v>
      </c>
      <c r="H47" s="1">
        <v>25092</v>
      </c>
      <c r="I47" s="1"/>
      <c r="J47" s="1">
        <v>1244850</v>
      </c>
    </row>
    <row r="48" spans="1:10" x14ac:dyDescent="0.35">
      <c r="B48" s="22">
        <v>40725</v>
      </c>
      <c r="C48" s="1">
        <f t="shared" si="2"/>
        <v>7</v>
      </c>
      <c r="D48" s="1">
        <f t="shared" si="3"/>
        <v>2011</v>
      </c>
      <c r="E48" s="1"/>
      <c r="F48" s="1"/>
      <c r="G48" s="1">
        <v>16403</v>
      </c>
      <c r="H48" s="1">
        <v>25092</v>
      </c>
      <c r="I48" s="1"/>
      <c r="J48" s="1">
        <v>1286345</v>
      </c>
    </row>
    <row r="49" spans="1:10" x14ac:dyDescent="0.35">
      <c r="B49" s="22">
        <v>40756</v>
      </c>
      <c r="C49" s="1">
        <f t="shared" si="2"/>
        <v>8</v>
      </c>
      <c r="D49" s="1">
        <f t="shared" si="3"/>
        <v>2011</v>
      </c>
      <c r="E49" s="1"/>
      <c r="F49" s="1"/>
      <c r="G49" s="1">
        <v>16403</v>
      </c>
      <c r="H49" s="1">
        <v>25092</v>
      </c>
      <c r="I49" s="1"/>
      <c r="J49" s="1">
        <v>1286345</v>
      </c>
    </row>
    <row r="50" spans="1:10" x14ac:dyDescent="0.35">
      <c r="B50" s="22">
        <v>40787</v>
      </c>
      <c r="C50" s="1">
        <f t="shared" si="2"/>
        <v>9</v>
      </c>
      <c r="D50" s="1">
        <f t="shared" si="3"/>
        <v>2011</v>
      </c>
      <c r="E50" s="1"/>
      <c r="F50" s="1"/>
      <c r="G50" s="1">
        <v>16403</v>
      </c>
      <c r="H50" s="1">
        <v>25092</v>
      </c>
      <c r="I50" s="1"/>
      <c r="J50" s="1">
        <v>1244850</v>
      </c>
    </row>
    <row r="51" spans="1:10" x14ac:dyDescent="0.35">
      <c r="B51" s="22">
        <v>40817</v>
      </c>
      <c r="C51" s="1">
        <f t="shared" si="2"/>
        <v>10</v>
      </c>
      <c r="D51" s="1">
        <f t="shared" si="3"/>
        <v>2011</v>
      </c>
      <c r="E51" s="1"/>
      <c r="F51" s="1"/>
      <c r="G51" s="1">
        <v>17435</v>
      </c>
      <c r="H51" s="1">
        <v>26579</v>
      </c>
      <c r="I51" s="1"/>
      <c r="J51" s="1">
        <v>1364434</v>
      </c>
    </row>
    <row r="52" spans="1:10" x14ac:dyDescent="0.35">
      <c r="B52" s="22">
        <v>40848</v>
      </c>
      <c r="C52" s="1">
        <f t="shared" si="2"/>
        <v>11</v>
      </c>
      <c r="D52" s="1">
        <f t="shared" si="3"/>
        <v>2011</v>
      </c>
      <c r="E52" s="1"/>
      <c r="F52" s="1"/>
      <c r="G52" s="1">
        <v>42457</v>
      </c>
      <c r="H52" s="1">
        <v>28639</v>
      </c>
      <c r="I52" s="1"/>
      <c r="J52" s="1">
        <v>2132880</v>
      </c>
    </row>
    <row r="53" spans="1:10" x14ac:dyDescent="0.35">
      <c r="B53" s="22">
        <v>40878</v>
      </c>
      <c r="C53" s="1">
        <f t="shared" si="2"/>
        <v>12</v>
      </c>
      <c r="D53" s="1">
        <f t="shared" si="3"/>
        <v>2011</v>
      </c>
      <c r="E53" s="1"/>
      <c r="F53" s="1"/>
      <c r="G53" s="1">
        <v>42457</v>
      </c>
      <c r="H53" s="1">
        <v>28639</v>
      </c>
      <c r="I53" s="1"/>
      <c r="J53" s="1">
        <v>2203976</v>
      </c>
    </row>
    <row r="54" spans="1:10" x14ac:dyDescent="0.35">
      <c r="A54" t="s">
        <v>20</v>
      </c>
      <c r="B54" s="22">
        <v>40909</v>
      </c>
      <c r="C54" s="1">
        <f t="shared" si="2"/>
        <v>1</v>
      </c>
      <c r="D54" s="1">
        <f t="shared" si="3"/>
        <v>2012</v>
      </c>
      <c r="E54" s="1"/>
      <c r="F54" s="1">
        <v>2055</v>
      </c>
      <c r="G54" s="1">
        <v>42457</v>
      </c>
      <c r="H54" s="1">
        <v>27639</v>
      </c>
      <c r="I54" s="1"/>
      <c r="J54" s="1">
        <v>2236681</v>
      </c>
    </row>
    <row r="55" spans="1:10" x14ac:dyDescent="0.35">
      <c r="A55" s="30" t="s">
        <v>21</v>
      </c>
      <c r="B55" s="22">
        <v>40940</v>
      </c>
      <c r="C55" s="1">
        <f t="shared" si="2"/>
        <v>2</v>
      </c>
      <c r="D55" s="1">
        <f t="shared" si="3"/>
        <v>2012</v>
      </c>
      <c r="E55" s="1"/>
      <c r="F55" s="1">
        <v>2055</v>
      </c>
      <c r="G55" s="1">
        <v>42457</v>
      </c>
      <c r="H55" s="1">
        <v>27639</v>
      </c>
      <c r="I55" s="1"/>
      <c r="J55" s="1">
        <v>2092379</v>
      </c>
    </row>
    <row r="56" spans="1:10" x14ac:dyDescent="0.35">
      <c r="B56" s="22">
        <v>40969</v>
      </c>
      <c r="C56" s="1">
        <f t="shared" si="2"/>
        <v>3</v>
      </c>
      <c r="D56" s="1">
        <f t="shared" si="3"/>
        <v>2012</v>
      </c>
      <c r="E56" s="1"/>
      <c r="F56" s="1">
        <v>2055</v>
      </c>
      <c r="G56" s="1">
        <v>42457</v>
      </c>
      <c r="H56" s="1">
        <v>27639</v>
      </c>
      <c r="I56" s="1"/>
      <c r="J56" s="1">
        <v>2236681</v>
      </c>
    </row>
    <row r="57" spans="1:10" x14ac:dyDescent="0.35">
      <c r="B57" s="22">
        <v>41000</v>
      </c>
      <c r="C57" s="1">
        <f t="shared" si="2"/>
        <v>4</v>
      </c>
      <c r="D57" s="1">
        <f t="shared" si="3"/>
        <v>2012</v>
      </c>
      <c r="E57" s="1"/>
      <c r="F57" s="1">
        <v>2055</v>
      </c>
      <c r="G57" s="1">
        <v>37844</v>
      </c>
      <c r="H57" s="1">
        <v>27639</v>
      </c>
      <c r="I57" s="1"/>
      <c r="J57" s="1">
        <v>2026140</v>
      </c>
    </row>
    <row r="58" spans="1:10" x14ac:dyDescent="0.35">
      <c r="B58" s="22">
        <v>41030</v>
      </c>
      <c r="C58" s="1">
        <f t="shared" si="2"/>
        <v>5</v>
      </c>
      <c r="D58" s="1">
        <f t="shared" si="3"/>
        <v>2012</v>
      </c>
      <c r="E58" s="1"/>
      <c r="F58" s="1">
        <v>2055</v>
      </c>
      <c r="G58" s="1">
        <v>16403</v>
      </c>
      <c r="H58" s="1">
        <v>25092</v>
      </c>
      <c r="I58" s="1"/>
      <c r="J58" s="1">
        <v>1350050</v>
      </c>
    </row>
    <row r="59" spans="1:10" x14ac:dyDescent="0.35">
      <c r="B59" s="22">
        <v>41061</v>
      </c>
      <c r="C59" s="1">
        <f t="shared" si="2"/>
        <v>6</v>
      </c>
      <c r="D59" s="1">
        <f t="shared" si="3"/>
        <v>2012</v>
      </c>
      <c r="E59" s="1"/>
      <c r="F59" s="1">
        <v>2055</v>
      </c>
      <c r="G59" s="1">
        <v>16403</v>
      </c>
      <c r="H59" s="1">
        <v>25092</v>
      </c>
      <c r="I59" s="1"/>
      <c r="J59" s="1">
        <v>1306500</v>
      </c>
    </row>
    <row r="60" spans="1:10" x14ac:dyDescent="0.35">
      <c r="B60" s="22">
        <v>41091</v>
      </c>
      <c r="C60" s="1">
        <f t="shared" si="2"/>
        <v>7</v>
      </c>
      <c r="D60" s="1">
        <f t="shared" si="3"/>
        <v>2012</v>
      </c>
      <c r="E60" s="1"/>
      <c r="F60" s="1">
        <v>2055</v>
      </c>
      <c r="G60" s="1">
        <v>16403</v>
      </c>
      <c r="H60" s="1">
        <v>25092</v>
      </c>
      <c r="I60" s="1"/>
      <c r="J60" s="1">
        <v>1350050</v>
      </c>
    </row>
    <row r="61" spans="1:10" x14ac:dyDescent="0.35">
      <c r="B61" s="22">
        <v>41122</v>
      </c>
      <c r="C61" s="1">
        <f t="shared" si="2"/>
        <v>8</v>
      </c>
      <c r="D61" s="1">
        <f t="shared" si="3"/>
        <v>2012</v>
      </c>
      <c r="E61" s="1"/>
      <c r="F61" s="1">
        <v>2055</v>
      </c>
      <c r="G61" s="1">
        <v>16403</v>
      </c>
      <c r="H61" s="1">
        <v>25092</v>
      </c>
      <c r="I61" s="1"/>
      <c r="J61" s="1">
        <v>1350050</v>
      </c>
    </row>
    <row r="62" spans="1:10" x14ac:dyDescent="0.35">
      <c r="B62" s="22">
        <v>41153</v>
      </c>
      <c r="C62" s="1">
        <f t="shared" si="2"/>
        <v>9</v>
      </c>
      <c r="D62" s="1">
        <f t="shared" si="3"/>
        <v>2012</v>
      </c>
      <c r="E62" s="1"/>
      <c r="F62" s="1">
        <v>2055</v>
      </c>
      <c r="G62" s="1">
        <v>16403</v>
      </c>
      <c r="H62" s="1">
        <v>25092</v>
      </c>
      <c r="I62" s="1"/>
      <c r="J62" s="1">
        <v>1306500</v>
      </c>
    </row>
    <row r="63" spans="1:10" x14ac:dyDescent="0.35">
      <c r="B63" s="22">
        <v>41183</v>
      </c>
      <c r="C63" s="1">
        <f t="shared" si="2"/>
        <v>10</v>
      </c>
      <c r="D63" s="1">
        <f t="shared" si="3"/>
        <v>2012</v>
      </c>
      <c r="E63" s="1"/>
      <c r="F63" s="1">
        <v>2055</v>
      </c>
      <c r="G63" s="1">
        <v>17435</v>
      </c>
      <c r="H63" s="1">
        <v>26579</v>
      </c>
      <c r="I63" s="1"/>
      <c r="J63" s="1">
        <v>1428139</v>
      </c>
    </row>
    <row r="64" spans="1:10" x14ac:dyDescent="0.35">
      <c r="B64" s="22">
        <v>41214</v>
      </c>
      <c r="C64" s="1">
        <f t="shared" si="2"/>
        <v>11</v>
      </c>
      <c r="D64" s="1">
        <f t="shared" si="3"/>
        <v>2012</v>
      </c>
      <c r="E64" s="1"/>
      <c r="F64" s="1">
        <v>2055</v>
      </c>
      <c r="G64" s="1">
        <v>42457</v>
      </c>
      <c r="H64" s="1">
        <v>28639</v>
      </c>
      <c r="I64" s="1"/>
      <c r="J64" s="1">
        <v>2194530</v>
      </c>
    </row>
    <row r="65" spans="1:10" x14ac:dyDescent="0.35">
      <c r="B65" s="22">
        <v>41244</v>
      </c>
      <c r="C65" s="1">
        <f t="shared" si="2"/>
        <v>12</v>
      </c>
      <c r="D65" s="1">
        <f t="shared" si="3"/>
        <v>2012</v>
      </c>
      <c r="E65" s="1"/>
      <c r="F65" s="1">
        <v>2055</v>
      </c>
      <c r="G65" s="1">
        <v>42457</v>
      </c>
      <c r="H65" s="1">
        <v>28639</v>
      </c>
      <c r="I65" s="1"/>
      <c r="J65" s="1">
        <v>2267681</v>
      </c>
    </row>
    <row r="66" spans="1:10" x14ac:dyDescent="0.35">
      <c r="B66" s="22">
        <v>41275</v>
      </c>
      <c r="C66" s="1">
        <f t="shared" si="2"/>
        <v>1</v>
      </c>
      <c r="D66" s="1">
        <f t="shared" si="3"/>
        <v>2013</v>
      </c>
      <c r="E66" s="1"/>
      <c r="F66" s="1">
        <v>2055</v>
      </c>
      <c r="G66" s="1">
        <v>42457</v>
      </c>
      <c r="H66" s="1">
        <v>27639</v>
      </c>
      <c r="I66" s="1"/>
      <c r="J66" s="1">
        <v>2236681</v>
      </c>
    </row>
    <row r="67" spans="1:10" x14ac:dyDescent="0.35">
      <c r="B67" s="22">
        <v>41306</v>
      </c>
      <c r="C67" s="1">
        <f t="shared" si="2"/>
        <v>2</v>
      </c>
      <c r="D67" s="1">
        <f t="shared" si="3"/>
        <v>2013</v>
      </c>
      <c r="E67" s="1"/>
      <c r="F67" s="1">
        <v>2055</v>
      </c>
      <c r="G67" s="1">
        <v>42457</v>
      </c>
      <c r="H67" s="1">
        <v>27639</v>
      </c>
      <c r="I67" s="1"/>
      <c r="J67" s="1">
        <v>2020228</v>
      </c>
    </row>
    <row r="68" spans="1:10" x14ac:dyDescent="0.35">
      <c r="B68" s="22">
        <v>41334</v>
      </c>
      <c r="C68" s="1">
        <f t="shared" si="2"/>
        <v>3</v>
      </c>
      <c r="D68" s="1">
        <f t="shared" si="3"/>
        <v>2013</v>
      </c>
      <c r="E68" s="1"/>
      <c r="F68" s="1">
        <v>2055</v>
      </c>
      <c r="G68" s="1">
        <v>42457</v>
      </c>
      <c r="H68" s="1">
        <v>27639</v>
      </c>
      <c r="I68" s="1"/>
      <c r="J68" s="1">
        <v>2236681</v>
      </c>
    </row>
    <row r="69" spans="1:10" x14ac:dyDescent="0.35">
      <c r="B69" s="22">
        <v>41365</v>
      </c>
      <c r="C69" s="1">
        <f t="shared" si="2"/>
        <v>4</v>
      </c>
      <c r="D69" s="1">
        <f t="shared" si="3"/>
        <v>2013</v>
      </c>
      <c r="E69" s="1"/>
      <c r="F69" s="1">
        <v>2055</v>
      </c>
      <c r="G69" s="1">
        <v>37844</v>
      </c>
      <c r="H69" s="1">
        <v>27639</v>
      </c>
      <c r="I69" s="1"/>
      <c r="J69" s="1">
        <v>2026140</v>
      </c>
    </row>
    <row r="70" spans="1:10" x14ac:dyDescent="0.35">
      <c r="B70" s="22">
        <v>41395</v>
      </c>
      <c r="C70" s="1">
        <f t="shared" ref="C70:C101" si="4">MONTH(B70)</f>
        <v>5</v>
      </c>
      <c r="D70" s="1">
        <f t="shared" ref="D70:D101" si="5">YEAR(B70)</f>
        <v>2013</v>
      </c>
      <c r="E70" s="1"/>
      <c r="F70" s="1">
        <v>2055</v>
      </c>
      <c r="G70" s="1">
        <v>16403</v>
      </c>
      <c r="H70" s="1">
        <v>25092</v>
      </c>
      <c r="I70" s="1"/>
      <c r="J70" s="1">
        <v>1350050</v>
      </c>
    </row>
    <row r="71" spans="1:10" x14ac:dyDescent="0.35">
      <c r="B71" s="22">
        <v>41426</v>
      </c>
      <c r="C71" s="1">
        <f t="shared" si="4"/>
        <v>6</v>
      </c>
      <c r="D71" s="1">
        <f t="shared" si="5"/>
        <v>2013</v>
      </c>
      <c r="E71" s="1"/>
      <c r="F71" s="1">
        <v>2055</v>
      </c>
      <c r="G71" s="1">
        <v>16403</v>
      </c>
      <c r="H71" s="1">
        <v>25092</v>
      </c>
      <c r="I71" s="1"/>
      <c r="J71" s="1">
        <v>1306500</v>
      </c>
    </row>
    <row r="72" spans="1:10" x14ac:dyDescent="0.35">
      <c r="B72" s="22">
        <v>41456</v>
      </c>
      <c r="C72" s="1">
        <f t="shared" si="4"/>
        <v>7</v>
      </c>
      <c r="D72" s="1">
        <f t="shared" si="5"/>
        <v>2013</v>
      </c>
      <c r="E72" s="1"/>
      <c r="F72" s="1">
        <v>2055</v>
      </c>
      <c r="G72" s="1">
        <v>16403</v>
      </c>
      <c r="H72" s="1">
        <v>25092</v>
      </c>
      <c r="I72" s="1"/>
      <c r="J72" s="1">
        <v>1350050</v>
      </c>
    </row>
    <row r="73" spans="1:10" x14ac:dyDescent="0.35">
      <c r="B73" s="22">
        <v>41487</v>
      </c>
      <c r="C73" s="1">
        <f t="shared" si="4"/>
        <v>8</v>
      </c>
      <c r="D73" s="1">
        <f t="shared" si="5"/>
        <v>2013</v>
      </c>
      <c r="E73" s="1"/>
      <c r="F73" s="1">
        <v>2055</v>
      </c>
      <c r="G73" s="1">
        <v>16403</v>
      </c>
      <c r="H73" s="1">
        <v>25092</v>
      </c>
      <c r="I73" s="1"/>
      <c r="J73" s="1">
        <v>1350050</v>
      </c>
    </row>
    <row r="74" spans="1:10" x14ac:dyDescent="0.35">
      <c r="B74" s="22">
        <v>41518</v>
      </c>
      <c r="C74" s="1">
        <f t="shared" si="4"/>
        <v>9</v>
      </c>
      <c r="D74" s="1">
        <f t="shared" si="5"/>
        <v>2013</v>
      </c>
      <c r="E74" s="1"/>
      <c r="F74" s="1">
        <v>2055</v>
      </c>
      <c r="G74" s="1">
        <v>16403</v>
      </c>
      <c r="H74" s="1">
        <v>25092</v>
      </c>
      <c r="I74" s="1"/>
      <c r="J74" s="1">
        <v>1306500</v>
      </c>
    </row>
    <row r="75" spans="1:10" x14ac:dyDescent="0.35">
      <c r="B75" s="22">
        <v>41548</v>
      </c>
      <c r="C75" s="1">
        <f t="shared" si="4"/>
        <v>10</v>
      </c>
      <c r="D75" s="1">
        <f t="shared" si="5"/>
        <v>2013</v>
      </c>
      <c r="E75" s="1"/>
      <c r="F75" s="1">
        <v>2055</v>
      </c>
      <c r="G75" s="1">
        <v>17435</v>
      </c>
      <c r="H75" s="1">
        <v>26579</v>
      </c>
      <c r="I75" s="1"/>
      <c r="J75" s="1">
        <v>1428139</v>
      </c>
    </row>
    <row r="76" spans="1:10" x14ac:dyDescent="0.35">
      <c r="B76" s="22">
        <v>41579</v>
      </c>
      <c r="C76" s="1">
        <f t="shared" si="4"/>
        <v>11</v>
      </c>
      <c r="D76" s="1">
        <f t="shared" si="5"/>
        <v>2013</v>
      </c>
      <c r="E76" s="1"/>
      <c r="F76" s="1">
        <v>2055</v>
      </c>
      <c r="G76" s="1">
        <v>42457</v>
      </c>
      <c r="H76" s="1">
        <v>28639</v>
      </c>
      <c r="I76" s="1"/>
      <c r="J76" s="1">
        <v>2194530</v>
      </c>
    </row>
    <row r="77" spans="1:10" x14ac:dyDescent="0.35">
      <c r="A77" t="s">
        <v>22</v>
      </c>
      <c r="B77" s="22">
        <v>41609</v>
      </c>
      <c r="C77" s="1">
        <f t="shared" si="4"/>
        <v>12</v>
      </c>
      <c r="D77" s="1">
        <f t="shared" si="5"/>
        <v>2013</v>
      </c>
      <c r="E77" s="1">
        <v>650</v>
      </c>
      <c r="F77" s="1">
        <v>2055</v>
      </c>
      <c r="G77" s="1">
        <v>42457</v>
      </c>
      <c r="H77" s="1">
        <v>28639</v>
      </c>
      <c r="I77" s="1"/>
      <c r="J77" s="1">
        <v>2287831</v>
      </c>
    </row>
    <row r="78" spans="1:10" x14ac:dyDescent="0.35">
      <c r="A78" s="30" t="s">
        <v>23</v>
      </c>
      <c r="B78" s="22">
        <v>41640</v>
      </c>
      <c r="C78" s="1">
        <f t="shared" si="4"/>
        <v>1</v>
      </c>
      <c r="D78" s="1">
        <f t="shared" si="5"/>
        <v>2014</v>
      </c>
      <c r="E78" s="1">
        <v>650</v>
      </c>
      <c r="F78" s="1">
        <v>2055</v>
      </c>
      <c r="G78" s="1">
        <v>42457</v>
      </c>
      <c r="H78" s="1">
        <v>27639</v>
      </c>
      <c r="I78" s="1"/>
      <c r="J78" s="1">
        <v>2256831</v>
      </c>
    </row>
    <row r="79" spans="1:10" x14ac:dyDescent="0.35">
      <c r="B79" s="22">
        <v>41671</v>
      </c>
      <c r="C79" s="1">
        <f t="shared" si="4"/>
        <v>2</v>
      </c>
      <c r="D79" s="1">
        <f t="shared" si="5"/>
        <v>2014</v>
      </c>
      <c r="E79" s="1">
        <v>650</v>
      </c>
      <c r="F79" s="1">
        <v>2055</v>
      </c>
      <c r="G79" s="1">
        <v>42457</v>
      </c>
      <c r="H79" s="1">
        <v>27639</v>
      </c>
      <c r="I79" s="1"/>
      <c r="J79" s="1">
        <v>2038428</v>
      </c>
    </row>
    <row r="80" spans="1:10" x14ac:dyDescent="0.35">
      <c r="B80" s="22">
        <v>41699</v>
      </c>
      <c r="C80" s="1">
        <f t="shared" si="4"/>
        <v>3</v>
      </c>
      <c r="D80" s="1">
        <f t="shared" si="5"/>
        <v>2014</v>
      </c>
      <c r="E80" s="1">
        <v>650</v>
      </c>
      <c r="F80" s="1">
        <v>2055</v>
      </c>
      <c r="G80" s="1">
        <v>42457</v>
      </c>
      <c r="H80" s="1">
        <v>27639</v>
      </c>
      <c r="I80" s="1"/>
      <c r="J80" s="1">
        <v>2256831</v>
      </c>
    </row>
    <row r="81" spans="2:10" x14ac:dyDescent="0.35">
      <c r="B81" s="22">
        <v>41730</v>
      </c>
      <c r="C81" s="1">
        <f t="shared" si="4"/>
        <v>4</v>
      </c>
      <c r="D81" s="1">
        <f t="shared" si="5"/>
        <v>2014</v>
      </c>
      <c r="E81" s="1">
        <v>650</v>
      </c>
      <c r="F81" s="1">
        <v>2055</v>
      </c>
      <c r="G81" s="1">
        <v>37844</v>
      </c>
      <c r="H81" s="1">
        <v>27639</v>
      </c>
      <c r="I81" s="1"/>
      <c r="J81" s="1">
        <v>2045640</v>
      </c>
    </row>
    <row r="82" spans="2:10" x14ac:dyDescent="0.35">
      <c r="B82" s="22">
        <v>41760</v>
      </c>
      <c r="C82" s="1">
        <f t="shared" si="4"/>
        <v>5</v>
      </c>
      <c r="D82" s="1">
        <f t="shared" si="5"/>
        <v>2014</v>
      </c>
      <c r="E82" s="1">
        <v>160</v>
      </c>
      <c r="F82" s="1">
        <v>2055</v>
      </c>
      <c r="G82" s="1">
        <v>16403</v>
      </c>
      <c r="H82" s="1">
        <v>25092</v>
      </c>
      <c r="I82" s="1"/>
      <c r="J82" s="1">
        <v>1355010</v>
      </c>
    </row>
    <row r="83" spans="2:10" x14ac:dyDescent="0.35">
      <c r="B83" s="22">
        <v>41791</v>
      </c>
      <c r="C83" s="1">
        <f t="shared" si="4"/>
        <v>6</v>
      </c>
      <c r="D83" s="1">
        <f t="shared" si="5"/>
        <v>2014</v>
      </c>
      <c r="E83" s="1">
        <v>160</v>
      </c>
      <c r="F83" s="1">
        <v>2055</v>
      </c>
      <c r="G83" s="1">
        <v>16403</v>
      </c>
      <c r="H83" s="1">
        <v>25092</v>
      </c>
      <c r="I83" s="1"/>
      <c r="J83" s="1">
        <v>1311300</v>
      </c>
    </row>
    <row r="84" spans="2:10" x14ac:dyDescent="0.35">
      <c r="B84" s="22">
        <v>41821</v>
      </c>
      <c r="C84" s="1">
        <f t="shared" si="4"/>
        <v>7</v>
      </c>
      <c r="D84" s="1">
        <f t="shared" si="5"/>
        <v>2014</v>
      </c>
      <c r="E84" s="1">
        <v>160</v>
      </c>
      <c r="F84" s="1">
        <v>2055</v>
      </c>
      <c r="G84" s="1">
        <v>16403</v>
      </c>
      <c r="H84" s="1">
        <v>25092</v>
      </c>
      <c r="I84" s="1"/>
      <c r="J84" s="1">
        <v>1355010</v>
      </c>
    </row>
    <row r="85" spans="2:10" x14ac:dyDescent="0.35">
      <c r="B85" s="22">
        <v>41852</v>
      </c>
      <c r="C85" s="1">
        <f t="shared" si="4"/>
        <v>8</v>
      </c>
      <c r="D85" s="1">
        <f t="shared" si="5"/>
        <v>2014</v>
      </c>
      <c r="E85" s="1">
        <v>160</v>
      </c>
      <c r="F85" s="1">
        <v>2055</v>
      </c>
      <c r="G85" s="1">
        <v>16403</v>
      </c>
      <c r="H85" s="1">
        <v>25092</v>
      </c>
      <c r="I85" s="1"/>
      <c r="J85" s="1">
        <v>1355010</v>
      </c>
    </row>
    <row r="86" spans="2:10" x14ac:dyDescent="0.35">
      <c r="B86" s="22">
        <v>41883</v>
      </c>
      <c r="C86" s="1">
        <f t="shared" si="4"/>
        <v>9</v>
      </c>
      <c r="D86" s="1">
        <f t="shared" si="5"/>
        <v>2014</v>
      </c>
      <c r="E86" s="1">
        <v>160</v>
      </c>
      <c r="F86" s="1">
        <v>2055</v>
      </c>
      <c r="G86" s="1">
        <v>16403</v>
      </c>
      <c r="H86" s="1">
        <v>25092</v>
      </c>
      <c r="I86" s="1"/>
      <c r="J86" s="1">
        <v>1311300</v>
      </c>
    </row>
    <row r="87" spans="2:10" x14ac:dyDescent="0.35">
      <c r="B87" s="22">
        <v>41913</v>
      </c>
      <c r="C87" s="1">
        <f t="shared" si="4"/>
        <v>10</v>
      </c>
      <c r="D87" s="1">
        <f t="shared" si="5"/>
        <v>2014</v>
      </c>
      <c r="E87" s="1">
        <v>650</v>
      </c>
      <c r="F87" s="1">
        <v>2055</v>
      </c>
      <c r="G87" s="1">
        <v>17435</v>
      </c>
      <c r="H87" s="1">
        <v>26579</v>
      </c>
      <c r="I87" s="1"/>
      <c r="J87" s="1">
        <v>1448289</v>
      </c>
    </row>
    <row r="88" spans="2:10" x14ac:dyDescent="0.35">
      <c r="B88" s="22">
        <v>41944</v>
      </c>
      <c r="C88" s="1">
        <f t="shared" si="4"/>
        <v>11</v>
      </c>
      <c r="D88" s="1">
        <f t="shared" si="5"/>
        <v>2014</v>
      </c>
      <c r="E88" s="1">
        <v>650</v>
      </c>
      <c r="F88" s="1">
        <v>2055</v>
      </c>
      <c r="G88" s="1">
        <v>42457</v>
      </c>
      <c r="H88" s="1">
        <v>28639</v>
      </c>
      <c r="I88" s="1"/>
      <c r="J88" s="1">
        <v>2214030</v>
      </c>
    </row>
    <row r="89" spans="2:10" x14ac:dyDescent="0.35">
      <c r="B89" s="22">
        <v>41974</v>
      </c>
      <c r="C89" s="1">
        <f t="shared" si="4"/>
        <v>12</v>
      </c>
      <c r="D89" s="1">
        <f t="shared" si="5"/>
        <v>2014</v>
      </c>
      <c r="E89" s="1">
        <v>650</v>
      </c>
      <c r="F89" s="1">
        <v>2055</v>
      </c>
      <c r="G89" s="1">
        <v>42457</v>
      </c>
      <c r="H89" s="1">
        <v>28639</v>
      </c>
      <c r="I89" s="1"/>
      <c r="J89" s="1">
        <v>2287831</v>
      </c>
    </row>
    <row r="90" spans="2:10" x14ac:dyDescent="0.35">
      <c r="B90" s="22">
        <v>42005</v>
      </c>
      <c r="C90" s="1">
        <f t="shared" si="4"/>
        <v>1</v>
      </c>
      <c r="D90" s="1">
        <f t="shared" si="5"/>
        <v>2015</v>
      </c>
      <c r="E90" s="1">
        <v>650</v>
      </c>
      <c r="F90" s="1">
        <v>2055</v>
      </c>
      <c r="G90" s="1">
        <v>42457</v>
      </c>
      <c r="H90" s="1">
        <v>27639</v>
      </c>
      <c r="I90" s="1"/>
      <c r="J90" s="1">
        <v>2256831</v>
      </c>
    </row>
    <row r="91" spans="2:10" x14ac:dyDescent="0.35">
      <c r="B91" s="22">
        <v>42036</v>
      </c>
      <c r="C91" s="1">
        <f t="shared" si="4"/>
        <v>2</v>
      </c>
      <c r="D91" s="1">
        <f t="shared" si="5"/>
        <v>2015</v>
      </c>
      <c r="E91" s="1">
        <v>650</v>
      </c>
      <c r="F91" s="1">
        <v>2055</v>
      </c>
      <c r="G91" s="1">
        <v>42457</v>
      </c>
      <c r="H91" s="1">
        <v>27639</v>
      </c>
      <c r="I91" s="1"/>
      <c r="J91" s="1">
        <v>2038428</v>
      </c>
    </row>
    <row r="92" spans="2:10" x14ac:dyDescent="0.35">
      <c r="B92" s="22">
        <v>42064</v>
      </c>
      <c r="C92" s="1">
        <f t="shared" si="4"/>
        <v>3</v>
      </c>
      <c r="D92" s="1">
        <f t="shared" si="5"/>
        <v>2015</v>
      </c>
      <c r="E92" s="1">
        <v>650</v>
      </c>
      <c r="F92" s="1">
        <v>2055</v>
      </c>
      <c r="G92" s="1">
        <v>42457</v>
      </c>
      <c r="H92" s="1">
        <v>27639</v>
      </c>
      <c r="I92" s="1"/>
      <c r="J92" s="1">
        <v>2256831</v>
      </c>
    </row>
    <row r="93" spans="2:10" x14ac:dyDescent="0.35">
      <c r="B93" s="22">
        <v>42095</v>
      </c>
      <c r="C93" s="1">
        <f t="shared" si="4"/>
        <v>4</v>
      </c>
      <c r="D93" s="1">
        <f t="shared" si="5"/>
        <v>2015</v>
      </c>
      <c r="E93" s="1">
        <v>650</v>
      </c>
      <c r="F93" s="1">
        <v>2055</v>
      </c>
      <c r="G93" s="1">
        <v>37844</v>
      </c>
      <c r="H93" s="1">
        <v>27639</v>
      </c>
      <c r="I93" s="1"/>
      <c r="J93" s="1">
        <v>2045640</v>
      </c>
    </row>
    <row r="94" spans="2:10" x14ac:dyDescent="0.35">
      <c r="B94" s="22">
        <v>42125</v>
      </c>
      <c r="C94" s="1">
        <f t="shared" si="4"/>
        <v>5</v>
      </c>
      <c r="D94" s="1">
        <f t="shared" si="5"/>
        <v>2015</v>
      </c>
      <c r="E94" s="1">
        <v>160</v>
      </c>
      <c r="F94" s="1">
        <v>2055</v>
      </c>
      <c r="G94" s="1">
        <v>16403</v>
      </c>
      <c r="H94" s="1">
        <v>25092</v>
      </c>
      <c r="I94" s="1"/>
      <c r="J94" s="1">
        <v>1355010</v>
      </c>
    </row>
    <row r="95" spans="2:10" x14ac:dyDescent="0.35">
      <c r="B95" s="22">
        <v>42156</v>
      </c>
      <c r="C95" s="1">
        <f t="shared" si="4"/>
        <v>6</v>
      </c>
      <c r="D95" s="1">
        <f t="shared" si="5"/>
        <v>2015</v>
      </c>
      <c r="E95" s="1">
        <v>160</v>
      </c>
      <c r="F95" s="1">
        <v>2055</v>
      </c>
      <c r="G95" s="1">
        <v>16403</v>
      </c>
      <c r="H95" s="1">
        <v>25092</v>
      </c>
      <c r="I95" s="1"/>
      <c r="J95" s="1">
        <v>1311300</v>
      </c>
    </row>
    <row r="96" spans="2:10" x14ac:dyDescent="0.35">
      <c r="B96" s="22">
        <v>42186</v>
      </c>
      <c r="C96" s="1">
        <f t="shared" si="4"/>
        <v>7</v>
      </c>
      <c r="D96" s="1">
        <f t="shared" si="5"/>
        <v>2015</v>
      </c>
      <c r="E96" s="1">
        <v>160</v>
      </c>
      <c r="F96" s="1">
        <v>2055</v>
      </c>
      <c r="G96" s="1">
        <v>16403</v>
      </c>
      <c r="H96" s="1">
        <v>25092</v>
      </c>
      <c r="I96" s="1"/>
      <c r="J96" s="1">
        <v>1355010</v>
      </c>
    </row>
    <row r="97" spans="1:10" x14ac:dyDescent="0.35">
      <c r="B97" s="22">
        <v>42217</v>
      </c>
      <c r="C97" s="1">
        <f t="shared" si="4"/>
        <v>8</v>
      </c>
      <c r="D97" s="1">
        <f t="shared" si="5"/>
        <v>2015</v>
      </c>
      <c r="E97" s="1">
        <v>160</v>
      </c>
      <c r="F97" s="1">
        <v>2055</v>
      </c>
      <c r="G97" s="1">
        <v>16403</v>
      </c>
      <c r="H97" s="1">
        <v>25092</v>
      </c>
      <c r="I97" s="1"/>
      <c r="J97" s="1">
        <v>1355010</v>
      </c>
    </row>
    <row r="98" spans="1:10" x14ac:dyDescent="0.35">
      <c r="B98" s="22">
        <v>42248</v>
      </c>
      <c r="C98" s="1">
        <f t="shared" si="4"/>
        <v>9</v>
      </c>
      <c r="D98" s="1">
        <f t="shared" si="5"/>
        <v>2015</v>
      </c>
      <c r="E98" s="1">
        <v>160</v>
      </c>
      <c r="F98" s="1">
        <v>2055</v>
      </c>
      <c r="G98" s="1">
        <v>16403</v>
      </c>
      <c r="H98" s="1">
        <v>25092</v>
      </c>
      <c r="I98" s="1"/>
      <c r="J98" s="1">
        <v>1311300</v>
      </c>
    </row>
    <row r="99" spans="1:10" x14ac:dyDescent="0.35">
      <c r="B99" s="22">
        <v>42278</v>
      </c>
      <c r="C99" s="1">
        <f t="shared" si="4"/>
        <v>10</v>
      </c>
      <c r="D99" s="1">
        <f t="shared" si="5"/>
        <v>2015</v>
      </c>
      <c r="E99" s="1">
        <v>650</v>
      </c>
      <c r="F99" s="1">
        <v>2055</v>
      </c>
      <c r="G99" s="1">
        <v>17435</v>
      </c>
      <c r="H99" s="1">
        <v>26579</v>
      </c>
      <c r="I99" s="1"/>
      <c r="J99" s="1">
        <v>1448289</v>
      </c>
    </row>
    <row r="100" spans="1:10" s="26" customFormat="1" x14ac:dyDescent="0.35">
      <c r="B100" s="31">
        <v>42309</v>
      </c>
      <c r="C100" s="27">
        <f t="shared" si="4"/>
        <v>11</v>
      </c>
      <c r="D100" s="27">
        <f t="shared" si="5"/>
        <v>2015</v>
      </c>
      <c r="E100" s="27">
        <v>650</v>
      </c>
      <c r="F100" s="27">
        <v>2055</v>
      </c>
      <c r="G100" s="27">
        <v>42457</v>
      </c>
      <c r="H100" s="27">
        <v>28639</v>
      </c>
      <c r="I100" s="27"/>
      <c r="J100" s="27">
        <v>2214030</v>
      </c>
    </row>
    <row r="101" spans="1:10" x14ac:dyDescent="0.35">
      <c r="A101" s="22"/>
      <c r="B101" s="22">
        <v>42339</v>
      </c>
      <c r="C101" s="1">
        <f t="shared" si="4"/>
        <v>12</v>
      </c>
      <c r="D101" s="1">
        <f t="shared" si="5"/>
        <v>2015</v>
      </c>
      <c r="E101" s="1">
        <v>650</v>
      </c>
      <c r="F101" s="1">
        <v>2055</v>
      </c>
      <c r="G101" s="1">
        <v>42457</v>
      </c>
      <c r="H101" s="1">
        <v>28639</v>
      </c>
      <c r="I101" s="1"/>
      <c r="J101" s="1">
        <v>2287831</v>
      </c>
    </row>
    <row r="102" spans="1:10" x14ac:dyDescent="0.35">
      <c r="B102" s="22">
        <v>42370</v>
      </c>
      <c r="C102" s="1">
        <f t="shared" ref="C102:C133" si="6">MONTH(B102)</f>
        <v>1</v>
      </c>
      <c r="D102" s="1">
        <f t="shared" ref="D102:D133" si="7">YEAR(B102)</f>
        <v>2016</v>
      </c>
      <c r="E102" s="1">
        <v>650</v>
      </c>
      <c r="F102" s="1">
        <v>2055</v>
      </c>
      <c r="G102" s="1">
        <v>42457</v>
      </c>
      <c r="H102" s="1">
        <v>27639</v>
      </c>
      <c r="I102" s="1"/>
      <c r="J102" s="1">
        <v>2256831</v>
      </c>
    </row>
    <row r="103" spans="1:10" x14ac:dyDescent="0.35">
      <c r="B103" s="22">
        <v>42401</v>
      </c>
      <c r="C103" s="1">
        <f t="shared" si="6"/>
        <v>2</v>
      </c>
      <c r="D103" s="1">
        <f t="shared" si="7"/>
        <v>2016</v>
      </c>
      <c r="E103" s="1">
        <v>650</v>
      </c>
      <c r="F103" s="1">
        <v>2055</v>
      </c>
      <c r="G103" s="1">
        <v>42457</v>
      </c>
      <c r="H103" s="1">
        <v>27639</v>
      </c>
      <c r="I103" s="1"/>
      <c r="J103" s="1">
        <v>2111229</v>
      </c>
    </row>
    <row r="104" spans="1:10" x14ac:dyDescent="0.35">
      <c r="B104" s="22">
        <v>42430</v>
      </c>
      <c r="C104" s="1">
        <f t="shared" si="6"/>
        <v>3</v>
      </c>
      <c r="D104" s="1">
        <f t="shared" si="7"/>
        <v>2016</v>
      </c>
      <c r="E104" s="1">
        <v>650</v>
      </c>
      <c r="F104" s="1">
        <v>2055</v>
      </c>
      <c r="G104" s="1">
        <v>42457</v>
      </c>
      <c r="H104" s="1">
        <v>27639</v>
      </c>
      <c r="I104" s="1"/>
      <c r="J104" s="1">
        <v>2256831</v>
      </c>
    </row>
    <row r="105" spans="1:10" x14ac:dyDescent="0.35">
      <c r="B105" s="22">
        <v>42461</v>
      </c>
      <c r="C105" s="1">
        <f t="shared" si="6"/>
        <v>4</v>
      </c>
      <c r="D105" s="1">
        <f t="shared" si="7"/>
        <v>2016</v>
      </c>
      <c r="E105" s="1">
        <v>650</v>
      </c>
      <c r="F105" s="1">
        <v>2055</v>
      </c>
      <c r="G105" s="1">
        <v>37844</v>
      </c>
      <c r="H105" s="1">
        <v>27639</v>
      </c>
      <c r="I105" s="1"/>
      <c r="J105" s="1">
        <v>2045640</v>
      </c>
    </row>
    <row r="106" spans="1:10" x14ac:dyDescent="0.35">
      <c r="B106" s="22">
        <v>42491</v>
      </c>
      <c r="C106" s="1">
        <f t="shared" si="6"/>
        <v>5</v>
      </c>
      <c r="D106" s="1">
        <f t="shared" si="7"/>
        <v>2016</v>
      </c>
      <c r="E106" s="1">
        <v>160</v>
      </c>
      <c r="F106" s="1">
        <v>2055</v>
      </c>
      <c r="G106" s="1">
        <v>16403</v>
      </c>
      <c r="H106" s="1">
        <v>25092</v>
      </c>
      <c r="I106" s="1"/>
      <c r="J106" s="1">
        <v>1355010</v>
      </c>
    </row>
    <row r="107" spans="1:10" x14ac:dyDescent="0.35">
      <c r="B107" s="22">
        <v>42522</v>
      </c>
      <c r="C107" s="1">
        <f t="shared" si="6"/>
        <v>6</v>
      </c>
      <c r="D107" s="1">
        <f t="shared" si="7"/>
        <v>2016</v>
      </c>
      <c r="E107" s="1">
        <v>160</v>
      </c>
      <c r="F107" s="1">
        <v>2055</v>
      </c>
      <c r="G107" s="1">
        <v>16403</v>
      </c>
      <c r="H107" s="1">
        <v>25092</v>
      </c>
      <c r="I107" s="1"/>
      <c r="J107" s="1">
        <v>1311300</v>
      </c>
    </row>
    <row r="108" spans="1:10" x14ac:dyDescent="0.35">
      <c r="B108" s="22">
        <v>42552</v>
      </c>
      <c r="C108" s="1">
        <f t="shared" si="6"/>
        <v>7</v>
      </c>
      <c r="D108" s="1">
        <f t="shared" si="7"/>
        <v>2016</v>
      </c>
      <c r="E108" s="1">
        <v>160</v>
      </c>
      <c r="F108" s="1">
        <v>2055</v>
      </c>
      <c r="G108" s="1">
        <v>16403</v>
      </c>
      <c r="H108" s="1">
        <v>25092</v>
      </c>
      <c r="I108" s="1"/>
      <c r="J108" s="1">
        <v>1355010</v>
      </c>
    </row>
    <row r="109" spans="1:10" x14ac:dyDescent="0.35">
      <c r="B109" s="22">
        <v>42583</v>
      </c>
      <c r="C109" s="1">
        <f t="shared" si="6"/>
        <v>8</v>
      </c>
      <c r="D109" s="1">
        <f t="shared" si="7"/>
        <v>2016</v>
      </c>
      <c r="E109" s="1">
        <v>160</v>
      </c>
      <c r="F109" s="1">
        <v>2055</v>
      </c>
      <c r="G109" s="1">
        <v>16403</v>
      </c>
      <c r="H109" s="1">
        <v>25092</v>
      </c>
      <c r="I109" s="1"/>
      <c r="J109" s="1">
        <v>1355010</v>
      </c>
    </row>
    <row r="110" spans="1:10" x14ac:dyDescent="0.35">
      <c r="B110" s="22">
        <v>42614</v>
      </c>
      <c r="C110" s="1">
        <f t="shared" si="6"/>
        <v>9</v>
      </c>
      <c r="D110" s="1">
        <f t="shared" si="7"/>
        <v>2016</v>
      </c>
      <c r="E110" s="1">
        <v>160</v>
      </c>
      <c r="F110" s="1">
        <v>2055</v>
      </c>
      <c r="G110" s="1">
        <v>16403</v>
      </c>
      <c r="H110" s="1">
        <v>25092</v>
      </c>
      <c r="I110" s="1"/>
      <c r="J110" s="1">
        <v>1311300</v>
      </c>
    </row>
    <row r="111" spans="1:10" x14ac:dyDescent="0.35">
      <c r="B111" s="22">
        <v>42644</v>
      </c>
      <c r="C111" s="1">
        <f t="shared" si="6"/>
        <v>10</v>
      </c>
      <c r="D111" s="1">
        <f t="shared" si="7"/>
        <v>2016</v>
      </c>
      <c r="E111" s="1">
        <v>650</v>
      </c>
      <c r="F111" s="1">
        <v>2055</v>
      </c>
      <c r="G111" s="1">
        <v>17435</v>
      </c>
      <c r="H111" s="1">
        <v>26579</v>
      </c>
      <c r="I111" s="1"/>
      <c r="J111" s="1">
        <v>1448289</v>
      </c>
    </row>
    <row r="112" spans="1:10" x14ac:dyDescent="0.35">
      <c r="B112" s="22">
        <v>42675</v>
      </c>
      <c r="C112" s="1">
        <f t="shared" si="6"/>
        <v>11</v>
      </c>
      <c r="D112" s="1">
        <f t="shared" si="7"/>
        <v>2016</v>
      </c>
      <c r="E112" s="1">
        <v>650</v>
      </c>
      <c r="F112" s="1">
        <v>2055</v>
      </c>
      <c r="G112" s="1">
        <v>42457</v>
      </c>
      <c r="H112" s="1">
        <v>28639</v>
      </c>
      <c r="I112" s="1"/>
      <c r="J112" s="1">
        <v>2214030</v>
      </c>
    </row>
    <row r="113" spans="2:10" x14ac:dyDescent="0.35">
      <c r="B113" s="22">
        <v>42705</v>
      </c>
      <c r="C113" s="1">
        <f t="shared" si="6"/>
        <v>12</v>
      </c>
      <c r="D113" s="1">
        <f t="shared" si="7"/>
        <v>2016</v>
      </c>
      <c r="E113" s="1">
        <v>650</v>
      </c>
      <c r="F113" s="1">
        <v>2055</v>
      </c>
      <c r="G113" s="1">
        <v>42457</v>
      </c>
      <c r="H113" s="1">
        <v>28639</v>
      </c>
      <c r="I113" s="1"/>
      <c r="J113" s="1">
        <v>2287831</v>
      </c>
    </row>
    <row r="114" spans="2:10" x14ac:dyDescent="0.35">
      <c r="B114" s="22">
        <v>42736</v>
      </c>
      <c r="C114" s="1">
        <f t="shared" si="6"/>
        <v>1</v>
      </c>
      <c r="D114" s="1">
        <f t="shared" si="7"/>
        <v>2017</v>
      </c>
      <c r="E114" s="1">
        <v>650</v>
      </c>
      <c r="F114" s="1">
        <v>2055</v>
      </c>
      <c r="G114" s="1">
        <v>42457</v>
      </c>
      <c r="H114" s="1">
        <v>28639</v>
      </c>
      <c r="I114" s="1"/>
      <c r="J114" s="1">
        <v>2287831</v>
      </c>
    </row>
    <row r="115" spans="2:10" x14ac:dyDescent="0.35">
      <c r="B115" s="22">
        <v>42767</v>
      </c>
      <c r="C115" s="1">
        <f t="shared" si="6"/>
        <v>2</v>
      </c>
      <c r="D115" s="1">
        <f t="shared" si="7"/>
        <v>2017</v>
      </c>
      <c r="E115" s="1">
        <v>650</v>
      </c>
      <c r="F115" s="1">
        <v>2055</v>
      </c>
      <c r="G115" s="1">
        <v>42457</v>
      </c>
      <c r="H115" s="1">
        <v>28639</v>
      </c>
      <c r="I115" s="1"/>
      <c r="J115" s="1">
        <v>2066428</v>
      </c>
    </row>
    <row r="116" spans="2:10" x14ac:dyDescent="0.35">
      <c r="B116" s="22">
        <v>42795</v>
      </c>
      <c r="C116" s="1">
        <f t="shared" si="6"/>
        <v>3</v>
      </c>
      <c r="D116" s="1">
        <f t="shared" si="7"/>
        <v>2017</v>
      </c>
      <c r="E116" s="1">
        <v>650</v>
      </c>
      <c r="F116" s="1">
        <v>2055</v>
      </c>
      <c r="G116" s="1">
        <v>42457</v>
      </c>
      <c r="H116" s="1">
        <v>28639</v>
      </c>
      <c r="I116" s="27"/>
      <c r="J116" s="1">
        <v>2287831</v>
      </c>
    </row>
    <row r="117" spans="2:10" x14ac:dyDescent="0.35">
      <c r="B117" s="22">
        <v>42826</v>
      </c>
      <c r="C117" s="1">
        <f t="shared" si="6"/>
        <v>4</v>
      </c>
      <c r="D117" s="1">
        <f t="shared" si="7"/>
        <v>2017</v>
      </c>
      <c r="E117" s="1">
        <v>650</v>
      </c>
      <c r="F117" s="1">
        <v>2055</v>
      </c>
      <c r="G117" s="1">
        <v>37844</v>
      </c>
      <c r="H117" s="1">
        <v>28639</v>
      </c>
      <c r="I117" s="27"/>
      <c r="J117" s="1">
        <v>2075640</v>
      </c>
    </row>
    <row r="118" spans="2:10" x14ac:dyDescent="0.35">
      <c r="B118" s="22">
        <v>42856</v>
      </c>
      <c r="C118" s="1">
        <f t="shared" si="6"/>
        <v>5</v>
      </c>
      <c r="D118" s="1">
        <f t="shared" si="7"/>
        <v>2017</v>
      </c>
      <c r="E118" s="1">
        <v>160</v>
      </c>
      <c r="F118" s="1">
        <v>2055</v>
      </c>
      <c r="G118" s="1">
        <v>16403</v>
      </c>
      <c r="H118" s="1">
        <v>34092</v>
      </c>
      <c r="I118" s="27">
        <v>8000</v>
      </c>
      <c r="J118" s="32">
        <v>1882010</v>
      </c>
    </row>
    <row r="119" spans="2:10" x14ac:dyDescent="0.35">
      <c r="B119" s="22">
        <v>42887</v>
      </c>
      <c r="C119" s="1">
        <f t="shared" si="6"/>
        <v>6</v>
      </c>
      <c r="D119" s="1">
        <f t="shared" si="7"/>
        <v>2017</v>
      </c>
      <c r="E119" s="1">
        <v>160</v>
      </c>
      <c r="F119" s="1">
        <v>2055</v>
      </c>
      <c r="G119" s="1">
        <v>16403</v>
      </c>
      <c r="H119" s="1">
        <v>34092</v>
      </c>
      <c r="I119" s="27">
        <v>8000</v>
      </c>
      <c r="J119" s="32">
        <v>1821300</v>
      </c>
    </row>
    <row r="120" spans="2:10" x14ac:dyDescent="0.35">
      <c r="B120" s="22">
        <v>42917</v>
      </c>
      <c r="C120" s="1">
        <f t="shared" si="6"/>
        <v>7</v>
      </c>
      <c r="D120" s="1">
        <f t="shared" si="7"/>
        <v>2017</v>
      </c>
      <c r="E120" s="1">
        <v>160</v>
      </c>
      <c r="F120" s="1">
        <v>2055</v>
      </c>
      <c r="G120" s="1">
        <v>16403</v>
      </c>
      <c r="H120" s="1">
        <v>34092</v>
      </c>
      <c r="I120" s="27">
        <v>8000</v>
      </c>
      <c r="J120" s="32">
        <v>1882010</v>
      </c>
    </row>
    <row r="121" spans="2:10" x14ac:dyDescent="0.35">
      <c r="B121" s="22">
        <v>42948</v>
      </c>
      <c r="C121" s="1">
        <f t="shared" si="6"/>
        <v>8</v>
      </c>
      <c r="D121" s="1">
        <f t="shared" si="7"/>
        <v>2017</v>
      </c>
      <c r="E121" s="1">
        <v>160</v>
      </c>
      <c r="F121" s="1">
        <v>2055</v>
      </c>
      <c r="G121" s="1">
        <v>16403</v>
      </c>
      <c r="H121" s="1">
        <v>34092</v>
      </c>
      <c r="I121" s="27">
        <v>8000</v>
      </c>
      <c r="J121" s="32">
        <v>1882010</v>
      </c>
    </row>
    <row r="122" spans="2:10" x14ac:dyDescent="0.35">
      <c r="B122" s="22">
        <v>42979</v>
      </c>
      <c r="C122" s="1">
        <f t="shared" si="6"/>
        <v>9</v>
      </c>
      <c r="D122" s="1">
        <f t="shared" si="7"/>
        <v>2017</v>
      </c>
      <c r="E122" s="1">
        <v>160</v>
      </c>
      <c r="F122" s="1">
        <v>2055</v>
      </c>
      <c r="G122" s="1">
        <v>16403</v>
      </c>
      <c r="H122" s="1">
        <v>34092</v>
      </c>
      <c r="I122" s="27">
        <v>8000</v>
      </c>
      <c r="J122" s="32">
        <v>1821300</v>
      </c>
    </row>
    <row r="123" spans="2:10" x14ac:dyDescent="0.35">
      <c r="B123" s="22">
        <v>43009</v>
      </c>
      <c r="C123" s="1">
        <f t="shared" si="6"/>
        <v>10</v>
      </c>
      <c r="D123" s="1">
        <f t="shared" si="7"/>
        <v>2017</v>
      </c>
      <c r="E123" s="1">
        <v>650</v>
      </c>
      <c r="F123" s="1">
        <v>2055</v>
      </c>
      <c r="G123" s="1">
        <v>17435</v>
      </c>
      <c r="H123" s="1">
        <v>35579</v>
      </c>
      <c r="I123" s="27">
        <v>8000</v>
      </c>
      <c r="J123" s="32">
        <v>1975289</v>
      </c>
    </row>
    <row r="124" spans="2:10" x14ac:dyDescent="0.35">
      <c r="B124" s="22">
        <v>43040</v>
      </c>
      <c r="C124" s="1">
        <f t="shared" si="6"/>
        <v>11</v>
      </c>
      <c r="D124" s="1">
        <f t="shared" si="7"/>
        <v>2017</v>
      </c>
      <c r="E124" s="1">
        <v>650</v>
      </c>
      <c r="F124" s="1">
        <v>2055</v>
      </c>
      <c r="G124" s="1">
        <v>42457</v>
      </c>
      <c r="H124" s="1">
        <v>36639</v>
      </c>
      <c r="I124" s="27">
        <v>8000</v>
      </c>
      <c r="J124" s="32">
        <v>2694030</v>
      </c>
    </row>
    <row r="125" spans="2:10" x14ac:dyDescent="0.35">
      <c r="B125" s="22">
        <v>43070</v>
      </c>
      <c r="C125" s="1">
        <f t="shared" si="6"/>
        <v>12</v>
      </c>
      <c r="D125" s="1">
        <f t="shared" si="7"/>
        <v>2017</v>
      </c>
      <c r="E125" s="1">
        <v>650</v>
      </c>
      <c r="F125" s="1">
        <v>2055</v>
      </c>
      <c r="G125" s="1">
        <v>42457</v>
      </c>
      <c r="H125" s="1">
        <v>36639</v>
      </c>
      <c r="I125" s="27">
        <v>8000</v>
      </c>
      <c r="J125" s="32">
        <v>2783831</v>
      </c>
    </row>
    <row r="126" spans="2:10" x14ac:dyDescent="0.35">
      <c r="B126" s="22">
        <v>43101</v>
      </c>
      <c r="C126" s="1">
        <f t="shared" si="6"/>
        <v>1</v>
      </c>
      <c r="D126" s="1">
        <f t="shared" si="7"/>
        <v>2018</v>
      </c>
      <c r="E126" s="1">
        <v>650</v>
      </c>
      <c r="F126" s="1">
        <v>2055</v>
      </c>
      <c r="G126" s="1">
        <v>42457</v>
      </c>
      <c r="H126" s="1">
        <v>36639</v>
      </c>
      <c r="I126" s="27">
        <v>8000</v>
      </c>
      <c r="J126" s="32">
        <v>2783831</v>
      </c>
    </row>
    <row r="127" spans="2:10" x14ac:dyDescent="0.35">
      <c r="B127" s="22">
        <v>43132</v>
      </c>
      <c r="C127" s="1">
        <f t="shared" si="6"/>
        <v>2</v>
      </c>
      <c r="D127" s="1">
        <f t="shared" si="7"/>
        <v>2018</v>
      </c>
      <c r="E127" s="1">
        <v>650</v>
      </c>
      <c r="F127" s="1">
        <v>2055</v>
      </c>
      <c r="G127" s="1">
        <v>42457</v>
      </c>
      <c r="H127" s="1">
        <v>36639</v>
      </c>
      <c r="I127" s="27">
        <v>8000</v>
      </c>
      <c r="J127" s="32">
        <v>2514428</v>
      </c>
    </row>
    <row r="128" spans="2:10" x14ac:dyDescent="0.35">
      <c r="B128" s="22">
        <v>43160</v>
      </c>
      <c r="C128" s="1">
        <f t="shared" si="6"/>
        <v>3</v>
      </c>
      <c r="D128" s="1">
        <f t="shared" si="7"/>
        <v>2018</v>
      </c>
      <c r="E128" s="1">
        <v>650</v>
      </c>
      <c r="F128" s="1">
        <v>2055</v>
      </c>
      <c r="G128" s="1">
        <v>42457</v>
      </c>
      <c r="H128" s="1">
        <v>36639</v>
      </c>
      <c r="I128" s="27">
        <v>8000</v>
      </c>
      <c r="J128" s="32">
        <v>2783831</v>
      </c>
    </row>
    <row r="129" spans="2:10" x14ac:dyDescent="0.35">
      <c r="B129" s="22">
        <v>43191</v>
      </c>
      <c r="C129" s="1">
        <f t="shared" si="6"/>
        <v>4</v>
      </c>
      <c r="D129" s="1">
        <f t="shared" si="7"/>
        <v>2018</v>
      </c>
      <c r="E129" s="1">
        <v>650</v>
      </c>
      <c r="F129" s="1">
        <v>2055</v>
      </c>
      <c r="G129" s="1">
        <v>37844</v>
      </c>
      <c r="H129" s="1">
        <v>36639</v>
      </c>
      <c r="I129" s="27">
        <v>8000</v>
      </c>
      <c r="J129" s="32">
        <v>2555640</v>
      </c>
    </row>
    <row r="130" spans="2:10" x14ac:dyDescent="0.35">
      <c r="B130" s="22">
        <v>43221</v>
      </c>
      <c r="C130" s="1">
        <f t="shared" si="6"/>
        <v>5</v>
      </c>
      <c r="D130" s="1">
        <f t="shared" si="7"/>
        <v>2018</v>
      </c>
      <c r="E130" s="1">
        <v>160</v>
      </c>
      <c r="F130" s="1">
        <v>2055</v>
      </c>
      <c r="G130" s="1">
        <v>16403</v>
      </c>
      <c r="H130" s="1">
        <v>34092</v>
      </c>
      <c r="I130" s="27">
        <v>8000</v>
      </c>
      <c r="J130" s="32">
        <v>1882010</v>
      </c>
    </row>
    <row r="131" spans="2:10" x14ac:dyDescent="0.35">
      <c r="B131" s="22">
        <v>43252</v>
      </c>
      <c r="C131" s="1">
        <f t="shared" si="6"/>
        <v>6</v>
      </c>
      <c r="D131" s="1">
        <f t="shared" si="7"/>
        <v>2018</v>
      </c>
      <c r="E131" s="1">
        <v>160</v>
      </c>
      <c r="F131" s="1">
        <v>2055</v>
      </c>
      <c r="G131" s="1">
        <v>16403</v>
      </c>
      <c r="H131" s="1">
        <v>34092</v>
      </c>
      <c r="I131" s="27">
        <v>8000</v>
      </c>
      <c r="J131" s="32">
        <v>1821300</v>
      </c>
    </row>
    <row r="132" spans="2:10" x14ac:dyDescent="0.35">
      <c r="B132" s="22">
        <v>43282</v>
      </c>
      <c r="C132" s="1">
        <f t="shared" si="6"/>
        <v>7</v>
      </c>
      <c r="D132" s="1">
        <f t="shared" si="7"/>
        <v>2018</v>
      </c>
      <c r="E132" s="1">
        <v>160</v>
      </c>
      <c r="F132" s="1">
        <v>2055</v>
      </c>
      <c r="G132" s="1">
        <v>16403</v>
      </c>
      <c r="H132" s="1">
        <v>34092</v>
      </c>
      <c r="I132" s="27">
        <v>8000</v>
      </c>
      <c r="J132" s="32">
        <v>1882010</v>
      </c>
    </row>
    <row r="133" spans="2:10" x14ac:dyDescent="0.35">
      <c r="B133" s="22">
        <v>43313</v>
      </c>
      <c r="C133" s="1">
        <f t="shared" si="6"/>
        <v>8</v>
      </c>
      <c r="D133" s="1">
        <f t="shared" si="7"/>
        <v>2018</v>
      </c>
      <c r="E133" s="1">
        <v>160</v>
      </c>
      <c r="F133" s="1">
        <v>2055</v>
      </c>
      <c r="G133" s="1">
        <v>16403</v>
      </c>
      <c r="H133" s="1">
        <v>34092</v>
      </c>
      <c r="I133" s="27">
        <v>8000</v>
      </c>
      <c r="J133" s="32">
        <v>1882010</v>
      </c>
    </row>
    <row r="134" spans="2:10" x14ac:dyDescent="0.35">
      <c r="B134" s="22">
        <v>43344</v>
      </c>
      <c r="C134" s="1">
        <f t="shared" ref="C134:C165" si="8">MONTH(B134)</f>
        <v>9</v>
      </c>
      <c r="D134" s="1">
        <f t="shared" ref="D134:D165" si="9">YEAR(B134)</f>
        <v>2018</v>
      </c>
      <c r="E134" s="1">
        <v>160</v>
      </c>
      <c r="F134" s="1">
        <v>2055</v>
      </c>
      <c r="G134" s="1">
        <v>16403</v>
      </c>
      <c r="H134" s="1">
        <v>34092</v>
      </c>
      <c r="I134" s="27">
        <v>8000</v>
      </c>
      <c r="J134" s="32">
        <v>1821300</v>
      </c>
    </row>
    <row r="135" spans="2:10" x14ac:dyDescent="0.35">
      <c r="B135" s="22">
        <v>43374</v>
      </c>
      <c r="C135" s="1">
        <f t="shared" si="8"/>
        <v>10</v>
      </c>
      <c r="D135" s="1">
        <f t="shared" si="9"/>
        <v>2018</v>
      </c>
      <c r="E135" s="1">
        <v>650</v>
      </c>
      <c r="F135" s="1">
        <v>2055</v>
      </c>
      <c r="G135" s="1">
        <v>17435</v>
      </c>
      <c r="H135" s="1">
        <v>35579</v>
      </c>
      <c r="I135" s="27">
        <v>8000</v>
      </c>
      <c r="J135" s="32">
        <v>1975289</v>
      </c>
    </row>
    <row r="136" spans="2:10" x14ac:dyDescent="0.35">
      <c r="B136" s="22">
        <v>43405</v>
      </c>
      <c r="C136" s="1">
        <f t="shared" si="8"/>
        <v>11</v>
      </c>
      <c r="D136" s="1">
        <f t="shared" si="9"/>
        <v>2018</v>
      </c>
      <c r="E136" s="1">
        <v>650</v>
      </c>
      <c r="F136" s="1">
        <v>2055</v>
      </c>
      <c r="G136" s="1">
        <v>42457</v>
      </c>
      <c r="H136" s="1">
        <v>36639</v>
      </c>
      <c r="I136" s="27">
        <v>8000</v>
      </c>
      <c r="J136" s="32">
        <v>2694030</v>
      </c>
    </row>
    <row r="137" spans="2:10" x14ac:dyDescent="0.35">
      <c r="B137" s="22">
        <v>43435</v>
      </c>
      <c r="C137" s="1">
        <f t="shared" si="8"/>
        <v>12</v>
      </c>
      <c r="D137" s="1">
        <f t="shared" si="9"/>
        <v>2018</v>
      </c>
      <c r="E137" s="1">
        <v>650</v>
      </c>
      <c r="F137" s="1">
        <v>2055</v>
      </c>
      <c r="G137" s="1">
        <v>42457</v>
      </c>
      <c r="H137" s="1">
        <v>36639</v>
      </c>
      <c r="I137" s="27">
        <v>8000</v>
      </c>
      <c r="J137" s="32">
        <v>2783831</v>
      </c>
    </row>
    <row r="138" spans="2:10" x14ac:dyDescent="0.35">
      <c r="B138" s="22">
        <v>43466</v>
      </c>
      <c r="C138" s="1">
        <f t="shared" si="8"/>
        <v>1</v>
      </c>
      <c r="D138" s="1">
        <f t="shared" si="9"/>
        <v>2019</v>
      </c>
      <c r="E138" s="1">
        <v>650</v>
      </c>
      <c r="F138" s="1">
        <v>2055</v>
      </c>
      <c r="G138" s="1">
        <v>42457</v>
      </c>
      <c r="H138" s="1">
        <v>36639</v>
      </c>
      <c r="I138" s="27">
        <v>8000</v>
      </c>
      <c r="J138" s="32">
        <v>2783831</v>
      </c>
    </row>
    <row r="139" spans="2:10" x14ac:dyDescent="0.35">
      <c r="B139" s="22">
        <v>43497</v>
      </c>
      <c r="C139" s="1">
        <f t="shared" si="8"/>
        <v>2</v>
      </c>
      <c r="D139" s="1">
        <f t="shared" si="9"/>
        <v>2019</v>
      </c>
      <c r="E139" s="1">
        <v>650</v>
      </c>
      <c r="F139" s="1">
        <v>2055</v>
      </c>
      <c r="G139" s="1">
        <v>42457</v>
      </c>
      <c r="H139" s="1">
        <v>36639</v>
      </c>
      <c r="I139" s="27">
        <v>8000</v>
      </c>
      <c r="J139" s="32">
        <v>2514428</v>
      </c>
    </row>
    <row r="140" spans="2:10" x14ac:dyDescent="0.35">
      <c r="B140" s="22">
        <v>43525</v>
      </c>
      <c r="C140" s="1">
        <f t="shared" si="8"/>
        <v>3</v>
      </c>
      <c r="D140" s="1">
        <f t="shared" si="9"/>
        <v>2019</v>
      </c>
      <c r="E140" s="1">
        <v>650</v>
      </c>
      <c r="F140" s="1">
        <v>2055</v>
      </c>
      <c r="G140" s="1">
        <v>42457</v>
      </c>
      <c r="H140" s="1">
        <v>36639</v>
      </c>
      <c r="I140" s="27">
        <v>8000</v>
      </c>
      <c r="J140" s="32">
        <v>2783831</v>
      </c>
    </row>
    <row r="141" spans="2:10" x14ac:dyDescent="0.35">
      <c r="B141" s="22">
        <v>43556</v>
      </c>
      <c r="C141" s="1">
        <f t="shared" si="8"/>
        <v>4</v>
      </c>
      <c r="D141" s="1">
        <f t="shared" si="9"/>
        <v>2019</v>
      </c>
      <c r="E141" s="1">
        <v>650</v>
      </c>
      <c r="F141" s="1">
        <v>2055</v>
      </c>
      <c r="G141" s="1">
        <v>37844</v>
      </c>
      <c r="H141" s="1">
        <v>36639</v>
      </c>
      <c r="I141" s="27">
        <v>8000</v>
      </c>
      <c r="J141" s="32">
        <v>2555640</v>
      </c>
    </row>
    <row r="142" spans="2:10" x14ac:dyDescent="0.35">
      <c r="B142" s="22">
        <v>43586</v>
      </c>
      <c r="C142" s="1">
        <f t="shared" si="8"/>
        <v>5</v>
      </c>
      <c r="D142" s="1">
        <f t="shared" si="9"/>
        <v>2019</v>
      </c>
      <c r="E142" s="1">
        <v>650</v>
      </c>
      <c r="F142" s="1">
        <v>2055</v>
      </c>
      <c r="G142" s="1">
        <v>16403</v>
      </c>
      <c r="H142" s="1">
        <v>34092</v>
      </c>
      <c r="I142" s="27">
        <v>8000</v>
      </c>
      <c r="J142" s="32">
        <v>1897200</v>
      </c>
    </row>
    <row r="143" spans="2:10" x14ac:dyDescent="0.35">
      <c r="B143" s="22">
        <v>43617</v>
      </c>
      <c r="C143" s="1">
        <f t="shared" si="8"/>
        <v>6</v>
      </c>
      <c r="D143" s="1">
        <f t="shared" si="9"/>
        <v>2019</v>
      </c>
      <c r="E143" s="1">
        <v>650</v>
      </c>
      <c r="F143" s="1">
        <v>2055</v>
      </c>
      <c r="G143" s="1">
        <v>16403</v>
      </c>
      <c r="H143" s="1">
        <v>34092</v>
      </c>
      <c r="I143" s="27">
        <v>8000</v>
      </c>
      <c r="J143" s="32">
        <v>1836000</v>
      </c>
    </row>
    <row r="144" spans="2:10" x14ac:dyDescent="0.35">
      <c r="B144" s="22">
        <v>43647</v>
      </c>
      <c r="C144" s="1">
        <f t="shared" si="8"/>
        <v>7</v>
      </c>
      <c r="D144" s="1">
        <f t="shared" si="9"/>
        <v>2019</v>
      </c>
      <c r="E144" s="1">
        <v>650</v>
      </c>
      <c r="F144" s="1">
        <v>2055</v>
      </c>
      <c r="G144" s="1">
        <v>16403</v>
      </c>
      <c r="H144" s="1">
        <v>34092</v>
      </c>
      <c r="I144" s="27">
        <v>8000</v>
      </c>
      <c r="J144" s="32">
        <v>1897200</v>
      </c>
    </row>
    <row r="145" spans="2:10" x14ac:dyDescent="0.35">
      <c r="B145" s="22">
        <v>43678</v>
      </c>
      <c r="C145" s="1">
        <f t="shared" si="8"/>
        <v>8</v>
      </c>
      <c r="D145" s="1">
        <f t="shared" si="9"/>
        <v>2019</v>
      </c>
      <c r="E145" s="1">
        <v>650</v>
      </c>
      <c r="F145" s="1">
        <v>2055</v>
      </c>
      <c r="G145" s="1">
        <v>16403</v>
      </c>
      <c r="H145" s="1">
        <v>34092</v>
      </c>
      <c r="I145" s="27">
        <v>8000</v>
      </c>
      <c r="J145" s="32">
        <v>1897200</v>
      </c>
    </row>
    <row r="146" spans="2:10" x14ac:dyDescent="0.35">
      <c r="B146" s="22">
        <v>43709</v>
      </c>
      <c r="C146" s="1">
        <f t="shared" si="8"/>
        <v>9</v>
      </c>
      <c r="D146" s="1">
        <f t="shared" si="9"/>
        <v>2019</v>
      </c>
      <c r="E146" s="1">
        <v>650</v>
      </c>
      <c r="F146" s="1">
        <v>2055</v>
      </c>
      <c r="G146" s="1">
        <v>16403</v>
      </c>
      <c r="H146" s="1">
        <v>34092</v>
      </c>
      <c r="I146" s="27">
        <v>8000</v>
      </c>
      <c r="J146" s="32">
        <v>1836000</v>
      </c>
    </row>
    <row r="147" spans="2:10" x14ac:dyDescent="0.35">
      <c r="B147" s="22">
        <v>43739</v>
      </c>
      <c r="C147" s="1">
        <f t="shared" si="8"/>
        <v>10</v>
      </c>
      <c r="D147" s="1">
        <f t="shared" si="9"/>
        <v>2019</v>
      </c>
      <c r="E147" s="1">
        <v>650</v>
      </c>
      <c r="F147" s="1">
        <v>2055</v>
      </c>
      <c r="G147" s="1">
        <v>17435</v>
      </c>
      <c r="H147" s="1">
        <v>35579</v>
      </c>
      <c r="I147" s="27">
        <v>8000</v>
      </c>
      <c r="J147" s="32">
        <v>1975289</v>
      </c>
    </row>
    <row r="148" spans="2:10" x14ac:dyDescent="0.35">
      <c r="B148" s="22">
        <v>43770</v>
      </c>
      <c r="C148" s="1">
        <f t="shared" si="8"/>
        <v>11</v>
      </c>
      <c r="D148" s="1">
        <f t="shared" si="9"/>
        <v>2019</v>
      </c>
      <c r="E148" s="1">
        <v>650</v>
      </c>
      <c r="F148" s="1">
        <v>2055</v>
      </c>
      <c r="G148" s="1">
        <v>42457</v>
      </c>
      <c r="H148" s="1">
        <v>36639</v>
      </c>
      <c r="I148" s="27">
        <v>8000</v>
      </c>
      <c r="J148" s="32">
        <v>2694030</v>
      </c>
    </row>
    <row r="149" spans="2:10" x14ac:dyDescent="0.35">
      <c r="B149" s="22">
        <v>43800</v>
      </c>
      <c r="C149" s="1">
        <f t="shared" si="8"/>
        <v>12</v>
      </c>
      <c r="D149" s="1">
        <f t="shared" si="9"/>
        <v>2019</v>
      </c>
      <c r="E149" s="1">
        <v>650</v>
      </c>
      <c r="F149" s="1">
        <v>2055</v>
      </c>
      <c r="G149" s="1">
        <v>42457</v>
      </c>
      <c r="H149" s="1">
        <v>36639</v>
      </c>
      <c r="I149" s="27">
        <v>8000</v>
      </c>
      <c r="J149" s="32">
        <v>2783831</v>
      </c>
    </row>
    <row r="150" spans="2:10" x14ac:dyDescent="0.35">
      <c r="B150" s="22">
        <v>43831</v>
      </c>
      <c r="C150" s="1">
        <f t="shared" si="8"/>
        <v>1</v>
      </c>
      <c r="D150" s="1">
        <f t="shared" si="9"/>
        <v>2020</v>
      </c>
      <c r="E150" s="1">
        <v>650</v>
      </c>
      <c r="F150" s="1">
        <v>2055</v>
      </c>
      <c r="G150" s="1">
        <v>42457</v>
      </c>
      <c r="H150" s="1">
        <v>40639</v>
      </c>
      <c r="I150" s="27">
        <v>12000</v>
      </c>
      <c r="J150" s="32">
        <v>3031831</v>
      </c>
    </row>
    <row r="151" spans="2:10" x14ac:dyDescent="0.35">
      <c r="B151" s="22">
        <v>43862</v>
      </c>
      <c r="C151" s="1">
        <f t="shared" si="8"/>
        <v>2</v>
      </c>
      <c r="D151" s="1">
        <f t="shared" si="9"/>
        <v>2020</v>
      </c>
      <c r="E151" s="1">
        <v>650</v>
      </c>
      <c r="F151" s="1">
        <v>2055</v>
      </c>
      <c r="G151" s="1">
        <v>42457</v>
      </c>
      <c r="H151" s="1">
        <v>40639</v>
      </c>
      <c r="I151" s="27">
        <v>12000</v>
      </c>
      <c r="J151" s="32">
        <v>2836229</v>
      </c>
    </row>
    <row r="152" spans="2:10" x14ac:dyDescent="0.35">
      <c r="B152" s="22">
        <v>43891</v>
      </c>
      <c r="C152" s="1">
        <f t="shared" si="8"/>
        <v>3</v>
      </c>
      <c r="D152" s="1">
        <f t="shared" si="9"/>
        <v>2020</v>
      </c>
      <c r="E152" s="1">
        <v>650</v>
      </c>
      <c r="F152" s="1">
        <v>2055</v>
      </c>
      <c r="G152" s="1">
        <v>42457</v>
      </c>
      <c r="H152" s="1">
        <v>40639</v>
      </c>
      <c r="I152" s="27">
        <v>12000</v>
      </c>
      <c r="J152" s="32">
        <v>3031831</v>
      </c>
    </row>
    <row r="153" spans="2:10" x14ac:dyDescent="0.35">
      <c r="B153" s="22">
        <v>43922</v>
      </c>
      <c r="C153" s="1">
        <f t="shared" si="8"/>
        <v>4</v>
      </c>
      <c r="D153" s="1">
        <f t="shared" si="9"/>
        <v>2020</v>
      </c>
      <c r="E153" s="1">
        <v>650</v>
      </c>
      <c r="F153" s="1">
        <v>2055</v>
      </c>
      <c r="G153" s="1">
        <v>37844</v>
      </c>
      <c r="H153" s="1">
        <v>40639</v>
      </c>
      <c r="I153" s="27">
        <v>12000</v>
      </c>
      <c r="J153" s="32">
        <v>2795640</v>
      </c>
    </row>
    <row r="154" spans="2:10" x14ac:dyDescent="0.35">
      <c r="B154" s="22">
        <v>43952</v>
      </c>
      <c r="C154" s="1">
        <f t="shared" si="8"/>
        <v>5</v>
      </c>
      <c r="D154" s="1">
        <f t="shared" si="9"/>
        <v>2020</v>
      </c>
      <c r="E154" s="1">
        <v>650</v>
      </c>
      <c r="F154" s="1">
        <v>2055</v>
      </c>
      <c r="G154" s="1">
        <v>16403</v>
      </c>
      <c r="H154" s="1">
        <v>38092</v>
      </c>
      <c r="I154" s="27">
        <v>12000</v>
      </c>
      <c r="J154" s="32">
        <v>2145200</v>
      </c>
    </row>
    <row r="155" spans="2:10" x14ac:dyDescent="0.35">
      <c r="B155" s="22">
        <v>43983</v>
      </c>
      <c r="C155" s="1">
        <f t="shared" si="8"/>
        <v>6</v>
      </c>
      <c r="D155" s="1">
        <f t="shared" si="9"/>
        <v>2020</v>
      </c>
      <c r="E155" s="1">
        <v>650</v>
      </c>
      <c r="F155" s="1">
        <v>2055</v>
      </c>
      <c r="G155" s="1">
        <v>16403</v>
      </c>
      <c r="H155" s="1">
        <v>38092</v>
      </c>
      <c r="I155" s="27">
        <v>12000</v>
      </c>
      <c r="J155" s="32">
        <v>2076000</v>
      </c>
    </row>
    <row r="156" spans="2:10" x14ac:dyDescent="0.35">
      <c r="B156" s="22">
        <v>44013</v>
      </c>
      <c r="C156" s="1">
        <f t="shared" si="8"/>
        <v>7</v>
      </c>
      <c r="D156" s="1">
        <f t="shared" si="9"/>
        <v>2020</v>
      </c>
      <c r="E156" s="1">
        <v>650</v>
      </c>
      <c r="F156" s="1">
        <v>2055</v>
      </c>
      <c r="G156" s="1">
        <v>16403</v>
      </c>
      <c r="H156" s="1">
        <v>38092</v>
      </c>
      <c r="I156" s="27">
        <v>12000</v>
      </c>
      <c r="J156" s="32">
        <v>2145200</v>
      </c>
    </row>
    <row r="157" spans="2:10" x14ac:dyDescent="0.35">
      <c r="B157" s="22">
        <v>44044</v>
      </c>
      <c r="C157" s="1">
        <f t="shared" si="8"/>
        <v>8</v>
      </c>
      <c r="D157" s="1">
        <f t="shared" si="9"/>
        <v>2020</v>
      </c>
      <c r="E157" s="1">
        <v>650</v>
      </c>
      <c r="F157" s="1">
        <v>2055</v>
      </c>
      <c r="G157" s="1">
        <v>16403</v>
      </c>
      <c r="H157" s="1">
        <v>38092</v>
      </c>
      <c r="I157" s="27">
        <v>12000</v>
      </c>
      <c r="J157" s="32">
        <v>2145200</v>
      </c>
    </row>
    <row r="158" spans="2:10" x14ac:dyDescent="0.35">
      <c r="B158" s="22">
        <v>44075</v>
      </c>
      <c r="C158" s="1">
        <f t="shared" si="8"/>
        <v>9</v>
      </c>
      <c r="D158" s="1">
        <f t="shared" si="9"/>
        <v>2020</v>
      </c>
      <c r="E158" s="1">
        <v>650</v>
      </c>
      <c r="F158" s="1">
        <v>2055</v>
      </c>
      <c r="G158" s="1">
        <v>16403</v>
      </c>
      <c r="H158" s="1">
        <v>38092</v>
      </c>
      <c r="I158" s="27">
        <v>12000</v>
      </c>
      <c r="J158" s="32">
        <v>2076000</v>
      </c>
    </row>
    <row r="159" spans="2:10" x14ac:dyDescent="0.35">
      <c r="B159" s="22">
        <v>44105</v>
      </c>
      <c r="C159" s="1">
        <f t="shared" si="8"/>
        <v>10</v>
      </c>
      <c r="D159" s="1">
        <f t="shared" si="9"/>
        <v>2020</v>
      </c>
      <c r="E159" s="1">
        <v>650</v>
      </c>
      <c r="F159" s="1">
        <v>2055</v>
      </c>
      <c r="G159" s="1">
        <v>17435</v>
      </c>
      <c r="H159" s="1">
        <v>39579</v>
      </c>
      <c r="I159" s="27">
        <v>12000</v>
      </c>
      <c r="J159" s="32">
        <v>2223289</v>
      </c>
    </row>
    <row r="160" spans="2:10" x14ac:dyDescent="0.35">
      <c r="B160" s="22">
        <v>44136</v>
      </c>
      <c r="C160" s="1">
        <f t="shared" si="8"/>
        <v>11</v>
      </c>
      <c r="D160" s="1">
        <f t="shared" si="9"/>
        <v>2020</v>
      </c>
      <c r="E160" s="1">
        <v>650</v>
      </c>
      <c r="F160" s="1">
        <v>2055</v>
      </c>
      <c r="G160" s="1">
        <v>42457</v>
      </c>
      <c r="H160" s="1">
        <v>40639</v>
      </c>
      <c r="I160" s="27">
        <v>12000</v>
      </c>
      <c r="J160" s="32">
        <v>2934030</v>
      </c>
    </row>
    <row r="161" spans="2:10" x14ac:dyDescent="0.35">
      <c r="B161" s="22">
        <v>44166</v>
      </c>
      <c r="C161" s="1">
        <f t="shared" si="8"/>
        <v>12</v>
      </c>
      <c r="D161" s="1">
        <f t="shared" si="9"/>
        <v>2020</v>
      </c>
      <c r="E161" s="1">
        <v>650</v>
      </c>
      <c r="F161" s="1">
        <v>2055</v>
      </c>
      <c r="G161" s="1">
        <v>42457</v>
      </c>
      <c r="H161" s="1">
        <v>40639</v>
      </c>
      <c r="I161" s="27">
        <v>12000</v>
      </c>
      <c r="J161" s="32">
        <v>3031831</v>
      </c>
    </row>
    <row r="162" spans="2:10" x14ac:dyDescent="0.35">
      <c r="B162" s="22">
        <v>44197</v>
      </c>
      <c r="C162" s="1">
        <f t="shared" si="8"/>
        <v>1</v>
      </c>
      <c r="D162" s="1">
        <f t="shared" si="9"/>
        <v>2021</v>
      </c>
      <c r="E162" s="1">
        <v>650</v>
      </c>
      <c r="F162" s="1">
        <v>2055</v>
      </c>
      <c r="G162" s="1">
        <v>42457</v>
      </c>
      <c r="H162" s="1">
        <v>40639</v>
      </c>
      <c r="I162" s="27">
        <v>12000</v>
      </c>
      <c r="J162" s="32">
        <v>3031831</v>
      </c>
    </row>
    <row r="163" spans="2:10" x14ac:dyDescent="0.35">
      <c r="B163" s="22">
        <v>44228</v>
      </c>
      <c r="C163" s="1">
        <f t="shared" si="8"/>
        <v>2</v>
      </c>
      <c r="D163" s="1">
        <f t="shared" si="9"/>
        <v>2021</v>
      </c>
      <c r="E163" s="1">
        <v>650</v>
      </c>
      <c r="F163" s="1">
        <v>2055</v>
      </c>
      <c r="G163" s="1">
        <v>42457</v>
      </c>
      <c r="H163" s="1">
        <v>40639</v>
      </c>
      <c r="I163" s="27">
        <v>12000</v>
      </c>
      <c r="J163" s="32">
        <v>2738428</v>
      </c>
    </row>
    <row r="164" spans="2:10" x14ac:dyDescent="0.35">
      <c r="B164" s="22">
        <v>44256</v>
      </c>
      <c r="C164" s="1">
        <f t="shared" si="8"/>
        <v>3</v>
      </c>
      <c r="D164" s="1">
        <f t="shared" si="9"/>
        <v>2021</v>
      </c>
      <c r="E164" s="1">
        <v>650</v>
      </c>
      <c r="F164" s="1">
        <v>2055</v>
      </c>
      <c r="G164" s="1">
        <v>42457</v>
      </c>
      <c r="H164" s="1">
        <v>40639</v>
      </c>
      <c r="I164" s="27">
        <v>12000</v>
      </c>
      <c r="J164" s="32">
        <v>3031831</v>
      </c>
    </row>
    <row r="165" spans="2:10" x14ac:dyDescent="0.35">
      <c r="B165" s="22">
        <v>44287</v>
      </c>
      <c r="C165" s="1">
        <f t="shared" si="8"/>
        <v>4</v>
      </c>
      <c r="D165" s="1">
        <f t="shared" si="9"/>
        <v>2021</v>
      </c>
      <c r="E165" s="1">
        <v>650</v>
      </c>
      <c r="F165" s="1">
        <v>2055</v>
      </c>
      <c r="G165" s="1">
        <v>37844</v>
      </c>
      <c r="H165" s="1">
        <v>40639</v>
      </c>
      <c r="I165" s="27">
        <v>12000</v>
      </c>
      <c r="J165" s="32">
        <v>2795640</v>
      </c>
    </row>
    <row r="166" spans="2:10" x14ac:dyDescent="0.35">
      <c r="B166" s="22">
        <v>44317</v>
      </c>
      <c r="C166" s="1">
        <f t="shared" ref="C166:C197" si="10">MONTH(B166)</f>
        <v>5</v>
      </c>
      <c r="D166" s="1">
        <f t="shared" ref="D166:D185" si="11">YEAR(B166)</f>
        <v>2021</v>
      </c>
      <c r="E166" s="1">
        <v>650</v>
      </c>
      <c r="F166" s="1">
        <v>2055</v>
      </c>
      <c r="G166" s="1">
        <v>16403</v>
      </c>
      <c r="H166" s="1">
        <v>38092</v>
      </c>
      <c r="I166" s="27">
        <v>12000</v>
      </c>
      <c r="J166" s="32">
        <v>2145200</v>
      </c>
    </row>
    <row r="167" spans="2:10" x14ac:dyDescent="0.35">
      <c r="B167" s="22">
        <v>44348</v>
      </c>
      <c r="C167" s="1">
        <f t="shared" si="10"/>
        <v>6</v>
      </c>
      <c r="D167" s="1">
        <f t="shared" si="11"/>
        <v>2021</v>
      </c>
      <c r="E167" s="1">
        <v>650</v>
      </c>
      <c r="F167" s="1">
        <v>2055</v>
      </c>
      <c r="G167" s="1">
        <v>16403</v>
      </c>
      <c r="H167" s="1">
        <v>38092</v>
      </c>
      <c r="I167" s="27">
        <v>12000</v>
      </c>
      <c r="J167" s="32">
        <v>2076000</v>
      </c>
    </row>
    <row r="168" spans="2:10" x14ac:dyDescent="0.35">
      <c r="B168" s="22">
        <v>44378</v>
      </c>
      <c r="C168" s="1">
        <f t="shared" si="10"/>
        <v>7</v>
      </c>
      <c r="D168" s="1">
        <f t="shared" si="11"/>
        <v>2021</v>
      </c>
      <c r="E168" s="1">
        <v>650</v>
      </c>
      <c r="F168" s="1">
        <v>2055</v>
      </c>
      <c r="G168" s="1">
        <v>16403</v>
      </c>
      <c r="H168" s="1">
        <v>38092</v>
      </c>
      <c r="I168" s="27">
        <v>12000</v>
      </c>
      <c r="J168" s="32">
        <v>2145200</v>
      </c>
    </row>
    <row r="169" spans="2:10" x14ac:dyDescent="0.35">
      <c r="B169" s="22">
        <v>44409</v>
      </c>
      <c r="C169" s="1">
        <f t="shared" si="10"/>
        <v>8</v>
      </c>
      <c r="D169" s="1">
        <f t="shared" si="11"/>
        <v>2021</v>
      </c>
      <c r="E169" s="1">
        <v>650</v>
      </c>
      <c r="F169" s="1">
        <v>2055</v>
      </c>
      <c r="G169" s="1">
        <v>16403</v>
      </c>
      <c r="H169" s="1">
        <v>38092</v>
      </c>
      <c r="I169" s="27">
        <v>12000</v>
      </c>
      <c r="J169" s="32">
        <v>2145200</v>
      </c>
    </row>
    <row r="170" spans="2:10" x14ac:dyDescent="0.35">
      <c r="B170" s="22">
        <v>44440</v>
      </c>
      <c r="C170" s="1">
        <f t="shared" si="10"/>
        <v>9</v>
      </c>
      <c r="D170" s="1">
        <f t="shared" si="11"/>
        <v>2021</v>
      </c>
      <c r="E170" s="1">
        <v>650</v>
      </c>
      <c r="F170" s="1">
        <v>2055</v>
      </c>
      <c r="G170" s="1">
        <v>16403</v>
      </c>
      <c r="H170" s="1">
        <v>38092</v>
      </c>
      <c r="I170" s="27">
        <v>12000</v>
      </c>
      <c r="J170" s="32">
        <v>2076000</v>
      </c>
    </row>
    <row r="171" spans="2:10" x14ac:dyDescent="0.35">
      <c r="B171" s="22">
        <v>44470</v>
      </c>
      <c r="C171" s="1">
        <f t="shared" si="10"/>
        <v>10</v>
      </c>
      <c r="D171" s="1">
        <f t="shared" si="11"/>
        <v>2021</v>
      </c>
      <c r="E171" s="1">
        <v>650</v>
      </c>
      <c r="F171" s="1">
        <v>2055</v>
      </c>
      <c r="G171" s="1">
        <v>17435</v>
      </c>
      <c r="H171" s="1">
        <v>39579</v>
      </c>
      <c r="I171" s="27">
        <v>12000</v>
      </c>
      <c r="J171" s="32">
        <v>2223289</v>
      </c>
    </row>
    <row r="172" spans="2:10" x14ac:dyDescent="0.35">
      <c r="B172" s="22">
        <v>44501</v>
      </c>
      <c r="C172" s="1">
        <f t="shared" si="10"/>
        <v>11</v>
      </c>
      <c r="D172" s="1">
        <f t="shared" si="11"/>
        <v>2021</v>
      </c>
      <c r="E172" s="1">
        <v>650</v>
      </c>
      <c r="F172" s="1">
        <v>2055</v>
      </c>
      <c r="G172" s="1">
        <v>42457</v>
      </c>
      <c r="H172" s="1">
        <v>40639</v>
      </c>
      <c r="I172" s="27">
        <v>12000</v>
      </c>
      <c r="J172" s="32">
        <v>2934030</v>
      </c>
    </row>
    <row r="173" spans="2:10" x14ac:dyDescent="0.35">
      <c r="B173" s="22">
        <v>44531</v>
      </c>
      <c r="C173" s="1">
        <f t="shared" si="10"/>
        <v>12</v>
      </c>
      <c r="D173" s="1">
        <f t="shared" si="11"/>
        <v>2021</v>
      </c>
      <c r="E173" s="1">
        <v>650</v>
      </c>
      <c r="F173" s="1">
        <v>2055</v>
      </c>
      <c r="G173" s="1">
        <v>42457</v>
      </c>
      <c r="H173" s="1">
        <v>40639</v>
      </c>
      <c r="I173" s="27">
        <v>12000</v>
      </c>
      <c r="J173" s="32">
        <v>3031831</v>
      </c>
    </row>
    <row r="174" spans="2:10" x14ac:dyDescent="0.35">
      <c r="B174" s="22">
        <v>44562</v>
      </c>
      <c r="C174" s="1">
        <f t="shared" si="10"/>
        <v>1</v>
      </c>
      <c r="D174" s="1">
        <f t="shared" si="11"/>
        <v>2022</v>
      </c>
      <c r="E174" s="1">
        <v>650</v>
      </c>
      <c r="F174" s="1">
        <v>2055</v>
      </c>
      <c r="G174" s="1">
        <v>42457</v>
      </c>
      <c r="H174" s="1">
        <v>40639</v>
      </c>
      <c r="I174" s="27">
        <v>12000</v>
      </c>
      <c r="J174" s="32">
        <v>3031831</v>
      </c>
    </row>
    <row r="175" spans="2:10" x14ac:dyDescent="0.35">
      <c r="B175" s="22">
        <v>44593</v>
      </c>
      <c r="C175" s="1">
        <f t="shared" si="10"/>
        <v>2</v>
      </c>
      <c r="D175" s="1">
        <f t="shared" si="11"/>
        <v>2022</v>
      </c>
      <c r="E175" s="1">
        <v>650</v>
      </c>
      <c r="F175" s="1">
        <v>2055</v>
      </c>
      <c r="G175" s="1">
        <v>42457</v>
      </c>
      <c r="H175" s="1">
        <v>40639</v>
      </c>
      <c r="I175" s="27">
        <v>12000</v>
      </c>
      <c r="J175" s="32">
        <v>2738428</v>
      </c>
    </row>
    <row r="176" spans="2:10" x14ac:dyDescent="0.35">
      <c r="B176" s="22">
        <v>44621</v>
      </c>
      <c r="C176" s="1">
        <f t="shared" si="10"/>
        <v>3</v>
      </c>
      <c r="D176" s="1">
        <f t="shared" si="11"/>
        <v>2022</v>
      </c>
      <c r="E176" s="1">
        <v>650</v>
      </c>
      <c r="F176" s="1">
        <v>2055</v>
      </c>
      <c r="G176" s="1">
        <v>42457</v>
      </c>
      <c r="H176" s="1">
        <v>40639</v>
      </c>
      <c r="I176" s="27">
        <v>12000</v>
      </c>
      <c r="J176" s="32">
        <v>3031831</v>
      </c>
    </row>
    <row r="177" spans="2:10" x14ac:dyDescent="0.35">
      <c r="B177" s="22">
        <v>44652</v>
      </c>
      <c r="C177" s="1">
        <f t="shared" si="10"/>
        <v>4</v>
      </c>
      <c r="D177" s="1">
        <f t="shared" si="11"/>
        <v>2022</v>
      </c>
      <c r="E177" s="1">
        <v>650</v>
      </c>
      <c r="F177" s="1">
        <v>2055</v>
      </c>
      <c r="G177" s="1">
        <v>37844</v>
      </c>
      <c r="H177" s="1">
        <v>40639</v>
      </c>
      <c r="I177" s="27">
        <v>12000</v>
      </c>
      <c r="J177" s="32">
        <v>2795640</v>
      </c>
    </row>
    <row r="178" spans="2:10" x14ac:dyDescent="0.35">
      <c r="B178" s="22">
        <v>44682</v>
      </c>
      <c r="C178" s="1">
        <f t="shared" si="10"/>
        <v>5</v>
      </c>
      <c r="D178" s="1">
        <f t="shared" si="11"/>
        <v>2022</v>
      </c>
      <c r="E178" s="1">
        <v>650</v>
      </c>
      <c r="F178" s="1">
        <v>2055</v>
      </c>
      <c r="G178" s="1">
        <v>16403</v>
      </c>
      <c r="H178" s="1">
        <v>38092</v>
      </c>
      <c r="I178" s="27">
        <v>12000</v>
      </c>
      <c r="J178" s="32">
        <v>2145200</v>
      </c>
    </row>
    <row r="179" spans="2:10" x14ac:dyDescent="0.35">
      <c r="B179" s="22">
        <v>44713</v>
      </c>
      <c r="C179" s="1">
        <f t="shared" si="10"/>
        <v>6</v>
      </c>
      <c r="D179" s="1">
        <f t="shared" si="11"/>
        <v>2022</v>
      </c>
      <c r="E179" s="1">
        <v>650</v>
      </c>
      <c r="F179" s="1">
        <v>2055</v>
      </c>
      <c r="G179" s="1">
        <v>16403</v>
      </c>
      <c r="H179" s="1">
        <v>38092</v>
      </c>
      <c r="I179" s="27">
        <v>12000</v>
      </c>
      <c r="J179" s="32">
        <v>2076000</v>
      </c>
    </row>
    <row r="180" spans="2:10" x14ac:dyDescent="0.35">
      <c r="B180" s="22">
        <v>44743</v>
      </c>
      <c r="C180" s="1">
        <f t="shared" si="10"/>
        <v>7</v>
      </c>
      <c r="D180" s="1">
        <f t="shared" si="11"/>
        <v>2022</v>
      </c>
      <c r="E180" s="1">
        <v>650</v>
      </c>
      <c r="F180" s="1">
        <v>2055</v>
      </c>
      <c r="G180" s="1">
        <v>16403</v>
      </c>
      <c r="H180" s="1">
        <v>38092</v>
      </c>
      <c r="I180" s="27">
        <v>12000</v>
      </c>
      <c r="J180" s="32">
        <v>2145200</v>
      </c>
    </row>
    <row r="181" spans="2:10" x14ac:dyDescent="0.35">
      <c r="B181" s="22">
        <v>44774</v>
      </c>
      <c r="C181" s="1">
        <f t="shared" si="10"/>
        <v>8</v>
      </c>
      <c r="D181" s="1">
        <f t="shared" si="11"/>
        <v>2022</v>
      </c>
      <c r="E181" s="1">
        <v>650</v>
      </c>
      <c r="F181" s="1">
        <v>2055</v>
      </c>
      <c r="G181" s="1">
        <v>16403</v>
      </c>
      <c r="H181" s="1">
        <v>38092</v>
      </c>
      <c r="I181" s="27">
        <v>12000</v>
      </c>
      <c r="J181" s="32">
        <v>2145200</v>
      </c>
    </row>
    <row r="182" spans="2:10" x14ac:dyDescent="0.35">
      <c r="B182" s="22">
        <v>44805</v>
      </c>
      <c r="C182" s="1">
        <f t="shared" si="10"/>
        <v>9</v>
      </c>
      <c r="D182" s="1">
        <f t="shared" si="11"/>
        <v>2022</v>
      </c>
      <c r="E182" s="1">
        <v>650</v>
      </c>
      <c r="F182" s="1">
        <v>2055</v>
      </c>
      <c r="G182" s="1">
        <v>16403</v>
      </c>
      <c r="H182" s="1">
        <v>38092</v>
      </c>
      <c r="I182" s="27">
        <v>12000</v>
      </c>
      <c r="J182" s="32">
        <v>2076000</v>
      </c>
    </row>
    <row r="183" spans="2:10" x14ac:dyDescent="0.35">
      <c r="B183" s="22">
        <v>44835</v>
      </c>
      <c r="C183" s="1">
        <f t="shared" si="10"/>
        <v>10</v>
      </c>
      <c r="D183" s="1">
        <f t="shared" si="11"/>
        <v>2022</v>
      </c>
      <c r="E183" s="1">
        <v>650</v>
      </c>
      <c r="F183" s="1">
        <v>2055</v>
      </c>
      <c r="G183" s="1">
        <v>17435</v>
      </c>
      <c r="H183" s="1">
        <v>39579</v>
      </c>
      <c r="I183" s="27">
        <v>12000</v>
      </c>
      <c r="J183" s="32">
        <v>2223289</v>
      </c>
    </row>
    <row r="184" spans="2:10" x14ac:dyDescent="0.35">
      <c r="B184" s="22">
        <v>44866</v>
      </c>
      <c r="C184" s="1">
        <f t="shared" si="10"/>
        <v>11</v>
      </c>
      <c r="D184" s="1">
        <f t="shared" si="11"/>
        <v>2022</v>
      </c>
      <c r="E184" s="1">
        <v>650</v>
      </c>
      <c r="F184" s="1">
        <v>2055</v>
      </c>
      <c r="G184" s="1">
        <v>42457</v>
      </c>
      <c r="H184" s="1">
        <v>40639</v>
      </c>
      <c r="I184" s="27">
        <v>12000</v>
      </c>
      <c r="J184" s="32">
        <v>2934030</v>
      </c>
    </row>
    <row r="185" spans="2:10" x14ac:dyDescent="0.35">
      <c r="B185" s="22">
        <v>44896</v>
      </c>
      <c r="C185" s="1">
        <f t="shared" si="10"/>
        <v>12</v>
      </c>
      <c r="D185" s="1">
        <f t="shared" si="11"/>
        <v>2022</v>
      </c>
      <c r="E185" s="1">
        <v>650</v>
      </c>
      <c r="F185" s="1">
        <v>2055</v>
      </c>
      <c r="G185" s="1">
        <v>42457</v>
      </c>
      <c r="H185" s="1">
        <v>40639</v>
      </c>
      <c r="I185" s="27">
        <v>12000</v>
      </c>
      <c r="J185" s="32">
        <v>3031831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7AA8-8DB3-4C08-BBA2-A4D4D799ABEE}">
  <dimension ref="A3:B19"/>
  <sheetViews>
    <sheetView workbookViewId="0">
      <selection activeCell="B24" sqref="B24"/>
    </sheetView>
  </sheetViews>
  <sheetFormatPr defaultRowHeight="14.5" x14ac:dyDescent="0.35"/>
  <cols>
    <col min="1" max="1" width="12.6328125" bestFit="1" customWidth="1"/>
    <col min="2" max="2" width="20.7265625" style="1" bestFit="1" customWidth="1"/>
  </cols>
  <sheetData>
    <row r="3" spans="1:2" x14ac:dyDescent="0.35">
      <c r="A3" s="24" t="s">
        <v>12</v>
      </c>
      <c r="B3" s="43" t="s">
        <v>14</v>
      </c>
    </row>
    <row r="4" spans="1:2" x14ac:dyDescent="0.35">
      <c r="A4" s="42">
        <v>2008</v>
      </c>
      <c r="B4" s="44">
        <v>22241530</v>
      </c>
    </row>
    <row r="5" spans="1:2" x14ac:dyDescent="0.35">
      <c r="A5" s="42">
        <v>2009</v>
      </c>
      <c r="B5" s="44">
        <v>22166204</v>
      </c>
    </row>
    <row r="6" spans="1:2" x14ac:dyDescent="0.35">
      <c r="A6" s="42">
        <v>2010</v>
      </c>
      <c r="B6" s="44">
        <v>21398887</v>
      </c>
    </row>
    <row r="7" spans="1:2" x14ac:dyDescent="0.35">
      <c r="A7" s="42">
        <v>2011</v>
      </c>
      <c r="B7" s="44">
        <v>20323155</v>
      </c>
    </row>
    <row r="8" spans="1:2" x14ac:dyDescent="0.35">
      <c r="A8" s="42">
        <v>2012</v>
      </c>
      <c r="B8" s="44">
        <v>21145381</v>
      </c>
    </row>
    <row r="9" spans="1:2" x14ac:dyDescent="0.35">
      <c r="A9" s="42">
        <v>2013</v>
      </c>
      <c r="B9" s="44">
        <v>21093380</v>
      </c>
    </row>
    <row r="10" spans="1:2" x14ac:dyDescent="0.35">
      <c r="A10" s="42">
        <v>2014</v>
      </c>
      <c r="B10" s="44">
        <v>21235510</v>
      </c>
    </row>
    <row r="11" spans="1:2" x14ac:dyDescent="0.35">
      <c r="A11" s="42">
        <v>2015</v>
      </c>
      <c r="B11" s="44">
        <v>21235510</v>
      </c>
    </row>
    <row r="12" spans="1:2" x14ac:dyDescent="0.35">
      <c r="A12" s="42">
        <v>2016</v>
      </c>
      <c r="B12" s="44">
        <v>21308311</v>
      </c>
    </row>
    <row r="13" spans="1:2" x14ac:dyDescent="0.35">
      <c r="A13" s="42">
        <v>2017</v>
      </c>
      <c r="B13" s="44">
        <v>25459510</v>
      </c>
    </row>
    <row r="14" spans="1:2" x14ac:dyDescent="0.35">
      <c r="A14" s="42">
        <v>2018</v>
      </c>
      <c r="B14" s="44">
        <v>27379510</v>
      </c>
    </row>
    <row r="15" spans="1:2" x14ac:dyDescent="0.35">
      <c r="A15" s="42">
        <v>2019</v>
      </c>
      <c r="B15" s="44">
        <v>27454480</v>
      </c>
    </row>
    <row r="16" spans="1:2" x14ac:dyDescent="0.35">
      <c r="A16" s="42">
        <v>2020</v>
      </c>
      <c r="B16" s="44">
        <v>30472281</v>
      </c>
    </row>
    <row r="17" spans="1:2" x14ac:dyDescent="0.35">
      <c r="A17" s="42">
        <v>2021</v>
      </c>
      <c r="B17" s="44">
        <v>30374480</v>
      </c>
    </row>
    <row r="18" spans="1:2" x14ac:dyDescent="0.35">
      <c r="B18"/>
    </row>
    <row r="19" spans="1:2" x14ac:dyDescent="0.35">
      <c r="B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82"/>
  <sheetViews>
    <sheetView zoomScaleNormal="100" workbookViewId="0">
      <pane ySplit="3" topLeftCell="A4" activePane="bottomLeft" state="frozen"/>
      <selection pane="bottomLeft" activeCell="A78" sqref="A78"/>
    </sheetView>
  </sheetViews>
  <sheetFormatPr defaultRowHeight="14.5" x14ac:dyDescent="0.35"/>
  <cols>
    <col min="1" max="1" width="11.26953125" bestFit="1" customWidth="1"/>
    <col min="2" max="2" width="15.7265625" style="1" customWidth="1"/>
    <col min="3" max="3" width="14.90625" style="1" customWidth="1"/>
    <col min="4" max="4" width="15.26953125" style="1" bestFit="1" customWidth="1"/>
    <col min="5" max="5" width="29.453125" bestFit="1" customWidth="1"/>
  </cols>
  <sheetData>
    <row r="3" spans="1:3" ht="29" x14ac:dyDescent="0.35">
      <c r="B3" s="45" t="s">
        <v>0</v>
      </c>
      <c r="C3" s="46" t="s">
        <v>24</v>
      </c>
    </row>
    <row r="4" spans="1:3" x14ac:dyDescent="0.35">
      <c r="A4" s="2" t="s">
        <v>1</v>
      </c>
      <c r="B4" s="3"/>
      <c r="C4" s="4"/>
    </row>
    <row r="5" spans="1:3" x14ac:dyDescent="0.35">
      <c r="A5" s="8">
        <v>2009</v>
      </c>
      <c r="B5" s="6">
        <v>51708</v>
      </c>
      <c r="C5" s="7">
        <v>6048376</v>
      </c>
    </row>
    <row r="6" spans="1:3" x14ac:dyDescent="0.35">
      <c r="A6" s="8">
        <v>2010</v>
      </c>
      <c r="B6" s="6">
        <v>52165</v>
      </c>
      <c r="C6" s="7">
        <v>6608797</v>
      </c>
    </row>
    <row r="7" spans="1:3" x14ac:dyDescent="0.35">
      <c r="A7" s="9">
        <v>2011</v>
      </c>
      <c r="B7" s="6">
        <v>52969</v>
      </c>
      <c r="C7" s="7">
        <v>6188464.9763999991</v>
      </c>
    </row>
    <row r="8" spans="1:3" x14ac:dyDescent="0.35">
      <c r="A8" s="9">
        <v>2012</v>
      </c>
      <c r="B8" s="6">
        <v>53594</v>
      </c>
      <c r="C8" s="7">
        <v>6752240.2646999992</v>
      </c>
    </row>
    <row r="9" spans="1:3" x14ac:dyDescent="0.35">
      <c r="A9" s="9">
        <v>2013</v>
      </c>
      <c r="B9" s="6">
        <v>54455</v>
      </c>
      <c r="C9" s="7">
        <v>6775454.3660999993</v>
      </c>
    </row>
    <row r="10" spans="1:3" x14ac:dyDescent="0.35">
      <c r="A10" s="9">
        <v>2014</v>
      </c>
      <c r="B10" s="6">
        <v>55694</v>
      </c>
      <c r="C10" s="7">
        <v>7253144.6273999996</v>
      </c>
    </row>
    <row r="11" spans="1:3" x14ac:dyDescent="0.35">
      <c r="A11" s="9">
        <v>2015</v>
      </c>
      <c r="B11" s="6">
        <v>57282</v>
      </c>
      <c r="C11" s="7">
        <v>7274415.8339999998</v>
      </c>
    </row>
    <row r="12" spans="1:3" x14ac:dyDescent="0.35">
      <c r="A12" s="9">
        <v>2016</v>
      </c>
      <c r="B12" s="6">
        <v>58503</v>
      </c>
      <c r="C12" s="7">
        <v>7564270.6817999994</v>
      </c>
    </row>
    <row r="13" spans="1:3" x14ac:dyDescent="0.35">
      <c r="A13" s="9">
        <v>2017</v>
      </c>
      <c r="B13" s="6">
        <v>59781</v>
      </c>
      <c r="C13" s="7">
        <v>9544039.4069999997</v>
      </c>
    </row>
    <row r="14" spans="1:3" x14ac:dyDescent="0.35">
      <c r="A14" s="8">
        <v>2018</v>
      </c>
      <c r="B14" s="10">
        <v>62718</v>
      </c>
      <c r="C14" s="11">
        <v>10301000.2578</v>
      </c>
    </row>
    <row r="15" spans="1:3" x14ac:dyDescent="0.35">
      <c r="A15" s="5">
        <v>2019</v>
      </c>
      <c r="B15" s="10">
        <v>63728</v>
      </c>
      <c r="C15" s="11">
        <v>10544263.625699999</v>
      </c>
    </row>
    <row r="16" spans="1:3" x14ac:dyDescent="0.35">
      <c r="A16" s="5">
        <v>2020</v>
      </c>
      <c r="B16" s="10">
        <v>66648</v>
      </c>
      <c r="C16" s="11">
        <v>10612289.589299999</v>
      </c>
    </row>
    <row r="17" spans="1:3" x14ac:dyDescent="0.35">
      <c r="A17" s="12">
        <v>2021</v>
      </c>
      <c r="B17" s="13">
        <v>69744</v>
      </c>
      <c r="C17" s="14">
        <f>115775875.37/10</f>
        <v>11577587.537</v>
      </c>
    </row>
    <row r="19" spans="1:3" x14ac:dyDescent="0.35">
      <c r="A19" s="2" t="s">
        <v>2</v>
      </c>
      <c r="B19" s="15"/>
      <c r="C19" s="16"/>
    </row>
    <row r="20" spans="1:3" x14ac:dyDescent="0.35">
      <c r="A20" s="5">
        <v>2009</v>
      </c>
      <c r="B20" s="10">
        <v>14455</v>
      </c>
      <c r="C20" s="11">
        <v>14740993</v>
      </c>
    </row>
    <row r="21" spans="1:3" x14ac:dyDescent="0.35">
      <c r="A21" s="8">
        <v>2010</v>
      </c>
      <c r="B21" s="10">
        <v>14444</v>
      </c>
      <c r="C21" s="11">
        <v>15200072</v>
      </c>
    </row>
    <row r="22" spans="1:3" x14ac:dyDescent="0.35">
      <c r="A22" s="9">
        <v>2011</v>
      </c>
      <c r="B22" s="10">
        <v>15024</v>
      </c>
      <c r="C22" s="7">
        <v>15674401.354499999</v>
      </c>
    </row>
    <row r="23" spans="1:3" x14ac:dyDescent="0.35">
      <c r="A23" s="9">
        <v>2012</v>
      </c>
      <c r="B23" s="10">
        <v>15225</v>
      </c>
      <c r="C23" s="7">
        <v>15771434.162399998</v>
      </c>
    </row>
    <row r="24" spans="1:3" x14ac:dyDescent="0.35">
      <c r="A24" s="9">
        <v>2013</v>
      </c>
      <c r="B24" s="10">
        <v>15519</v>
      </c>
      <c r="C24" s="7">
        <v>15150029.246099999</v>
      </c>
    </row>
    <row r="25" spans="1:3" x14ac:dyDescent="0.35">
      <c r="A25" s="9">
        <v>2014</v>
      </c>
      <c r="B25" s="10">
        <v>16086</v>
      </c>
      <c r="C25" s="7">
        <v>14678302.1931</v>
      </c>
    </row>
    <row r="26" spans="1:3" x14ac:dyDescent="0.35">
      <c r="A26" s="9">
        <v>2015</v>
      </c>
      <c r="B26" s="10">
        <v>16559</v>
      </c>
      <c r="C26" s="7">
        <v>16746877.230299998</v>
      </c>
    </row>
    <row r="27" spans="1:3" x14ac:dyDescent="0.35">
      <c r="A27" s="9">
        <v>2016</v>
      </c>
      <c r="B27" s="10">
        <v>17024</v>
      </c>
      <c r="C27" s="7">
        <v>17409263.671799999</v>
      </c>
    </row>
    <row r="28" spans="1:3" x14ac:dyDescent="0.35">
      <c r="A28" s="9">
        <v>2017</v>
      </c>
      <c r="B28" s="10">
        <v>17569</v>
      </c>
      <c r="C28" s="7">
        <v>17012537.2872</v>
      </c>
    </row>
    <row r="29" spans="1:3" x14ac:dyDescent="0.35">
      <c r="A29" s="8">
        <v>2018</v>
      </c>
      <c r="B29" s="10">
        <v>18441</v>
      </c>
      <c r="C29" s="11">
        <v>24947128</v>
      </c>
    </row>
    <row r="30" spans="1:3" x14ac:dyDescent="0.35">
      <c r="A30" s="5">
        <v>2019</v>
      </c>
      <c r="B30" s="10">
        <v>19191</v>
      </c>
      <c r="C30" s="11">
        <v>33472841</v>
      </c>
    </row>
    <row r="31" spans="1:3" x14ac:dyDescent="0.35">
      <c r="A31" s="5">
        <v>2020</v>
      </c>
      <c r="B31" s="10">
        <v>20089</v>
      </c>
      <c r="C31" s="11">
        <v>32350213</v>
      </c>
    </row>
    <row r="32" spans="1:3" x14ac:dyDescent="0.35">
      <c r="A32" s="12">
        <v>2021</v>
      </c>
      <c r="B32" s="13">
        <v>20257</v>
      </c>
      <c r="C32" s="14">
        <f>3640474*10</f>
        <v>36404740</v>
      </c>
    </row>
    <row r="34" spans="1:10" x14ac:dyDescent="0.35">
      <c r="A34" s="2" t="s">
        <v>3</v>
      </c>
      <c r="B34" s="15"/>
      <c r="C34" s="16"/>
    </row>
    <row r="35" spans="1:10" x14ac:dyDescent="0.35">
      <c r="A35" s="17">
        <v>2009</v>
      </c>
      <c r="B35" s="18"/>
      <c r="C35" s="19"/>
    </row>
    <row r="36" spans="1:10" x14ac:dyDescent="0.35">
      <c r="A36" s="17">
        <v>2010</v>
      </c>
      <c r="B36" s="18"/>
      <c r="C36" s="19"/>
    </row>
    <row r="37" spans="1:10" x14ac:dyDescent="0.35">
      <c r="A37" s="9">
        <v>2011</v>
      </c>
      <c r="B37" s="20">
        <v>717</v>
      </c>
      <c r="C37" s="7">
        <v>782334.52289999998</v>
      </c>
    </row>
    <row r="38" spans="1:10" x14ac:dyDescent="0.35">
      <c r="A38" s="9">
        <v>2012</v>
      </c>
      <c r="B38" s="20">
        <v>712</v>
      </c>
      <c r="C38" s="7">
        <v>942005.15009999997</v>
      </c>
    </row>
    <row r="39" spans="1:10" x14ac:dyDescent="0.35">
      <c r="A39" s="9">
        <v>2013</v>
      </c>
      <c r="B39" s="20">
        <v>699</v>
      </c>
      <c r="C39" s="7">
        <v>791539.65449999995</v>
      </c>
    </row>
    <row r="40" spans="1:10" x14ac:dyDescent="0.35">
      <c r="A40" s="9">
        <v>2014</v>
      </c>
      <c r="B40" s="20">
        <v>704</v>
      </c>
      <c r="C40" s="7">
        <v>493681.14809999999</v>
      </c>
    </row>
    <row r="41" spans="1:10" x14ac:dyDescent="0.35">
      <c r="A41" s="9">
        <v>2015</v>
      </c>
      <c r="B41" s="20">
        <v>694</v>
      </c>
      <c r="C41" s="7">
        <v>279510.88409999997</v>
      </c>
    </row>
    <row r="42" spans="1:10" x14ac:dyDescent="0.35">
      <c r="A42" s="9">
        <v>2016</v>
      </c>
      <c r="B42" s="20">
        <v>703</v>
      </c>
      <c r="C42" s="7">
        <v>153701.25749999998</v>
      </c>
    </row>
    <row r="43" spans="1:10" x14ac:dyDescent="0.35">
      <c r="A43" s="9">
        <v>2017</v>
      </c>
      <c r="B43" s="20">
        <v>698</v>
      </c>
      <c r="C43" s="7">
        <v>75876.614099999992</v>
      </c>
    </row>
    <row r="44" spans="1:10" x14ac:dyDescent="0.35">
      <c r="A44" s="5">
        <v>2018</v>
      </c>
      <c r="B44" s="10">
        <v>694</v>
      </c>
      <c r="C44" s="11">
        <v>40997.955599999994</v>
      </c>
    </row>
    <row r="45" spans="1:10" x14ac:dyDescent="0.35">
      <c r="A45" s="5">
        <v>2019</v>
      </c>
      <c r="B45" s="10">
        <v>691</v>
      </c>
      <c r="C45" s="11">
        <v>20205.284399999997</v>
      </c>
    </row>
    <row r="46" spans="1:10" x14ac:dyDescent="0.35">
      <c r="A46" s="5">
        <v>2020</v>
      </c>
      <c r="B46" s="10">
        <v>696</v>
      </c>
      <c r="C46" s="11">
        <v>20565.726299999998</v>
      </c>
    </row>
    <row r="47" spans="1:10" x14ac:dyDescent="0.35">
      <c r="A47" s="12">
        <v>2021</v>
      </c>
      <c r="B47" s="13">
        <v>691</v>
      </c>
      <c r="C47" s="14">
        <f>120526.07/10</f>
        <v>12052.607</v>
      </c>
      <c r="D47" s="27"/>
      <c r="E47" s="26"/>
      <c r="F47" s="26"/>
      <c r="G47" s="26"/>
      <c r="H47" s="26"/>
      <c r="I47" s="26"/>
      <c r="J47" s="26"/>
    </row>
    <row r="49" spans="1:3" x14ac:dyDescent="0.35">
      <c r="A49" s="2" t="s">
        <v>4</v>
      </c>
      <c r="B49" s="15"/>
      <c r="C49" s="16"/>
    </row>
    <row r="50" spans="1:3" x14ac:dyDescent="0.35">
      <c r="A50" s="17">
        <v>2009</v>
      </c>
      <c r="B50" s="18"/>
      <c r="C50" s="19"/>
    </row>
    <row r="51" spans="1:3" x14ac:dyDescent="0.35">
      <c r="A51" s="17">
        <v>2010</v>
      </c>
      <c r="B51" s="18"/>
      <c r="C51" s="19"/>
    </row>
    <row r="52" spans="1:3" x14ac:dyDescent="0.35">
      <c r="A52" s="9">
        <v>2011</v>
      </c>
      <c r="B52" s="18"/>
      <c r="C52" s="21"/>
    </row>
    <row r="53" spans="1:3" x14ac:dyDescent="0.35">
      <c r="A53" s="9">
        <v>2012</v>
      </c>
      <c r="B53" s="18"/>
      <c r="C53" s="21"/>
    </row>
    <row r="54" spans="1:3" x14ac:dyDescent="0.35">
      <c r="A54" s="9">
        <v>2013</v>
      </c>
      <c r="B54" s="20">
        <v>739</v>
      </c>
      <c r="C54" s="7">
        <v>20709.492299999998</v>
      </c>
    </row>
    <row r="55" spans="1:3" x14ac:dyDescent="0.35">
      <c r="A55" s="9">
        <v>2014</v>
      </c>
      <c r="B55" s="20">
        <v>672</v>
      </c>
      <c r="C55" s="7">
        <v>16585.461899999998</v>
      </c>
    </row>
    <row r="56" spans="1:3" x14ac:dyDescent="0.35">
      <c r="A56" s="9">
        <v>2015</v>
      </c>
      <c r="B56" s="20">
        <v>625</v>
      </c>
      <c r="C56" s="7">
        <v>14847.947099999999</v>
      </c>
    </row>
    <row r="57" spans="1:3" x14ac:dyDescent="0.35">
      <c r="A57" s="9">
        <v>2016</v>
      </c>
      <c r="B57" s="20">
        <v>629</v>
      </c>
      <c r="C57" s="7">
        <v>15146.775</v>
      </c>
    </row>
    <row r="58" spans="1:3" x14ac:dyDescent="0.35">
      <c r="A58" s="9">
        <v>2017</v>
      </c>
      <c r="B58" s="10">
        <v>602</v>
      </c>
      <c r="C58" s="7">
        <v>13182.315299999998</v>
      </c>
    </row>
    <row r="59" spans="1:3" x14ac:dyDescent="0.35">
      <c r="A59" s="5">
        <v>2018</v>
      </c>
      <c r="B59" s="10">
        <v>587</v>
      </c>
      <c r="C59" s="11">
        <v>13676.254199999999</v>
      </c>
    </row>
    <row r="60" spans="1:3" x14ac:dyDescent="0.35">
      <c r="A60" s="5">
        <v>2019</v>
      </c>
      <c r="B60" s="10">
        <v>590</v>
      </c>
      <c r="C60" s="11">
        <v>20108.755799999999</v>
      </c>
    </row>
    <row r="61" spans="1:3" x14ac:dyDescent="0.35">
      <c r="A61" s="5">
        <v>2020</v>
      </c>
      <c r="B61" s="10">
        <v>599</v>
      </c>
      <c r="C61" s="11">
        <v>26533.042199999996</v>
      </c>
    </row>
    <row r="62" spans="1:3" x14ac:dyDescent="0.35">
      <c r="A62" s="12">
        <v>2021</v>
      </c>
      <c r="B62" s="13">
        <v>579</v>
      </c>
      <c r="C62" s="14">
        <f>315615.96/10</f>
        <v>31561.596000000001</v>
      </c>
    </row>
    <row r="65" spans="1:7" x14ac:dyDescent="0.35">
      <c r="A65" s="2" t="s">
        <v>5</v>
      </c>
      <c r="B65" s="15"/>
      <c r="C65" s="16"/>
    </row>
    <row r="66" spans="1:7" x14ac:dyDescent="0.35">
      <c r="A66" s="17">
        <v>2009</v>
      </c>
      <c r="B66" s="37">
        <f t="shared" ref="B66:C78" si="0">B5+B20+B35+B50</f>
        <v>66163</v>
      </c>
      <c r="C66" s="38">
        <f t="shared" si="0"/>
        <v>20789369</v>
      </c>
    </row>
    <row r="67" spans="1:7" x14ac:dyDescent="0.35">
      <c r="A67" s="17">
        <v>2010</v>
      </c>
      <c r="B67" s="37">
        <f t="shared" si="0"/>
        <v>66609</v>
      </c>
      <c r="C67" s="38">
        <f t="shared" si="0"/>
        <v>21808869</v>
      </c>
    </row>
    <row r="68" spans="1:7" x14ac:dyDescent="0.35">
      <c r="A68" s="17">
        <v>2011</v>
      </c>
      <c r="B68" s="37">
        <f t="shared" si="0"/>
        <v>68710</v>
      </c>
      <c r="C68" s="38">
        <f t="shared" si="0"/>
        <v>22645200.853799999</v>
      </c>
    </row>
    <row r="69" spans="1:7" x14ac:dyDescent="0.35">
      <c r="A69" s="17">
        <v>2012</v>
      </c>
      <c r="B69" s="37">
        <f t="shared" si="0"/>
        <v>69531</v>
      </c>
      <c r="C69" s="38">
        <f t="shared" si="0"/>
        <v>23465679.577199996</v>
      </c>
    </row>
    <row r="70" spans="1:7" x14ac:dyDescent="0.35">
      <c r="A70" s="17">
        <v>2013</v>
      </c>
      <c r="B70" s="37">
        <f t="shared" si="0"/>
        <v>71412</v>
      </c>
      <c r="C70" s="38">
        <f t="shared" si="0"/>
        <v>22737732.759</v>
      </c>
    </row>
    <row r="71" spans="1:7" x14ac:dyDescent="0.35">
      <c r="A71" s="17">
        <v>2014</v>
      </c>
      <c r="B71" s="37">
        <f t="shared" si="0"/>
        <v>73156</v>
      </c>
      <c r="C71" s="38">
        <f t="shared" si="0"/>
        <v>22441713.430500001</v>
      </c>
    </row>
    <row r="72" spans="1:7" x14ac:dyDescent="0.35">
      <c r="A72" s="17">
        <v>2015</v>
      </c>
      <c r="B72" s="37">
        <f t="shared" si="0"/>
        <v>75160</v>
      </c>
      <c r="C72" s="38">
        <f t="shared" si="0"/>
        <v>24315651.895499997</v>
      </c>
    </row>
    <row r="73" spans="1:7" x14ac:dyDescent="0.35">
      <c r="A73" s="17">
        <v>2016</v>
      </c>
      <c r="B73" s="37">
        <f t="shared" si="0"/>
        <v>76859</v>
      </c>
      <c r="C73" s="38">
        <f t="shared" si="0"/>
        <v>25142382.386099998</v>
      </c>
    </row>
    <row r="74" spans="1:7" x14ac:dyDescent="0.35">
      <c r="A74" s="17">
        <v>2017</v>
      </c>
      <c r="B74" s="37">
        <f t="shared" si="0"/>
        <v>78650</v>
      </c>
      <c r="C74" s="38">
        <f t="shared" si="0"/>
        <v>26645635.623600002</v>
      </c>
    </row>
    <row r="75" spans="1:7" x14ac:dyDescent="0.35">
      <c r="A75" s="17">
        <v>2018</v>
      </c>
      <c r="B75" s="37">
        <f t="shared" si="0"/>
        <v>82440</v>
      </c>
      <c r="C75" s="38">
        <f t="shared" si="0"/>
        <v>35302802.467599995</v>
      </c>
    </row>
    <row r="76" spans="1:7" x14ac:dyDescent="0.35">
      <c r="A76" s="17">
        <v>2019</v>
      </c>
      <c r="B76" s="37">
        <f t="shared" si="0"/>
        <v>84200</v>
      </c>
      <c r="C76" s="38">
        <f t="shared" si="0"/>
        <v>44057418.665899999</v>
      </c>
    </row>
    <row r="77" spans="1:7" x14ac:dyDescent="0.35">
      <c r="A77" s="17">
        <v>2020</v>
      </c>
      <c r="B77" s="37">
        <f t="shared" si="0"/>
        <v>88032</v>
      </c>
      <c r="C77" s="38">
        <f t="shared" si="0"/>
        <v>43009601.357799999</v>
      </c>
    </row>
    <row r="78" spans="1:7" x14ac:dyDescent="0.35">
      <c r="A78" s="39">
        <v>2021</v>
      </c>
      <c r="B78" s="40">
        <f t="shared" si="0"/>
        <v>91271</v>
      </c>
      <c r="C78" s="41">
        <f t="shared" si="0"/>
        <v>48025941.740000002</v>
      </c>
      <c r="D78" s="25"/>
      <c r="E78" s="26"/>
      <c r="F78" s="26"/>
      <c r="G78" s="26"/>
    </row>
    <row r="79" spans="1:7" s="26" customFormat="1" x14ac:dyDescent="0.35">
      <c r="B79" s="27"/>
      <c r="C79" s="27"/>
      <c r="D79" s="27"/>
    </row>
    <row r="80" spans="1:7" s="26" customFormat="1" x14ac:dyDescent="0.35">
      <c r="B80" s="27"/>
      <c r="C80" s="27"/>
      <c r="D80" s="27"/>
    </row>
    <row r="81" spans="2:4" s="26" customFormat="1" x14ac:dyDescent="0.35">
      <c r="B81" s="27"/>
      <c r="C81" s="27"/>
      <c r="D81" s="27"/>
    </row>
    <row r="82" spans="2:4" s="26" customFormat="1" x14ac:dyDescent="0.35">
      <c r="B82" s="27"/>
      <c r="C82" s="27"/>
      <c r="D82" s="2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8647-6BC7-4B1F-AB31-71054A22444F}">
  <dimension ref="B1:F21"/>
  <sheetViews>
    <sheetView zoomScaleNormal="100" workbookViewId="0">
      <pane ySplit="2" topLeftCell="A3" activePane="bottomLeft" state="frozen"/>
      <selection pane="bottomLeft" activeCell="D20" sqref="D20"/>
    </sheetView>
  </sheetViews>
  <sheetFormatPr defaultRowHeight="14.5" x14ac:dyDescent="0.35"/>
  <cols>
    <col min="1" max="1" width="3.90625" customWidth="1"/>
    <col min="2" max="2" width="15.81640625" customWidth="1"/>
    <col min="3" max="5" width="15.81640625" style="1" customWidth="1"/>
    <col min="6" max="6" width="15.81640625" customWidth="1"/>
  </cols>
  <sheetData>
    <row r="1" spans="2:6" s="26" customFormat="1" x14ac:dyDescent="0.35">
      <c r="C1" s="27"/>
      <c r="D1" s="27"/>
      <c r="E1" s="27"/>
    </row>
    <row r="2" spans="2:6" s="26" customFormat="1" x14ac:dyDescent="0.35">
      <c r="B2" s="33" t="s">
        <v>11</v>
      </c>
      <c r="C2" s="34" t="s">
        <v>0</v>
      </c>
      <c r="D2" s="34" t="s">
        <v>15</v>
      </c>
      <c r="E2" s="34" t="s">
        <v>17</v>
      </c>
      <c r="F2" s="34" t="s">
        <v>16</v>
      </c>
    </row>
    <row r="3" spans="2:6" s="26" customFormat="1" x14ac:dyDescent="0.35">
      <c r="B3" s="35">
        <v>2009</v>
      </c>
      <c r="C3" s="27">
        <v>66163</v>
      </c>
      <c r="D3" s="27">
        <v>20789369</v>
      </c>
      <c r="E3" s="27">
        <v>22166204</v>
      </c>
      <c r="F3" s="36">
        <f>+E3/D3</f>
        <v>1.0662278398156289</v>
      </c>
    </row>
    <row r="4" spans="2:6" s="26" customFormat="1" x14ac:dyDescent="0.35">
      <c r="B4" s="35">
        <v>2010</v>
      </c>
      <c r="C4" s="27">
        <v>66609</v>
      </c>
      <c r="D4" s="27">
        <v>21808869</v>
      </c>
      <c r="E4" s="27">
        <v>21398887</v>
      </c>
      <c r="F4" s="36">
        <f t="shared" ref="F4:F15" si="0">+E4/D4</f>
        <v>0.98120113427248334</v>
      </c>
    </row>
    <row r="5" spans="2:6" s="26" customFormat="1" x14ac:dyDescent="0.35">
      <c r="B5" s="35">
        <v>2011</v>
      </c>
      <c r="C5" s="27">
        <v>68710</v>
      </c>
      <c r="D5" s="27">
        <v>22645200.853799999</v>
      </c>
      <c r="E5" s="27">
        <v>20323155</v>
      </c>
      <c r="F5" s="36">
        <f t="shared" si="0"/>
        <v>0.89745969272732917</v>
      </c>
    </row>
    <row r="6" spans="2:6" s="26" customFormat="1" x14ac:dyDescent="0.35">
      <c r="B6" s="35">
        <v>2012</v>
      </c>
      <c r="C6" s="27">
        <v>69531</v>
      </c>
      <c r="D6" s="27">
        <v>23465679.577199999</v>
      </c>
      <c r="E6" s="27">
        <v>21145381</v>
      </c>
      <c r="F6" s="36">
        <f t="shared" si="0"/>
        <v>0.90111948091823113</v>
      </c>
    </row>
    <row r="7" spans="2:6" s="26" customFormat="1" x14ac:dyDescent="0.35">
      <c r="B7" s="35">
        <v>2013</v>
      </c>
      <c r="C7" s="27">
        <v>71412</v>
      </c>
      <c r="D7" s="27">
        <v>22737732.759</v>
      </c>
      <c r="E7" s="27">
        <v>21093380</v>
      </c>
      <c r="F7" s="36">
        <f t="shared" si="0"/>
        <v>0.92768176245060596</v>
      </c>
    </row>
    <row r="8" spans="2:6" s="26" customFormat="1" x14ac:dyDescent="0.35">
      <c r="B8" s="35">
        <v>2014</v>
      </c>
      <c r="C8" s="27">
        <v>73156</v>
      </c>
      <c r="D8" s="27">
        <v>22441713.430500001</v>
      </c>
      <c r="E8" s="27">
        <v>21235510</v>
      </c>
      <c r="F8" s="36">
        <f t="shared" si="0"/>
        <v>0.94625172296957161</v>
      </c>
    </row>
    <row r="9" spans="2:6" s="26" customFormat="1" x14ac:dyDescent="0.35">
      <c r="B9" s="35">
        <v>2015</v>
      </c>
      <c r="C9" s="27">
        <v>75160</v>
      </c>
      <c r="D9" s="27">
        <v>24315651.895499997</v>
      </c>
      <c r="E9" s="27">
        <v>21235510</v>
      </c>
      <c r="F9" s="36">
        <f t="shared" si="0"/>
        <v>0.87332678108991901</v>
      </c>
    </row>
    <row r="10" spans="2:6" s="26" customFormat="1" x14ac:dyDescent="0.35">
      <c r="B10" s="35">
        <v>2016</v>
      </c>
      <c r="C10" s="27">
        <v>76859</v>
      </c>
      <c r="D10" s="27">
        <v>25142382.386099998</v>
      </c>
      <c r="E10" s="27">
        <v>21308311</v>
      </c>
      <c r="F10" s="36">
        <f t="shared" si="0"/>
        <v>0.84750564496148661</v>
      </c>
    </row>
    <row r="11" spans="2:6" s="26" customFormat="1" x14ac:dyDescent="0.35">
      <c r="B11" s="35">
        <v>2017</v>
      </c>
      <c r="C11" s="27">
        <v>78650</v>
      </c>
      <c r="D11" s="27">
        <v>26645635.623600002</v>
      </c>
      <c r="E11" s="27">
        <v>25459510</v>
      </c>
      <c r="F11" s="36">
        <f t="shared" si="0"/>
        <v>0.95548518187535925</v>
      </c>
    </row>
    <row r="12" spans="2:6" s="26" customFormat="1" x14ac:dyDescent="0.35">
      <c r="B12" s="35">
        <v>2018</v>
      </c>
      <c r="C12" s="27">
        <v>82440</v>
      </c>
      <c r="D12" s="27">
        <v>35302802.467599995</v>
      </c>
      <c r="E12" s="27">
        <v>27379510</v>
      </c>
      <c r="F12" s="36">
        <f t="shared" si="0"/>
        <v>0.7755619408722072</v>
      </c>
    </row>
    <row r="13" spans="2:6" s="26" customFormat="1" x14ac:dyDescent="0.35">
      <c r="B13" s="35">
        <v>2019</v>
      </c>
      <c r="C13" s="27">
        <v>84200</v>
      </c>
      <c r="D13" s="27">
        <v>44057418.665899999</v>
      </c>
      <c r="E13" s="27">
        <v>27454480</v>
      </c>
      <c r="F13" s="36">
        <f t="shared" si="0"/>
        <v>0.62315225974075261</v>
      </c>
    </row>
    <row r="14" spans="2:6" s="26" customFormat="1" x14ac:dyDescent="0.35">
      <c r="B14" s="35">
        <v>2020</v>
      </c>
      <c r="C14" s="27">
        <v>88032</v>
      </c>
      <c r="D14" s="27">
        <v>43009601.357799999</v>
      </c>
      <c r="E14" s="27">
        <v>30472281</v>
      </c>
      <c r="F14" s="36">
        <f t="shared" si="0"/>
        <v>0.70849949867005002</v>
      </c>
    </row>
    <row r="15" spans="2:6" s="26" customFormat="1" x14ac:dyDescent="0.35">
      <c r="B15" s="35">
        <v>2021</v>
      </c>
      <c r="C15" s="27">
        <v>91020</v>
      </c>
      <c r="D15" s="27">
        <v>48025942</v>
      </c>
      <c r="E15" s="27">
        <v>30374480</v>
      </c>
      <c r="F15" s="36">
        <f t="shared" si="0"/>
        <v>0.63245984847106174</v>
      </c>
    </row>
    <row r="16" spans="2:6" s="26" customFormat="1" x14ac:dyDescent="0.35">
      <c r="C16" s="27"/>
      <c r="D16" s="27"/>
      <c r="E16" s="27"/>
    </row>
    <row r="17" spans="3:5" s="26" customFormat="1" x14ac:dyDescent="0.35">
      <c r="C17" s="27"/>
      <c r="D17" s="27"/>
      <c r="E17" s="27"/>
    </row>
    <row r="18" spans="3:5" s="26" customFormat="1" x14ac:dyDescent="0.35">
      <c r="C18" s="27"/>
      <c r="D18" s="27"/>
      <c r="E18" s="27"/>
    </row>
    <row r="19" spans="3:5" s="26" customFormat="1" x14ac:dyDescent="0.35">
      <c r="C19" s="27"/>
      <c r="D19" s="27"/>
      <c r="E19" s="27"/>
    </row>
    <row r="20" spans="3:5" s="26" customFormat="1" x14ac:dyDescent="0.35">
      <c r="C20" s="27"/>
      <c r="D20" s="27"/>
      <c r="E20" s="27"/>
    </row>
    <row r="21" spans="3:5" s="26" customFormat="1" x14ac:dyDescent="0.35">
      <c r="C21" s="27"/>
      <c r="D21" s="27"/>
      <c r="E21" s="27"/>
    </row>
  </sheetData>
  <pageMargins left="0.7" right="0.7" top="0.75" bottom="0.75" header="0.3" footer="0.3"/>
  <pageSetup orientation="portrait" r:id="rId1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 A C T I V E ! 1 5 6 7 6 8 7 7 . 1 < / d o c u m e n t i d >  
     < s e n d e r i d > K E A B E T < / s e n d e r i d >  
     < s e n d e r e m a i l > B K E A T I N G @ G U N S T E R . C O M < / s e n d e r e m a i l >  
     < l a s t m o d i f i e d > 2 0 2 2 - 0 6 - 0 7 T 0 9 : 1 3 : 5 4 . 0 0 0 0 0 0 0 - 0 4 : 0 0 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7545EC571C84F996F80BF1BEFE3E8" ma:contentTypeVersion="16" ma:contentTypeDescription="Create a new document." ma:contentTypeScope="" ma:versionID="86e303fd14106f6ce8c95440d9abdbf3">
  <xsd:schema xmlns:xsd="http://www.w3.org/2001/XMLSchema" xmlns:xs="http://www.w3.org/2001/XMLSchema" xmlns:p="http://schemas.microsoft.com/office/2006/metadata/properties" xmlns:ns1="http://schemas.microsoft.com/sharepoint/v3" xmlns:ns3="ffbed866-c5a5-4660-b1b1-a4ba0c06522c" xmlns:ns4="03572804-9a32-408a-9344-5f468dd7d457" targetNamespace="http://schemas.microsoft.com/office/2006/metadata/properties" ma:root="true" ma:fieldsID="7620d6cf01431f3516958248b9e06db4" ns1:_="" ns3:_="" ns4:_="">
    <xsd:import namespace="http://schemas.microsoft.com/sharepoint/v3"/>
    <xsd:import namespace="ffbed866-c5a5-4660-b1b1-a4ba0c06522c"/>
    <xsd:import namespace="03572804-9a32-408a-9344-5f468dd7d45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ed866-c5a5-4660-b1b1-a4ba0c0652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72804-9a32-408a-9344-5f468dd7d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3E650C-13A7-4501-BB5C-5734831EF8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48CDC-4855-4B77-8C41-7C22E1667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bed866-c5a5-4660-b1b1-a4ba0c06522c"/>
    <ds:schemaRef ds:uri="03572804-9a32-408a-9344-5f468dd7d4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0E49C-1A90-4D39-B8AB-5C867AB877CB}">
  <ds:schemaRefs>
    <ds:schemaRef ds:uri="http://purl.org/dc/dcmitype/"/>
    <ds:schemaRef ds:uri="http://schemas.microsoft.com/office/infopath/2007/PartnerControls"/>
    <ds:schemaRef ds:uri="ffbed866-c5a5-4660-b1b1-a4ba0c06522c"/>
    <ds:schemaRef ds:uri="03572804-9a32-408a-9344-5f468dd7d457"/>
    <ds:schemaRef ds:uri="http://schemas.microsoft.com/office/2006/documentManagement/types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Capacity Holdings by Month</vt:lpstr>
      <vt:lpstr>Total Capacity by Year</vt:lpstr>
      <vt:lpstr>Customers and Volumes</vt:lpstr>
      <vt:lpstr>Volumes vs. Capacity Holdings</vt:lpstr>
      <vt:lpstr>Volumes and Customers Chart</vt:lpstr>
      <vt:lpstr>Coverage Ratio Chart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 Curtis</dc:creator>
  <cp:lastModifiedBy>Hancock, Bill</cp:lastModifiedBy>
  <dcterms:created xsi:type="dcterms:W3CDTF">2022-01-13T05:18:17Z</dcterms:created>
  <dcterms:modified xsi:type="dcterms:W3CDTF">2022-06-07T13:13:54Z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0x01010008D7545EC571C84F996F80BF1BEFE3E8</vt:lpwstr>
  </property>
</Properties>
</file>