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225"/>
  </bookViews>
  <sheets>
    <sheet name="FPU Pension Reconciliation" sheetId="1" r:id="rId1"/>
    <sheet name="GL detail"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B7" i="1" l="1"/>
  <c r="B6" i="1"/>
  <c r="B5" i="1"/>
  <c r="D8" i="1"/>
  <c r="D5" i="1"/>
  <c r="C9" i="1"/>
  <c r="D9" i="1" s="1"/>
  <c r="D10" i="1" s="1"/>
  <c r="C6" i="1"/>
  <c r="D6" i="1" s="1"/>
  <c r="C10" i="1" l="1"/>
  <c r="J15" i="2"/>
  <c r="B10" i="1"/>
</calcChain>
</file>

<file path=xl/sharedStrings.xml><?xml version="1.0" encoding="utf-8"?>
<sst xmlns="http://schemas.openxmlformats.org/spreadsheetml/2006/main" count="202" uniqueCount="52">
  <si>
    <t>Service Cost</t>
  </si>
  <si>
    <t>Plus: Interest Cost</t>
  </si>
  <si>
    <t>Less: Expected Return on Plan Assets</t>
  </si>
  <si>
    <t>Plus: Amort. Of Prior Service Cost</t>
  </si>
  <si>
    <t>Plus: Amort. of (Gain)/Loss</t>
  </si>
  <si>
    <t>Net Periodic Benefit Cost</t>
  </si>
  <si>
    <t>Journal_Type</t>
  </si>
  <si>
    <t>Originating_Org</t>
  </si>
  <si>
    <t>Journal_Number</t>
  </si>
  <si>
    <t>Account_Code</t>
  </si>
  <si>
    <t>Seg1_Code</t>
  </si>
  <si>
    <t>Seg2_Code</t>
  </si>
  <si>
    <t>Seg3_Code</t>
  </si>
  <si>
    <t>Seg4_Code</t>
  </si>
  <si>
    <t>Reference_Code</t>
  </si>
  <si>
    <t>Amount</t>
  </si>
  <si>
    <t>Description</t>
  </si>
  <si>
    <t>Vendor_Name</t>
  </si>
  <si>
    <t>Document_1</t>
  </si>
  <si>
    <t>Document_2</t>
  </si>
  <si>
    <t>Apply_Date</t>
  </si>
  <si>
    <t>Posted_Date</t>
  </si>
  <si>
    <t>Posted_Status</t>
  </si>
  <si>
    <t>ACCR</t>
  </si>
  <si>
    <t>FC00</t>
  </si>
  <si>
    <t/>
  </si>
  <si>
    <t>Yes</t>
  </si>
  <si>
    <t>FN00</t>
  </si>
  <si>
    <t>9260</t>
  </si>
  <si>
    <t>FE00</t>
  </si>
  <si>
    <t>FF00</t>
  </si>
  <si>
    <t>Amounts in ones</t>
  </si>
  <si>
    <t>OPC_ROG_112</t>
  </si>
  <si>
    <t>Please reconcile the amount of defined benefit pension expense in the test year to the most recent actuarial report concerning the determination of the net periodic benefit cost for each defined benefit pension plan in which FPUC employees participate. Identify, quantify, and explain each reconciling item.</t>
  </si>
  <si>
    <t>JRNL00551297</t>
  </si>
  <si>
    <t>AA740</t>
  </si>
  <si>
    <t>9292</t>
  </si>
  <si>
    <t>Pension Plan Accrual-FASB 87</t>
  </si>
  <si>
    <t>JRNL00552919</t>
  </si>
  <si>
    <t>JRNL00554947</t>
  </si>
  <si>
    <t>JRNL00549765</t>
  </si>
  <si>
    <t>FN00-AA740-9292-9260</t>
  </si>
  <si>
    <t>FE00-AA740-9292-9260</t>
  </si>
  <si>
    <t>FF00-AA740-9292-9260</t>
  </si>
  <si>
    <t xml:space="preserve">(2) In March of 2022, FPUC's parent company Chesapeake Utilities Corporation obtained a ten year benefit cost projection from the Plan's actuary for purposes of analyzing expected future costs associated with the FPUC pension plan. </t>
  </si>
  <si>
    <t xml:space="preserve">This projection was issued subsequent to the plan's most recent actuarial determination received in January of 2022 and included updated assumptions regarding discount rate and expected return on plan assets. </t>
  </si>
  <si>
    <t>The ten year projection was utilized in the initial rate case filing submission in March of 2022 because it reflects a longer term view of rising interest rates and return on plan assets.</t>
  </si>
  <si>
    <t xml:space="preserve">(3) The portion of total net periodic benefit cost attributable to FPUC is 65% of the total amount presented in the source data. The remainder is allocated to the Company's Florida electric operations. </t>
  </si>
  <si>
    <t xml:space="preserve">(1) Please see OPC_ROG_112b for the source information provided by Prudential for 2022. </t>
  </si>
  <si>
    <t>January 2022 Prudential (Actuary) Report (1)</t>
  </si>
  <si>
    <t xml:space="preserve">March 2022 Prudential Actuarial Projection used for FPUC Rate Case Filing (2) </t>
  </si>
  <si>
    <t>Expected Net Periodic Benefit Cost  Allocated to FPUC in 2023 Test Year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</si>
</sst>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Red]\-#,##0.00"/>
  </numFmts>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9"/>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2" fillId="0" borderId="0" xfId="0" applyFont="1"/>
    <xf numFmtId="43" fontId="0" fillId="0" borderId="0" xfId="1" applyFont="1"/>
    <xf numFmtId="0" fontId="2" fillId="0" borderId="0" xfId="0" applyFont="1" applyAlignment="1">
      <alignment horizontal="center"/>
    </xf>
    <xf numFmtId="49" fontId="2" fillId="0" borderId="0" xfId="0" applyNumberFormat="1" applyFont="1" applyAlignment="1">
      <alignment horizontal="center"/>
    </xf>
    <xf numFmtId="164" fontId="2" fillId="0" borderId="0" xfId="0" applyNumberFormat="1" applyFont="1" applyAlignment="1">
      <alignment horizontal="center"/>
    </xf>
    <xf numFmtId="14" fontId="2" fillId="0" borderId="0" xfId="0" applyNumberFormat="1" applyFont="1" applyAlignment="1">
      <alignment horizontal="center"/>
    </xf>
    <xf numFmtId="49" fontId="0" fillId="0" borderId="0" xfId="0" applyNumberFormat="1"/>
    <xf numFmtId="164" fontId="0" fillId="0" borderId="0" xfId="0" applyNumberFormat="1"/>
    <xf numFmtId="14" fontId="0" fillId="0" borderId="0" xfId="0" applyNumberFormat="1"/>
    <xf numFmtId="164" fontId="0" fillId="2" borderId="0" xfId="0" applyNumberFormat="1" applyFill="1"/>
    <xf numFmtId="0" fontId="4" fillId="0" borderId="0" xfId="0" applyFont="1"/>
    <xf numFmtId="43" fontId="0" fillId="0" borderId="0" xfId="1" applyFont="1" applyFill="1"/>
    <xf numFmtId="0" fontId="3" fillId="0" borderId="0" xfId="0" applyFont="1" applyFill="1"/>
    <xf numFmtId="164" fontId="0" fillId="3" borderId="0" xfId="0" applyNumberFormat="1" applyFill="1"/>
    <xf numFmtId="164" fontId="0" fillId="4" borderId="0" xfId="0" applyNumberFormat="1" applyFill="1"/>
    <xf numFmtId="43" fontId="0" fillId="0" borderId="0" xfId="0" applyNumberFormat="1" applyFill="1"/>
    <xf numFmtId="0" fontId="2" fillId="0" borderId="0" xfId="0" applyFont="1" applyFill="1" applyAlignment="1">
      <alignment horizontal="center" wrapText="1"/>
    </xf>
    <xf numFmtId="0" fontId="2" fillId="0" borderId="0" xfId="0" applyFont="1" applyAlignment="1">
      <alignment horizontal="center" wrapText="1"/>
    </xf>
    <xf numFmtId="0" fontId="3" fillId="0" borderId="0" xfId="0" applyFont="1"/>
    <xf numFmtId="43" fontId="0" fillId="0" borderId="1" xfId="1" applyFont="1" applyFill="1" applyBorder="1"/>
    <xf numFmtId="43" fontId="0" fillId="0" borderId="1" xfId="1" applyFont="1" applyBorder="1"/>
    <xf numFmtId="44" fontId="0" fillId="0" borderId="0" xfId="2" applyFont="1" applyFill="1"/>
    <xf numFmtId="44" fontId="0" fillId="0" borderId="0" xfId="2" applyFont="1"/>
    <xf numFmtId="44" fontId="0" fillId="0" borderId="2" xfId="2" applyFont="1" applyFill="1" applyBorder="1"/>
    <xf numFmtId="0" fontId="2" fillId="0" borderId="0" xfId="0" applyFont="1" applyBorder="1" applyAlignment="1">
      <alignment horizontal="center" wrapText="1"/>
    </xf>
    <xf numFmtId="44" fontId="0" fillId="0" borderId="0" xfId="2" applyFont="1" applyBorder="1"/>
    <xf numFmtId="43" fontId="0" fillId="0" borderId="0" xfId="1" applyFont="1" applyBorder="1"/>
    <xf numFmtId="43" fontId="0" fillId="0" borderId="0" xfId="0" applyNumberFormat="1" applyBorder="1"/>
    <xf numFmtId="44" fontId="0" fillId="0" borderId="0" xfId="2" applyFont="1" applyFill="1" applyBorder="1"/>
    <xf numFmtId="0" fontId="0" fillId="0" borderId="0" xfId="0" applyBorder="1"/>
    <xf numFmtId="0" fontId="2" fillId="0" borderId="0" xfId="0" applyFont="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F4" sqref="F4"/>
    </sheetView>
  </sheetViews>
  <sheetFormatPr defaultRowHeight="15" x14ac:dyDescent="0.25"/>
  <cols>
    <col min="1" max="1" width="39.85546875" customWidth="1"/>
    <col min="2" max="3" width="19.140625" customWidth="1"/>
    <col min="4" max="5" width="18.28515625" customWidth="1"/>
    <col min="6" max="6" width="18" customWidth="1"/>
    <col min="7" max="7" width="14" bestFit="1" customWidth="1"/>
  </cols>
  <sheetData>
    <row r="1" spans="1:11" x14ac:dyDescent="0.25">
      <c r="A1" s="1" t="s">
        <v>32</v>
      </c>
      <c r="B1" s="1"/>
      <c r="C1" s="1"/>
      <c r="D1" s="1"/>
      <c r="E1" s="1"/>
      <c r="F1" s="1"/>
      <c r="G1" s="1"/>
      <c r="H1" s="1"/>
      <c r="I1" s="1"/>
      <c r="J1" s="1"/>
      <c r="K1" s="1"/>
    </row>
    <row r="2" spans="1:11" ht="42" customHeight="1" x14ac:dyDescent="0.25">
      <c r="A2" s="31" t="s">
        <v>33</v>
      </c>
      <c r="B2" s="31"/>
      <c r="C2" s="31"/>
      <c r="D2" s="31"/>
      <c r="E2" s="31"/>
      <c r="F2" s="31"/>
      <c r="G2" s="31"/>
      <c r="H2" s="31"/>
      <c r="I2" s="31"/>
      <c r="J2" s="31"/>
      <c r="K2" s="31"/>
    </row>
    <row r="4" spans="1:11" ht="75" x14ac:dyDescent="0.25">
      <c r="A4" s="11" t="s">
        <v>31</v>
      </c>
      <c r="B4" s="17" t="s">
        <v>49</v>
      </c>
      <c r="C4" s="17" t="s">
        <v>50</v>
      </c>
      <c r="D4" s="18" t="s">
        <v>51</v>
      </c>
      <c r="E4" s="25"/>
      <c r="F4" s="25"/>
      <c r="G4" s="3"/>
    </row>
    <row r="5" spans="1:11" x14ac:dyDescent="0.25">
      <c r="A5" t="s">
        <v>0</v>
      </c>
      <c r="B5" s="22">
        <f>0</f>
        <v>0</v>
      </c>
      <c r="C5" s="22">
        <v>0</v>
      </c>
      <c r="D5" s="23">
        <f>C5*0.66</f>
        <v>0</v>
      </c>
      <c r="E5" s="26"/>
      <c r="F5" s="26"/>
    </row>
    <row r="6" spans="1:11" x14ac:dyDescent="0.25">
      <c r="A6" t="s">
        <v>1</v>
      </c>
      <c r="B6" s="12">
        <f>1796000</f>
        <v>1796000</v>
      </c>
      <c r="C6" s="12">
        <f>1729000</f>
        <v>1729000</v>
      </c>
      <c r="D6" s="2">
        <f>C6*0.65</f>
        <v>1123850</v>
      </c>
      <c r="E6" s="27"/>
      <c r="F6" s="28"/>
    </row>
    <row r="7" spans="1:11" x14ac:dyDescent="0.25">
      <c r="A7" t="s">
        <v>2</v>
      </c>
      <c r="B7" s="12">
        <f>-3429000</f>
        <v>-3429000</v>
      </c>
      <c r="C7" s="12">
        <v>-2254000</v>
      </c>
      <c r="D7" s="2">
        <f>C7*0.65</f>
        <v>-1465100</v>
      </c>
      <c r="E7" s="27"/>
      <c r="F7" s="28"/>
    </row>
    <row r="8" spans="1:11" x14ac:dyDescent="0.25">
      <c r="A8" t="s">
        <v>3</v>
      </c>
      <c r="B8" s="12">
        <v>0</v>
      </c>
      <c r="C8" s="12">
        <v>0</v>
      </c>
      <c r="D8" s="2">
        <f t="shared" ref="D8" si="0">C8*0.66</f>
        <v>0</v>
      </c>
      <c r="E8" s="27"/>
      <c r="F8" s="28"/>
    </row>
    <row r="9" spans="1:11" x14ac:dyDescent="0.25">
      <c r="A9" t="s">
        <v>4</v>
      </c>
      <c r="B9" s="12">
        <v>495000</v>
      </c>
      <c r="C9" s="20">
        <f>459000</f>
        <v>459000</v>
      </c>
      <c r="D9" s="21">
        <f>C9*0.65</f>
        <v>298350</v>
      </c>
      <c r="E9" s="27"/>
      <c r="F9" s="28"/>
    </row>
    <row r="10" spans="1:11" ht="15.75" thickBot="1" x14ac:dyDescent="0.3">
      <c r="A10" t="s">
        <v>5</v>
      </c>
      <c r="B10" s="24">
        <f>SUM(B5:B9)</f>
        <v>-1138000</v>
      </c>
      <c r="C10" s="24">
        <f>SUM(C5:C9)</f>
        <v>-66000</v>
      </c>
      <c r="D10" s="24">
        <f>SUM(D5:D9)</f>
        <v>-42900</v>
      </c>
      <c r="E10" s="29"/>
      <c r="F10" s="29"/>
      <c r="G10" s="16"/>
    </row>
    <row r="11" spans="1:11" ht="15.75" thickTop="1" x14ac:dyDescent="0.25">
      <c r="B11" s="2"/>
      <c r="C11" s="2"/>
      <c r="D11" s="2"/>
      <c r="E11" s="27"/>
      <c r="F11" s="30"/>
    </row>
    <row r="13" spans="1:11" x14ac:dyDescent="0.25">
      <c r="A13" s="13" t="s">
        <v>48</v>
      </c>
    </row>
    <row r="14" spans="1:11" x14ac:dyDescent="0.25">
      <c r="A14" s="19" t="s">
        <v>44</v>
      </c>
    </row>
    <row r="15" spans="1:11" x14ac:dyDescent="0.25">
      <c r="A15" s="19" t="s">
        <v>45</v>
      </c>
    </row>
    <row r="16" spans="1:11" x14ac:dyDescent="0.25">
      <c r="A16" s="19" t="s">
        <v>46</v>
      </c>
    </row>
    <row r="17" spans="1:1" x14ac:dyDescent="0.25">
      <c r="A17" s="19" t="s">
        <v>47</v>
      </c>
    </row>
  </sheetData>
  <mergeCells count="1">
    <mergeCell ref="A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J2" sqref="J2:J13"/>
    </sheetView>
  </sheetViews>
  <sheetFormatPr defaultRowHeight="15" x14ac:dyDescent="0.25"/>
  <cols>
    <col min="1" max="1" width="12.7109375" bestFit="1" customWidth="1"/>
    <col min="2" max="2" width="15.140625" bestFit="1" customWidth="1"/>
    <col min="3" max="3" width="15.85546875" bestFit="1" customWidth="1"/>
    <col min="4" max="4" width="21" bestFit="1" customWidth="1"/>
    <col min="5" max="8" width="10.7109375" bestFit="1" customWidth="1"/>
    <col min="9" max="9" width="15.85546875" bestFit="1" customWidth="1"/>
    <col min="10" max="10" width="10.85546875" bestFit="1" customWidth="1"/>
    <col min="11" max="11" width="27.42578125" bestFit="1" customWidth="1"/>
    <col min="12" max="12" width="14" bestFit="1" customWidth="1"/>
    <col min="13" max="13" width="12.140625" bestFit="1" customWidth="1"/>
    <col min="14" max="14" width="13.28515625" bestFit="1" customWidth="1"/>
    <col min="15" max="15" width="11.28515625" bestFit="1" customWidth="1"/>
    <col min="16" max="16" width="12.28515625" bestFit="1" customWidth="1"/>
    <col min="17" max="17" width="13.7109375" bestFit="1" customWidth="1"/>
  </cols>
  <sheetData>
    <row r="1" spans="1:17" x14ac:dyDescent="0.25">
      <c r="A1" s="4" t="s">
        <v>6</v>
      </c>
      <c r="B1" s="4" t="s">
        <v>7</v>
      </c>
      <c r="C1" s="4" t="s">
        <v>8</v>
      </c>
      <c r="D1" s="4" t="s">
        <v>9</v>
      </c>
      <c r="E1" s="4" t="s">
        <v>10</v>
      </c>
      <c r="F1" s="4" t="s">
        <v>11</v>
      </c>
      <c r="G1" s="4" t="s">
        <v>12</v>
      </c>
      <c r="H1" s="4" t="s">
        <v>13</v>
      </c>
      <c r="I1" s="4" t="s">
        <v>14</v>
      </c>
      <c r="J1" s="5" t="s">
        <v>15</v>
      </c>
      <c r="K1" s="4" t="s">
        <v>16</v>
      </c>
      <c r="L1" s="4" t="s">
        <v>17</v>
      </c>
      <c r="M1" s="4" t="s">
        <v>18</v>
      </c>
      <c r="N1" s="4" t="s">
        <v>19</v>
      </c>
      <c r="O1" s="6" t="s">
        <v>20</v>
      </c>
      <c r="P1" s="6" t="s">
        <v>21</v>
      </c>
      <c r="Q1" s="4" t="s">
        <v>22</v>
      </c>
    </row>
    <row r="2" spans="1:17" x14ac:dyDescent="0.25">
      <c r="A2" s="7" t="s">
        <v>23</v>
      </c>
      <c r="B2" s="7" t="s">
        <v>24</v>
      </c>
      <c r="C2" s="7" t="s">
        <v>34</v>
      </c>
      <c r="D2" s="7" t="s">
        <v>42</v>
      </c>
      <c r="E2" s="7" t="s">
        <v>29</v>
      </c>
      <c r="F2" s="7" t="s">
        <v>35</v>
      </c>
      <c r="G2" s="7" t="s">
        <v>36</v>
      </c>
      <c r="H2" s="7" t="s">
        <v>28</v>
      </c>
      <c r="I2" s="7" t="s">
        <v>25</v>
      </c>
      <c r="J2" s="14">
        <v>-27502</v>
      </c>
      <c r="K2" s="7" t="s">
        <v>37</v>
      </c>
      <c r="L2" s="7" t="s">
        <v>25</v>
      </c>
      <c r="M2" s="7" t="s">
        <v>25</v>
      </c>
      <c r="N2" s="7" t="s">
        <v>34</v>
      </c>
      <c r="O2" s="9">
        <v>44620</v>
      </c>
      <c r="P2" s="9">
        <v>44617</v>
      </c>
      <c r="Q2" s="7" t="s">
        <v>26</v>
      </c>
    </row>
    <row r="3" spans="1:17" x14ac:dyDescent="0.25">
      <c r="A3" s="7" t="s">
        <v>23</v>
      </c>
      <c r="B3" s="7" t="s">
        <v>24</v>
      </c>
      <c r="C3" s="7" t="s">
        <v>38</v>
      </c>
      <c r="D3" s="7" t="s">
        <v>42</v>
      </c>
      <c r="E3" s="7" t="s">
        <v>29</v>
      </c>
      <c r="F3" s="7" t="s">
        <v>35</v>
      </c>
      <c r="G3" s="7" t="s">
        <v>36</v>
      </c>
      <c r="H3" s="7" t="s">
        <v>28</v>
      </c>
      <c r="I3" s="7" t="s">
        <v>25</v>
      </c>
      <c r="J3" s="14">
        <v>-27502</v>
      </c>
      <c r="K3" s="7" t="s">
        <v>37</v>
      </c>
      <c r="L3" s="7" t="s">
        <v>25</v>
      </c>
      <c r="M3" s="7" t="s">
        <v>25</v>
      </c>
      <c r="N3" s="7" t="s">
        <v>38</v>
      </c>
      <c r="O3" s="9">
        <v>44651</v>
      </c>
      <c r="P3" s="9">
        <v>44649</v>
      </c>
      <c r="Q3" s="7" t="s">
        <v>26</v>
      </c>
    </row>
    <row r="4" spans="1:17" x14ac:dyDescent="0.25">
      <c r="A4" s="7" t="s">
        <v>23</v>
      </c>
      <c r="B4" s="7" t="s">
        <v>24</v>
      </c>
      <c r="C4" s="7" t="s">
        <v>39</v>
      </c>
      <c r="D4" s="7" t="s">
        <v>42</v>
      </c>
      <c r="E4" s="7" t="s">
        <v>29</v>
      </c>
      <c r="F4" s="7" t="s">
        <v>35</v>
      </c>
      <c r="G4" s="7" t="s">
        <v>36</v>
      </c>
      <c r="H4" s="7" t="s">
        <v>28</v>
      </c>
      <c r="I4" s="7" t="s">
        <v>25</v>
      </c>
      <c r="J4" s="14">
        <v>-27502</v>
      </c>
      <c r="K4" s="7" t="s">
        <v>37</v>
      </c>
      <c r="L4" s="7" t="s">
        <v>25</v>
      </c>
      <c r="M4" s="7" t="s">
        <v>25</v>
      </c>
      <c r="N4" s="7" t="s">
        <v>39</v>
      </c>
      <c r="O4" s="9">
        <v>44681</v>
      </c>
      <c r="P4" s="9">
        <v>44683</v>
      </c>
      <c r="Q4" s="7" t="s">
        <v>26</v>
      </c>
    </row>
    <row r="5" spans="1:17" x14ac:dyDescent="0.25">
      <c r="A5" s="7" t="s">
        <v>23</v>
      </c>
      <c r="B5" s="7" t="s">
        <v>24</v>
      </c>
      <c r="C5" s="7" t="s">
        <v>40</v>
      </c>
      <c r="D5" s="7" t="s">
        <v>42</v>
      </c>
      <c r="E5" s="7" t="s">
        <v>29</v>
      </c>
      <c r="F5" s="7" t="s">
        <v>35</v>
      </c>
      <c r="G5" s="7" t="s">
        <v>36</v>
      </c>
      <c r="H5" s="7" t="s">
        <v>28</v>
      </c>
      <c r="I5" s="7" t="s">
        <v>25</v>
      </c>
      <c r="J5" s="14">
        <v>-27502</v>
      </c>
      <c r="K5" s="7" t="s">
        <v>37</v>
      </c>
      <c r="L5" s="7" t="s">
        <v>25</v>
      </c>
      <c r="M5" s="7" t="s">
        <v>25</v>
      </c>
      <c r="N5" s="7" t="s">
        <v>40</v>
      </c>
      <c r="O5" s="9">
        <v>44592</v>
      </c>
      <c r="P5" s="9">
        <v>44591</v>
      </c>
      <c r="Q5" s="7" t="s">
        <v>26</v>
      </c>
    </row>
    <row r="6" spans="1:17" x14ac:dyDescent="0.25">
      <c r="A6" s="7" t="s">
        <v>23</v>
      </c>
      <c r="B6" s="7" t="s">
        <v>24</v>
      </c>
      <c r="C6" s="7" t="s">
        <v>34</v>
      </c>
      <c r="D6" s="7" t="s">
        <v>43</v>
      </c>
      <c r="E6" s="7" t="s">
        <v>30</v>
      </c>
      <c r="F6" s="7" t="s">
        <v>35</v>
      </c>
      <c r="G6" s="7" t="s">
        <v>36</v>
      </c>
      <c r="H6" s="7" t="s">
        <v>28</v>
      </c>
      <c r="I6" s="7" t="s">
        <v>25</v>
      </c>
      <c r="J6" s="15">
        <v>-18018</v>
      </c>
      <c r="K6" s="7" t="s">
        <v>37</v>
      </c>
      <c r="L6" s="7" t="s">
        <v>25</v>
      </c>
      <c r="M6" s="7" t="s">
        <v>25</v>
      </c>
      <c r="N6" s="7" t="s">
        <v>34</v>
      </c>
      <c r="O6" s="9">
        <v>44620</v>
      </c>
      <c r="P6" s="9">
        <v>44617</v>
      </c>
      <c r="Q6" s="7" t="s">
        <v>26</v>
      </c>
    </row>
    <row r="7" spans="1:17" x14ac:dyDescent="0.25">
      <c r="A7" s="7" t="s">
        <v>23</v>
      </c>
      <c r="B7" s="7" t="s">
        <v>24</v>
      </c>
      <c r="C7" s="7" t="s">
        <v>38</v>
      </c>
      <c r="D7" s="7" t="s">
        <v>43</v>
      </c>
      <c r="E7" s="7" t="s">
        <v>30</v>
      </c>
      <c r="F7" s="7" t="s">
        <v>35</v>
      </c>
      <c r="G7" s="7" t="s">
        <v>36</v>
      </c>
      <c r="H7" s="7" t="s">
        <v>28</v>
      </c>
      <c r="I7" s="7" t="s">
        <v>25</v>
      </c>
      <c r="J7" s="15">
        <v>-18018</v>
      </c>
      <c r="K7" s="7" t="s">
        <v>37</v>
      </c>
      <c r="L7" s="7" t="s">
        <v>25</v>
      </c>
      <c r="M7" s="7" t="s">
        <v>25</v>
      </c>
      <c r="N7" s="7" t="s">
        <v>38</v>
      </c>
      <c r="O7" s="9">
        <v>44651</v>
      </c>
      <c r="P7" s="9">
        <v>44649</v>
      </c>
      <c r="Q7" s="7" t="s">
        <v>26</v>
      </c>
    </row>
    <row r="8" spans="1:17" x14ac:dyDescent="0.25">
      <c r="A8" s="7" t="s">
        <v>23</v>
      </c>
      <c r="B8" s="7" t="s">
        <v>24</v>
      </c>
      <c r="C8" s="7" t="s">
        <v>39</v>
      </c>
      <c r="D8" s="7" t="s">
        <v>43</v>
      </c>
      <c r="E8" s="7" t="s">
        <v>30</v>
      </c>
      <c r="F8" s="7" t="s">
        <v>35</v>
      </c>
      <c r="G8" s="7" t="s">
        <v>36</v>
      </c>
      <c r="H8" s="7" t="s">
        <v>28</v>
      </c>
      <c r="I8" s="7" t="s">
        <v>25</v>
      </c>
      <c r="J8" s="15">
        <v>-18018</v>
      </c>
      <c r="K8" s="7" t="s">
        <v>37</v>
      </c>
      <c r="L8" s="7" t="s">
        <v>25</v>
      </c>
      <c r="M8" s="7" t="s">
        <v>25</v>
      </c>
      <c r="N8" s="7" t="s">
        <v>39</v>
      </c>
      <c r="O8" s="9">
        <v>44681</v>
      </c>
      <c r="P8" s="9">
        <v>44683</v>
      </c>
      <c r="Q8" s="7" t="s">
        <v>26</v>
      </c>
    </row>
    <row r="9" spans="1:17" x14ac:dyDescent="0.25">
      <c r="A9" s="7" t="s">
        <v>23</v>
      </c>
      <c r="B9" s="7" t="s">
        <v>24</v>
      </c>
      <c r="C9" s="7" t="s">
        <v>40</v>
      </c>
      <c r="D9" s="7" t="s">
        <v>43</v>
      </c>
      <c r="E9" s="7" t="s">
        <v>30</v>
      </c>
      <c r="F9" s="7" t="s">
        <v>35</v>
      </c>
      <c r="G9" s="7" t="s">
        <v>36</v>
      </c>
      <c r="H9" s="7" t="s">
        <v>28</v>
      </c>
      <c r="I9" s="7" t="s">
        <v>25</v>
      </c>
      <c r="J9" s="15">
        <v>-18018</v>
      </c>
      <c r="K9" s="7" t="s">
        <v>37</v>
      </c>
      <c r="L9" s="7" t="s">
        <v>25</v>
      </c>
      <c r="M9" s="7" t="s">
        <v>25</v>
      </c>
      <c r="N9" s="7" t="s">
        <v>40</v>
      </c>
      <c r="O9" s="9">
        <v>44592</v>
      </c>
      <c r="P9" s="9">
        <v>44591</v>
      </c>
      <c r="Q9" s="7" t="s">
        <v>26</v>
      </c>
    </row>
    <row r="10" spans="1:17" x14ac:dyDescent="0.25">
      <c r="A10" s="7" t="s">
        <v>23</v>
      </c>
      <c r="B10" s="7" t="s">
        <v>24</v>
      </c>
      <c r="C10" s="7" t="s">
        <v>34</v>
      </c>
      <c r="D10" s="7" t="s">
        <v>41</v>
      </c>
      <c r="E10" s="7" t="s">
        <v>27</v>
      </c>
      <c r="F10" s="7" t="s">
        <v>35</v>
      </c>
      <c r="G10" s="7" t="s">
        <v>36</v>
      </c>
      <c r="H10" s="7" t="s">
        <v>28</v>
      </c>
      <c r="I10" s="7" t="s">
        <v>25</v>
      </c>
      <c r="J10" s="10">
        <v>-49313</v>
      </c>
      <c r="K10" s="7" t="s">
        <v>37</v>
      </c>
      <c r="L10" s="7" t="s">
        <v>25</v>
      </c>
      <c r="M10" s="7" t="s">
        <v>25</v>
      </c>
      <c r="N10" s="7" t="s">
        <v>34</v>
      </c>
      <c r="O10" s="9">
        <v>44620</v>
      </c>
      <c r="P10" s="9">
        <v>44617</v>
      </c>
      <c r="Q10" s="7" t="s">
        <v>26</v>
      </c>
    </row>
    <row r="11" spans="1:17" x14ac:dyDescent="0.25">
      <c r="A11" s="7" t="s">
        <v>23</v>
      </c>
      <c r="B11" s="7" t="s">
        <v>24</v>
      </c>
      <c r="C11" s="7" t="s">
        <v>38</v>
      </c>
      <c r="D11" s="7" t="s">
        <v>41</v>
      </c>
      <c r="E11" s="7" t="s">
        <v>27</v>
      </c>
      <c r="F11" s="7" t="s">
        <v>35</v>
      </c>
      <c r="G11" s="7" t="s">
        <v>36</v>
      </c>
      <c r="H11" s="7" t="s">
        <v>28</v>
      </c>
      <c r="I11" s="7" t="s">
        <v>25</v>
      </c>
      <c r="J11" s="10">
        <v>-49313</v>
      </c>
      <c r="K11" s="7" t="s">
        <v>37</v>
      </c>
      <c r="L11" s="7" t="s">
        <v>25</v>
      </c>
      <c r="M11" s="7" t="s">
        <v>25</v>
      </c>
      <c r="N11" s="7" t="s">
        <v>38</v>
      </c>
      <c r="O11" s="9">
        <v>44651</v>
      </c>
      <c r="P11" s="9">
        <v>44649</v>
      </c>
      <c r="Q11" s="7" t="s">
        <v>26</v>
      </c>
    </row>
    <row r="12" spans="1:17" x14ac:dyDescent="0.25">
      <c r="A12" s="7" t="s">
        <v>23</v>
      </c>
      <c r="B12" s="7" t="s">
        <v>24</v>
      </c>
      <c r="C12" s="7" t="s">
        <v>39</v>
      </c>
      <c r="D12" s="7" t="s">
        <v>41</v>
      </c>
      <c r="E12" s="7" t="s">
        <v>27</v>
      </c>
      <c r="F12" s="7" t="s">
        <v>35</v>
      </c>
      <c r="G12" s="7" t="s">
        <v>36</v>
      </c>
      <c r="H12" s="7" t="s">
        <v>28</v>
      </c>
      <c r="I12" s="7" t="s">
        <v>25</v>
      </c>
      <c r="J12" s="10">
        <v>-49313</v>
      </c>
      <c r="K12" s="7" t="s">
        <v>37</v>
      </c>
      <c r="L12" s="7" t="s">
        <v>25</v>
      </c>
      <c r="M12" s="7" t="s">
        <v>25</v>
      </c>
      <c r="N12" s="7" t="s">
        <v>39</v>
      </c>
      <c r="O12" s="9">
        <v>44681</v>
      </c>
      <c r="P12" s="9">
        <v>44683</v>
      </c>
      <c r="Q12" s="7" t="s">
        <v>26</v>
      </c>
    </row>
    <row r="13" spans="1:17" x14ac:dyDescent="0.25">
      <c r="A13" s="7" t="s">
        <v>23</v>
      </c>
      <c r="B13" s="7" t="s">
        <v>24</v>
      </c>
      <c r="C13" s="7" t="s">
        <v>40</v>
      </c>
      <c r="D13" s="7" t="s">
        <v>41</v>
      </c>
      <c r="E13" s="7" t="s">
        <v>27</v>
      </c>
      <c r="F13" s="7" t="s">
        <v>35</v>
      </c>
      <c r="G13" s="7" t="s">
        <v>36</v>
      </c>
      <c r="H13" s="7" t="s">
        <v>28</v>
      </c>
      <c r="I13" s="7" t="s">
        <v>25</v>
      </c>
      <c r="J13" s="10">
        <v>-49313</v>
      </c>
      <c r="K13" s="7" t="s">
        <v>37</v>
      </c>
      <c r="L13" s="7" t="s">
        <v>25</v>
      </c>
      <c r="M13" s="7" t="s">
        <v>25</v>
      </c>
      <c r="N13" s="7" t="s">
        <v>40</v>
      </c>
      <c r="O13" s="9">
        <v>44592</v>
      </c>
      <c r="P13" s="9">
        <v>44591</v>
      </c>
      <c r="Q13" s="7" t="s">
        <v>26</v>
      </c>
    </row>
    <row r="15" spans="1:17" x14ac:dyDescent="0.25">
      <c r="A15" s="7"/>
      <c r="B15" s="7"/>
      <c r="C15" s="7"/>
      <c r="D15" s="7"/>
      <c r="E15" s="7"/>
      <c r="F15" s="7"/>
      <c r="G15" s="7"/>
      <c r="H15" s="7"/>
      <c r="I15" s="7"/>
      <c r="J15" s="8">
        <f>SUM(J2:J14)</f>
        <v>-379332</v>
      </c>
      <c r="K15" s="7"/>
      <c r="L15" s="7"/>
      <c r="M15" s="7"/>
      <c r="N15" s="7"/>
      <c r="O15" s="9"/>
      <c r="P15" s="9"/>
      <c r="Q15" s="7"/>
    </row>
  </sheetData>
  <pageMargins left="0.7" right="0.7" top="0.75" bottom="0.75" header="0.3" footer="0.3"/>
</worksheet>
</file>

<file path=customXML/item.xml>��< ? x m l   v e r s i o n = " 1 . 0 "   e n c o d i n g = " u t f - 1 6 " ? >  
 < p r o p e r t i e s   x m l n s = " h t t p : / / w w w . i m a n a g e . c o m / w o r k / x m l s c h e m a " >  
     < d o c u m e n t i d > A C T I V E ! 1 5 6 5 1 9 5 9 . 1 < / d o c u m e n t i d >  
     < s e n d e r i d > K E A B E T < / s e n d e r i d >  
     < s e n d e r e m a i l > B K E A T I N G @ G U N S T E R . C O M < / s e n d e r e m a i l >  
     < l a s t m o d i f i e d > 2 0 2 2 - 0 6 - 2 4 T 0 7 : 2 2 : 0 3 . 0 0 0 0 0 0 0 - 0 4 : 0 0 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FPU Pension Reconciliation</vt:lpstr>
      <vt:lpstr>GL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2022-06-24T11:22:03Z</dcterms:modified>
</cp:coreProperties>
</file>