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harepoint1\p_drive\Departments &amp; Divisions\Florida Regulatory\Rate Proceedings\2022 Natural Gas 20220067-GU\ROG's and POD's\OPC\ROG's 1-120\Filing\"/>
    </mc:Choice>
  </mc:AlternateContent>
  <bookViews>
    <workbookView xWindow="120" yWindow="60" windowWidth="12120" windowHeight="6975" firstSheet="1" activeTab="1"/>
  </bookViews>
  <sheets>
    <sheet name="CRYSTAL_PERSIST" sheetId="5" state="veryHidden" r:id="rId1"/>
    <sheet name="2021" sheetId="16" r:id="rId2"/>
    <sheet name="2020" sheetId="15" r:id="rId3"/>
  </sheets>
  <definedNames>
    <definedName name="Asset" localSheetId="2">'2020'!$A$1:$O$16</definedName>
    <definedName name="Asset" localSheetId="1">'2021'!$A$1:$O$16</definedName>
    <definedName name="Asset">#REF!</definedName>
    <definedName name="Liability" localSheetId="2">'2020'!$A$24:$O$25</definedName>
    <definedName name="Liability" localSheetId="1">'2021'!$A$24:$O$25</definedName>
    <definedName name="Liability">#REF!</definedName>
    <definedName name="_xlnm.Print_Area" localSheetId="2">'2020'!$A$1:$M$21</definedName>
    <definedName name="_xlnm.Print_Area" localSheetId="1">'2021'!$A$1:$M$21</definedName>
  </definedNames>
  <calcPr calcId="162913"/>
</workbook>
</file>

<file path=xl/calcChain.xml><?xml version="1.0" encoding="utf-8"?>
<calcChain xmlns="http://schemas.openxmlformats.org/spreadsheetml/2006/main">
  <c r="O12" i="16" l="1"/>
  <c r="O14" i="16"/>
  <c r="O10" i="16"/>
  <c r="O8" i="16"/>
  <c r="C6" i="16"/>
  <c r="D6" i="16"/>
  <c r="E6" i="16"/>
  <c r="F6" i="16"/>
  <c r="G6" i="16"/>
  <c r="H6" i="16"/>
  <c r="I6" i="16"/>
  <c r="J6" i="16"/>
  <c r="K6" i="16"/>
  <c r="L6" i="16"/>
  <c r="M6" i="16"/>
  <c r="O12" i="15"/>
  <c r="O10" i="15"/>
  <c r="O8" i="15"/>
  <c r="C6" i="15"/>
  <c r="D6" i="15"/>
  <c r="E6" i="15"/>
  <c r="F6" i="15"/>
  <c r="G6" i="15"/>
  <c r="H6" i="15"/>
  <c r="I6" i="15"/>
  <c r="J6" i="15"/>
  <c r="K6" i="15"/>
  <c r="L6" i="15"/>
  <c r="M6" i="15"/>
  <c r="O14" i="15"/>
  <c r="B14" i="15"/>
  <c r="C8" i="15" s="1"/>
  <c r="C14" i="15" s="1"/>
  <c r="D8" i="15" s="1"/>
  <c r="D14" i="15" s="1"/>
  <c r="E8" i="15" s="1"/>
  <c r="E14" i="15" s="1"/>
  <c r="F8" i="15" s="1"/>
  <c r="F14" i="15" s="1"/>
  <c r="G8" i="15" s="1"/>
  <c r="G14" i="15" s="1"/>
  <c r="H8" i="15" s="1"/>
  <c r="H14" i="15" s="1"/>
  <c r="I8" i="15" s="1"/>
  <c r="I14" i="15" s="1"/>
  <c r="J8" i="15" s="1"/>
  <c r="J14" i="15" s="1"/>
  <c r="K8" i="15" s="1"/>
  <c r="K14" i="15" s="1"/>
  <c r="L8" i="15" s="1"/>
  <c r="L14" i="15" s="1"/>
  <c r="M8" i="15" s="1"/>
  <c r="M14" i="15" s="1"/>
  <c r="B8" i="16" s="1"/>
  <c r="B14" i="16" s="1"/>
  <c r="C8" i="16" s="1"/>
  <c r="C14" i="16" s="1"/>
  <c r="D8" i="16" s="1"/>
  <c r="D14" i="16" s="1"/>
  <c r="E8" i="16" s="1"/>
  <c r="E14" i="16" s="1"/>
  <c r="F8" i="16" s="1"/>
  <c r="F14" i="16" s="1"/>
  <c r="G8" i="16" s="1"/>
  <c r="G14" i="16" s="1"/>
  <c r="H8" i="16" s="1"/>
  <c r="H14" i="16" s="1"/>
  <c r="I8" i="16" s="1"/>
  <c r="I14" i="16" s="1"/>
  <c r="J8" i="16" s="1"/>
  <c r="J14" i="16" s="1"/>
  <c r="K8" i="16" s="1"/>
  <c r="K14" i="16" s="1"/>
  <c r="L8" i="16" s="1"/>
  <c r="L14" i="16" s="1"/>
  <c r="M8" i="16" s="1"/>
  <c r="M14" i="16" s="1"/>
</calcChain>
</file>

<file path=xl/sharedStrings.xml><?xml version="1.0" encoding="utf-8"?>
<sst xmlns="http://schemas.openxmlformats.org/spreadsheetml/2006/main" count="19" uniqueCount="11">
  <si>
    <t>Beginning Balance</t>
  </si>
  <si>
    <t>Ending Balance</t>
  </si>
  <si>
    <t>Chesapeake Utilities Corporation</t>
  </si>
  <si>
    <t>Central Florida Gas</t>
  </si>
  <si>
    <t>&lt;CrystalAddin Version="1"/&gt;</t>
  </si>
  <si>
    <t>Adj Env Costs</t>
  </si>
  <si>
    <t>Set Up Reg Asset</t>
  </si>
  <si>
    <t>CF00-00000-1799-1740</t>
  </si>
  <si>
    <t>Self Insurance Regulatory Assets</t>
  </si>
  <si>
    <t>There have been no claims in this account. The balance was moved to 2620-2420 (Self Insurance-Current-Misc. &amp; Current &amp; Accrued Liabilities) to allow for what is estimated in the current year to remain in 1799-1740</t>
  </si>
  <si>
    <t>CF00-RM800-1799-1740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</si>
</sst>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0_)"/>
    <numFmt numFmtId="165" formatCode="d\-mmm\-yyyy"/>
  </numFmts>
  <fonts count="7">
    <font>
      <sz val="10"/>
      <name val="Arial"/>
    </font>
    <font>
      <sz val="10"/>
      <name val="Arial"/>
      <family val="2"/>
    </font>
    <font>
      <sz val="12"/>
      <name val="Arial MT"/>
    </font>
    <font>
      <b/>
      <sz val="8"/>
      <name val="Arial"/>
      <family val="2"/>
    </font>
    <font>
      <sz val="8"/>
      <name val="Arial"/>
      <family val="2"/>
    </font>
    <font>
      <u/>
      <sz val="8"/>
      <name val="Arial"/>
      <family val="2"/>
    </font>
    <font>
      <sz val="8"/>
      <color indexed="12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4" fontId="2" fillId="0" borderId="0"/>
  </cellStyleXfs>
  <cellXfs count="15">
    <xf numFmtId="0" fontId="0" fillId="0" borderId="0" xfId="0"/>
    <xf numFmtId="0" fontId="3" fillId="0" borderId="0" xfId="0" applyFont="1" applyFill="1" applyAlignment="1">
      <alignment horizontal="centerContinuous"/>
    </xf>
    <xf numFmtId="0" fontId="4" fillId="0" borderId="0" xfId="0" applyFont="1" applyFill="1"/>
    <xf numFmtId="0" fontId="5" fillId="0" borderId="0" xfId="0" applyFont="1" applyFill="1"/>
    <xf numFmtId="17" fontId="5" fillId="0" borderId="0" xfId="0" applyNumberFormat="1" applyFont="1" applyFill="1" applyAlignment="1">
      <alignment horizontal="center"/>
    </xf>
    <xf numFmtId="40" fontId="4" fillId="0" borderId="0" xfId="0" applyNumberFormat="1" applyFont="1" applyFill="1"/>
    <xf numFmtId="0" fontId="0" fillId="0" borderId="0" xfId="0" quotePrefix="1"/>
    <xf numFmtId="43" fontId="4" fillId="0" borderId="0" xfId="1" applyFont="1" applyFill="1"/>
    <xf numFmtId="0" fontId="4" fillId="0" borderId="0" xfId="0" applyFont="1" applyFill="1" applyBorder="1"/>
    <xf numFmtId="164" fontId="4" fillId="0" borderId="0" xfId="2" applyFont="1" applyFill="1" applyBorder="1"/>
    <xf numFmtId="164" fontId="5" fillId="0" borderId="0" xfId="2" applyFont="1" applyFill="1" applyBorder="1" applyAlignment="1">
      <alignment horizontal="center"/>
    </xf>
    <xf numFmtId="164" fontId="4" fillId="0" borderId="0" xfId="2" applyFont="1" applyFill="1" applyBorder="1" applyAlignment="1">
      <alignment horizontal="right"/>
    </xf>
    <xf numFmtId="164" fontId="3" fillId="0" borderId="0" xfId="2" applyFont="1" applyFill="1" applyBorder="1" applyAlignment="1">
      <alignment horizontal="center"/>
    </xf>
    <xf numFmtId="165" fontId="6" fillId="0" borderId="0" xfId="2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Alignment="1">
      <alignment horizontal="center"/>
    </xf>
  </cellXfs>
  <cellStyles count="3">
    <cellStyle name="Comma" xfId="1" builtinId="3"/>
    <cellStyle name="Normal" xfId="0" builtinId="0"/>
    <cellStyle name="Normal_MD 1140-1310 Bk of America 2004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3.xml" Id="rId3" /><Relationship Type="http://schemas.openxmlformats.org/officeDocument/2006/relationships/calcChain" Target="calcChain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6" /><Relationship Type="http://schemas.openxmlformats.org/officeDocument/2006/relationships/styles" Target="styles.xml" Id="rId5" /><Relationship Type="http://schemas.openxmlformats.org/officeDocument/2006/relationships/theme" Target="theme/theme1.xml" Id="rId4" /><Relationship Type="http://schemas.openxmlformats.org/officeDocument/2006/relationships/customXml" Target="/customXML/item.xml" Id="imanage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V1"/>
  <sheetViews>
    <sheetView workbookViewId="0"/>
  </sheetViews>
  <sheetFormatPr defaultRowHeight="12.75"/>
  <sheetData>
    <row r="1" spans="22:22">
      <c r="V1" s="6" t="s">
        <v>4</v>
      </c>
    </row>
  </sheetData>
  <sheetProtection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"/>
  <sheetViews>
    <sheetView tabSelected="1" zoomScaleNormal="100" zoomScaleSheetLayoutView="100" workbookViewId="0">
      <selection activeCell="B43" sqref="B43"/>
    </sheetView>
  </sheetViews>
  <sheetFormatPr defaultRowHeight="11.25"/>
  <cols>
    <col min="1" max="1" width="17.7109375" style="2" bestFit="1" customWidth="1"/>
    <col min="2" max="2" width="12" style="2" bestFit="1" customWidth="1"/>
    <col min="3" max="7" width="11.140625" style="2" bestFit="1" customWidth="1"/>
    <col min="8" max="8" width="11.140625" style="2" customWidth="1"/>
    <col min="9" max="9" width="12.7109375" style="2" customWidth="1"/>
    <col min="10" max="10" width="11.140625" style="2" bestFit="1" customWidth="1"/>
    <col min="11" max="11" width="12.140625" style="2" customWidth="1"/>
    <col min="12" max="12" width="13.28515625" style="2" customWidth="1"/>
    <col min="13" max="13" width="13.85546875" style="2" customWidth="1"/>
    <col min="14" max="14" width="9.140625" style="2"/>
    <col min="15" max="15" width="11.140625" style="2" bestFit="1" customWidth="1"/>
    <col min="16" max="16384" width="9.140625" style="2"/>
  </cols>
  <sheetData>
    <row r="1" spans="1:15">
      <c r="A1" s="14" t="s">
        <v>2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"/>
      <c r="O1" s="1"/>
    </row>
    <row r="2" spans="1:15">
      <c r="A2" s="14" t="s">
        <v>3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"/>
      <c r="O2" s="1"/>
    </row>
    <row r="3" spans="1:15">
      <c r="A3" s="14" t="s">
        <v>8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"/>
      <c r="O3" s="1"/>
    </row>
    <row r="4" spans="1:15">
      <c r="A4" s="14" t="s">
        <v>10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"/>
      <c r="O4" s="1"/>
    </row>
    <row r="6" spans="1:15">
      <c r="A6" s="3"/>
      <c r="B6" s="4">
        <v>44227</v>
      </c>
      <c r="C6" s="4">
        <f>+B6+28</f>
        <v>44255</v>
      </c>
      <c r="D6" s="4">
        <f t="shared" ref="D6:M6" si="0">+C6+28</f>
        <v>44283</v>
      </c>
      <c r="E6" s="4">
        <f t="shared" si="0"/>
        <v>44311</v>
      </c>
      <c r="F6" s="4">
        <f t="shared" si="0"/>
        <v>44339</v>
      </c>
      <c r="G6" s="4">
        <f t="shared" si="0"/>
        <v>44367</v>
      </c>
      <c r="H6" s="4">
        <f t="shared" si="0"/>
        <v>44395</v>
      </c>
      <c r="I6" s="4">
        <f t="shared" si="0"/>
        <v>44423</v>
      </c>
      <c r="J6" s="4">
        <f t="shared" si="0"/>
        <v>44451</v>
      </c>
      <c r="K6" s="4">
        <f t="shared" si="0"/>
        <v>44479</v>
      </c>
      <c r="L6" s="4">
        <f t="shared" si="0"/>
        <v>44507</v>
      </c>
      <c r="M6" s="4">
        <f t="shared" si="0"/>
        <v>44535</v>
      </c>
      <c r="N6" s="3"/>
      <c r="O6" s="3"/>
    </row>
    <row r="8" spans="1:15">
      <c r="A8" s="2" t="s">
        <v>0</v>
      </c>
      <c r="B8" s="5">
        <f>'2020'!M14</f>
        <v>49954.799999999996</v>
      </c>
      <c r="C8" s="5">
        <f>B14</f>
        <v>35554.799999999996</v>
      </c>
      <c r="D8" s="5">
        <f t="shared" ref="D8:M8" si="1">C14</f>
        <v>35554.799999999996</v>
      </c>
      <c r="E8" s="5">
        <f t="shared" si="1"/>
        <v>17554.799999999996</v>
      </c>
      <c r="F8" s="5">
        <f t="shared" si="1"/>
        <v>17554.799999999996</v>
      </c>
      <c r="G8" s="5">
        <f t="shared" si="1"/>
        <v>15154.799999999996</v>
      </c>
      <c r="H8" s="5">
        <f t="shared" si="1"/>
        <v>13954.799999999996</v>
      </c>
      <c r="I8" s="5">
        <f t="shared" si="1"/>
        <v>12754.799999999996</v>
      </c>
      <c r="J8" s="5">
        <f t="shared" si="1"/>
        <v>11554.799999999996</v>
      </c>
      <c r="K8" s="5">
        <f t="shared" si="1"/>
        <v>10354.799999999996</v>
      </c>
      <c r="L8" s="5">
        <f t="shared" si="1"/>
        <v>9154.7999999999956</v>
      </c>
      <c r="M8" s="5">
        <f t="shared" si="1"/>
        <v>7954.7999999999956</v>
      </c>
      <c r="O8" s="5">
        <f>N14</f>
        <v>0</v>
      </c>
    </row>
    <row r="9" spans="1:15"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</row>
    <row r="10" spans="1:15">
      <c r="A10" s="2" t="s">
        <v>6</v>
      </c>
      <c r="B10" s="7">
        <v>-14400</v>
      </c>
      <c r="C10" s="7">
        <v>0</v>
      </c>
      <c r="D10" s="7">
        <v>0</v>
      </c>
      <c r="E10" s="7">
        <v>0</v>
      </c>
      <c r="F10" s="7">
        <v>0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O10" s="5">
        <f>SUM(B10:N10)</f>
        <v>-14400</v>
      </c>
    </row>
    <row r="11" spans="1:15"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</row>
    <row r="12" spans="1:15">
      <c r="A12" s="2" t="s">
        <v>5</v>
      </c>
      <c r="B12" s="7">
        <v>0</v>
      </c>
      <c r="C12" s="7">
        <v>0</v>
      </c>
      <c r="D12" s="7">
        <v>-18000</v>
      </c>
      <c r="E12" s="7">
        <v>0</v>
      </c>
      <c r="F12" s="7">
        <v>-2400</v>
      </c>
      <c r="G12" s="7">
        <v>-1200</v>
      </c>
      <c r="H12" s="7">
        <v>-1200</v>
      </c>
      <c r="I12" s="7">
        <v>-1200</v>
      </c>
      <c r="J12" s="7">
        <v>-1200</v>
      </c>
      <c r="K12" s="7">
        <v>-1200</v>
      </c>
      <c r="L12" s="7">
        <v>-1200</v>
      </c>
      <c r="M12" s="7">
        <v>-1200</v>
      </c>
      <c r="O12" s="5">
        <f>SUM(B12:N12)</f>
        <v>-28800</v>
      </c>
    </row>
    <row r="13" spans="1:15"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</row>
    <row r="14" spans="1:15">
      <c r="A14" s="2" t="s">
        <v>1</v>
      </c>
      <c r="B14" s="5">
        <f t="shared" ref="B14:M14" si="2">SUM(B8:B13)</f>
        <v>35554.799999999996</v>
      </c>
      <c r="C14" s="7">
        <f>SUM(C8:C13)</f>
        <v>35554.799999999996</v>
      </c>
      <c r="D14" s="7">
        <f t="shared" si="2"/>
        <v>17554.799999999996</v>
      </c>
      <c r="E14" s="7">
        <f t="shared" si="2"/>
        <v>17554.799999999996</v>
      </c>
      <c r="F14" s="7">
        <f t="shared" si="2"/>
        <v>15154.799999999996</v>
      </c>
      <c r="G14" s="7">
        <f t="shared" si="2"/>
        <v>13954.799999999996</v>
      </c>
      <c r="H14" s="7">
        <f t="shared" si="2"/>
        <v>12754.799999999996</v>
      </c>
      <c r="I14" s="7">
        <f t="shared" si="2"/>
        <v>11554.799999999996</v>
      </c>
      <c r="J14" s="7">
        <f t="shared" si="2"/>
        <v>10354.799999999996</v>
      </c>
      <c r="K14" s="7">
        <f t="shared" si="2"/>
        <v>9154.7999999999956</v>
      </c>
      <c r="L14" s="7">
        <f t="shared" si="2"/>
        <v>7954.7999999999956</v>
      </c>
      <c r="M14" s="7">
        <f t="shared" si="2"/>
        <v>6754.7999999999956</v>
      </c>
      <c r="O14" s="5">
        <f>SUM(O8:O13)</f>
        <v>-43200</v>
      </c>
    </row>
    <row r="17" spans="1:15">
      <c r="J17" s="8"/>
      <c r="K17" s="8"/>
      <c r="L17" s="8"/>
      <c r="M17" s="8"/>
    </row>
    <row r="18" spans="1:15">
      <c r="A18" s="2" t="s">
        <v>9</v>
      </c>
      <c r="J18" s="8"/>
      <c r="K18" s="9"/>
      <c r="L18" s="10"/>
      <c r="M18" s="10"/>
    </row>
    <row r="19" spans="1:15">
      <c r="J19" s="8"/>
      <c r="K19" s="11"/>
      <c r="L19" s="12"/>
      <c r="M19" s="13"/>
    </row>
    <row r="20" spans="1:15">
      <c r="J20" s="8"/>
      <c r="K20" s="11"/>
      <c r="L20" s="12"/>
      <c r="M20" s="13"/>
    </row>
    <row r="21" spans="1:15">
      <c r="J21" s="8"/>
      <c r="K21" s="11"/>
      <c r="L21" s="9"/>
      <c r="M21" s="9"/>
    </row>
    <row r="22" spans="1:15">
      <c r="A22" s="14"/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</row>
    <row r="23" spans="1:15">
      <c r="A23" s="14"/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</row>
    <row r="24" spans="1:15">
      <c r="A24" s="14"/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"/>
      <c r="O24" s="1"/>
    </row>
    <row r="25" spans="1:15">
      <c r="A25" s="14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"/>
      <c r="O25" s="1"/>
    </row>
  </sheetData>
  <mergeCells count="8">
    <mergeCell ref="A24:M24"/>
    <mergeCell ref="A25:M25"/>
    <mergeCell ref="A1:M1"/>
    <mergeCell ref="A2:M2"/>
    <mergeCell ref="A3:M3"/>
    <mergeCell ref="A4:M4"/>
    <mergeCell ref="A22:M22"/>
    <mergeCell ref="A23:M23"/>
  </mergeCells>
  <pageMargins left="0.75" right="0.75" top="1" bottom="1" header="0.5" footer="0.5"/>
  <pageSetup scale="76" fitToHeight="2" orientation="landscape" r:id="rId1"/>
  <headerFooter alignWithMargins="0">
    <oddFooter>&amp;R&amp;Z&amp;F</oddFooter>
  </headerFooter>
  <colBreaks count="1" manualBreakCount="1">
    <brk id="13" max="40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"/>
  <sheetViews>
    <sheetView zoomScaleNormal="100" zoomScaleSheetLayoutView="100" workbookViewId="0">
      <selection activeCell="B14" sqref="B14"/>
    </sheetView>
  </sheetViews>
  <sheetFormatPr defaultRowHeight="11.25"/>
  <cols>
    <col min="1" max="1" width="17.7109375" style="2" bestFit="1" customWidth="1"/>
    <col min="2" max="2" width="12" style="2" bestFit="1" customWidth="1"/>
    <col min="3" max="7" width="11.140625" style="2" bestFit="1" customWidth="1"/>
    <col min="8" max="8" width="11.140625" style="2" customWidth="1"/>
    <col min="9" max="9" width="12.7109375" style="2" customWidth="1"/>
    <col min="10" max="10" width="11.140625" style="2" bestFit="1" customWidth="1"/>
    <col min="11" max="11" width="12.140625" style="2" customWidth="1"/>
    <col min="12" max="12" width="13.28515625" style="2" customWidth="1"/>
    <col min="13" max="13" width="13.85546875" style="2" customWidth="1"/>
    <col min="14" max="14" width="9.140625" style="2"/>
    <col min="15" max="15" width="11.140625" style="2" bestFit="1" customWidth="1"/>
    <col min="16" max="16384" width="9.140625" style="2"/>
  </cols>
  <sheetData>
    <row r="1" spans="1:15">
      <c r="A1" s="14" t="s">
        <v>2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"/>
      <c r="O1" s="1"/>
    </row>
    <row r="2" spans="1:15">
      <c r="A2" s="14" t="s">
        <v>3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"/>
      <c r="O2" s="1"/>
    </row>
    <row r="3" spans="1:15">
      <c r="A3" s="14" t="s">
        <v>8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"/>
      <c r="O3" s="1"/>
    </row>
    <row r="4" spans="1:15">
      <c r="A4" s="14" t="s">
        <v>7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"/>
      <c r="O4" s="1"/>
    </row>
    <row r="6" spans="1:15">
      <c r="A6" s="3"/>
      <c r="B6" s="4">
        <v>43861</v>
      </c>
      <c r="C6" s="4">
        <f>+B6+28</f>
        <v>43889</v>
      </c>
      <c r="D6" s="4">
        <f t="shared" ref="D6:M6" si="0">+C6+28</f>
        <v>43917</v>
      </c>
      <c r="E6" s="4">
        <f t="shared" si="0"/>
        <v>43945</v>
      </c>
      <c r="F6" s="4">
        <f t="shared" si="0"/>
        <v>43973</v>
      </c>
      <c r="G6" s="4">
        <f t="shared" si="0"/>
        <v>44001</v>
      </c>
      <c r="H6" s="4">
        <f t="shared" si="0"/>
        <v>44029</v>
      </c>
      <c r="I6" s="4">
        <f t="shared" si="0"/>
        <v>44057</v>
      </c>
      <c r="J6" s="4">
        <f t="shared" si="0"/>
        <v>44085</v>
      </c>
      <c r="K6" s="4">
        <f t="shared" si="0"/>
        <v>44113</v>
      </c>
      <c r="L6" s="4">
        <f t="shared" si="0"/>
        <v>44141</v>
      </c>
      <c r="M6" s="4">
        <f t="shared" si="0"/>
        <v>44169</v>
      </c>
      <c r="N6" s="3"/>
      <c r="O6" s="3"/>
    </row>
    <row r="8" spans="1:15">
      <c r="A8" s="2" t="s">
        <v>0</v>
      </c>
      <c r="B8" s="5">
        <v>64354.799999999996</v>
      </c>
      <c r="C8" s="5">
        <f>B14</f>
        <v>49954.799999999996</v>
      </c>
      <c r="D8" s="5">
        <f t="shared" ref="D8:M8" si="1">C14</f>
        <v>49954.799999999996</v>
      </c>
      <c r="E8" s="5">
        <f t="shared" si="1"/>
        <v>49954.799999999996</v>
      </c>
      <c r="F8" s="5">
        <f t="shared" si="1"/>
        <v>49954.799999999996</v>
      </c>
      <c r="G8" s="5">
        <f t="shared" si="1"/>
        <v>49954.799999999996</v>
      </c>
      <c r="H8" s="5">
        <f t="shared" si="1"/>
        <v>49954.799999999996</v>
      </c>
      <c r="I8" s="5">
        <f t="shared" si="1"/>
        <v>49954.799999999996</v>
      </c>
      <c r="J8" s="5">
        <f t="shared" si="1"/>
        <v>49954.799999999996</v>
      </c>
      <c r="K8" s="5">
        <f t="shared" si="1"/>
        <v>49954.799999999996</v>
      </c>
      <c r="L8" s="5">
        <f t="shared" si="1"/>
        <v>49954.799999999996</v>
      </c>
      <c r="M8" s="5">
        <f t="shared" si="1"/>
        <v>49954.799999999996</v>
      </c>
      <c r="O8" s="5">
        <f>N14</f>
        <v>0</v>
      </c>
    </row>
    <row r="9" spans="1:15"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</row>
    <row r="10" spans="1:15">
      <c r="A10" s="2" t="s">
        <v>6</v>
      </c>
      <c r="B10" s="7">
        <v>-14400</v>
      </c>
      <c r="C10" s="7">
        <v>0</v>
      </c>
      <c r="D10" s="7">
        <v>0</v>
      </c>
      <c r="E10" s="7">
        <v>0</v>
      </c>
      <c r="F10" s="7">
        <v>0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O10" s="5">
        <f>SUM(B10:N10)</f>
        <v>-14400</v>
      </c>
    </row>
    <row r="11" spans="1:15"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</row>
    <row r="12" spans="1:15">
      <c r="A12" s="2" t="s">
        <v>5</v>
      </c>
      <c r="B12" s="7">
        <v>0</v>
      </c>
      <c r="C12" s="7">
        <v>0</v>
      </c>
      <c r="D12" s="7">
        <v>0</v>
      </c>
      <c r="E12" s="7">
        <v>0</v>
      </c>
      <c r="F12" s="7">
        <v>0</v>
      </c>
      <c r="G12" s="7">
        <v>0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7">
        <v>0</v>
      </c>
      <c r="O12" s="5">
        <f>SUM(B12:N12)</f>
        <v>0</v>
      </c>
    </row>
    <row r="13" spans="1:15"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</row>
    <row r="14" spans="1:15">
      <c r="A14" s="2" t="s">
        <v>1</v>
      </c>
      <c r="B14" s="5">
        <f t="shared" ref="B14:M14" si="2">SUM(B8:B13)</f>
        <v>49954.799999999996</v>
      </c>
      <c r="C14" s="7">
        <f>SUM(C8:C13)</f>
        <v>49954.799999999996</v>
      </c>
      <c r="D14" s="7">
        <f t="shared" si="2"/>
        <v>49954.799999999996</v>
      </c>
      <c r="E14" s="7">
        <f t="shared" si="2"/>
        <v>49954.799999999996</v>
      </c>
      <c r="F14" s="7">
        <f t="shared" si="2"/>
        <v>49954.799999999996</v>
      </c>
      <c r="G14" s="7">
        <f t="shared" si="2"/>
        <v>49954.799999999996</v>
      </c>
      <c r="H14" s="7">
        <f t="shared" si="2"/>
        <v>49954.799999999996</v>
      </c>
      <c r="I14" s="7">
        <f t="shared" si="2"/>
        <v>49954.799999999996</v>
      </c>
      <c r="J14" s="7">
        <f t="shared" si="2"/>
        <v>49954.799999999996</v>
      </c>
      <c r="K14" s="7">
        <f t="shared" si="2"/>
        <v>49954.799999999996</v>
      </c>
      <c r="L14" s="7">
        <f t="shared" si="2"/>
        <v>49954.799999999996</v>
      </c>
      <c r="M14" s="7">
        <f t="shared" si="2"/>
        <v>49954.799999999996</v>
      </c>
      <c r="O14" s="5">
        <f>SUM(O8:O13)</f>
        <v>-14400</v>
      </c>
    </row>
    <row r="17" spans="1:15">
      <c r="J17" s="8"/>
      <c r="K17" s="8"/>
      <c r="L17" s="8"/>
      <c r="M17" s="8"/>
    </row>
    <row r="18" spans="1:15">
      <c r="B18" s="2" t="s">
        <v>9</v>
      </c>
      <c r="J18" s="8"/>
      <c r="K18" s="9"/>
      <c r="L18" s="10"/>
      <c r="M18" s="10"/>
    </row>
    <row r="19" spans="1:15">
      <c r="J19" s="8"/>
      <c r="K19" s="11"/>
      <c r="L19" s="12"/>
      <c r="M19" s="13"/>
    </row>
    <row r="20" spans="1:15">
      <c r="J20" s="8"/>
      <c r="K20" s="11"/>
      <c r="L20" s="12"/>
      <c r="M20" s="13"/>
    </row>
    <row r="21" spans="1:15">
      <c r="J21" s="8"/>
      <c r="K21" s="11"/>
      <c r="L21" s="9"/>
      <c r="M21" s="9"/>
    </row>
    <row r="22" spans="1:15">
      <c r="A22" s="14"/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</row>
    <row r="23" spans="1:15">
      <c r="A23" s="14"/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</row>
    <row r="24" spans="1:15">
      <c r="A24" s="14"/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"/>
      <c r="O24" s="1"/>
    </row>
    <row r="25" spans="1:15">
      <c r="A25" s="14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"/>
      <c r="O25" s="1"/>
    </row>
  </sheetData>
  <mergeCells count="8">
    <mergeCell ref="A24:M24"/>
    <mergeCell ref="A25:M25"/>
    <mergeCell ref="A1:M1"/>
    <mergeCell ref="A2:M2"/>
    <mergeCell ref="A3:M3"/>
    <mergeCell ref="A4:M4"/>
    <mergeCell ref="A22:M22"/>
    <mergeCell ref="A23:M23"/>
  </mergeCells>
  <pageMargins left="0.75" right="0.75" top="1" bottom="1" header="0.5" footer="0.5"/>
  <pageSetup scale="77" fitToHeight="2" orientation="landscape" r:id="rId1"/>
  <headerFooter alignWithMargins="0">
    <oddFooter>&amp;R&amp;Z&amp;F</oddFooter>
  </headerFooter>
  <colBreaks count="1" manualBreakCount="1">
    <brk id="13" max="40" man="1"/>
  </colBreaks>
</worksheet>
</file>

<file path=customXML/item.xml>��< ? x m l   v e r s i o n = " 1 . 0 "   e n c o d i n g = " u t f - 1 6 " ? >  
 < p r o p e r t i e s   x m l n s = " h t t p : / / w w w . i m a n a g e . c o m / w o r k / x m l s c h e m a " >  
     < d o c u m e n t i d > A C T I V E ! 1 5 6 5 1 9 6 9 . 1 < / d o c u m e n t i d >  
     < s e n d e r i d > K E A B E T < / s e n d e r i d >  
     < s e n d e r e m a i l > B K E A T I N G @ G U N S T E R . C O M < / s e n d e r e m a i l >  
     < l a s t m o d i f i e d > 2 0 2 2 - 0 6 - 2 1 T 1 5 : 2 7 : 2 8 . 0 0 0 0 0 0 0 - 0 4 : 0 0 < / l a s t m o d i f i e d >  
     < d a t a b a s e > A C T I V E < / d a t a b a s e >  
 < / p r o p e r t i e s > 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6</vt:i4>
      </vt:variant>
    </vt:vector>
  </HeadingPairs>
  <TitlesOfParts>
    <vt:vector size="8" baseType="lpstr">
      <vt:lpstr>2021</vt:lpstr>
      <vt:lpstr>2020</vt:lpstr>
      <vt:lpstr>'2020'!Asset</vt:lpstr>
      <vt:lpstr>'2021'!Asset</vt:lpstr>
      <vt:lpstr>'2020'!Liability</vt:lpstr>
      <vt:lpstr>'2021'!Liability</vt:lpstr>
      <vt:lpstr>'2020'!Print_Area</vt:lpstr>
      <vt:lpstr>'2021'!Print_Area</vt:lpstr>
    </vt:vector>
  </TitlesOfParts>
  <Company>CPK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jbates</dc:creator>
  <cp:lastModifiedBy>Onsomu, Philip</cp:lastModifiedBy>
  <cp:lastPrinted>2014-05-15T15:23:12Z</cp:lastPrinted>
  <dcterms:created xsi:type="dcterms:W3CDTF">2002-10-18T20:07:32Z</dcterms:created>
  <dcterms:modified xsi:type="dcterms:W3CDTF">2022-06-21T19:27:28Z</dcterms:modified>
</cp:coreProperties>
</file>