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P:\Departments &amp; Divisions\Florida Regulatory\Rate Proceedings\2022 Natural Gas 20220067-GU\ROG's and POD's\OPC\ROG's 1-120\Filing\"/>
    </mc:Choice>
  </mc:AlternateContent>
  <bookViews>
    <workbookView xWindow="0" yWindow="0" windowWidth="28800" windowHeight="13755"/>
  </bookViews>
  <sheets>
    <sheet name="ROG 51" sheetId="8" r:id="rId1"/>
    <sheet name="Summary" sheetId="7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7" i="8" l="1"/>
  <c r="D57" i="8"/>
  <c r="E57" i="8"/>
  <c r="F57" i="8"/>
  <c r="G57" i="8"/>
  <c r="H57" i="8"/>
  <c r="I57" i="8"/>
  <c r="J57" i="8"/>
  <c r="B57" i="8"/>
  <c r="C39" i="8"/>
  <c r="D39" i="8"/>
  <c r="E39" i="8"/>
  <c r="F39" i="8"/>
  <c r="G39" i="8"/>
  <c r="H39" i="8"/>
  <c r="I39" i="8"/>
  <c r="J39" i="8"/>
  <c r="B39" i="8"/>
  <c r="C20" i="8"/>
  <c r="D20" i="8"/>
  <c r="E20" i="8"/>
  <c r="F20" i="8"/>
  <c r="G20" i="8"/>
  <c r="H20" i="8"/>
  <c r="I20" i="8"/>
  <c r="J20" i="8"/>
  <c r="B20" i="8"/>
  <c r="H16" i="7" l="1"/>
  <c r="H17" i="7"/>
  <c r="H18" i="7"/>
  <c r="H19" i="7"/>
  <c r="H20" i="7"/>
  <c r="H21" i="7"/>
  <c r="H5" i="7"/>
  <c r="H27" i="7" s="1"/>
  <c r="H6" i="7"/>
  <c r="H28" i="7" s="1"/>
  <c r="H7" i="7"/>
  <c r="H29" i="7" s="1"/>
  <c r="H8" i="7"/>
  <c r="H30" i="7" s="1"/>
  <c r="H9" i="7"/>
  <c r="H31" i="7" s="1"/>
  <c r="H10" i="7"/>
  <c r="H32" i="7" l="1"/>
  <c r="H33" i="7"/>
  <c r="H22" i="7"/>
  <c r="H11" i="7"/>
  <c r="H38" i="7" l="1"/>
  <c r="C21" i="7" l="1"/>
  <c r="D21" i="7"/>
  <c r="E21" i="7"/>
  <c r="F21" i="7"/>
  <c r="G21" i="7"/>
  <c r="B21" i="7"/>
  <c r="C20" i="7"/>
  <c r="D20" i="7"/>
  <c r="E20" i="7"/>
  <c r="F20" i="7"/>
  <c r="G20" i="7"/>
  <c r="C19" i="7"/>
  <c r="D19" i="7"/>
  <c r="E19" i="7"/>
  <c r="F19" i="7"/>
  <c r="G19" i="7"/>
  <c r="B19" i="7"/>
  <c r="B20" i="7"/>
  <c r="C18" i="7"/>
  <c r="D18" i="7"/>
  <c r="E18" i="7"/>
  <c r="F18" i="7"/>
  <c r="G18" i="7"/>
  <c r="B18" i="7"/>
  <c r="C17" i="7"/>
  <c r="D17" i="7"/>
  <c r="E17" i="7"/>
  <c r="F17" i="7"/>
  <c r="G17" i="7"/>
  <c r="B17" i="7"/>
  <c r="C16" i="7"/>
  <c r="D16" i="7"/>
  <c r="E16" i="7"/>
  <c r="F16" i="7"/>
  <c r="G16" i="7"/>
  <c r="B16" i="7"/>
  <c r="B6" i="7"/>
  <c r="C6" i="7"/>
  <c r="D6" i="7"/>
  <c r="E6" i="7"/>
  <c r="F6" i="7"/>
  <c r="G6" i="7"/>
  <c r="B7" i="7"/>
  <c r="C7" i="7"/>
  <c r="D7" i="7"/>
  <c r="E7" i="7"/>
  <c r="F7" i="7"/>
  <c r="G7" i="7"/>
  <c r="B8" i="7"/>
  <c r="B30" i="7" s="1"/>
  <c r="C8" i="7"/>
  <c r="C30" i="7" s="1"/>
  <c r="D8" i="7"/>
  <c r="E8" i="7"/>
  <c r="F8" i="7"/>
  <c r="G8" i="7"/>
  <c r="B9" i="7"/>
  <c r="C9" i="7"/>
  <c r="D9" i="7"/>
  <c r="E9" i="7"/>
  <c r="F9" i="7"/>
  <c r="G9" i="7"/>
  <c r="B10" i="7"/>
  <c r="C10" i="7"/>
  <c r="D10" i="7"/>
  <c r="E10" i="7"/>
  <c r="E32" i="7" s="1"/>
  <c r="F10" i="7"/>
  <c r="F32" i="7" s="1"/>
  <c r="G10" i="7"/>
  <c r="G32" i="7" s="1"/>
  <c r="C5" i="7"/>
  <c r="D5" i="7"/>
  <c r="E5" i="7"/>
  <c r="F5" i="7"/>
  <c r="F27" i="7" s="1"/>
  <c r="G5" i="7"/>
  <c r="B5" i="7"/>
  <c r="B27" i="7" s="1"/>
  <c r="G30" i="7" l="1"/>
  <c r="G27" i="7"/>
  <c r="G31" i="7"/>
  <c r="E29" i="7"/>
  <c r="C27" i="7"/>
  <c r="D30" i="7"/>
  <c r="G28" i="7"/>
  <c r="F30" i="7"/>
  <c r="C29" i="7"/>
  <c r="E28" i="7"/>
  <c r="F31" i="7"/>
  <c r="D32" i="7"/>
  <c r="B31" i="7"/>
  <c r="D27" i="7"/>
  <c r="E30" i="7"/>
  <c r="F29" i="7"/>
  <c r="B32" i="7"/>
  <c r="D29" i="7"/>
  <c r="B28" i="7"/>
  <c r="F28" i="7"/>
  <c r="E31" i="7"/>
  <c r="B29" i="7"/>
  <c r="D31" i="7"/>
  <c r="C31" i="7"/>
  <c r="G29" i="7"/>
  <c r="C32" i="7"/>
  <c r="C28" i="7"/>
  <c r="E27" i="7"/>
  <c r="D11" i="7"/>
  <c r="D28" i="7"/>
  <c r="C22" i="7"/>
  <c r="G22" i="7"/>
  <c r="E22" i="7"/>
  <c r="F22" i="7"/>
  <c r="D22" i="7"/>
  <c r="B22" i="7"/>
  <c r="G11" i="7"/>
  <c r="F11" i="7"/>
  <c r="C11" i="7"/>
  <c r="E11" i="7"/>
  <c r="B11" i="7"/>
  <c r="C33" i="7" l="1"/>
  <c r="C38" i="7" s="1"/>
  <c r="G33" i="7"/>
  <c r="G38" i="7" s="1"/>
  <c r="F33" i="7"/>
  <c r="F38" i="7" s="1"/>
  <c r="D33" i="7"/>
  <c r="D38" i="7" s="1"/>
  <c r="B33" i="7"/>
  <c r="B38" i="7" s="1"/>
  <c r="E33" i="7"/>
  <c r="E38" i="7" s="1"/>
  <c r="I16" i="7" l="1"/>
  <c r="I32" i="7"/>
  <c r="I31" i="7"/>
  <c r="I18" i="7"/>
  <c r="I17" i="7"/>
  <c r="I19" i="7"/>
  <c r="I27" i="7"/>
  <c r="I21" i="7"/>
  <c r="I28" i="7"/>
  <c r="I20" i="7"/>
  <c r="I30" i="7"/>
  <c r="I29" i="7"/>
  <c r="J18" i="7"/>
  <c r="J20" i="7"/>
  <c r="J19" i="7"/>
  <c r="J21" i="7"/>
  <c r="J17" i="7"/>
  <c r="J16" i="7"/>
  <c r="J31" i="7"/>
  <c r="J32" i="7"/>
  <c r="J27" i="7"/>
  <c r="J28" i="7"/>
  <c r="J30" i="7"/>
  <c r="J29" i="7"/>
  <c r="I7" i="7" l="1"/>
  <c r="J7" i="7"/>
  <c r="I10" i="7"/>
  <c r="J8" i="7"/>
  <c r="I8" i="7"/>
  <c r="J9" i="7"/>
  <c r="J6" i="7"/>
  <c r="I5" i="7"/>
  <c r="I9" i="7"/>
  <c r="J22" i="7"/>
  <c r="I22" i="7"/>
  <c r="J5" i="7"/>
  <c r="I6" i="7"/>
  <c r="I33" i="7"/>
  <c r="J33" i="7"/>
  <c r="J10" i="7"/>
  <c r="I11" i="7" l="1"/>
  <c r="J11" i="7"/>
  <c r="B12" i="7" l="1"/>
  <c r="H12" i="7"/>
  <c r="F12" i="7"/>
  <c r="G12" i="7"/>
  <c r="E12" i="7"/>
  <c r="D12" i="7"/>
  <c r="C12" i="7"/>
  <c r="J12" i="7" l="1"/>
  <c r="I12" i="7"/>
</calcChain>
</file>

<file path=xl/sharedStrings.xml><?xml version="1.0" encoding="utf-8"?>
<sst xmlns="http://schemas.openxmlformats.org/spreadsheetml/2006/main" count="133" uniqueCount="27">
  <si>
    <t>1-Heath-related</t>
  </si>
  <si>
    <t>Capitalized</t>
  </si>
  <si>
    <t>2-Not health-related</t>
  </si>
  <si>
    <t>6610-OPRB</t>
  </si>
  <si>
    <t>6620-401K Stock Match</t>
  </si>
  <si>
    <t>6630-401K Cash Match</t>
  </si>
  <si>
    <t>6640-401K SERP Match</t>
  </si>
  <si>
    <t>6660-Pension Expense</t>
  </si>
  <si>
    <t>6670-Tuition Reimbursement</t>
  </si>
  <si>
    <t>6690-Other Benefits</t>
  </si>
  <si>
    <t>3-Offset account</t>
  </si>
  <si>
    <t>4-HR charges</t>
  </si>
  <si>
    <t>5-Company events</t>
  </si>
  <si>
    <t>6-Pension &amp; OPRB</t>
  </si>
  <si>
    <t>9291-OPRB</t>
  </si>
  <si>
    <t>9292-Pension Expense</t>
  </si>
  <si>
    <t>YTD April</t>
  </si>
  <si>
    <t>Check</t>
  </si>
  <si>
    <t>Expense</t>
  </si>
  <si>
    <t>Other</t>
  </si>
  <si>
    <t>Actual</t>
  </si>
  <si>
    <t>Projected</t>
  </si>
  <si>
    <t>Conservation expense transferred to cost of sales</t>
  </si>
  <si>
    <t>Other includes</t>
  </si>
  <si>
    <t>Environmental Liability, FL Rate Case, Piping &amp; Conversion</t>
  </si>
  <si>
    <t>OPC ROG 51</t>
  </si>
  <si>
    <t>3-Conservation Expense to 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</si>
</sst>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4" fillId="0" borderId="0"/>
    <xf numFmtId="43" fontId="2" fillId="0" borderId="0" applyFont="0" applyFill="0" applyBorder="0" applyAlignment="0" applyProtection="0"/>
  </cellStyleXfs>
  <cellXfs count="21">
    <xf numFmtId="0" fontId="0" fillId="0" borderId="0" xfId="0"/>
    <xf numFmtId="0" fontId="1" fillId="0" borderId="0" xfId="0" applyFont="1"/>
    <xf numFmtId="0" fontId="1" fillId="0" borderId="0" xfId="0" applyFont="1" applyBorder="1"/>
    <xf numFmtId="0" fontId="1" fillId="0" borderId="0" xfId="0" applyFont="1" applyAlignment="1">
      <alignment horizontal="center"/>
    </xf>
    <xf numFmtId="164" fontId="0" fillId="0" borderId="0" xfId="1" applyNumberFormat="1" applyFont="1"/>
    <xf numFmtId="164" fontId="0" fillId="0" borderId="0" xfId="0" applyNumberFormat="1"/>
    <xf numFmtId="164" fontId="0" fillId="2" borderId="0" xfId="1" applyNumberFormat="1" applyFont="1" applyFill="1"/>
    <xf numFmtId="0" fontId="1" fillId="0" borderId="0" xfId="0" applyFont="1" applyFill="1" applyBorder="1"/>
    <xf numFmtId="165" fontId="0" fillId="0" borderId="0" xfId="2" applyNumberFormat="1" applyFont="1"/>
    <xf numFmtId="9" fontId="0" fillId="0" borderId="0" xfId="3" applyFont="1"/>
    <xf numFmtId="165" fontId="1" fillId="0" borderId="1" xfId="2" applyNumberFormat="1" applyFont="1" applyBorder="1"/>
    <xf numFmtId="165" fontId="3" fillId="0" borderId="0" xfId="2" applyNumberFormat="1" applyFont="1"/>
    <xf numFmtId="164" fontId="3" fillId="0" borderId="0" xfId="1" applyNumberFormat="1" applyFont="1"/>
    <xf numFmtId="0" fontId="0" fillId="0" borderId="0" xfId="0" applyFont="1" applyAlignment="1">
      <alignment horizontal="left" indent="3"/>
    </xf>
    <xf numFmtId="0" fontId="0" fillId="0" borderId="0" xfId="0" applyFont="1" applyAlignment="1">
      <alignment horizontal="left" indent="2"/>
    </xf>
    <xf numFmtId="0" fontId="3" fillId="0" borderId="0" xfId="0" applyFont="1"/>
    <xf numFmtId="165" fontId="0" fillId="0" borderId="0" xfId="0" applyNumberFormat="1"/>
    <xf numFmtId="165" fontId="5" fillId="0" borderId="0" xfId="2" applyNumberFormat="1" applyFont="1" applyFill="1"/>
    <xf numFmtId="164" fontId="5" fillId="0" borderId="0" xfId="1" applyNumberFormat="1" applyFont="1" applyFill="1"/>
    <xf numFmtId="165" fontId="5" fillId="2" borderId="0" xfId="2" applyNumberFormat="1" applyFont="1" applyFill="1"/>
    <xf numFmtId="164" fontId="5" fillId="2" borderId="0" xfId="1" applyNumberFormat="1" applyFont="1" applyFill="1"/>
  </cellXfs>
  <cellStyles count="6">
    <cellStyle name="Comma" xfId="1" builtinId="3"/>
    <cellStyle name="Comma 15" xfId="5"/>
    <cellStyle name="Currency" xfId="2" builtinId="4"/>
    <cellStyle name="Normal" xfId="0" builtinId="0"/>
    <cellStyle name="Normal 13" xfId="4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theme" Target="theme/theme1.xml" Id="rId3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calcChain" Target="calcChain.xml" Id="rId6" /><Relationship Type="http://schemas.openxmlformats.org/officeDocument/2006/relationships/sharedStrings" Target="sharedStrings.xml" Id="rId5" /><Relationship Type="http://schemas.openxmlformats.org/officeDocument/2006/relationships/styles" Target="styles.xml" Id="rId4" /><Relationship Type="http://schemas.openxmlformats.org/officeDocument/2006/relationships/customXml" Target="/customXML/item.xml" Id="imanage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2"/>
  <sheetViews>
    <sheetView showGridLines="0" tabSelected="1" workbookViewId="0">
      <selection activeCell="I43" sqref="I43"/>
    </sheetView>
  </sheetViews>
  <sheetFormatPr defaultRowHeight="15" x14ac:dyDescent="0.25"/>
  <cols>
    <col min="1" max="1" width="29.7109375" customWidth="1"/>
    <col min="2" max="7" width="14.28515625" bestFit="1" customWidth="1"/>
    <col min="8" max="8" width="14.28515625" customWidth="1"/>
    <col min="9" max="10" width="14.28515625" bestFit="1" customWidth="1"/>
  </cols>
  <sheetData>
    <row r="1" spans="1:10" x14ac:dyDescent="0.25">
      <c r="A1" s="1" t="s">
        <v>25</v>
      </c>
    </row>
    <row r="3" spans="1:10" x14ac:dyDescent="0.25">
      <c r="B3" s="3" t="s">
        <v>20</v>
      </c>
      <c r="C3" s="3" t="s">
        <v>20</v>
      </c>
      <c r="D3" s="3" t="s">
        <v>20</v>
      </c>
      <c r="E3" s="3" t="s">
        <v>20</v>
      </c>
      <c r="F3" s="3" t="s">
        <v>20</v>
      </c>
      <c r="G3" s="3" t="s">
        <v>20</v>
      </c>
      <c r="H3" s="3" t="s">
        <v>16</v>
      </c>
      <c r="I3" s="3" t="s">
        <v>21</v>
      </c>
      <c r="J3" s="3" t="s">
        <v>21</v>
      </c>
    </row>
    <row r="4" spans="1:10" x14ac:dyDescent="0.25">
      <c r="A4" s="1" t="s">
        <v>18</v>
      </c>
      <c r="B4" s="3">
        <v>2016</v>
      </c>
      <c r="C4" s="3">
        <v>2017</v>
      </c>
      <c r="D4" s="3">
        <v>2018</v>
      </c>
      <c r="E4" s="3">
        <v>2019</v>
      </c>
      <c r="F4" s="3">
        <v>2020</v>
      </c>
      <c r="G4" s="3">
        <v>2021</v>
      </c>
      <c r="H4" s="3">
        <v>2022</v>
      </c>
      <c r="I4" s="3">
        <v>2022</v>
      </c>
      <c r="J4" s="3">
        <v>2023</v>
      </c>
    </row>
    <row r="5" spans="1:10" x14ac:dyDescent="0.25">
      <c r="A5" s="1" t="s">
        <v>0</v>
      </c>
      <c r="B5" s="8">
        <v>1379177.4399999978</v>
      </c>
      <c r="C5" s="8">
        <v>1502010.11</v>
      </c>
      <c r="D5" s="8">
        <v>1546442.7599999942</v>
      </c>
      <c r="E5" s="8">
        <v>1650010.1499999901</v>
      </c>
      <c r="F5" s="8">
        <v>1726170.8500000059</v>
      </c>
      <c r="G5" s="8">
        <v>1666854.34</v>
      </c>
      <c r="H5" s="8">
        <v>525927.50000000035</v>
      </c>
      <c r="I5" s="8">
        <v>2051736.4805600008</v>
      </c>
      <c r="J5" s="8">
        <v>2362621.4523120006</v>
      </c>
    </row>
    <row r="6" spans="1:10" x14ac:dyDescent="0.25">
      <c r="A6" s="1" t="s">
        <v>2</v>
      </c>
      <c r="B6" s="8"/>
      <c r="C6" s="8"/>
      <c r="D6" s="8"/>
      <c r="E6" s="8"/>
      <c r="F6" s="8"/>
      <c r="G6" s="8"/>
      <c r="H6" s="8"/>
      <c r="I6" s="8"/>
      <c r="J6" s="8"/>
    </row>
    <row r="7" spans="1:10" x14ac:dyDescent="0.25">
      <c r="A7" s="13" t="s">
        <v>3</v>
      </c>
      <c r="B7" s="4">
        <v>-4.0000000000759428E-2</v>
      </c>
      <c r="C7" s="4">
        <v>1.1368683772161603E-12</v>
      </c>
      <c r="D7" s="4">
        <v>-2643.79</v>
      </c>
      <c r="E7" s="4">
        <v>0</v>
      </c>
      <c r="F7" s="4">
        <v>0</v>
      </c>
      <c r="G7" s="4">
        <v>0</v>
      </c>
      <c r="H7" s="4">
        <v>0</v>
      </c>
      <c r="I7" s="6">
        <v>0</v>
      </c>
      <c r="J7" s="6">
        <v>0</v>
      </c>
    </row>
    <row r="8" spans="1:10" x14ac:dyDescent="0.25">
      <c r="A8" s="13" t="s">
        <v>4</v>
      </c>
      <c r="B8" s="4">
        <v>243764.84999999983</v>
      </c>
      <c r="C8" s="4">
        <v>269372.19999999902</v>
      </c>
      <c r="D8" s="4">
        <v>277745.16000000027</v>
      </c>
      <c r="E8" s="4">
        <v>272239.50000000035</v>
      </c>
      <c r="F8" s="4">
        <v>269916.44999999949</v>
      </c>
      <c r="G8" s="4">
        <v>268163.39000000071</v>
      </c>
      <c r="H8" s="4">
        <v>95163.52000000012</v>
      </c>
      <c r="I8" s="6">
        <v>290689.11476000078</v>
      </c>
      <c r="J8" s="6">
        <v>307529.77565200086</v>
      </c>
    </row>
    <row r="9" spans="1:10" x14ac:dyDescent="0.25">
      <c r="A9" s="13" t="s">
        <v>5</v>
      </c>
      <c r="B9" s="4">
        <v>627313.53</v>
      </c>
      <c r="C9" s="4">
        <v>639287.98</v>
      </c>
      <c r="D9" s="4">
        <v>699264.09999999881</v>
      </c>
      <c r="E9" s="4">
        <v>785509.8199999989</v>
      </c>
      <c r="F9" s="4">
        <v>740010.73999999894</v>
      </c>
      <c r="G9" s="4">
        <v>768252.74000000115</v>
      </c>
      <c r="H9" s="4">
        <v>261059.97999999972</v>
      </c>
      <c r="I9" s="6">
        <v>832785.97016000131</v>
      </c>
      <c r="J9" s="6">
        <v>881032.24223200139</v>
      </c>
    </row>
    <row r="10" spans="1:10" x14ac:dyDescent="0.25">
      <c r="A10" s="13" t="s">
        <v>6</v>
      </c>
      <c r="B10" s="4">
        <v>49794</v>
      </c>
      <c r="C10" s="4">
        <v>58850.399999999987</v>
      </c>
      <c r="D10" s="4">
        <v>39400.979999999952</v>
      </c>
      <c r="E10" s="4">
        <v>43119.879999999983</v>
      </c>
      <c r="F10" s="4">
        <v>39325.439999999959</v>
      </c>
      <c r="G10" s="4">
        <v>36118.520000000004</v>
      </c>
      <c r="H10" s="4">
        <v>24971.630000000005</v>
      </c>
      <c r="I10" s="6">
        <v>39152.47568000001</v>
      </c>
      <c r="J10" s="6">
        <v>41420.71873600001</v>
      </c>
    </row>
    <row r="11" spans="1:10" x14ac:dyDescent="0.25">
      <c r="A11" s="13" t="s">
        <v>7</v>
      </c>
      <c r="B11" s="4">
        <v>-1.0000000009313226E-2</v>
      </c>
      <c r="C11" s="4">
        <v>-1.0913936421275139E-11</v>
      </c>
      <c r="D11" s="4">
        <v>-9.9999999983992893E-3</v>
      </c>
      <c r="E11" s="4">
        <v>0</v>
      </c>
      <c r="F11" s="4">
        <v>0</v>
      </c>
      <c r="G11" s="4">
        <v>825.77</v>
      </c>
      <c r="H11" s="4">
        <v>0</v>
      </c>
      <c r="I11" s="6">
        <v>895.13468</v>
      </c>
      <c r="J11" s="6">
        <v>946.99303599999996</v>
      </c>
    </row>
    <row r="12" spans="1:10" x14ac:dyDescent="0.25">
      <c r="A12" s="13" t="s">
        <v>8</v>
      </c>
      <c r="B12" s="4">
        <v>22496.849999999991</v>
      </c>
      <c r="C12" s="4">
        <v>29032.73</v>
      </c>
      <c r="D12" s="4">
        <v>16185.720000000005</v>
      </c>
      <c r="E12" s="4">
        <v>24706.670000000009</v>
      </c>
      <c r="F12" s="4">
        <v>17792.739999999991</v>
      </c>
      <c r="G12" s="4">
        <v>14307.33</v>
      </c>
      <c r="H12" s="4">
        <v>3374.7000000000007</v>
      </c>
      <c r="I12" s="6">
        <v>15509.14572</v>
      </c>
      <c r="J12" s="6">
        <v>16407.646044000001</v>
      </c>
    </row>
    <row r="13" spans="1:10" x14ac:dyDescent="0.25">
      <c r="A13" s="13" t="s">
        <v>9</v>
      </c>
      <c r="B13" s="4">
        <v>38510.390000000036</v>
      </c>
      <c r="C13" s="4">
        <v>33426.790000000015</v>
      </c>
      <c r="D13" s="4">
        <v>24740.790000000005</v>
      </c>
      <c r="E13" s="4">
        <v>44356.72</v>
      </c>
      <c r="F13" s="4">
        <v>25490.620000000032</v>
      </c>
      <c r="G13" s="4">
        <v>52165.510000000024</v>
      </c>
      <c r="H13" s="4">
        <v>7665.9300000000021</v>
      </c>
      <c r="I13" s="6">
        <v>56547.412840000026</v>
      </c>
      <c r="J13" s="6">
        <v>59823.406868000027</v>
      </c>
    </row>
    <row r="14" spans="1:10" x14ac:dyDescent="0.25">
      <c r="A14" s="2" t="s">
        <v>26</v>
      </c>
      <c r="B14" s="4">
        <v>-191892.00999999992</v>
      </c>
      <c r="C14" s="4">
        <v>-171583.30999999997</v>
      </c>
      <c r="D14" s="4">
        <v>-173939.1</v>
      </c>
      <c r="E14" s="4">
        <v>-161878.33000000002</v>
      </c>
      <c r="F14" s="4">
        <v>-169828.67000000004</v>
      </c>
      <c r="G14" s="4">
        <v>-128874.13999999998</v>
      </c>
      <c r="H14" s="4">
        <v>-37740.51999999999</v>
      </c>
      <c r="I14" s="6">
        <v>-139699.56776000001</v>
      </c>
      <c r="J14" s="6">
        <v>-147792.86375199998</v>
      </c>
    </row>
    <row r="15" spans="1:10" x14ac:dyDescent="0.25">
      <c r="A15" s="2" t="s">
        <v>11</v>
      </c>
      <c r="B15" s="4">
        <v>141075.56</v>
      </c>
      <c r="C15" s="4">
        <v>101541.76999999999</v>
      </c>
      <c r="D15" s="4">
        <v>70435.080000000016</v>
      </c>
      <c r="E15" s="4">
        <v>12016.289999999999</v>
      </c>
      <c r="F15" s="4">
        <v>61623.239999999991</v>
      </c>
      <c r="G15" s="4">
        <v>40381.500000000007</v>
      </c>
      <c r="H15" s="4">
        <v>49737.7</v>
      </c>
      <c r="I15" s="6">
        <v>43773.546000000009</v>
      </c>
      <c r="J15" s="6">
        <v>46309.50420000001</v>
      </c>
    </row>
    <row r="16" spans="1:10" x14ac:dyDescent="0.25">
      <c r="A16" s="2" t="s">
        <v>12</v>
      </c>
      <c r="B16" s="4">
        <v>112506.61999999998</v>
      </c>
      <c r="C16" s="4">
        <v>49363.94</v>
      </c>
      <c r="D16" s="4">
        <v>99970.689999999988</v>
      </c>
      <c r="E16" s="4">
        <v>93469.380000000019</v>
      </c>
      <c r="F16" s="4">
        <v>24080.759999999991</v>
      </c>
      <c r="G16" s="4">
        <v>3793.5799999999995</v>
      </c>
      <c r="H16" s="4">
        <v>0</v>
      </c>
      <c r="I16" s="6">
        <v>38731.94872</v>
      </c>
      <c r="J16" s="6">
        <v>40975.829144000003</v>
      </c>
    </row>
    <row r="17" spans="1:13" x14ac:dyDescent="0.25">
      <c r="A17" s="2" t="s">
        <v>13</v>
      </c>
      <c r="B17" s="4"/>
      <c r="C17" s="4"/>
      <c r="D17" s="4"/>
      <c r="E17" s="4"/>
      <c r="F17" s="4"/>
      <c r="G17" s="4"/>
      <c r="H17" s="4"/>
      <c r="I17" s="6"/>
      <c r="J17" s="6"/>
    </row>
    <row r="18" spans="1:13" x14ac:dyDescent="0.25">
      <c r="A18" s="13" t="s">
        <v>14</v>
      </c>
      <c r="B18" s="4">
        <v>37061.560000000019</v>
      </c>
      <c r="C18" s="4">
        <v>35391.899999999987</v>
      </c>
      <c r="D18" s="4">
        <v>31534.080000000002</v>
      </c>
      <c r="E18" s="4">
        <v>30749.839999999993</v>
      </c>
      <c r="F18" s="4">
        <v>6818.769999999995</v>
      </c>
      <c r="G18" s="4">
        <v>5884.2200000000021</v>
      </c>
      <c r="H18" s="4">
        <v>3885.12</v>
      </c>
      <c r="I18" s="6">
        <v>6378.494480000003</v>
      </c>
      <c r="J18" s="6">
        <v>6748.0234960000025</v>
      </c>
    </row>
    <row r="19" spans="1:13" x14ac:dyDescent="0.25">
      <c r="A19" s="13" t="s">
        <v>15</v>
      </c>
      <c r="B19" s="4">
        <v>743612.98</v>
      </c>
      <c r="C19" s="4">
        <v>661681.68999999994</v>
      </c>
      <c r="D19" s="4">
        <v>350081.61999999988</v>
      </c>
      <c r="E19" s="4">
        <v>704979.46000000054</v>
      </c>
      <c r="F19" s="4">
        <v>-125129.94</v>
      </c>
      <c r="G19" s="4">
        <v>-312257.44</v>
      </c>
      <c r="H19" s="4">
        <v>-196728.32000000001</v>
      </c>
      <c r="I19" s="6">
        <v>-371556.65296000004</v>
      </c>
      <c r="J19" s="6">
        <v>-102609.259792</v>
      </c>
    </row>
    <row r="20" spans="1:13" x14ac:dyDescent="0.25">
      <c r="A20" s="2"/>
      <c r="B20" s="10">
        <f>SUM(B5:B19)</f>
        <v>3203421.7199999983</v>
      </c>
      <c r="C20" s="10">
        <f t="shared" ref="C20:J20" si="0">SUM(C5:C19)</f>
        <v>3208376.1999999988</v>
      </c>
      <c r="D20" s="10">
        <f t="shared" si="0"/>
        <v>2979218.0799999936</v>
      </c>
      <c r="E20" s="10">
        <f t="shared" si="0"/>
        <v>3499279.3799999896</v>
      </c>
      <c r="F20" s="10">
        <f t="shared" si="0"/>
        <v>2616271.0000000047</v>
      </c>
      <c r="G20" s="10">
        <f t="shared" si="0"/>
        <v>2415615.3200000026</v>
      </c>
      <c r="H20" s="10">
        <f t="shared" si="0"/>
        <v>737317.24000000022</v>
      </c>
      <c r="I20" s="10">
        <f t="shared" si="0"/>
        <v>2864943.5028800033</v>
      </c>
      <c r="J20" s="10">
        <f t="shared" si="0"/>
        <v>3513413.4681760026</v>
      </c>
    </row>
    <row r="21" spans="1:13" x14ac:dyDescent="0.25">
      <c r="B21" s="5"/>
      <c r="C21" s="5"/>
      <c r="D21" s="5"/>
      <c r="E21" s="5"/>
      <c r="F21" s="5"/>
      <c r="G21" s="5"/>
      <c r="H21" s="5"/>
      <c r="I21" s="5"/>
      <c r="J21" s="5"/>
    </row>
    <row r="22" spans="1:13" x14ac:dyDescent="0.25">
      <c r="B22" s="3" t="s">
        <v>20</v>
      </c>
      <c r="C22" s="3" t="s">
        <v>20</v>
      </c>
      <c r="D22" s="3" t="s">
        <v>20</v>
      </c>
      <c r="E22" s="3" t="s">
        <v>20</v>
      </c>
      <c r="F22" s="3" t="s">
        <v>20</v>
      </c>
      <c r="G22" s="3" t="s">
        <v>20</v>
      </c>
      <c r="H22" s="3" t="s">
        <v>16</v>
      </c>
      <c r="I22" s="3" t="s">
        <v>21</v>
      </c>
      <c r="J22" s="3" t="s">
        <v>21</v>
      </c>
    </row>
    <row r="23" spans="1:13" x14ac:dyDescent="0.25">
      <c r="A23" s="1" t="s">
        <v>1</v>
      </c>
      <c r="B23" s="3">
        <v>2016</v>
      </c>
      <c r="C23" s="3">
        <v>2017</v>
      </c>
      <c r="D23" s="3">
        <v>2018</v>
      </c>
      <c r="E23" s="3">
        <v>2019</v>
      </c>
      <c r="F23" s="3">
        <v>2020</v>
      </c>
      <c r="G23" s="3">
        <v>2021</v>
      </c>
      <c r="H23" s="3">
        <v>2022</v>
      </c>
      <c r="I23" s="3">
        <v>2022</v>
      </c>
      <c r="J23" s="3">
        <v>2023</v>
      </c>
      <c r="L23" s="9"/>
      <c r="M23" s="9"/>
    </row>
    <row r="24" spans="1:13" x14ac:dyDescent="0.25">
      <c r="A24" s="1" t="s">
        <v>0</v>
      </c>
      <c r="B24" s="8">
        <v>448027.73000000074</v>
      </c>
      <c r="C24" s="8">
        <v>511338.37000000011</v>
      </c>
      <c r="D24" s="8">
        <v>498136.90999999881</v>
      </c>
      <c r="E24" s="8">
        <v>563514.37999999581</v>
      </c>
      <c r="F24" s="8">
        <v>554698.38000000094</v>
      </c>
      <c r="G24" s="8">
        <v>574895.99999999988</v>
      </c>
      <c r="H24" s="8">
        <v>194913.27999999997</v>
      </c>
      <c r="I24" s="17">
        <v>623187.26399999997</v>
      </c>
      <c r="J24" s="17">
        <v>659290.73279999988</v>
      </c>
      <c r="K24" s="15"/>
      <c r="L24" s="9"/>
      <c r="M24" s="9"/>
    </row>
    <row r="25" spans="1:13" x14ac:dyDescent="0.25">
      <c r="A25" s="1" t="s">
        <v>2</v>
      </c>
      <c r="B25" s="4"/>
      <c r="C25" s="4"/>
      <c r="D25" s="4"/>
      <c r="E25" s="4"/>
      <c r="F25" s="4"/>
      <c r="G25" s="4"/>
      <c r="H25" s="4"/>
      <c r="I25" s="18"/>
      <c r="J25" s="18"/>
      <c r="L25" s="9"/>
      <c r="M25" s="9"/>
    </row>
    <row r="26" spans="1:13" x14ac:dyDescent="0.25">
      <c r="A26" s="14" t="s">
        <v>3</v>
      </c>
      <c r="B26" s="4">
        <v>0</v>
      </c>
      <c r="C26" s="4">
        <v>0</v>
      </c>
      <c r="D26" s="4">
        <v>0</v>
      </c>
      <c r="E26" s="4">
        <v>0</v>
      </c>
      <c r="F26" s="4">
        <v>0</v>
      </c>
      <c r="G26" s="4">
        <v>0</v>
      </c>
      <c r="H26" s="4">
        <v>0</v>
      </c>
      <c r="I26" s="18"/>
      <c r="J26" s="18"/>
      <c r="L26" s="9"/>
      <c r="M26" s="9"/>
    </row>
    <row r="27" spans="1:13" x14ac:dyDescent="0.25">
      <c r="A27" s="14" t="s">
        <v>4</v>
      </c>
      <c r="B27" s="4">
        <v>90846.06999999976</v>
      </c>
      <c r="C27" s="4">
        <v>90562.930000000109</v>
      </c>
      <c r="D27" s="4">
        <v>86792.340000000724</v>
      </c>
      <c r="E27" s="4">
        <v>94802.430000000168</v>
      </c>
      <c r="F27" s="4">
        <v>90826.699999999691</v>
      </c>
      <c r="G27" s="4">
        <v>93472.679999999935</v>
      </c>
      <c r="H27" s="4">
        <v>39055.330000000038</v>
      </c>
      <c r="I27" s="18">
        <v>101324.38511999993</v>
      </c>
      <c r="J27" s="18">
        <v>107194.46942399992</v>
      </c>
      <c r="L27" s="9"/>
      <c r="M27" s="9"/>
    </row>
    <row r="28" spans="1:13" x14ac:dyDescent="0.25">
      <c r="A28" s="14" t="s">
        <v>5</v>
      </c>
      <c r="B28" s="4">
        <v>216060.59999999989</v>
      </c>
      <c r="C28" s="4">
        <v>218245.3100000002</v>
      </c>
      <c r="D28" s="4">
        <v>223291.65999999957</v>
      </c>
      <c r="E28" s="4">
        <v>250711.98000000039</v>
      </c>
      <c r="F28" s="4">
        <v>240765.21999999913</v>
      </c>
      <c r="G28" s="4">
        <v>259598.19999999998</v>
      </c>
      <c r="H28" s="4">
        <v>91096.010000000038</v>
      </c>
      <c r="I28" s="18">
        <v>281404.44880000001</v>
      </c>
      <c r="J28" s="18">
        <v>297707.21575999999</v>
      </c>
      <c r="L28" s="9"/>
      <c r="M28" s="9"/>
    </row>
    <row r="29" spans="1:13" x14ac:dyDescent="0.25">
      <c r="A29" s="14" t="s">
        <v>6</v>
      </c>
      <c r="B29" s="4">
        <v>0</v>
      </c>
      <c r="C29" s="4">
        <v>1520.4400000000005</v>
      </c>
      <c r="D29" s="4">
        <v>1344.76</v>
      </c>
      <c r="E29" s="4">
        <v>999.06000000000006</v>
      </c>
      <c r="F29" s="4">
        <v>2808.74</v>
      </c>
      <c r="G29" s="4">
        <v>4224.6700000000073</v>
      </c>
      <c r="H29" s="4">
        <v>512.15</v>
      </c>
      <c r="I29" s="18">
        <v>4579.5422800000078</v>
      </c>
      <c r="J29" s="18">
        <v>4844.8515560000087</v>
      </c>
      <c r="L29" s="9"/>
      <c r="M29" s="9"/>
    </row>
    <row r="30" spans="1:13" x14ac:dyDescent="0.25">
      <c r="A30" s="14" t="s">
        <v>7</v>
      </c>
      <c r="B30" s="4">
        <v>0</v>
      </c>
      <c r="C30" s="4">
        <v>0</v>
      </c>
      <c r="D30" s="4">
        <v>0</v>
      </c>
      <c r="E30" s="4">
        <v>0</v>
      </c>
      <c r="F30" s="4">
        <v>0</v>
      </c>
      <c r="G30" s="4">
        <v>107.04</v>
      </c>
      <c r="H30" s="4">
        <v>0</v>
      </c>
      <c r="I30" s="18">
        <v>116.03136000000002</v>
      </c>
      <c r="J30" s="18">
        <v>122.75347200000002</v>
      </c>
      <c r="L30" s="9"/>
      <c r="M30" s="9"/>
    </row>
    <row r="31" spans="1:13" x14ac:dyDescent="0.25">
      <c r="A31" s="14" t="s">
        <v>8</v>
      </c>
      <c r="B31" s="4">
        <v>387.24</v>
      </c>
      <c r="C31" s="4">
        <v>375.22999999999996</v>
      </c>
      <c r="D31" s="4">
        <v>279.66000000000003</v>
      </c>
      <c r="E31" s="4">
        <v>1224.31</v>
      </c>
      <c r="F31" s="4">
        <v>687.75</v>
      </c>
      <c r="G31" s="4">
        <v>31.779999999999973</v>
      </c>
      <c r="H31" s="4">
        <v>63.56</v>
      </c>
      <c r="I31" s="18">
        <v>34.449519999999971</v>
      </c>
      <c r="J31" s="18">
        <v>36.445303999999972</v>
      </c>
      <c r="L31" s="9"/>
      <c r="M31" s="9"/>
    </row>
    <row r="32" spans="1:13" x14ac:dyDescent="0.25">
      <c r="A32" s="14" t="s">
        <v>9</v>
      </c>
      <c r="B32" s="4">
        <v>0</v>
      </c>
      <c r="C32" s="4">
        <v>0</v>
      </c>
      <c r="D32" s="4">
        <v>0</v>
      </c>
      <c r="E32" s="4">
        <v>0</v>
      </c>
      <c r="F32" s="4">
        <v>82.12</v>
      </c>
      <c r="G32" s="4">
        <v>0</v>
      </c>
      <c r="H32" s="4">
        <v>0</v>
      </c>
      <c r="I32" s="18">
        <v>0</v>
      </c>
      <c r="J32" s="18">
        <v>0</v>
      </c>
      <c r="L32" s="9"/>
      <c r="M32" s="9"/>
    </row>
    <row r="33" spans="1:13" x14ac:dyDescent="0.25">
      <c r="A33" s="2" t="s">
        <v>26</v>
      </c>
      <c r="B33" s="4">
        <v>0</v>
      </c>
      <c r="C33" s="4">
        <v>0</v>
      </c>
      <c r="D33" s="4">
        <v>0</v>
      </c>
      <c r="E33" s="4">
        <v>0</v>
      </c>
      <c r="F33" s="4">
        <v>0</v>
      </c>
      <c r="G33" s="4">
        <v>0</v>
      </c>
      <c r="H33" s="4">
        <v>0</v>
      </c>
      <c r="I33" s="18">
        <v>0</v>
      </c>
      <c r="J33" s="18">
        <v>0</v>
      </c>
      <c r="L33" s="9"/>
      <c r="M33" s="9"/>
    </row>
    <row r="34" spans="1:13" x14ac:dyDescent="0.25">
      <c r="A34" s="2" t="s">
        <v>11</v>
      </c>
      <c r="B34" s="4">
        <v>0</v>
      </c>
      <c r="C34" s="4">
        <v>7254.57</v>
      </c>
      <c r="D34" s="4">
        <v>0</v>
      </c>
      <c r="E34" s="4">
        <v>3644.71</v>
      </c>
      <c r="F34" s="4">
        <v>0</v>
      </c>
      <c r="G34" s="4">
        <v>0</v>
      </c>
      <c r="H34" s="4">
        <v>0</v>
      </c>
      <c r="I34" s="18">
        <v>0</v>
      </c>
      <c r="J34" s="18">
        <v>0</v>
      </c>
      <c r="L34" s="9"/>
      <c r="M34" s="9"/>
    </row>
    <row r="35" spans="1:13" x14ac:dyDescent="0.25">
      <c r="A35" s="2" t="s">
        <v>12</v>
      </c>
      <c r="B35" s="4">
        <v>0</v>
      </c>
      <c r="C35" s="4">
        <v>0</v>
      </c>
      <c r="D35" s="4">
        <v>0</v>
      </c>
      <c r="E35" s="4">
        <v>0</v>
      </c>
      <c r="F35" s="4">
        <v>0</v>
      </c>
      <c r="G35" s="4">
        <v>0</v>
      </c>
      <c r="H35" s="4">
        <v>0</v>
      </c>
      <c r="I35" s="18">
        <v>0</v>
      </c>
      <c r="J35" s="18">
        <v>0</v>
      </c>
      <c r="L35" s="9"/>
      <c r="M35" s="9"/>
    </row>
    <row r="36" spans="1:13" x14ac:dyDescent="0.25">
      <c r="A36" s="2" t="s">
        <v>13</v>
      </c>
      <c r="B36" s="4"/>
      <c r="C36" s="4"/>
      <c r="D36" s="4"/>
      <c r="E36" s="4"/>
      <c r="F36" s="4"/>
      <c r="G36" s="4"/>
      <c r="H36" s="4"/>
      <c r="I36" s="18"/>
      <c r="J36" s="18"/>
      <c r="L36" s="9"/>
      <c r="M36" s="9"/>
    </row>
    <row r="37" spans="1:13" x14ac:dyDescent="0.25">
      <c r="A37" s="13" t="s">
        <v>14</v>
      </c>
      <c r="B37" s="4">
        <v>0</v>
      </c>
      <c r="C37" s="4">
        <v>0</v>
      </c>
      <c r="D37" s="4">
        <v>0</v>
      </c>
      <c r="E37" s="4">
        <v>0</v>
      </c>
      <c r="F37" s="4">
        <v>0</v>
      </c>
      <c r="G37" s="4">
        <v>0</v>
      </c>
      <c r="H37" s="4">
        <v>0</v>
      </c>
      <c r="I37" s="18">
        <v>0</v>
      </c>
      <c r="J37" s="18">
        <v>0</v>
      </c>
      <c r="L37" s="9"/>
      <c r="M37" s="9"/>
    </row>
    <row r="38" spans="1:13" x14ac:dyDescent="0.25">
      <c r="A38" s="13" t="s">
        <v>15</v>
      </c>
      <c r="B38" s="4">
        <v>0</v>
      </c>
      <c r="C38" s="4">
        <v>0</v>
      </c>
      <c r="D38" s="4">
        <v>0</v>
      </c>
      <c r="E38" s="4">
        <v>0</v>
      </c>
      <c r="F38" s="4">
        <v>0</v>
      </c>
      <c r="G38" s="4">
        <v>0</v>
      </c>
      <c r="H38" s="4">
        <v>0</v>
      </c>
      <c r="I38" s="18">
        <v>0</v>
      </c>
      <c r="J38" s="18">
        <v>0</v>
      </c>
      <c r="L38" s="9"/>
      <c r="M38" s="9"/>
    </row>
    <row r="39" spans="1:13" x14ac:dyDescent="0.25">
      <c r="A39" s="2"/>
      <c r="B39" s="10">
        <f>SUM(B24:B38)</f>
        <v>755321.64000000036</v>
      </c>
      <c r="C39" s="10">
        <f t="shared" ref="C39:J39" si="1">SUM(C24:C38)</f>
        <v>829296.85000000033</v>
      </c>
      <c r="D39" s="10">
        <f t="shared" si="1"/>
        <v>809845.32999999914</v>
      </c>
      <c r="E39" s="10">
        <f t="shared" si="1"/>
        <v>914896.86999999639</v>
      </c>
      <c r="F39" s="10">
        <f t="shared" si="1"/>
        <v>889868.9099999998</v>
      </c>
      <c r="G39" s="10">
        <f t="shared" si="1"/>
        <v>932330.36999999988</v>
      </c>
      <c r="H39" s="10">
        <f t="shared" si="1"/>
        <v>325640.33000000007</v>
      </c>
      <c r="I39" s="10">
        <f t="shared" si="1"/>
        <v>1010646.1210800001</v>
      </c>
      <c r="J39" s="10">
        <f t="shared" si="1"/>
        <v>1069196.4683159997</v>
      </c>
      <c r="L39" s="9"/>
      <c r="M39" s="9"/>
    </row>
    <row r="40" spans="1:13" x14ac:dyDescent="0.25">
      <c r="B40" s="5"/>
      <c r="C40" s="5"/>
      <c r="D40" s="5"/>
      <c r="E40" s="5"/>
      <c r="F40" s="5"/>
      <c r="G40" s="5"/>
      <c r="H40" s="5"/>
      <c r="I40" s="5"/>
      <c r="J40" s="5"/>
      <c r="L40" s="9"/>
      <c r="M40" s="9"/>
    </row>
    <row r="41" spans="1:13" x14ac:dyDescent="0.25">
      <c r="B41" s="3" t="s">
        <v>20</v>
      </c>
      <c r="C41" s="3" t="s">
        <v>20</v>
      </c>
      <c r="D41" s="3" t="s">
        <v>20</v>
      </c>
      <c r="E41" s="3" t="s">
        <v>20</v>
      </c>
      <c r="F41" s="3" t="s">
        <v>20</v>
      </c>
      <c r="G41" s="3" t="s">
        <v>20</v>
      </c>
      <c r="H41" s="3" t="s">
        <v>16</v>
      </c>
      <c r="I41" s="3" t="s">
        <v>21</v>
      </c>
      <c r="J41" s="3" t="s">
        <v>21</v>
      </c>
      <c r="L41" s="9"/>
      <c r="M41" s="9"/>
    </row>
    <row r="42" spans="1:13" x14ac:dyDescent="0.25">
      <c r="A42" s="1" t="s">
        <v>19</v>
      </c>
      <c r="B42" s="3">
        <v>2016</v>
      </c>
      <c r="C42" s="3">
        <v>2017</v>
      </c>
      <c r="D42" s="3">
        <v>2018</v>
      </c>
      <c r="E42" s="3">
        <v>2019</v>
      </c>
      <c r="F42" s="3">
        <v>2020</v>
      </c>
      <c r="G42" s="3">
        <v>2021</v>
      </c>
      <c r="H42" s="3">
        <v>2022</v>
      </c>
      <c r="I42" s="3">
        <v>2022</v>
      </c>
      <c r="J42" s="3">
        <v>2023</v>
      </c>
      <c r="L42" s="9"/>
      <c r="M42" s="9"/>
    </row>
    <row r="43" spans="1:13" x14ac:dyDescent="0.25">
      <c r="A43" s="1" t="s">
        <v>0</v>
      </c>
      <c r="B43" s="8">
        <v>694.26000000018394</v>
      </c>
      <c r="C43" s="8">
        <v>764.23999999999069</v>
      </c>
      <c r="D43" s="8">
        <v>164.96999999968102</v>
      </c>
      <c r="E43" s="8">
        <v>392.69000000075903</v>
      </c>
      <c r="F43" s="8">
        <v>1346.1999999989057</v>
      </c>
      <c r="G43" s="8">
        <v>5261.390000001411</v>
      </c>
      <c r="H43" s="8">
        <v>10268.599999999802</v>
      </c>
      <c r="I43" s="19">
        <v>5703.3467600015301</v>
      </c>
      <c r="J43" s="19">
        <v>6033.762052001618</v>
      </c>
      <c r="K43" s="15"/>
      <c r="L43" s="9"/>
      <c r="M43" s="9"/>
    </row>
    <row r="44" spans="1:13" x14ac:dyDescent="0.25">
      <c r="A44" s="1" t="s">
        <v>2</v>
      </c>
      <c r="B44" s="4"/>
      <c r="C44" s="4"/>
      <c r="D44" s="4"/>
      <c r="E44" s="4"/>
      <c r="F44" s="4"/>
      <c r="G44" s="4"/>
      <c r="H44" s="4"/>
      <c r="I44" s="20"/>
      <c r="J44" s="20"/>
      <c r="L44" s="9"/>
      <c r="M44" s="9"/>
    </row>
    <row r="45" spans="1:13" x14ac:dyDescent="0.25">
      <c r="A45" s="14" t="s">
        <v>3</v>
      </c>
      <c r="B45" s="4">
        <v>0</v>
      </c>
      <c r="C45" s="4">
        <v>0</v>
      </c>
      <c r="D45" s="4">
        <v>0</v>
      </c>
      <c r="E45" s="4">
        <v>0</v>
      </c>
      <c r="F45" s="4">
        <v>0</v>
      </c>
      <c r="G45" s="4">
        <v>0</v>
      </c>
      <c r="H45" s="4">
        <v>0</v>
      </c>
      <c r="I45" s="20">
        <v>0</v>
      </c>
      <c r="J45" s="20">
        <v>0</v>
      </c>
      <c r="L45" s="9"/>
      <c r="M45" s="9"/>
    </row>
    <row r="46" spans="1:13" x14ac:dyDescent="0.25">
      <c r="A46" s="14" t="s">
        <v>4</v>
      </c>
      <c r="B46" s="4">
        <v>194.31999999999243</v>
      </c>
      <c r="C46" s="4">
        <v>116.30999999999767</v>
      </c>
      <c r="D46" s="4">
        <v>26.409999999974389</v>
      </c>
      <c r="E46" s="4">
        <v>61.580000000016298</v>
      </c>
      <c r="F46" s="4">
        <v>329.35000000000582</v>
      </c>
      <c r="G46" s="4">
        <v>1522.820000000007</v>
      </c>
      <c r="H46" s="4">
        <v>2437.7300000000032</v>
      </c>
      <c r="I46" s="20">
        <v>1650.7368800000077</v>
      </c>
      <c r="J46" s="20">
        <v>1746.3699760000081</v>
      </c>
      <c r="L46" s="9"/>
      <c r="M46" s="9"/>
    </row>
    <row r="47" spans="1:13" x14ac:dyDescent="0.25">
      <c r="A47" s="14" t="s">
        <v>5</v>
      </c>
      <c r="B47" s="4">
        <v>448.98999999996158</v>
      </c>
      <c r="C47" s="4">
        <v>293.4999999999709</v>
      </c>
      <c r="D47" s="4">
        <v>56.880000000004657</v>
      </c>
      <c r="E47" s="4">
        <v>129.40999999997439</v>
      </c>
      <c r="F47" s="4">
        <v>1040.0200000000477</v>
      </c>
      <c r="G47" s="4">
        <v>4564.7799999999988</v>
      </c>
      <c r="H47" s="4">
        <v>6915.3099999999977</v>
      </c>
      <c r="I47" s="20">
        <v>4948.2215199999991</v>
      </c>
      <c r="J47" s="20">
        <v>5234.8897039999993</v>
      </c>
      <c r="L47" s="9"/>
      <c r="M47" s="9"/>
    </row>
    <row r="48" spans="1:13" x14ac:dyDescent="0.25">
      <c r="A48" s="14" t="s">
        <v>6</v>
      </c>
      <c r="B48" s="4">
        <v>0</v>
      </c>
      <c r="C48" s="4">
        <v>1.8189894035458565E-12</v>
      </c>
      <c r="D48" s="4">
        <v>2.0463630789890885E-12</v>
      </c>
      <c r="E48" s="4">
        <v>-2.3874235921539366E-12</v>
      </c>
      <c r="F48" s="4">
        <v>0</v>
      </c>
      <c r="G48" s="4">
        <v>0</v>
      </c>
      <c r="H48" s="4">
        <v>1.4779288903810084E-12</v>
      </c>
      <c r="I48" s="20">
        <v>0</v>
      </c>
      <c r="J48" s="20">
        <v>0</v>
      </c>
      <c r="L48" s="9"/>
      <c r="M48" s="9"/>
    </row>
    <row r="49" spans="1:13" x14ac:dyDescent="0.25">
      <c r="A49" s="14" t="s">
        <v>7</v>
      </c>
      <c r="B49" s="4">
        <v>0</v>
      </c>
      <c r="C49" s="4">
        <v>0</v>
      </c>
      <c r="D49" s="4">
        <v>0</v>
      </c>
      <c r="E49" s="4">
        <v>0</v>
      </c>
      <c r="F49" s="4">
        <v>0</v>
      </c>
      <c r="G49" s="4">
        <v>0</v>
      </c>
      <c r="H49" s="4">
        <v>0</v>
      </c>
      <c r="I49" s="20">
        <v>0</v>
      </c>
      <c r="J49" s="20">
        <v>0</v>
      </c>
      <c r="L49" s="9"/>
      <c r="M49" s="9"/>
    </row>
    <row r="50" spans="1:13" x14ac:dyDescent="0.25">
      <c r="A50" s="14" t="s">
        <v>8</v>
      </c>
      <c r="B50" s="4">
        <v>1.5916157281026244E-12</v>
      </c>
      <c r="C50" s="4">
        <v>0</v>
      </c>
      <c r="D50" s="4">
        <v>0</v>
      </c>
      <c r="E50" s="4">
        <v>0</v>
      </c>
      <c r="F50" s="4">
        <v>0</v>
      </c>
      <c r="G50" s="4">
        <v>6.8212102632969618E-13</v>
      </c>
      <c r="H50" s="4">
        <v>-5.6843418860808015E-14</v>
      </c>
      <c r="I50" s="20">
        <v>7.3941919254139071E-13</v>
      </c>
      <c r="J50" s="20">
        <v>7.8225639299489566E-13</v>
      </c>
      <c r="L50" s="9"/>
      <c r="M50" s="9"/>
    </row>
    <row r="51" spans="1:13" x14ac:dyDescent="0.25">
      <c r="A51" s="14" t="s">
        <v>9</v>
      </c>
      <c r="B51" s="4">
        <v>0</v>
      </c>
      <c r="C51" s="4">
        <v>0</v>
      </c>
      <c r="D51" s="4">
        <v>0</v>
      </c>
      <c r="E51" s="4">
        <v>0</v>
      </c>
      <c r="F51" s="4">
        <v>-1.0231815394945443E-12</v>
      </c>
      <c r="G51" s="4">
        <v>0</v>
      </c>
      <c r="H51" s="4">
        <v>0</v>
      </c>
      <c r="I51" s="20">
        <v>0</v>
      </c>
      <c r="J51" s="20">
        <v>0</v>
      </c>
      <c r="L51" s="9"/>
      <c r="M51" s="9"/>
    </row>
    <row r="52" spans="1:13" x14ac:dyDescent="0.25">
      <c r="A52" s="2" t="s">
        <v>11</v>
      </c>
      <c r="B52" s="4">
        <v>0</v>
      </c>
      <c r="C52" s="4">
        <v>7.2759576141834259E-12</v>
      </c>
      <c r="D52" s="4">
        <v>0</v>
      </c>
      <c r="E52" s="4">
        <v>0</v>
      </c>
      <c r="F52" s="4">
        <v>0</v>
      </c>
      <c r="G52" s="4">
        <v>0</v>
      </c>
      <c r="H52" s="4">
        <v>0</v>
      </c>
      <c r="I52" s="20">
        <v>0</v>
      </c>
      <c r="J52" s="20">
        <v>0</v>
      </c>
      <c r="L52" s="9"/>
      <c r="M52" s="9"/>
    </row>
    <row r="53" spans="1:13" x14ac:dyDescent="0.25">
      <c r="A53" s="2" t="s">
        <v>12</v>
      </c>
      <c r="B53" s="4">
        <v>0</v>
      </c>
      <c r="C53" s="4">
        <v>0</v>
      </c>
      <c r="D53" s="4">
        <v>0</v>
      </c>
      <c r="E53" s="4">
        <v>0</v>
      </c>
      <c r="F53" s="4">
        <v>0</v>
      </c>
      <c r="G53" s="4">
        <v>0</v>
      </c>
      <c r="H53" s="4">
        <v>0</v>
      </c>
      <c r="I53" s="20">
        <v>0</v>
      </c>
      <c r="J53" s="20">
        <v>0</v>
      </c>
      <c r="L53" s="9"/>
      <c r="M53" s="9"/>
    </row>
    <row r="54" spans="1:13" x14ac:dyDescent="0.25">
      <c r="A54" s="2" t="s">
        <v>13</v>
      </c>
      <c r="B54" s="4"/>
      <c r="C54" s="4"/>
      <c r="D54" s="4"/>
      <c r="E54" s="4"/>
      <c r="F54" s="4"/>
      <c r="G54" s="4"/>
      <c r="H54" s="4"/>
      <c r="I54" s="20"/>
      <c r="J54" s="20"/>
      <c r="L54" s="9"/>
      <c r="M54" s="9"/>
    </row>
    <row r="55" spans="1:13" x14ac:dyDescent="0.25">
      <c r="A55" s="13" t="s">
        <v>14</v>
      </c>
      <c r="B55" s="4">
        <v>0</v>
      </c>
      <c r="C55" s="4">
        <v>0</v>
      </c>
      <c r="D55" s="4">
        <v>0</v>
      </c>
      <c r="E55" s="4">
        <v>0</v>
      </c>
      <c r="F55" s="4">
        <v>0</v>
      </c>
      <c r="G55" s="4">
        <v>0</v>
      </c>
      <c r="H55" s="4">
        <v>0</v>
      </c>
      <c r="I55" s="20">
        <v>0</v>
      </c>
      <c r="J55" s="20">
        <v>0</v>
      </c>
      <c r="L55" s="9"/>
      <c r="M55" s="9"/>
    </row>
    <row r="56" spans="1:13" x14ac:dyDescent="0.25">
      <c r="A56" s="13" t="s">
        <v>15</v>
      </c>
      <c r="B56" s="4">
        <v>0</v>
      </c>
      <c r="C56" s="4">
        <v>0</v>
      </c>
      <c r="D56" s="4">
        <v>0</v>
      </c>
      <c r="E56" s="4">
        <v>0</v>
      </c>
      <c r="F56" s="4">
        <v>0</v>
      </c>
      <c r="G56" s="4">
        <v>0</v>
      </c>
      <c r="H56" s="4">
        <v>0</v>
      </c>
      <c r="I56" s="20">
        <v>0</v>
      </c>
      <c r="J56" s="20">
        <v>0</v>
      </c>
      <c r="L56" s="9"/>
      <c r="M56" s="9"/>
    </row>
    <row r="57" spans="1:13" x14ac:dyDescent="0.25">
      <c r="A57" s="2"/>
      <c r="B57" s="10">
        <f>SUM(B43:B56)</f>
        <v>1337.5700000001395</v>
      </c>
      <c r="C57" s="10">
        <f t="shared" ref="C57:J57" si="2">SUM(C43:C56)</f>
        <v>1174.0499999999683</v>
      </c>
      <c r="D57" s="10">
        <f t="shared" si="2"/>
        <v>248.25999999966211</v>
      </c>
      <c r="E57" s="10">
        <f t="shared" si="2"/>
        <v>583.68000000074733</v>
      </c>
      <c r="F57" s="10">
        <f t="shared" si="2"/>
        <v>2715.5699999989583</v>
      </c>
      <c r="G57" s="10">
        <f t="shared" si="2"/>
        <v>11348.990000001417</v>
      </c>
      <c r="H57" s="10">
        <f t="shared" si="2"/>
        <v>19621.639999999803</v>
      </c>
      <c r="I57" s="10">
        <f t="shared" si="2"/>
        <v>12302.305160001537</v>
      </c>
      <c r="J57" s="10">
        <f t="shared" si="2"/>
        <v>13015.021732001625</v>
      </c>
      <c r="L57" s="9"/>
      <c r="M57" s="9"/>
    </row>
    <row r="58" spans="1:13" x14ac:dyDescent="0.25">
      <c r="B58" s="16"/>
      <c r="C58" s="16"/>
      <c r="D58" s="16"/>
      <c r="E58" s="16"/>
      <c r="F58" s="16"/>
      <c r="G58" s="16"/>
      <c r="H58" s="16"/>
      <c r="I58" s="16"/>
    </row>
    <row r="59" spans="1:13" x14ac:dyDescent="0.25">
      <c r="A59" s="2" t="s">
        <v>10</v>
      </c>
      <c r="B59" t="s">
        <v>22</v>
      </c>
    </row>
    <row r="60" spans="1:13" x14ac:dyDescent="0.25">
      <c r="A60" s="2" t="s">
        <v>23</v>
      </c>
      <c r="B60" t="s">
        <v>24</v>
      </c>
    </row>
    <row r="62" spans="1:13" x14ac:dyDescent="0.25">
      <c r="A62" s="7"/>
      <c r="B62" s="5"/>
      <c r="C62" s="5"/>
      <c r="D62" s="5"/>
      <c r="E62" s="5"/>
      <c r="F62" s="5"/>
      <c r="G62" s="5"/>
      <c r="H62" s="5"/>
    </row>
  </sheetData>
  <pageMargins left="0.7" right="0.7" top="0.75" bottom="0.75" header="0.3" footer="0.3"/>
  <ignoredErrors>
    <ignoredError sqref="B20:J20 B39:J39 B57:J57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38"/>
  <sheetViews>
    <sheetView showGridLines="0" workbookViewId="0">
      <selection activeCell="B11" sqref="B11:J11"/>
    </sheetView>
  </sheetViews>
  <sheetFormatPr defaultRowHeight="15" x14ac:dyDescent="0.25"/>
  <cols>
    <col min="1" max="1" width="19.5703125" bestFit="1" customWidth="1"/>
    <col min="2" max="7" width="14.28515625" bestFit="1" customWidth="1"/>
    <col min="8" max="8" width="14.28515625" customWidth="1"/>
    <col min="9" max="10" width="14.28515625" bestFit="1" customWidth="1"/>
  </cols>
  <sheetData>
    <row r="1" spans="1:13" x14ac:dyDescent="0.25">
      <c r="A1" s="1" t="s">
        <v>25</v>
      </c>
    </row>
    <row r="3" spans="1:13" x14ac:dyDescent="0.25">
      <c r="B3" s="3" t="s">
        <v>20</v>
      </c>
      <c r="C3" s="3" t="s">
        <v>20</v>
      </c>
      <c r="D3" s="3" t="s">
        <v>20</v>
      </c>
      <c r="E3" s="3" t="s">
        <v>20</v>
      </c>
      <c r="F3" s="3" t="s">
        <v>20</v>
      </c>
      <c r="G3" s="3" t="s">
        <v>20</v>
      </c>
      <c r="H3" s="3" t="s">
        <v>16</v>
      </c>
      <c r="I3" s="3" t="s">
        <v>21</v>
      </c>
      <c r="J3" s="3" t="s">
        <v>21</v>
      </c>
    </row>
    <row r="4" spans="1:13" x14ac:dyDescent="0.25">
      <c r="A4" s="1" t="s">
        <v>18</v>
      </c>
      <c r="B4" s="3">
        <v>2016</v>
      </c>
      <c r="C4" s="3">
        <v>2017</v>
      </c>
      <c r="D4" s="3">
        <v>2018</v>
      </c>
      <c r="E4" s="3">
        <v>2019</v>
      </c>
      <c r="F4" s="3">
        <v>2020</v>
      </c>
      <c r="G4" s="3">
        <v>2021</v>
      </c>
      <c r="H4" s="3">
        <v>2022</v>
      </c>
      <c r="I4" s="3">
        <v>2022</v>
      </c>
      <c r="J4" s="3">
        <v>2023</v>
      </c>
    </row>
    <row r="5" spans="1:13" x14ac:dyDescent="0.25">
      <c r="A5" s="1" t="s">
        <v>0</v>
      </c>
      <c r="B5" s="8" t="e">
        <f>SUMIFS(#REF!,#REF!,Summary!$A5)</f>
        <v>#REF!</v>
      </c>
      <c r="C5" s="8" t="e">
        <f>SUMIFS(#REF!,#REF!,Summary!$A5)</f>
        <v>#REF!</v>
      </c>
      <c r="D5" s="8" t="e">
        <f>SUMIFS(#REF!,#REF!,Summary!$A5)</f>
        <v>#REF!</v>
      </c>
      <c r="E5" s="8" t="e">
        <f>SUMIFS(#REF!,#REF!,Summary!$A5)</f>
        <v>#REF!</v>
      </c>
      <c r="F5" s="8" t="e">
        <f>SUMIFS(#REF!,#REF!,Summary!$A5)</f>
        <v>#REF!</v>
      </c>
      <c r="G5" s="8" t="e">
        <f>SUMIFS(#REF!,#REF!,Summary!$A5)</f>
        <v>#REF!</v>
      </c>
      <c r="H5" s="8" t="e">
        <f>SUMIFS(#REF!,#REF!,Summary!$A5)</f>
        <v>#REF!</v>
      </c>
      <c r="I5" s="8" t="e">
        <f>SUMIFS(#REF!,#REF!,Summary!$A5)</f>
        <v>#REF!</v>
      </c>
      <c r="J5" s="8" t="e">
        <f>SUMIFS(#REF!,#REF!,Summary!$A5)</f>
        <v>#REF!</v>
      </c>
    </row>
    <row r="6" spans="1:13" x14ac:dyDescent="0.25">
      <c r="A6" s="1" t="s">
        <v>2</v>
      </c>
      <c r="B6" s="4" t="e">
        <f>SUMIFS(#REF!,#REF!,Summary!$A6)</f>
        <v>#REF!</v>
      </c>
      <c r="C6" s="4" t="e">
        <f>SUMIFS(#REF!,#REF!,Summary!$A6)</f>
        <v>#REF!</v>
      </c>
      <c r="D6" s="4" t="e">
        <f>SUMIFS(#REF!,#REF!,Summary!$A6)</f>
        <v>#REF!</v>
      </c>
      <c r="E6" s="4" t="e">
        <f>SUMIFS(#REF!,#REF!,Summary!$A6)</f>
        <v>#REF!</v>
      </c>
      <c r="F6" s="4" t="e">
        <f>SUMIFS(#REF!,#REF!,Summary!$A6)</f>
        <v>#REF!</v>
      </c>
      <c r="G6" s="4" t="e">
        <f>SUMIFS(#REF!,#REF!,Summary!$A6)</f>
        <v>#REF!</v>
      </c>
      <c r="H6" s="4" t="e">
        <f>SUMIFS(#REF!,#REF!,Summary!$A6)</f>
        <v>#REF!</v>
      </c>
      <c r="I6" s="4" t="e">
        <f>SUMIFS(#REF!,#REF!,Summary!$A6)</f>
        <v>#REF!</v>
      </c>
      <c r="J6" s="4" t="e">
        <f>SUMIFS(#REF!,#REF!,Summary!$A6)</f>
        <v>#REF!</v>
      </c>
    </row>
    <row r="7" spans="1:13" x14ac:dyDescent="0.25">
      <c r="A7" s="2" t="s">
        <v>10</v>
      </c>
      <c r="B7" s="4" t="e">
        <f>SUMIFS(#REF!,#REF!,Summary!$A7)</f>
        <v>#REF!</v>
      </c>
      <c r="C7" s="4" t="e">
        <f>SUMIFS(#REF!,#REF!,Summary!$A7)</f>
        <v>#REF!</v>
      </c>
      <c r="D7" s="4" t="e">
        <f>SUMIFS(#REF!,#REF!,Summary!$A7)</f>
        <v>#REF!</v>
      </c>
      <c r="E7" s="4" t="e">
        <f>SUMIFS(#REF!,#REF!,Summary!$A7)</f>
        <v>#REF!</v>
      </c>
      <c r="F7" s="4" t="e">
        <f>SUMIFS(#REF!,#REF!,Summary!$A7)</f>
        <v>#REF!</v>
      </c>
      <c r="G7" s="4" t="e">
        <f>SUMIFS(#REF!,#REF!,Summary!$A7)</f>
        <v>#REF!</v>
      </c>
      <c r="H7" s="4" t="e">
        <f>SUMIFS(#REF!,#REF!,Summary!$A7)</f>
        <v>#REF!</v>
      </c>
      <c r="I7" s="4" t="e">
        <f>SUMIFS(#REF!,#REF!,Summary!$A7)</f>
        <v>#REF!</v>
      </c>
      <c r="J7" s="4" t="e">
        <f>SUMIFS(#REF!,#REF!,Summary!$A7)</f>
        <v>#REF!</v>
      </c>
    </row>
    <row r="8" spans="1:13" x14ac:dyDescent="0.25">
      <c r="A8" s="2" t="s">
        <v>11</v>
      </c>
      <c r="B8" s="4" t="e">
        <f>SUMIFS(#REF!,#REF!,Summary!$A8)</f>
        <v>#REF!</v>
      </c>
      <c r="C8" s="4" t="e">
        <f>SUMIFS(#REF!,#REF!,Summary!$A8)</f>
        <v>#REF!</v>
      </c>
      <c r="D8" s="4" t="e">
        <f>SUMIFS(#REF!,#REF!,Summary!$A8)</f>
        <v>#REF!</v>
      </c>
      <c r="E8" s="4" t="e">
        <f>SUMIFS(#REF!,#REF!,Summary!$A8)</f>
        <v>#REF!</v>
      </c>
      <c r="F8" s="4" t="e">
        <f>SUMIFS(#REF!,#REF!,Summary!$A8)</f>
        <v>#REF!</v>
      </c>
      <c r="G8" s="4" t="e">
        <f>SUMIFS(#REF!,#REF!,Summary!$A8)</f>
        <v>#REF!</v>
      </c>
      <c r="H8" s="4" t="e">
        <f>SUMIFS(#REF!,#REF!,Summary!$A8)</f>
        <v>#REF!</v>
      </c>
      <c r="I8" s="4" t="e">
        <f>SUMIFS(#REF!,#REF!,Summary!$A8)</f>
        <v>#REF!</v>
      </c>
      <c r="J8" s="4" t="e">
        <f>SUMIFS(#REF!,#REF!,Summary!$A8)</f>
        <v>#REF!</v>
      </c>
    </row>
    <row r="9" spans="1:13" x14ac:dyDescent="0.25">
      <c r="A9" s="2" t="s">
        <v>12</v>
      </c>
      <c r="B9" s="4" t="e">
        <f>SUMIFS(#REF!,#REF!,Summary!$A9)</f>
        <v>#REF!</v>
      </c>
      <c r="C9" s="4" t="e">
        <f>SUMIFS(#REF!,#REF!,Summary!$A9)</f>
        <v>#REF!</v>
      </c>
      <c r="D9" s="4" t="e">
        <f>SUMIFS(#REF!,#REF!,Summary!$A9)</f>
        <v>#REF!</v>
      </c>
      <c r="E9" s="4" t="e">
        <f>SUMIFS(#REF!,#REF!,Summary!$A9)</f>
        <v>#REF!</v>
      </c>
      <c r="F9" s="4" t="e">
        <f>SUMIFS(#REF!,#REF!,Summary!$A9)</f>
        <v>#REF!</v>
      </c>
      <c r="G9" s="4" t="e">
        <f>SUMIFS(#REF!,#REF!,Summary!$A9)</f>
        <v>#REF!</v>
      </c>
      <c r="H9" s="4" t="e">
        <f>SUMIFS(#REF!,#REF!,Summary!$A9)</f>
        <v>#REF!</v>
      </c>
      <c r="I9" s="4" t="e">
        <f>SUMIFS(#REF!,#REF!,Summary!$A9)</f>
        <v>#REF!</v>
      </c>
      <c r="J9" s="4" t="e">
        <f>SUMIFS(#REF!,#REF!,Summary!$A9)</f>
        <v>#REF!</v>
      </c>
    </row>
    <row r="10" spans="1:13" x14ac:dyDescent="0.25">
      <c r="A10" s="2" t="s">
        <v>13</v>
      </c>
      <c r="B10" s="4" t="e">
        <f>SUMIFS(#REF!,#REF!,Summary!$A10)</f>
        <v>#REF!</v>
      </c>
      <c r="C10" s="4" t="e">
        <f>SUMIFS(#REF!,#REF!,Summary!$A10)</f>
        <v>#REF!</v>
      </c>
      <c r="D10" s="4" t="e">
        <f>SUMIFS(#REF!,#REF!,Summary!$A10)</f>
        <v>#REF!</v>
      </c>
      <c r="E10" s="4" t="e">
        <f>SUMIFS(#REF!,#REF!,Summary!$A10)</f>
        <v>#REF!</v>
      </c>
      <c r="F10" s="4" t="e">
        <f>SUMIFS(#REF!,#REF!,Summary!$A10)</f>
        <v>#REF!</v>
      </c>
      <c r="G10" s="4" t="e">
        <f>SUMIFS(#REF!,#REF!,Summary!$A10)</f>
        <v>#REF!</v>
      </c>
      <c r="H10" s="4" t="e">
        <f>SUMIFS(#REF!,#REF!,Summary!$A10)</f>
        <v>#REF!</v>
      </c>
      <c r="I10" s="4" t="e">
        <f>SUMIFS(#REF!,#REF!,Summary!$A10)</f>
        <v>#REF!</v>
      </c>
      <c r="J10" s="4" t="e">
        <f>SUMIFS(#REF!,#REF!,Summary!$A10)</f>
        <v>#REF!</v>
      </c>
    </row>
    <row r="11" spans="1:13" x14ac:dyDescent="0.25">
      <c r="A11" s="2"/>
      <c r="B11" s="10" t="e">
        <f>SUM(B5:B10)</f>
        <v>#REF!</v>
      </c>
      <c r="C11" s="10" t="e">
        <f t="shared" ref="C11:H11" si="0">SUM(C5:C10)</f>
        <v>#REF!</v>
      </c>
      <c r="D11" s="10" t="e">
        <f t="shared" si="0"/>
        <v>#REF!</v>
      </c>
      <c r="E11" s="10" t="e">
        <f t="shared" si="0"/>
        <v>#REF!</v>
      </c>
      <c r="F11" s="10" t="e">
        <f t="shared" si="0"/>
        <v>#REF!</v>
      </c>
      <c r="G11" s="10" t="e">
        <f t="shared" si="0"/>
        <v>#REF!</v>
      </c>
      <c r="H11" s="10" t="e">
        <f t="shared" si="0"/>
        <v>#REF!</v>
      </c>
      <c r="I11" s="10" t="e">
        <f t="shared" ref="I11" si="1">SUM(I5:I10)</f>
        <v>#REF!</v>
      </c>
      <c r="J11" s="10" t="e">
        <f t="shared" ref="J11" si="2">SUM(J5:J10)</f>
        <v>#REF!</v>
      </c>
    </row>
    <row r="12" spans="1:13" x14ac:dyDescent="0.25">
      <c r="B12" s="5" t="e">
        <f>+B11-#REF!</f>
        <v>#REF!</v>
      </c>
      <c r="C12" s="5" t="e">
        <f>+C11-#REF!</f>
        <v>#REF!</v>
      </c>
      <c r="D12" s="5" t="e">
        <f>+D11-#REF!</f>
        <v>#REF!</v>
      </c>
      <c r="E12" s="5" t="e">
        <f>+E11-#REF!</f>
        <v>#REF!</v>
      </c>
      <c r="F12" s="5" t="e">
        <f>+F11-#REF!</f>
        <v>#REF!</v>
      </c>
      <c r="G12" s="5" t="e">
        <f>+G11-#REF!</f>
        <v>#REF!</v>
      </c>
      <c r="H12" s="5" t="e">
        <f>+H11-#REF!</f>
        <v>#REF!</v>
      </c>
      <c r="I12" s="5" t="e">
        <f>+I11-#REF!</f>
        <v>#REF!</v>
      </c>
      <c r="J12" s="5" t="e">
        <f>+J11-#REF!</f>
        <v>#REF!</v>
      </c>
    </row>
    <row r="14" spans="1:13" x14ac:dyDescent="0.25">
      <c r="B14" s="3" t="s">
        <v>20</v>
      </c>
      <c r="C14" s="3" t="s">
        <v>20</v>
      </c>
      <c r="D14" s="3" t="s">
        <v>20</v>
      </c>
      <c r="E14" s="3" t="s">
        <v>20</v>
      </c>
      <c r="F14" s="3" t="s">
        <v>20</v>
      </c>
      <c r="G14" s="3" t="s">
        <v>20</v>
      </c>
      <c r="H14" s="3" t="s">
        <v>16</v>
      </c>
      <c r="I14" s="3" t="s">
        <v>21</v>
      </c>
      <c r="J14" s="3" t="s">
        <v>21</v>
      </c>
    </row>
    <row r="15" spans="1:13" x14ac:dyDescent="0.25">
      <c r="A15" s="1" t="s">
        <v>1</v>
      </c>
      <c r="B15" s="3">
        <v>2016</v>
      </c>
      <c r="C15" s="3">
        <v>2017</v>
      </c>
      <c r="D15" s="3">
        <v>2018</v>
      </c>
      <c r="E15" s="3">
        <v>2019</v>
      </c>
      <c r="F15" s="3">
        <v>2020</v>
      </c>
      <c r="G15" s="3">
        <v>2021</v>
      </c>
      <c r="H15" s="3">
        <v>2022</v>
      </c>
      <c r="I15" s="3">
        <v>2022</v>
      </c>
      <c r="J15" s="3">
        <v>2023</v>
      </c>
      <c r="L15" s="9"/>
      <c r="M15" s="9"/>
    </row>
    <row r="16" spans="1:13" x14ac:dyDescent="0.25">
      <c r="A16" s="1" t="s">
        <v>0</v>
      </c>
      <c r="B16" s="8" t="e">
        <f>SUMIFS(#REF!,#REF!,Summary!$A15)</f>
        <v>#REF!</v>
      </c>
      <c r="C16" s="8" t="e">
        <f>SUMIFS(#REF!,#REF!,Summary!$A15)</f>
        <v>#REF!</v>
      </c>
      <c r="D16" s="8" t="e">
        <f>SUMIFS(#REF!,#REF!,Summary!$A15)</f>
        <v>#REF!</v>
      </c>
      <c r="E16" s="8" t="e">
        <f>SUMIFS(#REF!,#REF!,Summary!$A15)</f>
        <v>#REF!</v>
      </c>
      <c r="F16" s="8" t="e">
        <f>SUMIFS(#REF!,#REF!,Summary!$A15)</f>
        <v>#REF!</v>
      </c>
      <c r="G16" s="8" t="e">
        <f>SUMIFS(#REF!,#REF!,Summary!$A15)</f>
        <v>#REF!</v>
      </c>
      <c r="H16" s="8" t="e">
        <f>SUMIFS(#REF!,#REF!,Summary!$A15)</f>
        <v>#REF!</v>
      </c>
      <c r="I16" s="11" t="e">
        <f>+G16*#REF!</f>
        <v>#REF!</v>
      </c>
      <c r="J16" s="11" t="e">
        <f>+G16*#REF!</f>
        <v>#REF!</v>
      </c>
      <c r="L16" s="9"/>
      <c r="M16" s="9"/>
    </row>
    <row r="17" spans="1:13" x14ac:dyDescent="0.25">
      <c r="A17" s="1" t="s">
        <v>2</v>
      </c>
      <c r="B17" s="4" t="e">
        <f>SUMIFS(#REF!,#REF!,Summary!$A$15)</f>
        <v>#REF!</v>
      </c>
      <c r="C17" s="4" t="e">
        <f>SUMIFS(#REF!,#REF!,Summary!$A$15)</f>
        <v>#REF!</v>
      </c>
      <c r="D17" s="4" t="e">
        <f>SUMIFS(#REF!,#REF!,Summary!$A$15)</f>
        <v>#REF!</v>
      </c>
      <c r="E17" s="4" t="e">
        <f>SUMIFS(#REF!,#REF!,Summary!$A$15)</f>
        <v>#REF!</v>
      </c>
      <c r="F17" s="4" t="e">
        <f>SUMIFS(#REF!,#REF!,Summary!$A$15)</f>
        <v>#REF!</v>
      </c>
      <c r="G17" s="4" t="e">
        <f>SUMIFS(#REF!,#REF!,Summary!$A$15)</f>
        <v>#REF!</v>
      </c>
      <c r="H17" s="4" t="e">
        <f>SUMIFS(#REF!,#REF!,Summary!$A$15)</f>
        <v>#REF!</v>
      </c>
      <c r="I17" s="12" t="e">
        <f>+G17*#REF!</f>
        <v>#REF!</v>
      </c>
      <c r="J17" s="12" t="e">
        <f>+G17*#REF!</f>
        <v>#REF!</v>
      </c>
      <c r="L17" s="9"/>
      <c r="M17" s="9"/>
    </row>
    <row r="18" spans="1:13" x14ac:dyDescent="0.25">
      <c r="A18" s="2" t="s">
        <v>10</v>
      </c>
      <c r="B18" s="4" t="e">
        <f>SUMIFS(#REF!,#REF!,Summary!$A$15)</f>
        <v>#REF!</v>
      </c>
      <c r="C18" s="4" t="e">
        <f>SUMIFS(#REF!,#REF!,Summary!$A$15)</f>
        <v>#REF!</v>
      </c>
      <c r="D18" s="4" t="e">
        <f>SUMIFS(#REF!,#REF!,Summary!$A$15)</f>
        <v>#REF!</v>
      </c>
      <c r="E18" s="4" t="e">
        <f>SUMIFS(#REF!,#REF!,Summary!$A$15)</f>
        <v>#REF!</v>
      </c>
      <c r="F18" s="4" t="e">
        <f>SUMIFS(#REF!,#REF!,Summary!$A$15)</f>
        <v>#REF!</v>
      </c>
      <c r="G18" s="4" t="e">
        <f>SUMIFS(#REF!,#REF!,Summary!$A$15)</f>
        <v>#REF!</v>
      </c>
      <c r="H18" s="4" t="e">
        <f>SUMIFS(#REF!,#REF!,Summary!$A$15)</f>
        <v>#REF!</v>
      </c>
      <c r="I18" s="12" t="e">
        <f>+G18*#REF!</f>
        <v>#REF!</v>
      </c>
      <c r="J18" s="12" t="e">
        <f>+G18*#REF!</f>
        <v>#REF!</v>
      </c>
      <c r="L18" s="9"/>
      <c r="M18" s="9"/>
    </row>
    <row r="19" spans="1:13" x14ac:dyDescent="0.25">
      <c r="A19" s="2" t="s">
        <v>11</v>
      </c>
      <c r="B19" s="4" t="e">
        <f>SUMIFS(#REF!,#REF!,Summary!$A$15)</f>
        <v>#REF!</v>
      </c>
      <c r="C19" s="4" t="e">
        <f>SUMIFS(#REF!,#REF!,Summary!$A$15)</f>
        <v>#REF!</v>
      </c>
      <c r="D19" s="4" t="e">
        <f>SUMIFS(#REF!,#REF!,Summary!$A$15)</f>
        <v>#REF!</v>
      </c>
      <c r="E19" s="4" t="e">
        <f>SUMIFS(#REF!,#REF!,Summary!$A$15)</f>
        <v>#REF!</v>
      </c>
      <c r="F19" s="4" t="e">
        <f>SUMIFS(#REF!,#REF!,Summary!$A$15)</f>
        <v>#REF!</v>
      </c>
      <c r="G19" s="4" t="e">
        <f>SUMIFS(#REF!,#REF!,Summary!$A$15)</f>
        <v>#REF!</v>
      </c>
      <c r="H19" s="4" t="e">
        <f>SUMIFS(#REF!,#REF!,Summary!$A$15)</f>
        <v>#REF!</v>
      </c>
      <c r="I19" s="12" t="e">
        <f>+G19*#REF!</f>
        <v>#REF!</v>
      </c>
      <c r="J19" s="12" t="e">
        <f>+G19*#REF!</f>
        <v>#REF!</v>
      </c>
      <c r="L19" s="9"/>
      <c r="M19" s="9"/>
    </row>
    <row r="20" spans="1:13" x14ac:dyDescent="0.25">
      <c r="A20" s="2" t="s">
        <v>12</v>
      </c>
      <c r="B20" s="4" t="e">
        <f>SUMIFS(#REF!,#REF!,Summary!$A$15)</f>
        <v>#REF!</v>
      </c>
      <c r="C20" s="4" t="e">
        <f>SUMIFS(#REF!,#REF!,Summary!$A$15)</f>
        <v>#REF!</v>
      </c>
      <c r="D20" s="4" t="e">
        <f>SUMIFS(#REF!,#REF!,Summary!$A$15)</f>
        <v>#REF!</v>
      </c>
      <c r="E20" s="4" t="e">
        <f>SUMIFS(#REF!,#REF!,Summary!$A$15)</f>
        <v>#REF!</v>
      </c>
      <c r="F20" s="4" t="e">
        <f>SUMIFS(#REF!,#REF!,Summary!$A$15)</f>
        <v>#REF!</v>
      </c>
      <c r="G20" s="4" t="e">
        <f>SUMIFS(#REF!,#REF!,Summary!$A$15)</f>
        <v>#REF!</v>
      </c>
      <c r="H20" s="4" t="e">
        <f>SUMIFS(#REF!,#REF!,Summary!$A$15)</f>
        <v>#REF!</v>
      </c>
      <c r="I20" s="12" t="e">
        <f>+G20*#REF!</f>
        <v>#REF!</v>
      </c>
      <c r="J20" s="12" t="e">
        <f>+G20*#REF!</f>
        <v>#REF!</v>
      </c>
      <c r="L20" s="9"/>
      <c r="M20" s="9"/>
    </row>
    <row r="21" spans="1:13" x14ac:dyDescent="0.25">
      <c r="A21" s="2" t="s">
        <v>13</v>
      </c>
      <c r="B21" s="4" t="e">
        <f>SUMIFS(#REF!,#REF!,Summary!$A$15)</f>
        <v>#REF!</v>
      </c>
      <c r="C21" s="4" t="e">
        <f>SUMIFS(#REF!,#REF!,Summary!$A$15)</f>
        <v>#REF!</v>
      </c>
      <c r="D21" s="4" t="e">
        <f>SUMIFS(#REF!,#REF!,Summary!$A$15)</f>
        <v>#REF!</v>
      </c>
      <c r="E21" s="4" t="e">
        <f>SUMIFS(#REF!,#REF!,Summary!$A$15)</f>
        <v>#REF!</v>
      </c>
      <c r="F21" s="4" t="e">
        <f>SUMIFS(#REF!,#REF!,Summary!$A$15)</f>
        <v>#REF!</v>
      </c>
      <c r="G21" s="4" t="e">
        <f>SUMIFS(#REF!,#REF!,Summary!$A$15)</f>
        <v>#REF!</v>
      </c>
      <c r="H21" s="4" t="e">
        <f>SUMIFS(#REF!,#REF!,Summary!$A$15)</f>
        <v>#REF!</v>
      </c>
      <c r="I21" s="12" t="e">
        <f>+G21*#REF!</f>
        <v>#REF!</v>
      </c>
      <c r="J21" s="12" t="e">
        <f>+G21*#REF!</f>
        <v>#REF!</v>
      </c>
      <c r="L21" s="9"/>
      <c r="M21" s="9"/>
    </row>
    <row r="22" spans="1:13" x14ac:dyDescent="0.25">
      <c r="A22" s="2"/>
      <c r="B22" s="10" t="e">
        <f>SUM(B16:B21)</f>
        <v>#REF!</v>
      </c>
      <c r="C22" s="10" t="e">
        <f t="shared" ref="C22" si="3">SUM(C16:C21)</f>
        <v>#REF!</v>
      </c>
      <c r="D22" s="10" t="e">
        <f t="shared" ref="D22" si="4">SUM(D16:D21)</f>
        <v>#REF!</v>
      </c>
      <c r="E22" s="10" t="e">
        <f t="shared" ref="E22" si="5">SUM(E16:E21)</f>
        <v>#REF!</v>
      </c>
      <c r="F22" s="10" t="e">
        <f t="shared" ref="F22" si="6">SUM(F16:F21)</f>
        <v>#REF!</v>
      </c>
      <c r="G22" s="10" t="e">
        <f t="shared" ref="G22:H22" si="7">SUM(G16:G21)</f>
        <v>#REF!</v>
      </c>
      <c r="H22" s="10" t="e">
        <f t="shared" si="7"/>
        <v>#REF!</v>
      </c>
      <c r="I22" s="10" t="e">
        <f t="shared" ref="I22" si="8">SUM(I16:I21)</f>
        <v>#REF!</v>
      </c>
      <c r="J22" s="10" t="e">
        <f t="shared" ref="J22" si="9">SUM(J16:J21)</f>
        <v>#REF!</v>
      </c>
      <c r="L22" s="9"/>
      <c r="M22" s="9"/>
    </row>
    <row r="23" spans="1:13" x14ac:dyDescent="0.25">
      <c r="B23" s="5"/>
      <c r="C23" s="5"/>
      <c r="D23" s="5"/>
      <c r="E23" s="5"/>
      <c r="F23" s="5"/>
      <c r="G23" s="5"/>
      <c r="H23" s="5"/>
      <c r="I23" s="5"/>
      <c r="J23" s="5"/>
      <c r="L23" s="9"/>
      <c r="M23" s="9"/>
    </row>
    <row r="24" spans="1:13" x14ac:dyDescent="0.25">
      <c r="B24" s="5"/>
      <c r="C24" s="5"/>
      <c r="D24" s="5"/>
      <c r="E24" s="5"/>
      <c r="F24" s="5"/>
      <c r="G24" s="5"/>
      <c r="H24" s="5"/>
      <c r="I24" s="5"/>
      <c r="J24" s="5"/>
      <c r="L24" s="9"/>
      <c r="M24" s="9"/>
    </row>
    <row r="25" spans="1:13" x14ac:dyDescent="0.25">
      <c r="B25" s="3" t="s">
        <v>20</v>
      </c>
      <c r="C25" s="3" t="s">
        <v>20</v>
      </c>
      <c r="D25" s="3" t="s">
        <v>20</v>
      </c>
      <c r="E25" s="3" t="s">
        <v>20</v>
      </c>
      <c r="F25" s="3" t="s">
        <v>20</v>
      </c>
      <c r="G25" s="3" t="s">
        <v>20</v>
      </c>
      <c r="H25" s="3" t="s">
        <v>16</v>
      </c>
      <c r="I25" s="3" t="s">
        <v>21</v>
      </c>
      <c r="J25" s="3" t="s">
        <v>21</v>
      </c>
      <c r="L25" s="9"/>
      <c r="M25" s="9"/>
    </row>
    <row r="26" spans="1:13" x14ac:dyDescent="0.25">
      <c r="A26" s="1" t="s">
        <v>19</v>
      </c>
      <c r="B26" s="3">
        <v>2016</v>
      </c>
      <c r="C26" s="3">
        <v>2017</v>
      </c>
      <c r="D26" s="3">
        <v>2018</v>
      </c>
      <c r="E26" s="3">
        <v>2019</v>
      </c>
      <c r="F26" s="3">
        <v>2020</v>
      </c>
      <c r="G26" s="3">
        <v>2021</v>
      </c>
      <c r="H26" s="3">
        <v>2022</v>
      </c>
      <c r="I26" s="3">
        <v>2022</v>
      </c>
      <c r="J26" s="3">
        <v>2023</v>
      </c>
      <c r="L26" s="9"/>
      <c r="M26" s="9"/>
    </row>
    <row r="27" spans="1:13" x14ac:dyDescent="0.25">
      <c r="A27" s="1" t="s">
        <v>0</v>
      </c>
      <c r="B27" s="8" t="e">
        <f>+#REF!-Summary!B5-Summary!B16</f>
        <v>#REF!</v>
      </c>
      <c r="C27" s="8" t="e">
        <f>+#REF!-Summary!C5-Summary!C16</f>
        <v>#REF!</v>
      </c>
      <c r="D27" s="8" t="e">
        <f>+#REF!-Summary!D5-Summary!D16</f>
        <v>#REF!</v>
      </c>
      <c r="E27" s="8" t="e">
        <f>+#REF!-Summary!E5-Summary!E16</f>
        <v>#REF!</v>
      </c>
      <c r="F27" s="8" t="e">
        <f>+#REF!-Summary!F5-Summary!F16</f>
        <v>#REF!</v>
      </c>
      <c r="G27" s="8" t="e">
        <f>+#REF!-Summary!G5-Summary!G16</f>
        <v>#REF!</v>
      </c>
      <c r="H27" s="8" t="e">
        <f>+#REF!-Summary!H5-Summary!H16</f>
        <v>#REF!</v>
      </c>
      <c r="I27" s="11" t="e">
        <f>+G27*#REF!</f>
        <v>#REF!</v>
      </c>
      <c r="J27" s="11" t="e">
        <f>+G27*#REF!</f>
        <v>#REF!</v>
      </c>
      <c r="L27" s="9"/>
      <c r="M27" s="9"/>
    </row>
    <row r="28" spans="1:13" x14ac:dyDescent="0.25">
      <c r="A28" s="1" t="s">
        <v>2</v>
      </c>
      <c r="B28" s="4" t="e">
        <f>+#REF!-Summary!B6-Summary!B17</f>
        <v>#REF!</v>
      </c>
      <c r="C28" s="4" t="e">
        <f>+#REF!-Summary!C6-Summary!C17</f>
        <v>#REF!</v>
      </c>
      <c r="D28" s="4" t="e">
        <f>+#REF!-Summary!D6-Summary!D17</f>
        <v>#REF!</v>
      </c>
      <c r="E28" s="4" t="e">
        <f>+#REF!-Summary!E6-Summary!E17</f>
        <v>#REF!</v>
      </c>
      <c r="F28" s="4" t="e">
        <f>+#REF!-Summary!F6-Summary!F17</f>
        <v>#REF!</v>
      </c>
      <c r="G28" s="4" t="e">
        <f>+#REF!-Summary!G6-Summary!G17</f>
        <v>#REF!</v>
      </c>
      <c r="H28" s="4" t="e">
        <f>+#REF!-Summary!H6-Summary!H17</f>
        <v>#REF!</v>
      </c>
      <c r="I28" s="12" t="e">
        <f>+G28*#REF!</f>
        <v>#REF!</v>
      </c>
      <c r="J28" s="12" t="e">
        <f>+G28*#REF!</f>
        <v>#REF!</v>
      </c>
      <c r="L28" s="9"/>
      <c r="M28" s="9"/>
    </row>
    <row r="29" spans="1:13" x14ac:dyDescent="0.25">
      <c r="A29" s="2" t="s">
        <v>10</v>
      </c>
      <c r="B29" s="4" t="e">
        <f>+#REF!-Summary!B7-Summary!B18</f>
        <v>#REF!</v>
      </c>
      <c r="C29" s="4" t="e">
        <f>+#REF!-Summary!C7-Summary!C18</f>
        <v>#REF!</v>
      </c>
      <c r="D29" s="4" t="e">
        <f>+#REF!-Summary!D7-Summary!D18</f>
        <v>#REF!</v>
      </c>
      <c r="E29" s="4" t="e">
        <f>+#REF!-Summary!E7-Summary!E18</f>
        <v>#REF!</v>
      </c>
      <c r="F29" s="4" t="e">
        <f>+#REF!-Summary!F7-Summary!F18</f>
        <v>#REF!</v>
      </c>
      <c r="G29" s="4" t="e">
        <f>+#REF!-Summary!G7-Summary!G18</f>
        <v>#REF!</v>
      </c>
      <c r="H29" s="4" t="e">
        <f>+#REF!-Summary!H7-Summary!H18</f>
        <v>#REF!</v>
      </c>
      <c r="I29" s="12" t="e">
        <f>+G29*#REF!</f>
        <v>#REF!</v>
      </c>
      <c r="J29" s="12" t="e">
        <f>+G29*#REF!</f>
        <v>#REF!</v>
      </c>
      <c r="L29" s="9"/>
      <c r="M29" s="9"/>
    </row>
    <row r="30" spans="1:13" x14ac:dyDescent="0.25">
      <c r="A30" s="2" t="s">
        <v>11</v>
      </c>
      <c r="B30" s="4" t="e">
        <f>+#REF!-Summary!B8-Summary!B19</f>
        <v>#REF!</v>
      </c>
      <c r="C30" s="4" t="e">
        <f>+#REF!-Summary!C8-Summary!C19</f>
        <v>#REF!</v>
      </c>
      <c r="D30" s="4" t="e">
        <f>+#REF!-Summary!D8-Summary!D19</f>
        <v>#REF!</v>
      </c>
      <c r="E30" s="4" t="e">
        <f>+#REF!-Summary!E8-Summary!E19</f>
        <v>#REF!</v>
      </c>
      <c r="F30" s="4" t="e">
        <f>+#REF!-Summary!F8-Summary!F19</f>
        <v>#REF!</v>
      </c>
      <c r="G30" s="4" t="e">
        <f>+#REF!-Summary!G8-Summary!G19</f>
        <v>#REF!</v>
      </c>
      <c r="H30" s="4" t="e">
        <f>+#REF!-Summary!H8-Summary!H19</f>
        <v>#REF!</v>
      </c>
      <c r="I30" s="12" t="e">
        <f>+G30*#REF!</f>
        <v>#REF!</v>
      </c>
      <c r="J30" s="12" t="e">
        <f>+G30*#REF!</f>
        <v>#REF!</v>
      </c>
      <c r="L30" s="9"/>
      <c r="M30" s="9"/>
    </row>
    <row r="31" spans="1:13" x14ac:dyDescent="0.25">
      <c r="A31" s="2" t="s">
        <v>12</v>
      </c>
      <c r="B31" s="4" t="e">
        <f>+#REF!-Summary!B9-Summary!B20</f>
        <v>#REF!</v>
      </c>
      <c r="C31" s="4" t="e">
        <f>+#REF!-Summary!C9-Summary!C20</f>
        <v>#REF!</v>
      </c>
      <c r="D31" s="4" t="e">
        <f>+#REF!-Summary!D9-Summary!D20</f>
        <v>#REF!</v>
      </c>
      <c r="E31" s="4" t="e">
        <f>+#REF!-Summary!E9-Summary!E20</f>
        <v>#REF!</v>
      </c>
      <c r="F31" s="4" t="e">
        <f>+#REF!-Summary!F9-Summary!F20</f>
        <v>#REF!</v>
      </c>
      <c r="G31" s="4" t="e">
        <f>+#REF!-Summary!G9-Summary!G20</f>
        <v>#REF!</v>
      </c>
      <c r="H31" s="4" t="e">
        <f>+#REF!-Summary!H9-Summary!H20</f>
        <v>#REF!</v>
      </c>
      <c r="I31" s="12" t="e">
        <f>+G31*#REF!</f>
        <v>#REF!</v>
      </c>
      <c r="J31" s="12" t="e">
        <f>+G31*#REF!</f>
        <v>#REF!</v>
      </c>
      <c r="L31" s="9"/>
      <c r="M31" s="9"/>
    </row>
    <row r="32" spans="1:13" x14ac:dyDescent="0.25">
      <c r="A32" s="2" t="s">
        <v>13</v>
      </c>
      <c r="B32" s="4" t="e">
        <f>+#REF!-Summary!B10-Summary!B21</f>
        <v>#REF!</v>
      </c>
      <c r="C32" s="4" t="e">
        <f>+#REF!-Summary!C10-Summary!C21</f>
        <v>#REF!</v>
      </c>
      <c r="D32" s="4" t="e">
        <f>+#REF!-Summary!D10-Summary!D21</f>
        <v>#REF!</v>
      </c>
      <c r="E32" s="4" t="e">
        <f>+#REF!-Summary!E10-Summary!E21</f>
        <v>#REF!</v>
      </c>
      <c r="F32" s="4" t="e">
        <f>+#REF!-Summary!F10-Summary!F21</f>
        <v>#REF!</v>
      </c>
      <c r="G32" s="4" t="e">
        <f>+#REF!-Summary!G10-Summary!G21</f>
        <v>#REF!</v>
      </c>
      <c r="H32" s="4" t="e">
        <f>+#REF!-Summary!H10-Summary!H21</f>
        <v>#REF!</v>
      </c>
      <c r="I32" s="12" t="e">
        <f>+G32*#REF!</f>
        <v>#REF!</v>
      </c>
      <c r="J32" s="12" t="e">
        <f>+G32*#REF!</f>
        <v>#REF!</v>
      </c>
      <c r="L32" s="9"/>
      <c r="M32" s="9"/>
    </row>
    <row r="33" spans="1:13" x14ac:dyDescent="0.25">
      <c r="A33" s="2"/>
      <c r="B33" s="10" t="e">
        <f>SUM(B27:B32)</f>
        <v>#REF!</v>
      </c>
      <c r="C33" s="10" t="e">
        <f t="shared" ref="C33" si="10">SUM(C27:C32)</f>
        <v>#REF!</v>
      </c>
      <c r="D33" s="10" t="e">
        <f t="shared" ref="D33" si="11">SUM(D27:D32)</f>
        <v>#REF!</v>
      </c>
      <c r="E33" s="10" t="e">
        <f t="shared" ref="E33" si="12">SUM(E27:E32)</f>
        <v>#REF!</v>
      </c>
      <c r="F33" s="10" t="e">
        <f t="shared" ref="F33" si="13">SUM(F27:F32)</f>
        <v>#REF!</v>
      </c>
      <c r="G33" s="10" t="e">
        <f t="shared" ref="G33:H33" si="14">SUM(G27:G32)</f>
        <v>#REF!</v>
      </c>
      <c r="H33" s="10" t="e">
        <f t="shared" si="14"/>
        <v>#REF!</v>
      </c>
      <c r="I33" s="10" t="e">
        <f t="shared" ref="I33" si="15">SUM(I27:I32)</f>
        <v>#REF!</v>
      </c>
      <c r="J33" s="10" t="e">
        <f t="shared" ref="J33" si="16">SUM(J27:J32)</f>
        <v>#REF!</v>
      </c>
      <c r="L33" s="9"/>
      <c r="M33" s="9"/>
    </row>
    <row r="35" spans="1:13" x14ac:dyDescent="0.25">
      <c r="A35" s="2" t="s">
        <v>10</v>
      </c>
      <c r="B35" t="s">
        <v>22</v>
      </c>
    </row>
    <row r="36" spans="1:13" x14ac:dyDescent="0.25">
      <c r="A36" s="2" t="s">
        <v>23</v>
      </c>
      <c r="B36" t="s">
        <v>24</v>
      </c>
    </row>
    <row r="38" spans="1:13" x14ac:dyDescent="0.25">
      <c r="A38" s="7" t="s">
        <v>17</v>
      </c>
      <c r="B38" s="5" t="e">
        <f>+B11+B22+B33-#REF!</f>
        <v>#REF!</v>
      </c>
      <c r="C38" s="5" t="e">
        <f>+C11+C22+C33-#REF!</f>
        <v>#REF!</v>
      </c>
      <c r="D38" s="5" t="e">
        <f>+D11+D22+D33-#REF!</f>
        <v>#REF!</v>
      </c>
      <c r="E38" s="5" t="e">
        <f>+E11+E22+E33-#REF!</f>
        <v>#REF!</v>
      </c>
      <c r="F38" s="5" t="e">
        <f>+F11+F22+F33-#REF!</f>
        <v>#REF!</v>
      </c>
      <c r="G38" s="5" t="e">
        <f>+G11+G22+G33-#REF!</f>
        <v>#REF!</v>
      </c>
      <c r="H38" s="5" t="e">
        <f>+H11+H22+H33-#REF!</f>
        <v>#REF!</v>
      </c>
    </row>
  </sheetData>
  <pageMargins left="0.7" right="0.7" top="0.75" bottom="0.75" header="0.3" footer="0.3"/>
</worksheet>
</file>

<file path=customXML/item.xml>��< ? x m l   v e r s i o n = " 1 . 0 "   e n c o d i n g = " u t f - 1 6 " ? >  
 < p r o p e r t i e s   x m l n s = " h t t p : / / w w w . i m a n a g e . c o m / w o r k / x m l s c h e m a " >  
     < d o c u m e n t i d > A C T I V E ! 1 5 6 5 2 0 0 7 . 1 < / d o c u m e n t i d >  
     < s e n d e r i d > K E A B E T < / s e n d e r i d >  
     < s e n d e r e m a i l > B K E A T I N G @ G U N S T E R . C O M < / s e n d e r e m a i l >  
     < l a s t m o d i f i e d > 2 0 2 2 - 0 6 - 2 2 T 1 4 : 0 5 : 4 5 . 0 0 0 0 0 0 0 - 0 4 : 0 0 < / l a s t m o d i f i e d >  
     < d a t a b a s e > A C T I V E < / d a t a b a s e >  
 < / p r o p e r t i e s > 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ROG 51</vt:lpstr>
      <vt:lpstr>Summary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Murchison, Arleen</dc:creator>
  <cp:lastModifiedBy>Welch, Kathy</cp:lastModifiedBy>
  <dcterms:created xsi:type="dcterms:W3CDTF">2022-06-21T17:17:50Z</dcterms:created>
  <dcterms:modified xsi:type="dcterms:W3CDTF">2022-06-22T18:05:45Z</dcterms:modified>
</cp:coreProperties>
</file>