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augh\OneDrive - Chesapeake Utilities Corporation\Desktop\Regulatory\2021 NG Rate Case\@POD and ROG\OPC ROG\"/>
    </mc:Choice>
  </mc:AlternateContent>
  <bookViews>
    <workbookView xWindow="0" yWindow="0" windowWidth="25200" windowHeight="10950"/>
  </bookViews>
  <sheets>
    <sheet name="ROG 84 a-e" sheetId="2" r:id="rId1"/>
    <sheet name="ROG 84f" sheetId="8" r:id="rId2"/>
    <sheet name="ROG 84G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D" localSheetId="2">#REF!</definedName>
    <definedName name="\D">#REF!</definedName>
    <definedName name="\I" localSheetId="2">#REF!</definedName>
    <definedName name="\I">#REF!</definedName>
    <definedName name="\INPUT" localSheetId="2">#REF!</definedName>
    <definedName name="\INPUT">#REF!</definedName>
    <definedName name="\PRINTADJ" localSheetId="2">#REF!</definedName>
    <definedName name="\PRINTADJ">#REF!</definedName>
    <definedName name="\S" localSheetId="2">#REF!</definedName>
    <definedName name="\S">#REF!</definedName>
    <definedName name="\STORAGEINPUT" localSheetId="2">#REF!</definedName>
    <definedName name="\STORAGEINPUT">#REF!</definedName>
    <definedName name="__123Graph_X" localSheetId="2" hidden="1">'[1]BUDGET CASH 2002'!#REF!</definedName>
    <definedName name="__123Graph_X" hidden="1">'[1]BUDGET CASH 2002'!#REF!</definedName>
    <definedName name="__FDS_HYPERLINK_TOGGLE_STATE__" hidden="1">"ON"</definedName>
    <definedName name="__yr1" localSheetId="2">#REF!</definedName>
    <definedName name="__yr1">#REF!</definedName>
    <definedName name="__yr2" localSheetId="2">#REF!</definedName>
    <definedName name="__yr2">#REF!</definedName>
    <definedName name="__YR2006" localSheetId="2">#REF!</definedName>
    <definedName name="__YR2006">#REF!</definedName>
    <definedName name="__YR2007" localSheetId="2">#REF!</definedName>
    <definedName name="__YR2007">#REF!</definedName>
    <definedName name="__yr3" localSheetId="2">#REF!</definedName>
    <definedName name="__yr3">#REF!</definedName>
    <definedName name="_1" localSheetId="2">#REF!</definedName>
    <definedName name="_1">#REF!</definedName>
    <definedName name="_10O_MBORDER" localSheetId="2">#REF!</definedName>
    <definedName name="_10O_MBORDER">#REF!</definedName>
    <definedName name="_11PRODUCTION_TILD" localSheetId="2">#REF!</definedName>
    <definedName name="_11PRODUCTION_TILD">#REF!</definedName>
    <definedName name="_12PROJECT_1" localSheetId="2">#REF!</definedName>
    <definedName name="_12PROJECT_1">#REF!</definedName>
    <definedName name="_13PROJECT_2" localSheetId="2">#REF!</definedName>
    <definedName name="_13PROJECT_2">#REF!</definedName>
    <definedName name="_14PROJECT_3" localSheetId="2">#REF!</definedName>
    <definedName name="_14PROJECT_3">#REF!</definedName>
    <definedName name="_15PROJECT_4" localSheetId="2">#REF!</definedName>
    <definedName name="_15PROJECT_4">#REF!</definedName>
    <definedName name="_16PROJECT_5" localSheetId="2">#REF!</definedName>
    <definedName name="_16PROJECT_5">#REF!</definedName>
    <definedName name="_17PROJECT_6" localSheetId="2">#REF!</definedName>
    <definedName name="_17PROJECT_6">#REF!</definedName>
    <definedName name="_18RET_TAXBTO" localSheetId="2">#REF!</definedName>
    <definedName name="_18RET_TAXBTO">#REF!</definedName>
    <definedName name="_19STORBASE1" localSheetId="2">#REF!</definedName>
    <definedName name="_19STORBASE1">#REF!</definedName>
    <definedName name="_1D_9">[2]Template!$A$1:$R$48</definedName>
    <definedName name="_1INCREMCOS" localSheetId="2">#REF!</definedName>
    <definedName name="_1INCREMCOS">#REF!</definedName>
    <definedName name="_1TXPT" localSheetId="2">#REF!</definedName>
    <definedName name="_1TXPT">#REF!</definedName>
    <definedName name="_1UNDER" localSheetId="2">#REF!</definedName>
    <definedName name="_1UNDER">#REF!</definedName>
    <definedName name="_2" localSheetId="2">#REF!</definedName>
    <definedName name="_2">#REF!</definedName>
    <definedName name="_20STORBASE2" localSheetId="2">#REF!</definedName>
    <definedName name="_20STORBASE2">#REF!</definedName>
    <definedName name="_21STOR_GSSTRANSP" localSheetId="2">#REF!</definedName>
    <definedName name="_21STOR_GSSTRANSP">#REF!</definedName>
    <definedName name="_22STOR_WSSTRANSP" localSheetId="2">#REF!</definedName>
    <definedName name="_22STOR_WSSTRANSP">#REF!</definedName>
    <definedName name="_23TRANSM_GSS" localSheetId="2">#REF!</definedName>
    <definedName name="_23TRANSM_GSS">#REF!</definedName>
    <definedName name="_24TRANSM_LSS" localSheetId="2">#REF!</definedName>
    <definedName name="_24TRANSM_LSS">#REF!</definedName>
    <definedName name="_25TRANSM_SS1" localSheetId="2">#REF!</definedName>
    <definedName name="_25TRANSM_SS1">#REF!</definedName>
    <definedName name="_2A" localSheetId="2">#REF!</definedName>
    <definedName name="_2A">#REF!</definedName>
    <definedName name="_2B" localSheetId="2">#REF!</definedName>
    <definedName name="_2B">#REF!</definedName>
    <definedName name="_2INPUTSHEET" localSheetId="2">#REF!</definedName>
    <definedName name="_2INPUTSHEET">#REF!</definedName>
    <definedName name="_2TXPT" localSheetId="2">#REF!</definedName>
    <definedName name="_2TXPT">#REF!</definedName>
    <definedName name="_2UNDER" localSheetId="2">#REF!</definedName>
    <definedName name="_2UNDER">#REF!</definedName>
    <definedName name="_3" localSheetId="2">#REF!</definedName>
    <definedName name="_3">#REF!</definedName>
    <definedName name="_3MACROS" localSheetId="2">#REF!</definedName>
    <definedName name="_3MACROS">#REF!</definedName>
    <definedName name="_3TXPT" localSheetId="2">#REF!</definedName>
    <definedName name="_3TXPT">#REF!</definedName>
    <definedName name="_3UNDER" localSheetId="2">#REF!</definedName>
    <definedName name="_3UNDER">#REF!</definedName>
    <definedName name="_4" localSheetId="2">#REF!</definedName>
    <definedName name="_4">#REF!</definedName>
    <definedName name="_4ROLLINPROJECTS" localSheetId="2">#REF!</definedName>
    <definedName name="_4ROLLINPROJECTS">#REF!</definedName>
    <definedName name="_4TXPT" localSheetId="2">#REF!</definedName>
    <definedName name="_4TXPT">#REF!</definedName>
    <definedName name="_4UNDER" localSheetId="2">#REF!</definedName>
    <definedName name="_4UNDER">#REF!</definedName>
    <definedName name="_5" localSheetId="2">#REF!</definedName>
    <definedName name="_5">#REF!</definedName>
    <definedName name="_5\I_FILING" localSheetId="2">#REF!</definedName>
    <definedName name="_5\I_FILING">#REF!</definedName>
    <definedName name="_5_6" localSheetId="2">#REF!</definedName>
    <definedName name="_5_6">#REF!</definedName>
    <definedName name="_5A" localSheetId="2">#REF!</definedName>
    <definedName name="_5A">#REF!</definedName>
    <definedName name="_6" localSheetId="2">#REF!</definedName>
    <definedName name="_6">#REF!</definedName>
    <definedName name="_6_1CHOICE" localSheetId="2">#REF!</definedName>
    <definedName name="_6_1CHOICE">#REF!</definedName>
    <definedName name="_7" localSheetId="2">#REF!</definedName>
    <definedName name="_7">#REF!</definedName>
    <definedName name="_7HESTER_MIDLA" localSheetId="2">#REF!</definedName>
    <definedName name="_7HESTER_MIDLA">#REF!</definedName>
    <definedName name="_8" localSheetId="2">#REF!</definedName>
    <definedName name="_8">#REF!</definedName>
    <definedName name="_8HESTER_FT" localSheetId="2">#REF!</definedName>
    <definedName name="_8HESTER_FT">#REF!</definedName>
    <definedName name="_9INC_PLANT" localSheetId="2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 localSheetId="2">#REF!</definedName>
    <definedName name="_FAS106">#REF!</definedName>
    <definedName name="_Fill" localSheetId="2" hidden="1">[3]FxdChg!#REF!</definedName>
    <definedName name="_Fill" hidden="1">[3]FxdChg!#REF!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CH5" localSheetId="2">#REF!</definedName>
    <definedName name="_SCH5">#REF!</definedName>
    <definedName name="_Sort" localSheetId="2" hidden="1">#REF!</definedName>
    <definedName name="_Sort" hidden="1">#REF!</definedName>
    <definedName name="_yr1" localSheetId="2">#REF!</definedName>
    <definedName name="_yr1">#REF!</definedName>
    <definedName name="_yr2" localSheetId="2">#REF!</definedName>
    <definedName name="_yr2">#REF!</definedName>
    <definedName name="_YR2006" localSheetId="2">#REF!</definedName>
    <definedName name="_YR2006">#REF!</definedName>
    <definedName name="_YR2007" localSheetId="2">#REF!</definedName>
    <definedName name="_YR2007">#REF!</definedName>
    <definedName name="_yr3" localSheetId="2">#REF!</definedName>
    <definedName name="_yr3">#REF!</definedName>
    <definedName name="_zP2" localSheetId="2">#REF!,#REF!,#REF!</definedName>
    <definedName name="_zP2">#REF!,#REF!,#REF!</definedName>
    <definedName name="AcqStockPrice" localSheetId="2">#REF!</definedName>
    <definedName name="AcqStockPrice">#REF!</definedName>
    <definedName name="ad">#REF!</definedName>
    <definedName name="AD_BAL2" localSheetId="2">#REF!</definedName>
    <definedName name="AD_BAL2">#REF!</definedName>
    <definedName name="ADD" localSheetId="2">#REF!</definedName>
    <definedName name="ADD">#REF!</definedName>
    <definedName name="ADD_BY_DIST" localSheetId="2">#REF!</definedName>
    <definedName name="ADD_BY_DIST">#REF!</definedName>
    <definedName name="ADJEMINENCE" localSheetId="2">#REF!</definedName>
    <definedName name="ADJEMINENCE">#REF!</definedName>
    <definedName name="ADJGSS" localSheetId="2">#REF!</definedName>
    <definedName name="ADJGSS">#REF!</definedName>
    <definedName name="ADJHESTER" localSheetId="2">#REF!</definedName>
    <definedName name="ADJHESTER">#REF!</definedName>
    <definedName name="ADJTOTSTOR" localSheetId="2">#REF!</definedName>
    <definedName name="ADJTOTSTOR">#REF!</definedName>
    <definedName name="ADJWSS" localSheetId="2">#REF!</definedName>
    <definedName name="ADJWSS">#REF!</definedName>
    <definedName name="afagfsaf">#REF!</definedName>
    <definedName name="ALLOTRANSP3" localSheetId="2">#REF!</definedName>
    <definedName name="ALLOTRANSP3">#REF!</definedName>
    <definedName name="AllTables">{2}</definedName>
    <definedName name="alt_boxsize" localSheetId="2">#REF!</definedName>
    <definedName name="alt_boxsize">#REF!</definedName>
    <definedName name="aopyr1" localSheetId="2">#REF!</definedName>
    <definedName name="aopyr1">#REF!</definedName>
    <definedName name="aopyr2" localSheetId="2">#REF!</definedName>
    <definedName name="aopyr2">#REF!</definedName>
    <definedName name="aopyr3" localSheetId="2">#REF!</definedName>
    <definedName name="aopyr3">#REF!</definedName>
    <definedName name="AREA1" localSheetId="2">#REF!</definedName>
    <definedName name="AREA1">#REF!</definedName>
    <definedName name="as">#REF!</definedName>
    <definedName name="AS2DocOpenMode" hidden="1">"AS2DocumentEdit"</definedName>
    <definedName name="BACK_UP" localSheetId="2">#REF!</definedName>
    <definedName name="BACK_UP">#REF!</definedName>
    <definedName name="basis" localSheetId="2">#REF!</definedName>
    <definedName name="basis">#REF!</definedName>
    <definedName name="BATTLEBORO" localSheetId="2">#REF!</definedName>
    <definedName name="BATTLEBORO">#REF!</definedName>
    <definedName name="bb">[4]Main!$H$8:$S$56,[4]Main!$H$16:$S$132</definedName>
    <definedName name="BBUAprDec" localSheetId="2">#REF!</definedName>
    <definedName name="BBUAprDec">#REF!</definedName>
    <definedName name="BBUAugDec" localSheetId="2">#REF!</definedName>
    <definedName name="BBUAugDec">#REF!</definedName>
    <definedName name="BBUDec" localSheetId="2">#REF!</definedName>
    <definedName name="BBUDec">#REF!</definedName>
    <definedName name="BBUFebDec" localSheetId="2">#REF!</definedName>
    <definedName name="BBUFebDec">#REF!</definedName>
    <definedName name="BBUJan" localSheetId="2">#REF!</definedName>
    <definedName name="BBUJan">#REF!</definedName>
    <definedName name="BBUJanApr" localSheetId="2">#REF!</definedName>
    <definedName name="BBUJanApr">#REF!</definedName>
    <definedName name="BBUJanAug" localSheetId="2">#REF!</definedName>
    <definedName name="BBUJanAug">#REF!</definedName>
    <definedName name="BBUJanDec" localSheetId="2">#REF!</definedName>
    <definedName name="BBUJanDec">#REF!</definedName>
    <definedName name="BBUJanFeb" localSheetId="2">#REF!</definedName>
    <definedName name="BBUJanFeb">#REF!</definedName>
    <definedName name="BBUJanJul" localSheetId="2">#REF!</definedName>
    <definedName name="BBUJanJul">#REF!</definedName>
    <definedName name="BBUJanJun" localSheetId="2">#REF!</definedName>
    <definedName name="BBUJanJun">#REF!</definedName>
    <definedName name="BBUJanMar" localSheetId="2">#REF!</definedName>
    <definedName name="BBUJanMar">#REF!</definedName>
    <definedName name="BBUJanMay" localSheetId="2">#REF!</definedName>
    <definedName name="BBUJanMay">#REF!</definedName>
    <definedName name="BBUJanNov" localSheetId="2">#REF!</definedName>
    <definedName name="BBUJanNov">#REF!</definedName>
    <definedName name="BBUJanOct" localSheetId="2">#REF!</definedName>
    <definedName name="BBUJanOct">#REF!</definedName>
    <definedName name="BBUJanSep" localSheetId="2">#REF!</definedName>
    <definedName name="BBUJanSep">#REF!</definedName>
    <definedName name="BBUJulDec" localSheetId="2">#REF!</definedName>
    <definedName name="BBUJulDec">#REF!</definedName>
    <definedName name="BBUJunDec" localSheetId="2">#REF!</definedName>
    <definedName name="BBUJunDec">#REF!</definedName>
    <definedName name="BBUMarDec" localSheetId="2">#REF!</definedName>
    <definedName name="BBUMarDec">#REF!</definedName>
    <definedName name="BBUMayDec" localSheetId="2">#REF!</definedName>
    <definedName name="BBUMayDec">#REF!</definedName>
    <definedName name="BBUNovDec" localSheetId="2">#REF!</definedName>
    <definedName name="BBUNovDec">#REF!</definedName>
    <definedName name="BBUOctDec" localSheetId="2">#REF!</definedName>
    <definedName name="BBUOctDec">#REF!</definedName>
    <definedName name="BBUSepDec" localSheetId="2">#REF!</definedName>
    <definedName name="BBUSepDec">#REF!</definedName>
    <definedName name="BCAprDec" localSheetId="2">#REF!</definedName>
    <definedName name="BCAprDec">#REF!</definedName>
    <definedName name="BCAugDec" localSheetId="2">#REF!</definedName>
    <definedName name="BCAugDec">#REF!</definedName>
    <definedName name="BCDec" localSheetId="2">#REF!</definedName>
    <definedName name="BCDec">#REF!</definedName>
    <definedName name="BCFebDec" localSheetId="2">#REF!</definedName>
    <definedName name="BCFebDec">#REF!</definedName>
    <definedName name="BCJan" localSheetId="2">#REF!</definedName>
    <definedName name="BCJan">#REF!</definedName>
    <definedName name="BCJanApr" localSheetId="2">#REF!</definedName>
    <definedName name="BCJanApr">#REF!</definedName>
    <definedName name="BCJanAug" localSheetId="2">#REF!</definedName>
    <definedName name="BCJanAug">#REF!</definedName>
    <definedName name="BCJanDec" localSheetId="2">#REF!</definedName>
    <definedName name="BCJanDec">#REF!</definedName>
    <definedName name="BCJanFeb" localSheetId="2">#REF!</definedName>
    <definedName name="BCJanFeb">#REF!</definedName>
    <definedName name="BCJanJul" localSheetId="2">#REF!</definedName>
    <definedName name="BCJanJul">#REF!</definedName>
    <definedName name="BCJanJun" localSheetId="2">#REF!</definedName>
    <definedName name="BCJanJun">#REF!</definedName>
    <definedName name="BCJanMar" localSheetId="2">#REF!</definedName>
    <definedName name="BCJanMar">#REF!</definedName>
    <definedName name="BCJanMay" localSheetId="2">#REF!</definedName>
    <definedName name="BCJanMay">#REF!</definedName>
    <definedName name="BCJanNov" localSheetId="2">#REF!</definedName>
    <definedName name="BCJanNov">#REF!</definedName>
    <definedName name="BCJanOct" localSheetId="2">#REF!</definedName>
    <definedName name="BCJanOct">#REF!</definedName>
    <definedName name="BCJanSep" localSheetId="2">#REF!</definedName>
    <definedName name="BCJanSep">#REF!</definedName>
    <definedName name="BCJulDec" localSheetId="2">#REF!</definedName>
    <definedName name="BCJulDec">#REF!</definedName>
    <definedName name="BCJunDec" localSheetId="2">#REF!</definedName>
    <definedName name="BCJunDec">#REF!</definedName>
    <definedName name="BCMarDec" localSheetId="2">#REF!</definedName>
    <definedName name="BCMarDec">#REF!</definedName>
    <definedName name="BCMayDec" localSheetId="2">#REF!</definedName>
    <definedName name="BCMayDec">#REF!</definedName>
    <definedName name="BCNovDec" localSheetId="2">#REF!</definedName>
    <definedName name="BCNovDec">#REF!</definedName>
    <definedName name="BCOctDec" localSheetId="2">#REF!</definedName>
    <definedName name="BCOctDec">#REF!</definedName>
    <definedName name="BCSepDec" localSheetId="2">#REF!</definedName>
    <definedName name="BCSepDec">#REF!</definedName>
    <definedName name="beta_observed" localSheetId="2">#REF!</definedName>
    <definedName name="beta_observed">#REF!</definedName>
    <definedName name="beta_observed_unlevered" localSheetId="2">#REF!</definedName>
    <definedName name="beta_observed_unlevered">#REF!</definedName>
    <definedName name="beta_unlev_comps" localSheetId="2">#REF!</definedName>
    <definedName name="beta_unlev_comps">#REF!</definedName>
    <definedName name="BGMAprDec" localSheetId="2">#REF!</definedName>
    <definedName name="BGMAprDec">#REF!</definedName>
    <definedName name="BGMAugDec" localSheetId="2">#REF!</definedName>
    <definedName name="BGMAugDec">#REF!</definedName>
    <definedName name="BGMDec" localSheetId="2">#REF!</definedName>
    <definedName name="BGMDec">#REF!</definedName>
    <definedName name="BGMFebDec" localSheetId="2">#REF!</definedName>
    <definedName name="BGMFebDec">#REF!</definedName>
    <definedName name="BGMJan" localSheetId="2">#REF!</definedName>
    <definedName name="BGMJan">#REF!</definedName>
    <definedName name="BGMJanApr" localSheetId="2">#REF!</definedName>
    <definedName name="BGMJanApr">#REF!</definedName>
    <definedName name="BGMJanAug" localSheetId="2">#REF!</definedName>
    <definedName name="BGMJanAug">#REF!</definedName>
    <definedName name="BGMJanDec" localSheetId="2">#REF!</definedName>
    <definedName name="BGMJanDec">#REF!</definedName>
    <definedName name="BGMJanFeb" localSheetId="2">#REF!</definedName>
    <definedName name="BGMJanFeb">#REF!</definedName>
    <definedName name="BGMJanJul" localSheetId="2">#REF!</definedName>
    <definedName name="BGMJanJul">#REF!</definedName>
    <definedName name="BGMJanJun" localSheetId="2">#REF!</definedName>
    <definedName name="BGMJanJun">#REF!</definedName>
    <definedName name="BGMJanMar" localSheetId="2">#REF!</definedName>
    <definedName name="BGMJanMar">#REF!</definedName>
    <definedName name="BGMJanMay" localSheetId="2">#REF!</definedName>
    <definedName name="BGMJanMay">#REF!</definedName>
    <definedName name="BGMJanNov" localSheetId="2">#REF!</definedName>
    <definedName name="BGMJanNov">#REF!</definedName>
    <definedName name="BGMJanOct" localSheetId="2">#REF!</definedName>
    <definedName name="BGMJanOct">#REF!</definedName>
    <definedName name="BGMJanSep" localSheetId="2">#REF!</definedName>
    <definedName name="BGMJanSep">#REF!</definedName>
    <definedName name="BGMJulDec" localSheetId="2">#REF!</definedName>
    <definedName name="BGMJulDec">#REF!</definedName>
    <definedName name="BGMJunDec" localSheetId="2">#REF!</definedName>
    <definedName name="BGMJunDec">#REF!</definedName>
    <definedName name="BGMMarDec" localSheetId="2">#REF!</definedName>
    <definedName name="BGMMarDec">#REF!</definedName>
    <definedName name="BGMMayDec" localSheetId="2">#REF!</definedName>
    <definedName name="BGMMayDec">#REF!</definedName>
    <definedName name="BGMNovDec" localSheetId="2">#REF!</definedName>
    <definedName name="BGMNovDec">#REF!</definedName>
    <definedName name="BGMOctDec" localSheetId="2">#REF!</definedName>
    <definedName name="BGMOctDec">#REF!</definedName>
    <definedName name="BGMSepDec" localSheetId="2">#REF!</definedName>
    <definedName name="BGMSepDec">#REF!</definedName>
    <definedName name="bhdshdjh">#REF!</definedName>
    <definedName name="BKGSUM" localSheetId="2">#REF!</definedName>
    <definedName name="BKGSUM">#REF!</definedName>
    <definedName name="BKGSUMOTH" localSheetId="2">#REF!</definedName>
    <definedName name="BKGSUMOTH">#REF!</definedName>
    <definedName name="BKGSUMPROJ" localSheetId="2">#REF!</definedName>
    <definedName name="BKGSUMPROJ">#REF!</definedName>
    <definedName name="BlakeVal" localSheetId="2">#REF!</definedName>
    <definedName name="BlakeVal">#REF!</definedName>
    <definedName name="brdg" localSheetId="2">#REF!</definedName>
    <definedName name="brdg">#REF!</definedName>
    <definedName name="brdg2" localSheetId="2">#REF!</definedName>
    <definedName name="brdg2">#REF!</definedName>
    <definedName name="bsnhdhd">#REF!</definedName>
    <definedName name="BUAprDec" localSheetId="2">#REF!</definedName>
    <definedName name="BUAprDec">#REF!</definedName>
    <definedName name="BUAugDec" localSheetId="2">#REF!</definedName>
    <definedName name="BUAugDec">#REF!</definedName>
    <definedName name="BUDec" localSheetId="2">#REF!</definedName>
    <definedName name="BUDec">#REF!</definedName>
    <definedName name="BUDGET" localSheetId="2">#REF!</definedName>
    <definedName name="BUDGET">#REF!</definedName>
    <definedName name="BUFebDec" localSheetId="2">#REF!</definedName>
    <definedName name="BUFebDec">#REF!</definedName>
    <definedName name="BUJan" localSheetId="2">#REF!</definedName>
    <definedName name="BUJan">#REF!</definedName>
    <definedName name="BUJanApr" localSheetId="2">#REF!</definedName>
    <definedName name="BUJanApr">#REF!</definedName>
    <definedName name="BUJanAug" localSheetId="2">#REF!</definedName>
    <definedName name="BUJanAug">#REF!</definedName>
    <definedName name="BUJanDec" localSheetId="2">#REF!</definedName>
    <definedName name="BUJanDec">#REF!</definedName>
    <definedName name="BUJanFeb" localSheetId="2">#REF!</definedName>
    <definedName name="BUJanFeb">#REF!</definedName>
    <definedName name="BUJanJul" localSheetId="2">#REF!</definedName>
    <definedName name="BUJanJul">#REF!</definedName>
    <definedName name="BUJanJun" localSheetId="2">#REF!</definedName>
    <definedName name="BUJanJun">#REF!</definedName>
    <definedName name="BUJanMar" localSheetId="2">#REF!</definedName>
    <definedName name="BUJanMar">#REF!</definedName>
    <definedName name="BUJanMay" localSheetId="2">#REF!</definedName>
    <definedName name="BUJanMay">#REF!</definedName>
    <definedName name="BUJanNov" localSheetId="2">#REF!</definedName>
    <definedName name="BUJanNov">#REF!</definedName>
    <definedName name="BUJanOct" localSheetId="2">#REF!</definedName>
    <definedName name="BUJanOct">#REF!</definedName>
    <definedName name="BUJanSep" localSheetId="2">#REF!</definedName>
    <definedName name="BUJanSep">#REF!</definedName>
    <definedName name="BUJulDec" localSheetId="2">#REF!</definedName>
    <definedName name="BUJulDec">#REF!</definedName>
    <definedName name="BUJunDec" localSheetId="2">#REF!</definedName>
    <definedName name="BUJunDec">#REF!</definedName>
    <definedName name="BUMarDec" localSheetId="2">#REF!</definedName>
    <definedName name="BUMarDec">#REF!</definedName>
    <definedName name="BUMayDec" localSheetId="2">#REF!</definedName>
    <definedName name="BUMayDec">#REF!</definedName>
    <definedName name="BUNovDec" localSheetId="2">#REF!</definedName>
    <definedName name="BUNovDec">#REF!</definedName>
    <definedName name="BUOctDec" localSheetId="2">#REF!</definedName>
    <definedName name="BUOctDec">#REF!</definedName>
    <definedName name="BUSepDec" localSheetId="2">#REF!</definedName>
    <definedName name="BUSepDec">#REF!</definedName>
    <definedName name="Calculations" localSheetId="2">#REF!</definedName>
    <definedName name="Calculations">#REF!</definedName>
    <definedName name="Cap">'[5]2002'!$A$1:$O$101</definedName>
    <definedName name="CAPITAL" localSheetId="0">#REF!</definedName>
    <definedName name="CAPITAL" localSheetId="2">#REF!</definedName>
    <definedName name="CAPITAL">#REF!</definedName>
    <definedName name="CAprDec" localSheetId="2">#REF!</definedName>
    <definedName name="CAprDec">#REF!</definedName>
    <definedName name="CAPSUM" localSheetId="2">#REF!</definedName>
    <definedName name="CAPSUM">#REF!</definedName>
    <definedName name="capture" localSheetId="2">#REF!</definedName>
    <definedName name="capture">#REF!</definedName>
    <definedName name="case" localSheetId="2">#REF!</definedName>
    <definedName name="case">#REF!</definedName>
    <definedName name="CASES1" localSheetId="2">#REF!</definedName>
    <definedName name="CASES1">#REF!</definedName>
    <definedName name="CASES2" localSheetId="2">#REF!</definedName>
    <definedName name="CASES2">#REF!</definedName>
    <definedName name="casetable" localSheetId="2">#REF!</definedName>
    <definedName name="casetable">#REF!</definedName>
    <definedName name="CASH" localSheetId="2">#REF!</definedName>
    <definedName name="CASH">#REF!</definedName>
    <definedName name="CASH1STMTH" localSheetId="2">#REF!</definedName>
    <definedName name="CASH1STMTH">#REF!</definedName>
    <definedName name="CASH2NDMTH" localSheetId="2">#REF!</definedName>
    <definedName name="CASH2NDMTH">#REF!</definedName>
    <definedName name="CASH3RDMTH" localSheetId="2">#REF!</definedName>
    <definedName name="CASH3RDMTH">#REF!</definedName>
    <definedName name="cashearnrate" localSheetId="2">#REF!</definedName>
    <definedName name="cashearnrate">#REF!</definedName>
    <definedName name="cashrate" localSheetId="2">#REF!</definedName>
    <definedName name="cashrate">#REF!</definedName>
    <definedName name="CAugDec" localSheetId="2">#REF!</definedName>
    <definedName name="CAugDec">#REF!</definedName>
    <definedName name="CC_List" localSheetId="2">#REF!</definedName>
    <definedName name="CC_List">#REF!</definedName>
    <definedName name="CDec" localSheetId="2">#REF!</definedName>
    <definedName name="CDec">#REF!</definedName>
    <definedName name="cdtechjv" localSheetId="2">#REF!</definedName>
    <definedName name="cdtechjv">#REF!</definedName>
    <definedName name="Cendon" localSheetId="2">#REF!</definedName>
    <definedName name="Cendon">#REF!</definedName>
    <definedName name="CF" localSheetId="2">#REF!</definedName>
    <definedName name="CF">#REF!</definedName>
    <definedName name="CFebDec" localSheetId="2">#REF!</definedName>
    <definedName name="CFebDec">#REF!</definedName>
    <definedName name="ChartsTable" localSheetId="2">#REF!</definedName>
    <definedName name="ChartsTable">#REF!</definedName>
    <definedName name="Chico" localSheetId="2">#REF!</definedName>
    <definedName name="Chico">#REF!</definedName>
    <definedName name="CIQWBGuid" hidden="1">"Management Deck Worksheet Q3 2012.xlsx"</definedName>
    <definedName name="CJan" localSheetId="2">#REF!</definedName>
    <definedName name="CJan">#REF!</definedName>
    <definedName name="CJanApr" localSheetId="2">#REF!</definedName>
    <definedName name="CJanApr">#REF!</definedName>
    <definedName name="CJanAug" localSheetId="2">#REF!</definedName>
    <definedName name="CJanAug">#REF!</definedName>
    <definedName name="CJanDec" localSheetId="2">#REF!</definedName>
    <definedName name="CJanDec">#REF!</definedName>
    <definedName name="CJanFeb" localSheetId="2">#REF!</definedName>
    <definedName name="CJanFeb">#REF!</definedName>
    <definedName name="CJanJul" localSheetId="2">#REF!</definedName>
    <definedName name="CJanJul">#REF!</definedName>
    <definedName name="CJanJun" localSheetId="2">#REF!</definedName>
    <definedName name="CJanJun">#REF!</definedName>
    <definedName name="CJanMar" localSheetId="2">#REF!</definedName>
    <definedName name="CJanMar">#REF!</definedName>
    <definedName name="CJanMay" localSheetId="2">#REF!</definedName>
    <definedName name="CJanMay">#REF!</definedName>
    <definedName name="CJanNov" localSheetId="2">#REF!</definedName>
    <definedName name="CJanNov">#REF!</definedName>
    <definedName name="CJanOct" localSheetId="2">#REF!</definedName>
    <definedName name="CJanOct">#REF!</definedName>
    <definedName name="CJanSep" localSheetId="2">#REF!</definedName>
    <definedName name="CJanSep">#REF!</definedName>
    <definedName name="CJulDec" localSheetId="2">#REF!</definedName>
    <definedName name="CJulDec">#REF!</definedName>
    <definedName name="CJunDec" localSheetId="2">#REF!</definedName>
    <definedName name="CJunDec">#REF!</definedName>
    <definedName name="clgjv" localSheetId="2">#REF!</definedName>
    <definedName name="clgjv">#REF!</definedName>
    <definedName name="CMarDec" localSheetId="2">#REF!</definedName>
    <definedName name="CMarDec">#REF!</definedName>
    <definedName name="CMayDec" localSheetId="2">#REF!</definedName>
    <definedName name="CMayDec">#REF!</definedName>
    <definedName name="CNovDec" localSheetId="2">#REF!</definedName>
    <definedName name="CNovDec">#REF!</definedName>
    <definedName name="COctDec" localSheetId="2">#REF!</definedName>
    <definedName name="COctDec">#REF!</definedName>
    <definedName name="COLLAR_CENTER" localSheetId="2">#REF!</definedName>
    <definedName name="COLLAR_CENTER">#REF!</definedName>
    <definedName name="COLLAR_LEFT" localSheetId="2">#REF!</definedName>
    <definedName name="COLLAR_LEFT">#REF!</definedName>
    <definedName name="COLLAR_RIGHT" localSheetId="2">#REF!</definedName>
    <definedName name="COLLAR_RIGHT">#REF!</definedName>
    <definedName name="Comb_Qtr" localSheetId="2">#REF!</definedName>
    <definedName name="Comb_Qtr">#REF!</definedName>
    <definedName name="COMB05VSCOM" localSheetId="2">#REF!</definedName>
    <definedName name="COMB05VSCOM">#REF!</definedName>
    <definedName name="COMB06VSCOM" localSheetId="2">#REF!</definedName>
    <definedName name="COMB06VSCOM">#REF!</definedName>
    <definedName name="COMB07VSCOM" localSheetId="2">#REF!</definedName>
    <definedName name="COMB07VSCOM">#REF!</definedName>
    <definedName name="COMBAOPM03QTD" localSheetId="2">#REF!</definedName>
    <definedName name="COMBAOPM03QTD">#REF!</definedName>
    <definedName name="COMBAOPMO1" localSheetId="2">#REF!</definedName>
    <definedName name="COMBAOPMO1">#REF!</definedName>
    <definedName name="COMBAOPMO2" localSheetId="2">#REF!</definedName>
    <definedName name="COMBAOPMO2">#REF!</definedName>
    <definedName name="COMBAOPMO2QTD" localSheetId="2">#REF!</definedName>
    <definedName name="COMBAOPMO2QTD">#REF!</definedName>
    <definedName name="COMBAOPMO3" localSheetId="2">#REF!</definedName>
    <definedName name="COMBAOPMO3">#REF!</definedName>
    <definedName name="COMBAOPQTR" localSheetId="2">#REF!</definedName>
    <definedName name="COMBAOPQTR">#REF!</definedName>
    <definedName name="COMBAOPYR1" localSheetId="2">#REF!</definedName>
    <definedName name="COMBAOPYR1">#REF!</definedName>
    <definedName name="COMBAOPYR2" localSheetId="2">#REF!</definedName>
    <definedName name="COMBAOPYR2">#REF!</definedName>
    <definedName name="COMBAOPYR3" localSheetId="2">#REF!</definedName>
    <definedName name="COMBAOPYR3">#REF!</definedName>
    <definedName name="COMBMONTH" localSheetId="2">#REF!</definedName>
    <definedName name="COMBMONTH">#REF!</definedName>
    <definedName name="COMBQTRVSCOM" localSheetId="2">#REF!</definedName>
    <definedName name="COMBQTRVSCOM">#REF!</definedName>
    <definedName name="commissionrate">'[6]Cost Savings Detail'!$F$144</definedName>
    <definedName name="COMMON" localSheetId="2">#REF!</definedName>
    <definedName name="COMMON">#REF!</definedName>
    <definedName name="comp" localSheetId="2">#REF!</definedName>
    <definedName name="comp">#REF!</definedName>
    <definedName name="Comps" localSheetId="2">#REF!</definedName>
    <definedName name="Comps">#REF!</definedName>
    <definedName name="CONSERV" localSheetId="2">#REF!</definedName>
    <definedName name="CONSERV">#REF!</definedName>
    <definedName name="convention" localSheetId="2">#REF!</definedName>
    <definedName name="convention">#REF!</definedName>
    <definedName name="convertcoupon" localSheetId="2">#REF!</definedName>
    <definedName name="convertcoupon">#REF!</definedName>
    <definedName name="Corp_Inis">'[7]Corporate Model'!$A$190</definedName>
    <definedName name="COSBYCLASS2" localSheetId="2">#REF!</definedName>
    <definedName name="COSBYCLASS2">#REF!</definedName>
    <definedName name="costdebtfirm" localSheetId="2">#REF!</definedName>
    <definedName name="costdebtfirm">#REF!</definedName>
    <definedName name="costequity" localSheetId="2">'[8]DCF Model'!#REF!</definedName>
    <definedName name="costequity">'[8]DCF Model'!#REF!</definedName>
    <definedName name="COSTS" localSheetId="2">#REF!</definedName>
    <definedName name="COSTS">#REF!</definedName>
    <definedName name="COSTWKSHT" localSheetId="2">#REF!</definedName>
    <definedName name="COSTWKSHT">#REF!</definedName>
    <definedName name="COUNTER" localSheetId="2">#REF!</definedName>
    <definedName name="COUNTER">#REF!</definedName>
    <definedName name="Coupon" localSheetId="2">#REF!</definedName>
    <definedName name="Coupon">#REF!</definedName>
    <definedName name="cpi" localSheetId="2">#REF!</definedName>
    <definedName name="cpi">#REF!</definedName>
    <definedName name="CREDITGRAPH" localSheetId="2">#REF!</definedName>
    <definedName name="CREDITGRAPH">#REF!</definedName>
    <definedName name="CSepDec" localSheetId="2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 localSheetId="2">#REF!</definedName>
    <definedName name="D_1">#REF!</definedName>
    <definedName name="D_10A" localSheetId="2">#REF!</definedName>
    <definedName name="D_10A">#REF!</definedName>
    <definedName name="D_10B" localSheetId="2">#REF!</definedName>
    <definedName name="D_10B">#REF!</definedName>
    <definedName name="D_11A" localSheetId="2">#REF!</definedName>
    <definedName name="D_11A">#REF!</definedName>
    <definedName name="D_11B" localSheetId="2">#REF!</definedName>
    <definedName name="D_11B">#REF!</definedName>
    <definedName name="D_11C" localSheetId="2">#REF!</definedName>
    <definedName name="D_11C">#REF!</definedName>
    <definedName name="D_11D" localSheetId="2">#REF!</definedName>
    <definedName name="D_11D">#REF!</definedName>
    <definedName name="D_12A" localSheetId="2">#REF!</definedName>
    <definedName name="D_12A">#REF!</definedName>
    <definedName name="D_12B" localSheetId="2">#REF!</definedName>
    <definedName name="D_12B">#REF!</definedName>
    <definedName name="D_3A" localSheetId="2">#REF!</definedName>
    <definedName name="D_3A">#REF!</definedName>
    <definedName name="D_3B" localSheetId="2">#REF!</definedName>
    <definedName name="D_3B">#REF!</definedName>
    <definedName name="D_4A" localSheetId="2">#REF!</definedName>
    <definedName name="D_4A">#REF!</definedName>
    <definedName name="D_4B" localSheetId="2">#REF!</definedName>
    <definedName name="D_4B">#REF!</definedName>
    <definedName name="D_5" localSheetId="2">#REF!</definedName>
    <definedName name="D_5">#REF!</definedName>
    <definedName name="D_6" localSheetId="2">#REF!</definedName>
    <definedName name="D_6">#REF!</definedName>
    <definedName name="D_7" localSheetId="2">#REF!</definedName>
    <definedName name="D_7">#REF!</definedName>
    <definedName name="D_8" localSheetId="2">#REF!</definedName>
    <definedName name="D_8">#REF!</definedName>
    <definedName name="D_9" localSheetId="2">#REF!</definedName>
    <definedName name="D_9">#REF!</definedName>
    <definedName name="da">[13]Inputs!$B$2</definedName>
    <definedName name="Data">[14]Data!$A$1:$DY$75</definedName>
    <definedName name="_xlnm.Database" localSheetId="0">#REF!</definedName>
    <definedName name="_xlnm.Database" localSheetId="2">#REF!</definedName>
    <definedName name="_xlnm.Database">#REF!</definedName>
    <definedName name="DATE" localSheetId="2">#REF!</definedName>
    <definedName name="DATE">#REF!</definedName>
    <definedName name="DCF" localSheetId="2">#REF!</definedName>
    <definedName name="DCF">#REF!</definedName>
    <definedName name="DCF_NO_YRS" localSheetId="2">#REF!</definedName>
    <definedName name="DCF_NO_YRS">#REF!</definedName>
    <definedName name="DCF_VAL_MNTH" localSheetId="2">#REF!</definedName>
    <definedName name="DCF_VAL_MNTH">#REF!</definedName>
    <definedName name="DEAL" localSheetId="2">[15]Fin_Assumptions!#REF!</definedName>
    <definedName name="DEAL">[15]Fin_Assumptions!#REF!</definedName>
    <definedName name="Debt" localSheetId="2">'[16]B&amp;W WACC'!#REF!</definedName>
    <definedName name="Debt">'[16]B&amp;W WACC'!#REF!</definedName>
    <definedName name="Debt_Beta" localSheetId="2">'[16]B&amp;W WACC'!#REF!</definedName>
    <definedName name="Debt_Beta">'[16]B&amp;W WACC'!#REF!</definedName>
    <definedName name="debt_weight" localSheetId="2">#REF!</definedName>
    <definedName name="debt_weight">#REF!</definedName>
    <definedName name="debtrate" localSheetId="2">#REF!</definedName>
    <definedName name="debtrate">#REF!</definedName>
    <definedName name="deferred" localSheetId="2">[15]Fin_Assumptions!#REF!</definedName>
    <definedName name="deferred">[15]Fin_Assumptions!#REF!</definedName>
    <definedName name="DEFTAXES" localSheetId="2">#REF!</definedName>
    <definedName name="DEFTAXES">#REF!</definedName>
    <definedName name="DELCUST" localSheetId="2">#REF!</definedName>
    <definedName name="DELCUST">#REF!</definedName>
    <definedName name="DELINC" localSheetId="2">#REF!</definedName>
    <definedName name="DELINC">#REF!</definedName>
    <definedName name="DELIVINCREM" localSheetId="2">#REF!</definedName>
    <definedName name="DELIVINCREM">#REF!</definedName>
    <definedName name="DELUNIT" localSheetId="2">#REF!</definedName>
    <definedName name="DELUNIT">#REF!</definedName>
    <definedName name="DEPRBYDIST">[17]DeprCoDetail:DeprSum!$A$1:$G$36</definedName>
    <definedName name="DETAILHESTER" localSheetId="2">#REF!</definedName>
    <definedName name="DETAILHESTER">#REF!</definedName>
    <definedName name="dfdfdf" localSheetId="2" hidden="1">[3]FxdChg!#REF!</definedName>
    <definedName name="dfdfdf" hidden="1">[3]FxdChg!#REF!</definedName>
    <definedName name="dhd">#REF!</definedName>
    <definedName name="dhdhd">#REF!</definedName>
    <definedName name="DIR" localSheetId="2">[18]Inputs!#REF!</definedName>
    <definedName name="DIR">[18]Inputs!#REF!</definedName>
    <definedName name="Discounted" localSheetId="2">#REF!</definedName>
    <definedName name="Discounted">#REF!</definedName>
    <definedName name="DisplaySelectedSheetsMacroButton" localSheetId="2">#REF!</definedName>
    <definedName name="DisplaySelectedSheetsMacroButton">#REF!</definedName>
    <definedName name="div" localSheetId="2">#REF!</definedName>
    <definedName name="div">#REF!</definedName>
    <definedName name="dividend" localSheetId="2">#REF!</definedName>
    <definedName name="dividend">#REF!</definedName>
    <definedName name="DIVIDENDS" localSheetId="2">#REF!</definedName>
    <definedName name="DIVIDENDS">#REF!</definedName>
    <definedName name="DocType" localSheetId="2">Word</definedName>
    <definedName name="DocType">Word</definedName>
    <definedName name="dollar2" localSheetId="2">'[19]Dollar for Dollar'!#REF!</definedName>
    <definedName name="dollar2">'[19]Dollar for Dollar'!#REF!</definedName>
    <definedName name="downside" localSheetId="2">[20]Transaction!#REF!</definedName>
    <definedName name="downside">[20]Transaction!#REF!</definedName>
    <definedName name="DP" localSheetId="2">[21]Schedules!#REF!</definedName>
    <definedName name="DP">[21]Schedules!#REF!</definedName>
    <definedName name="DRAFT" localSheetId="2">#REF!</definedName>
    <definedName name="DRAFT">#REF!</definedName>
    <definedName name="DUMMY" localSheetId="2">#REF!</definedName>
    <definedName name="DUMMY">#REF!</definedName>
    <definedName name="e_cust" localSheetId="2">[22]Lookups!#REF!</definedName>
    <definedName name="e_cust">[22]Lookups!#REF!</definedName>
    <definedName name="e_gen" localSheetId="2">[22]Lookups!#REF!</definedName>
    <definedName name="e_gen">[22]Lookups!#REF!</definedName>
    <definedName name="e_labor" localSheetId="2">[22]Lookups!#REF!</definedName>
    <definedName name="e_labor">[22]Lookups!#REF!</definedName>
    <definedName name="e_mat" localSheetId="2">[22]Lookups!#REF!</definedName>
    <definedName name="e_mat">[22]Lookups!#REF!</definedName>
    <definedName name="e_ohead" localSheetId="2">[22]Lookups!#REF!</definedName>
    <definedName name="e_ohead">[22]Lookups!#REF!</definedName>
    <definedName name="e_sell" localSheetId="2">[22]Lookups!#REF!</definedName>
    <definedName name="e_sell">[22]Lookups!#REF!</definedName>
    <definedName name="e_sell2" localSheetId="2">[22]Lookups!#REF!</definedName>
    <definedName name="e_sell2">[22]Lookups!#REF!</definedName>
    <definedName name="earn" localSheetId="2">#REF!</definedName>
    <definedName name="earn">#REF!</definedName>
    <definedName name="ebsens">'[23]Trans Assump'!$G$56</definedName>
    <definedName name="em_sales" localSheetId="2">[22]Lookups!#REF!</definedName>
    <definedName name="em_sales">[22]Lookups!#REF!</definedName>
    <definedName name="EMINTOPGAS" localSheetId="2">#REF!</definedName>
    <definedName name="EMINTOPGAS">#REF!</definedName>
    <definedName name="ENVIRO" localSheetId="2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 localSheetId="2">[15]Fin_Assumptions!#REF!</definedName>
    <definedName name="EXCESS">[15]Fin_Assumptions!#REF!</definedName>
    <definedName name="EXCHANGE" localSheetId="2">[15]Fin_Assumptions!#REF!</definedName>
    <definedName name="EXCHANGE">[15]Fin_Assumptions!#REF!</definedName>
    <definedName name="exchangerate">[9]DCEInputs!$I$8</definedName>
    <definedName name="excl_data" localSheetId="2">#REF!</definedName>
    <definedName name="excl_data">#REF!</definedName>
    <definedName name="EXDATE" localSheetId="2">#REF!</definedName>
    <definedName name="EXDATE">#REF!</definedName>
    <definedName name="exit" localSheetId="2">#REF!</definedName>
    <definedName name="exit">#REF!</definedName>
    <definedName name="exit_own" localSheetId="2">'[26]Deal Summary'!#REF!</definedName>
    <definedName name="exit_own">'[26]Deal Summary'!#REF!</definedName>
    <definedName name="exitentvalue" localSheetId="2">[27]Transaction!#REF!</definedName>
    <definedName name="exitentvalue">[27]Transaction!#REF!</definedName>
    <definedName name="exitmult" localSheetId="2">#REF!</definedName>
    <definedName name="exitmult">#REF!</definedName>
    <definedName name="exitstart" localSheetId="2">#REF!</definedName>
    <definedName name="exitstart">#REF!</definedName>
    <definedName name="exitstep" localSheetId="2">#REF!</definedName>
    <definedName name="exitstep">#REF!</definedName>
    <definedName name="f" localSheetId="2">Word</definedName>
    <definedName name="f">Word</definedName>
    <definedName name="FACTORS2" localSheetId="2">#REF!</definedName>
    <definedName name="FACTORS2">#REF!</definedName>
    <definedName name="fagfafa">#REF!</definedName>
    <definedName name="FASB106" localSheetId="2">#REF!</definedName>
    <definedName name="FASB106">#REF!</definedName>
    <definedName name="FD" localSheetId="2">'[28]DCF Matrix'!#REF!</definedName>
    <definedName name="FD">'[28]DCF Matrix'!#REF!</definedName>
    <definedName name="fds">'[29]FRCT INPUT-CFG'!$D$41:$H$41</definedName>
    <definedName name="FERNCUST" localSheetId="2">#REF!</definedName>
    <definedName name="FERNCUST">#REF!</definedName>
    <definedName name="FERNINC" localSheetId="2">#REF!</definedName>
    <definedName name="FERNINC">#REF!</definedName>
    <definedName name="FERNUNIT" localSheetId="2">#REF!</definedName>
    <definedName name="FERNUNIT">#REF!</definedName>
    <definedName name="fg">#REF!</definedName>
    <definedName name="FileName">[30]Sheet1!$D$2</definedName>
    <definedName name="FINAL" localSheetId="2">#REF!</definedName>
    <definedName name="FINAL">#REF!</definedName>
    <definedName name="financialcase">[6]Model!$D$8</definedName>
    <definedName name="Fincase" localSheetId="2">#REF!</definedName>
    <definedName name="Fincase">#REF!</definedName>
    <definedName name="finfees?" localSheetId="2">#REF!</definedName>
    <definedName name="finfees?">#REF!</definedName>
    <definedName name="fix" localSheetId="2">#REF!</definedName>
    <definedName name="fix">#REF!</definedName>
    <definedName name="fixed" localSheetId="2">[15]Controls!#REF!</definedName>
    <definedName name="fixed">[15]Controls!#REF!</definedName>
    <definedName name="fixedmargin">[6]Model!$AA$178</definedName>
    <definedName name="FLO" localSheetId="2">#REF!</definedName>
    <definedName name="FLO">#REF!</definedName>
    <definedName name="FNAME" localSheetId="2">[18]Inputs!#REF!</definedName>
    <definedName name="FNAME">[18]Inputs!#REF!</definedName>
    <definedName name="FPUC_10_year" localSheetId="2">#REF!</definedName>
    <definedName name="FPUC_10_year">#REF!</definedName>
    <definedName name="FPUINC" localSheetId="0">[31]FPUINC!#REF!</definedName>
    <definedName name="FPUINC" localSheetId="2">[31]FPUINC!#REF!</definedName>
    <definedName name="FPUINC">[31]FPUINC!#REF!</definedName>
    <definedName name="FPUP1R" localSheetId="2">#REF!</definedName>
    <definedName name="FPUP1R">#REF!</definedName>
    <definedName name="FPUP2AL" localSheetId="2">#REF!</definedName>
    <definedName name="FPUP2AL">#REF!</definedName>
    <definedName name="FPUP2L" localSheetId="2">#REF!</definedName>
    <definedName name="FPUP2L">#REF!</definedName>
    <definedName name="FROM_MERGER" localSheetId="2">[18]Inputs!#REF!</definedName>
    <definedName name="FROM_MERGER">[18]Inputs!#REF!</definedName>
    <definedName name="ftdexit" localSheetId="2">#REF!</definedName>
    <definedName name="ftdexit">#REF!</definedName>
    <definedName name="ftdlev" localSheetId="2">[20]Transaction!#REF!</definedName>
    <definedName name="ftdlev">[20]Transaction!#REF!</definedName>
    <definedName name="ftdpm" localSheetId="2">[20]Transaction!#REF!</definedName>
    <definedName name="ftdpm">[20]Transaction!#REF!</definedName>
    <definedName name="ftdprice" localSheetId="2">[20]Transaction!#REF!</definedName>
    <definedName name="ftdprice">[20]Transaction!#REF!</definedName>
    <definedName name="fyf" localSheetId="2">#REF!</definedName>
    <definedName name="fyf">#REF!</definedName>
    <definedName name="gdh">#REF!</definedName>
    <definedName name="GMAprDec" localSheetId="2">#REF!</definedName>
    <definedName name="GMAprDec">#REF!</definedName>
    <definedName name="GMAugDec" localSheetId="2">#REF!</definedName>
    <definedName name="GMAugDec">#REF!</definedName>
    <definedName name="GMDec" localSheetId="2">#REF!</definedName>
    <definedName name="GMDec">#REF!</definedName>
    <definedName name="GMFebDec" localSheetId="2">#REF!</definedName>
    <definedName name="GMFebDec">#REF!</definedName>
    <definedName name="GMJan" localSheetId="2">#REF!</definedName>
    <definedName name="GMJan">#REF!</definedName>
    <definedName name="GMJanApr" localSheetId="2">#REF!</definedName>
    <definedName name="GMJanApr">#REF!</definedName>
    <definedName name="GMJanAug" localSheetId="2">#REF!</definedName>
    <definedName name="GMJanAug">#REF!</definedName>
    <definedName name="GMJanDec" localSheetId="2">#REF!</definedName>
    <definedName name="GMJanDec">#REF!</definedName>
    <definedName name="GMJanFeb" localSheetId="2">#REF!</definedName>
    <definedName name="GMJanFeb">#REF!</definedName>
    <definedName name="GMJanJul" localSheetId="2">#REF!</definedName>
    <definedName name="GMJanJul">#REF!</definedName>
    <definedName name="GMJanJun" localSheetId="2">#REF!</definedName>
    <definedName name="GMJanJun">#REF!</definedName>
    <definedName name="GMJanMar" localSheetId="2">#REF!</definedName>
    <definedName name="GMJanMar">#REF!</definedName>
    <definedName name="GMJanMay">'[32]FRCT INPUT-FE'!$D$41:$H$41</definedName>
    <definedName name="GMJanNov" localSheetId="2">#REF!</definedName>
    <definedName name="GMJanNov">#REF!</definedName>
    <definedName name="GMJanOct" localSheetId="2">#REF!</definedName>
    <definedName name="GMJanOct">#REF!</definedName>
    <definedName name="GMJanSep" localSheetId="2">#REF!</definedName>
    <definedName name="GMJanSep">#REF!</definedName>
    <definedName name="GMJulDec" localSheetId="2">#REF!</definedName>
    <definedName name="GMJulDec">#REF!</definedName>
    <definedName name="GMJunDec" localSheetId="2">#REF!</definedName>
    <definedName name="GMJunDec">#REF!</definedName>
    <definedName name="GMMarDec" localSheetId="2">#REF!</definedName>
    <definedName name="GMMarDec">#REF!</definedName>
    <definedName name="GMMayDec" localSheetId="2">#REF!</definedName>
    <definedName name="GMMayDec">#REF!</definedName>
    <definedName name="GMNovDec" localSheetId="2">#REF!</definedName>
    <definedName name="GMNovDec">#REF!</definedName>
    <definedName name="GMOctDec" localSheetId="2">#REF!</definedName>
    <definedName name="GMOctDec">#REF!</definedName>
    <definedName name="GMSepDec" localSheetId="2">#REF!</definedName>
    <definedName name="GMSepDec">#REF!</definedName>
    <definedName name="gnsusd" localSheetId="2">#REF!</definedName>
    <definedName name="gnsusd">#REF!</definedName>
    <definedName name="goodwill">[6]Model!$D$11</definedName>
    <definedName name="GRAPH" localSheetId="2">#REF!</definedName>
    <definedName name="GRAPH">#REF!</definedName>
    <definedName name="growth">[9]DCEInputs!$I$24</definedName>
    <definedName name="h10IRR" localSheetId="2">[33]Model!#REF!</definedName>
    <definedName name="h10IRR">[33]Model!#REF!</definedName>
    <definedName name="hdebtserv" localSheetId="2">[26]Rolex!#REF!</definedName>
    <definedName name="hdebtserv">[26]Rolex!#REF!</definedName>
    <definedName name="hdhd">#REF!</definedName>
    <definedName name="hdhdhdh">#REF!</definedName>
    <definedName name="HedgeType">'[34]Financing Assumptions'!$N$12</definedName>
    <definedName name="helmsum" localSheetId="2">#REF!</definedName>
    <definedName name="helmsum">#REF!</definedName>
    <definedName name="hgdhd">#REF!</definedName>
    <definedName name="HIST" localSheetId="2">#REF!</definedName>
    <definedName name="HIST">#REF!</definedName>
    <definedName name="HISTGRAPH" localSheetId="2">#REF!</definedName>
    <definedName name="HISTGRAPH">#REF!</definedName>
    <definedName name="HISTINPUTS" localSheetId="2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 localSheetId="2">[18]Inputs!#REF!</definedName>
    <definedName name="IDENTIFIER">[18]Inputs!#REF!</definedName>
    <definedName name="incl_data" localSheetId="2">#REF!</definedName>
    <definedName name="incl_data">#REF!</definedName>
    <definedName name="INCREMCOS" localSheetId="2">#REF!</definedName>
    <definedName name="INCREMCOS">#REF!</definedName>
    <definedName name="INCREMDELIV" localSheetId="2">#REF!</definedName>
    <definedName name="INCREMDELIV">#REF!</definedName>
    <definedName name="INCREMDTMILES" localSheetId="2">#REF!</definedName>
    <definedName name="INCREMDTMILES">#REF!</definedName>
    <definedName name="INCREMINPUT" localSheetId="2">#REF!</definedName>
    <definedName name="INCREMINPUT">#REF!</definedName>
    <definedName name="industrial" localSheetId="2">[35]TRANSACTION!#REF!</definedName>
    <definedName name="industrial">[35]TRANSACTION!#REF!</definedName>
    <definedName name="inflation">'[6]Cost Savings Detail'!$F$143</definedName>
    <definedName name="inflator" localSheetId="2">#REF!</definedName>
    <definedName name="inflator">#REF!</definedName>
    <definedName name="INPUT1" localSheetId="2">#REF!</definedName>
    <definedName name="INPUT1">#REF!</definedName>
    <definedName name="INPUT2" localSheetId="2">#REF!</definedName>
    <definedName name="INPUT2">#REF!</definedName>
    <definedName name="INPUT3" localSheetId="2">#REF!</definedName>
    <definedName name="INPUT3">#REF!</definedName>
    <definedName name="INPUT4" localSheetId="2">#REF!</definedName>
    <definedName name="INPUT4">#REF!</definedName>
    <definedName name="INPUTINCREMDEL" localSheetId="2">#REF!</definedName>
    <definedName name="INPUTINCREMDEL">#REF!</definedName>
    <definedName name="INPUTINCREMMILE" localSheetId="2">#REF!</definedName>
    <definedName name="INPUTINCREMMILE">#REF!</definedName>
    <definedName name="INPUTOTHERMILES" localSheetId="2">#REF!</definedName>
    <definedName name="INPUTOTHERMILES">#REF!</definedName>
    <definedName name="INPUTS" localSheetId="2">#REF!</definedName>
    <definedName name="INPUTS">#REF!</definedName>
    <definedName name="INPUTSTORLABOR" localSheetId="2">#REF!</definedName>
    <definedName name="INPUTSTORLABOR">#REF!</definedName>
    <definedName name="INPUTSTORMAT" localSheetId="2">#REF!</definedName>
    <definedName name="INPUTSTORMAT">#REF!</definedName>
    <definedName name="INPUTSTORPRINT" localSheetId="2">#REF!</definedName>
    <definedName name="INPUTSTORPRINT">#REF!</definedName>
    <definedName name="INT" localSheetId="2">[21]Schedules!#REF!</definedName>
    <definedName name="INT">[21]Schedules!#REF!</definedName>
    <definedName name="interco" localSheetId="2">[35]TRANSACTION!#REF!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 localSheetId="2">#REF!</definedName>
    <definedName name="irrtarget">#REF!</definedName>
    <definedName name="IS" localSheetId="2">#REF!</definedName>
    <definedName name="IS">#REF!</definedName>
    <definedName name="isisval" localSheetId="2">#REF!</definedName>
    <definedName name="isisval">#REF!</definedName>
    <definedName name="ISS_OFF_LINE1" localSheetId="2">#REF!</definedName>
    <definedName name="ISS_OFF_LINE1">#REF!</definedName>
    <definedName name="ISS_OFF_LOOP" localSheetId="2">#REF!</definedName>
    <definedName name="ISS_OFF_LOOP">#REF!</definedName>
    <definedName name="ISS_OFF_RANGE" localSheetId="2">#REF!</definedName>
    <definedName name="ISS_OFF_RANGE">#REF!</definedName>
    <definedName name="ISS_OFF_RESULTS" localSheetId="2">#REF!</definedName>
    <definedName name="ISS_OFF_RESULTS">#REF!</definedName>
    <definedName name="ISS_OFF_RUN" localSheetId="2">#REF!</definedName>
    <definedName name="ISS_OFF_RUN">#REF!</definedName>
    <definedName name="ITC" localSheetId="2">#REF!</definedName>
    <definedName name="ITC">#REF!</definedName>
    <definedName name="JANET" localSheetId="2">#REF!</definedName>
    <definedName name="JANET">#REF!</definedName>
    <definedName name="jfjfj">#REF!</definedName>
    <definedName name="JJJ" localSheetId="2">#REF!</definedName>
    <definedName name="JJJ">#REF!</definedName>
    <definedName name="JJJJ" localSheetId="2">#REF!</definedName>
    <definedName name="JJJJ">#REF!</definedName>
    <definedName name="JOE" localSheetId="2">#REF!</definedName>
    <definedName name="JOE">#REF!</definedName>
    <definedName name="JRM_Inis">'[7]JRM Model'!$A$191</definedName>
    <definedName name="jv" localSheetId="2">#REF!</definedName>
    <definedName name="jv">#REF!</definedName>
    <definedName name="k" localSheetId="2">#REF!</definedName>
    <definedName name="k">#REF!</definedName>
    <definedName name="KDATE" localSheetId="2">#REF!</definedName>
    <definedName name="KDATE">#REF!</definedName>
    <definedName name="kfkfk">#REF!</definedName>
    <definedName name="kgk">#REF!</definedName>
    <definedName name="kgkf">#REF!</definedName>
    <definedName name="kgkg">#REF!</definedName>
    <definedName name="KKR_Deal_Fee">[36]Triggers!$E$23</definedName>
    <definedName name="l" localSheetId="2">[37]DE!#REF!</definedName>
    <definedName name="l">[37]DE!#REF!</definedName>
    <definedName name="lbo">[38]LBOSourceUse!$D$7</definedName>
    <definedName name="LBO_MODEL">[39]TRANS!$D$10</definedName>
    <definedName name="LBO_PR1" localSheetId="2">#REF!</definedName>
    <definedName name="LBO_PR1">#REF!</definedName>
    <definedName name="LBO_PR2" localSheetId="2">#REF!</definedName>
    <definedName name="LBO_PR2">#REF!</definedName>
    <definedName name="LBO_PR4" localSheetId="2">#REF!</definedName>
    <definedName name="LBO_PR4">#REF!</definedName>
    <definedName name="LBO_PR5" localSheetId="2">#REF!</definedName>
    <definedName name="LBO_PR5">#REF!</definedName>
    <definedName name="LBO_PRICE" localSheetId="2">'[26]Trans Assump'!#REF!</definedName>
    <definedName name="LBO_PRICE">'[26]Trans Assump'!#REF!</definedName>
    <definedName name="LBO_SENS_STATS" localSheetId="2">#REF!</definedName>
    <definedName name="LBO_SENS_STATS">#REF!</definedName>
    <definedName name="LBO_SENS1" localSheetId="2">#REF!</definedName>
    <definedName name="LBO_SENS1">#REF!</definedName>
    <definedName name="LBO_SENS2" localSheetId="2">#REF!</definedName>
    <definedName name="LBO_SENS2">#REF!</definedName>
    <definedName name="LBO_SENS4" localSheetId="2">#REF!</definedName>
    <definedName name="LBO_SENS4">#REF!</definedName>
    <definedName name="LBO_SENS5" localSheetId="2">#REF!</definedName>
    <definedName name="LBO_SENS5">#REF!</definedName>
    <definedName name="lbofirm" localSheetId="2">#REF!</definedName>
    <definedName name="lbofirm">#REF!</definedName>
    <definedName name="LBOSENS" localSheetId="2">#REF!</definedName>
    <definedName name="LBOSENS">#REF!</definedName>
    <definedName name="LBOSUM" localSheetId="2">#REF!</definedName>
    <definedName name="LBOSUM">#REF!</definedName>
    <definedName name="Lcash">[40]Inputs!$P$27</definedName>
    <definedName name="legend" localSheetId="2">#REF!</definedName>
    <definedName name="legend">#REF!</definedName>
    <definedName name="lev" localSheetId="2">#REF!</definedName>
    <definedName name="lev">#REF!</definedName>
    <definedName name="levstep" localSheetId="2">#REF!</definedName>
    <definedName name="levstep">#REF!</definedName>
    <definedName name="Lfdshares">[40]Inputs!$P$24</definedName>
    <definedName name="ListSheetsMacroButton" localSheetId="2">#REF!</definedName>
    <definedName name="ListSheetsMacroButton">#REF!</definedName>
    <definedName name="Lmin">[40]Inputs!$P$29</definedName>
    <definedName name="Long_Term_Debt">[10]Inputs!$B$8</definedName>
    <definedName name="LOOP" localSheetId="2">#REF!</definedName>
    <definedName name="LOOP">#REF!</definedName>
    <definedName name="Lpref">[40]Inputs!$P$30</definedName>
    <definedName name="LTDEBT" localSheetId="2">#REF!</definedName>
    <definedName name="LTDEBT">#REF!</definedName>
    <definedName name="LTM" localSheetId="2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 localSheetId="2">[22]Lookups!#REF!</definedName>
    <definedName name="m_gen">[22]Lookups!#REF!</definedName>
    <definedName name="m_labor" localSheetId="2">[22]Lookups!#REF!</definedName>
    <definedName name="m_labor">[22]Lookups!#REF!</definedName>
    <definedName name="m_maniuf" localSheetId="2">[22]Lookups!#REF!</definedName>
    <definedName name="m_maniuf">[22]Lookups!#REF!</definedName>
    <definedName name="m_manuf" localSheetId="2">[22]Lookups!#REF!</definedName>
    <definedName name="m_manuf">[22]Lookups!#REF!</definedName>
    <definedName name="m_mat" localSheetId="2">[22]Lookups!#REF!</definedName>
    <definedName name="m_mat">[22]Lookups!#REF!</definedName>
    <definedName name="m_ohead" localSheetId="2">[22]Lookups!#REF!</definedName>
    <definedName name="m_ohead">[22]Lookups!#REF!</definedName>
    <definedName name="m_sell" localSheetId="2">[22]Lookups!#REF!</definedName>
    <definedName name="m_sell">[22]Lookups!#REF!</definedName>
    <definedName name="m_var" localSheetId="2">[22]Lookups!#REF!</definedName>
    <definedName name="m_var">[22]Lookups!#REF!</definedName>
    <definedName name="Macro4" localSheetId="2">[41]!Macro4</definedName>
    <definedName name="Macro4">[41]!Macro4</definedName>
    <definedName name="MACROS" localSheetId="2">#REF!</definedName>
    <definedName name="MACROS">#REF!</definedName>
    <definedName name="mapping">[42]mapping!$A$2:$H$1143</definedName>
    <definedName name="MARCUST" localSheetId="2">#REF!</definedName>
    <definedName name="MARCUST">#REF!</definedName>
    <definedName name="margin">[6]Model!$AA$180</definedName>
    <definedName name="MARINC" localSheetId="2">#REF!</definedName>
    <definedName name="MARINC">#REF!</definedName>
    <definedName name="Market_Equity" localSheetId="2">#REF!</definedName>
    <definedName name="Market_Equity">#REF!</definedName>
    <definedName name="MARUNIT" localSheetId="2">#REF!</definedName>
    <definedName name="MARUNIT">#REF!</definedName>
    <definedName name="master">[43]conrol!$B$11</definedName>
    <definedName name="MATRIX" localSheetId="2">#REF!</definedName>
    <definedName name="MATRIX">#REF!</definedName>
    <definedName name="Mean_s_Table" localSheetId="2">#REF!</definedName>
    <definedName name="Mean_s_Table">#REF!</definedName>
    <definedName name="MEWarning" hidden="1">1</definedName>
    <definedName name="mezzcoupon" localSheetId="2">#REF!</definedName>
    <definedName name="mezzcoupon">#REF!</definedName>
    <definedName name="MGMT" localSheetId="2">[15]Fin_Assumptions!#REF!</definedName>
    <definedName name="MGMT">[15]Fin_Assumptions!#REF!</definedName>
    <definedName name="MIDLADETAILED" localSheetId="2">#REF!</definedName>
    <definedName name="MIDLADETAILED">#REF!</definedName>
    <definedName name="midyear" localSheetId="2">#REF!</definedName>
    <definedName name="midyear">#REF!</definedName>
    <definedName name="MILESINCREM" localSheetId="2">#REF!</definedName>
    <definedName name="MILESINCREM">#REF!</definedName>
    <definedName name="MILESINDICATOR" localSheetId="2">#REF!</definedName>
    <definedName name="MILESINDICATOR">#REF!</definedName>
    <definedName name="Mill">[44]MODEL!$L$22</definedName>
    <definedName name="Minumum_Cash" localSheetId="2">#REF!</definedName>
    <definedName name="Minumum_Cash">#REF!</definedName>
    <definedName name="MKT_TEMP_DIR" localSheetId="2">[18]Inputs!#REF!</definedName>
    <definedName name="MKT_TEMP_DIR">[18]Inputs!#REF!</definedName>
    <definedName name="MKT_TEMP_FNAME" localSheetId="2">[18]Inputs!#REF!</definedName>
    <definedName name="MKT_TEMP_FNAME">[18]Inputs!#REF!</definedName>
    <definedName name="MNTH2MO" localSheetId="2">#REF!</definedName>
    <definedName name="MNTH2MO">#REF!</definedName>
    <definedName name="MNTH2QTR" localSheetId="2">#REF!</definedName>
    <definedName name="MNTH2QTR">#REF!</definedName>
    <definedName name="mnth3mo" localSheetId="2">#REF!</definedName>
    <definedName name="mnth3mo">#REF!</definedName>
    <definedName name="mnth3qtr" localSheetId="2">#REF!</definedName>
    <definedName name="mnth3qtr">#REF!</definedName>
    <definedName name="MOBILBAYPROJECT" localSheetId="2">#REF!</definedName>
    <definedName name="MOBILBAYPROJECT">#REF!</definedName>
    <definedName name="MODEL_TYPE">[39]TRANS!$D$14</definedName>
    <definedName name="MODULE" localSheetId="2">#REF!</definedName>
    <definedName name="MODULE">#REF!</definedName>
    <definedName name="MODULE1" localSheetId="2">#REF!</definedName>
    <definedName name="MODULE1">#REF!</definedName>
    <definedName name="MODULE2" localSheetId="2">#REF!</definedName>
    <definedName name="MODULE2">#REF!</definedName>
    <definedName name="MODULE3" localSheetId="2">#REF!</definedName>
    <definedName name="MODULE3">#REF!</definedName>
    <definedName name="MODULE4" localSheetId="2">#REF!</definedName>
    <definedName name="MODULE4">#REF!</definedName>
    <definedName name="MODULE5" localSheetId="2">#REF!</definedName>
    <definedName name="MODULE5">#REF!</definedName>
    <definedName name="MODULE6" localSheetId="2">#REF!</definedName>
    <definedName name="MODULE6">#REF!</definedName>
    <definedName name="Month_to_MONTHNUM" localSheetId="2">#REF!</definedName>
    <definedName name="Month_to_MONTHNUM">#REF!</definedName>
    <definedName name="MONTHLY_DEPR2" localSheetId="2">#REF!</definedName>
    <definedName name="MONTHLY_DEPR2">#REF!</definedName>
    <definedName name="MSTemporarySelectionAverage" localSheetId="2">[26]Timex!#REF!</definedName>
    <definedName name="MSTemporarySelectionAverage">[26]Timex!#REF!</definedName>
    <definedName name="MULT_CHOICE" localSheetId="2">'[26]Trans Assump'!#REF!</definedName>
    <definedName name="MULT_CHOICE">'[26]Trans Assump'!#REF!</definedName>
    <definedName name="MULT_CLOOP1" localSheetId="2">#REF!</definedName>
    <definedName name="MULT_CLOOP1">#REF!</definedName>
    <definedName name="MULT_CLOOP2" localSheetId="2">#REF!</definedName>
    <definedName name="MULT_CLOOP2">#REF!</definedName>
    <definedName name="MULT_COMP_LINE1" localSheetId="2">#REF!</definedName>
    <definedName name="MULT_COMP_LINE1">#REF!</definedName>
    <definedName name="Mult_Comp_Page1" localSheetId="2">#REF!</definedName>
    <definedName name="Mult_Comp_Page1">#REF!</definedName>
    <definedName name="Mult_Comp_Page2" localSheetId="2">#REF!</definedName>
    <definedName name="Mult_Comp_Page2">#REF!</definedName>
    <definedName name="Mult_Comp_Page3" localSheetId="2">#REF!</definedName>
    <definedName name="Mult_Comp_Page3">#REF!</definedName>
    <definedName name="MULT_COMP_RES" localSheetId="2">#REF!</definedName>
    <definedName name="MULT_COMP_RES">#REF!</definedName>
    <definedName name="MULT_COMP_SENSE" localSheetId="2">#REF!</definedName>
    <definedName name="MULT_COMP_SENSE">#REF!</definedName>
    <definedName name="Mult_Comp_Sense1" localSheetId="2">#REF!</definedName>
    <definedName name="Mult_Comp_Sense1">#REF!</definedName>
    <definedName name="Mult_Comp_Sense2" localSheetId="2">#REF!</definedName>
    <definedName name="Mult_Comp_Sense2">#REF!</definedName>
    <definedName name="Mult_Comp_Sense3" localSheetId="2">#REF!</definedName>
    <definedName name="Mult_Comp_Sense3">#REF!</definedName>
    <definedName name="Mult_Comp_Title1" localSheetId="2">#REF!</definedName>
    <definedName name="Mult_Comp_Title1">#REF!</definedName>
    <definedName name="Mult_Comp_Title2" localSheetId="2">#REF!</definedName>
    <definedName name="Mult_Comp_Title2">#REF!</definedName>
    <definedName name="Mult_Comp_Title3" localSheetId="2">#REF!</definedName>
    <definedName name="Mult_Comp_Title3">#REF!</definedName>
    <definedName name="Mult_Comp1" localSheetId="2">#REF!</definedName>
    <definedName name="Mult_Comp1">#REF!</definedName>
    <definedName name="Mult_Comp10" localSheetId="2">#REF!</definedName>
    <definedName name="Mult_Comp10">#REF!</definedName>
    <definedName name="Mult_Comp11" localSheetId="2">#REF!</definedName>
    <definedName name="Mult_Comp11">#REF!</definedName>
    <definedName name="Mult_Comp12" localSheetId="2">#REF!</definedName>
    <definedName name="Mult_Comp12">#REF!</definedName>
    <definedName name="Mult_Comp13" localSheetId="2">#REF!</definedName>
    <definedName name="Mult_Comp13">#REF!</definedName>
    <definedName name="Mult_Comp14" localSheetId="2">#REF!</definedName>
    <definedName name="Mult_Comp14">#REF!</definedName>
    <definedName name="Mult_Comp15" localSheetId="2">#REF!</definedName>
    <definedName name="Mult_Comp15">#REF!</definedName>
    <definedName name="Mult_Comp16" localSheetId="2">#REF!</definedName>
    <definedName name="Mult_Comp16">#REF!</definedName>
    <definedName name="Mult_Comp17" localSheetId="2">#REF!</definedName>
    <definedName name="Mult_Comp17">#REF!</definedName>
    <definedName name="Mult_Comp18" localSheetId="2">#REF!</definedName>
    <definedName name="Mult_Comp18">#REF!</definedName>
    <definedName name="Mult_Comp2" localSheetId="2">#REF!</definedName>
    <definedName name="Mult_Comp2">#REF!</definedName>
    <definedName name="Mult_Comp3" localSheetId="2">#REF!</definedName>
    <definedName name="Mult_Comp3">#REF!</definedName>
    <definedName name="Mult_Comp4" localSheetId="2">#REF!</definedName>
    <definedName name="Mult_Comp4">#REF!</definedName>
    <definedName name="Mult_Comp5" localSheetId="2">#REF!</definedName>
    <definedName name="Mult_Comp5">#REF!</definedName>
    <definedName name="Mult_Comp6" localSheetId="2">#REF!</definedName>
    <definedName name="Mult_Comp6">#REF!</definedName>
    <definedName name="Mult_Comp7" localSheetId="2">#REF!</definedName>
    <definedName name="Mult_Comp7">#REF!</definedName>
    <definedName name="Mult_Comp8" localSheetId="2">#REF!</definedName>
    <definedName name="Mult_Comp8">#REF!</definedName>
    <definedName name="Mult_Comp9" localSheetId="2">#REF!</definedName>
    <definedName name="Mult_Comp9">#REF!</definedName>
    <definedName name="N12M_EPS">[10]Inputs!$B$14</definedName>
    <definedName name="NAME">[45]INPUT!$A$13:$B$30</definedName>
    <definedName name="NAMES" localSheetId="2">[18]Inputs!#REF!</definedName>
    <definedName name="NAMES">[18]Inputs!#REF!</definedName>
    <definedName name="NDC_TRAN_LOG" localSheetId="2">#REF!</definedName>
    <definedName name="NDC_TRAN_LOG">#REF!</definedName>
    <definedName name="NDCFORM" localSheetId="2">#REF!</definedName>
    <definedName name="NDCFORM">#REF!</definedName>
    <definedName name="Net_Debt" localSheetId="2">#REF!</definedName>
    <definedName name="Net_Debt">#REF!</definedName>
    <definedName name="NEW_GW_LIFE" localSheetId="2">'[26]Trans Assump'!#REF!</definedName>
    <definedName name="NEW_GW_LIFE">'[26]Trans Assump'!#REF!</definedName>
    <definedName name="NEW_GW_TAX" localSheetId="2">'[26]Trans Assump'!#REF!</definedName>
    <definedName name="NEW_GW_TAX">'[26]Trans Assump'!#REF!</definedName>
    <definedName name="newcutoff">'[12]Summary History'!$C$3</definedName>
    <definedName name="newline" localSheetId="2">#REF!</definedName>
    <definedName name="newline">#REF!</definedName>
    <definedName name="newline2" localSheetId="2">#REF!</definedName>
    <definedName name="newline2">#REF!</definedName>
    <definedName name="nextvsthis" localSheetId="2">#REF!</definedName>
    <definedName name="nextvsthis">#REF!</definedName>
    <definedName name="nol" localSheetId="2">[15]Fin_Assumptions!#REF!</definedName>
    <definedName name="nol">[15]Fin_Assumptions!#REF!</definedName>
    <definedName name="nol?" localSheetId="2">[20]Transaction!#REF!</definedName>
    <definedName name="nol?">[20]Transaction!#REF!</definedName>
    <definedName name="note" localSheetId="2">[35]TRANSACTION!#REF!</definedName>
    <definedName name="note">[35]TRANSACTION!#REF!</definedName>
    <definedName name="NOTES" localSheetId="2">#REF!</definedName>
    <definedName name="NOTES">#REF!</definedName>
    <definedName name="novjv" localSheetId="2">#REF!</definedName>
    <definedName name="novjv">#REF!</definedName>
    <definedName name="NumQtrs" localSheetId="2">#REF!</definedName>
    <definedName name="NumQtrs">#REF!</definedName>
    <definedName name="offer">'[38]Sources &amp; Uses'!$D$7</definedName>
    <definedName name="OFFER_PRICE">[18]Transinputs!$U$7</definedName>
    <definedName name="OLDGW" localSheetId="2">[18]Target!#REF!</definedName>
    <definedName name="OLDGW">[18]Target!#REF!</definedName>
    <definedName name="opcase" localSheetId="2">#REF!</definedName>
    <definedName name="opcase">#REF!</definedName>
    <definedName name="OPT_PROC" localSheetId="2">#REF!</definedName>
    <definedName name="OPT_PROC">#REF!</definedName>
    <definedName name="Options" localSheetId="2">#REF!</definedName>
    <definedName name="Options">#REF!</definedName>
    <definedName name="OTA" localSheetId="2">#REF!</definedName>
    <definedName name="OTA">#REF!</definedName>
    <definedName name="other_expense" localSheetId="2">[35]TRANSACTION!#REF!</definedName>
    <definedName name="other_expense">[35]TRANSACTION!#REF!</definedName>
    <definedName name="OTHERTHANZONE6" localSheetId="2">#REF!</definedName>
    <definedName name="OTHERTHANZONE6">#REF!</definedName>
    <definedName name="OUT_INT" localSheetId="2">#REF!</definedName>
    <definedName name="OUT_INT">#REF!</definedName>
    <definedName name="OUTPUTS" localSheetId="2">#REF!</definedName>
    <definedName name="OUTPUTS">#REF!</definedName>
    <definedName name="ownership">[6]Model!$C$22</definedName>
    <definedName name="PAGE11" localSheetId="2">[46]Prepayments!#REF!</definedName>
    <definedName name="PAGE11">[46]Prepayments!#REF!</definedName>
    <definedName name="PAGE12" localSheetId="2">[46]Prepayments!#REF!</definedName>
    <definedName name="PAGE12">[46]Prepayments!#REF!</definedName>
    <definedName name="PAGE13" localSheetId="2">[46]Prepayments!#REF!</definedName>
    <definedName name="PAGE13">[46]Prepayments!#REF!</definedName>
    <definedName name="PAGE14" localSheetId="2">#REF!</definedName>
    <definedName name="PAGE14">#REF!</definedName>
    <definedName name="PAGE15" localSheetId="2">[46]RateBase!#REF!</definedName>
    <definedName name="PAGE15">[46]RateBase!#REF!</definedName>
    <definedName name="PAGE4">[18]Calcs:tainted!$B$57:$L$73</definedName>
    <definedName name="PATHNAME" localSheetId="2">#REF!</definedName>
    <definedName name="PATHNAME">#REF!</definedName>
    <definedName name="payment" localSheetId="2">[15]Controls!#REF!</definedName>
    <definedName name="payment">[15]Controls!#REF!</definedName>
    <definedName name="PD" localSheetId="2">[21]Schedules!#REF!</definedName>
    <definedName name="PD">[21]Schedules!#REF!</definedName>
    <definedName name="pdate">[9]DCEInputs!$I$6</definedName>
    <definedName name="PERF" localSheetId="2">#REF!</definedName>
    <definedName name="PERF">#REF!</definedName>
    <definedName name="PERFORMANCE" localSheetId="2">#REF!</definedName>
    <definedName name="PERFORMANCE">#REF!</definedName>
    <definedName name="pfbal" localSheetId="2">[26]Rolex!#REF!</definedName>
    <definedName name="pfbal">[26]Rolex!#REF!</definedName>
    <definedName name="PFFINGRAPH" localSheetId="2">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 localSheetId="0">#REF!</definedName>
    <definedName name="PLANT" localSheetId="2">#REF!</definedName>
    <definedName name="PLANT">#REF!</definedName>
    <definedName name="PLANT_BAL2" localSheetId="2">#REF!</definedName>
    <definedName name="PLANT_BAL2">#REF!</definedName>
    <definedName name="PMT" localSheetId="2">#REF!</definedName>
    <definedName name="PMT">#REF!</definedName>
    <definedName name="PNAME" localSheetId="2">[18]Summary!#REF!</definedName>
    <definedName name="PNAME">[18]Summary!#REF!</definedName>
    <definedName name="PP" localSheetId="2">#REF!</definedName>
    <definedName name="PP">#REF!</definedName>
    <definedName name="pprice">[36]Triggers!$E$13</definedName>
    <definedName name="pprice2" localSheetId="2">'[26]Deal Summary'!#REF!</definedName>
    <definedName name="pprice2">'[26]Deal Summary'!#REF!</definedName>
    <definedName name="PR_2006VS2005" localSheetId="2">#REF!</definedName>
    <definedName name="PR_2006VS2005">#REF!</definedName>
    <definedName name="PR_CUR_QTR" localSheetId="2">#REF!</definedName>
    <definedName name="PR_CUR_QTR">#REF!</definedName>
    <definedName name="PR_YTD" localSheetId="2">#REF!</definedName>
    <definedName name="PR_YTD">#REF!</definedName>
    <definedName name="Preferred_Stock">[10]Inputs!$B$7</definedName>
    <definedName name="premium">[18]Transinputs!$U$13</definedName>
    <definedName name="PRICE_SENSE" localSheetId="2">#REF!</definedName>
    <definedName name="PRICE_SENSE">#REF!</definedName>
    <definedName name="PRICE_SENSE2" localSheetId="2">#REF!</definedName>
    <definedName name="PRICE_SENSE2">#REF!</definedName>
    <definedName name="pricecase">[40]Buildup!$Z$374</definedName>
    <definedName name="PRINT" localSheetId="2">#REF!</definedName>
    <definedName name="PRINT">#REF!</definedName>
    <definedName name="_xlnm.Print_Area" localSheetId="0">'ROG 84 a-e'!$A$3:$E$22</definedName>
    <definedName name="_xlnm.Print_Area" localSheetId="2">'ROG 84G'!$A$2:$Q$21</definedName>
    <definedName name="_xlnm.Print_Area">#REF!</definedName>
    <definedName name="PRINT_EXPLANATI" localSheetId="2">#REF!</definedName>
    <definedName name="PRINT_EXPLANATI">#REF!</definedName>
    <definedName name="Print_HardRock" localSheetId="2">[19]!Print_HardRock</definedName>
    <definedName name="Print_HardRock">[19]!Print_HardRock</definedName>
    <definedName name="PRINT_MENU" localSheetId="2">#REF!</definedName>
    <definedName name="PRINT_MENU">#REF!</definedName>
    <definedName name="_xlnm.Print_Titles" localSheetId="2">#REF!</definedName>
    <definedName name="_xlnm.Print_Titles">#REF!</definedName>
    <definedName name="Print_Valmax" localSheetId="2">[49]!Print_Valmax</definedName>
    <definedName name="Print_Valmax">[49]!Print_Valmax</definedName>
    <definedName name="PRINTADJ" localSheetId="2">#REF!</definedName>
    <definedName name="PRINTADJ">#REF!</definedName>
    <definedName name="PRINTALL" localSheetId="2">#REF!</definedName>
    <definedName name="PRINTALL">#REF!</definedName>
    <definedName name="PRINTDLG" localSheetId="2">#REF!</definedName>
    <definedName name="PRINTDLG">#REF!</definedName>
    <definedName name="PrintManagerQuery" localSheetId="2">#REF!</definedName>
    <definedName name="PrintManagerQuery">#REF!</definedName>
    <definedName name="PrintSelectedSheetsMacroButton" localSheetId="2">#REF!</definedName>
    <definedName name="PrintSelectedSheetsMacroButton">#REF!</definedName>
    <definedName name="PRMO" localSheetId="2">#REF!</definedName>
    <definedName name="PRMO">#REF!</definedName>
    <definedName name="PROCEEDS" localSheetId="2">#REF!</definedName>
    <definedName name="PROCEEDS">#REF!</definedName>
    <definedName name="PRODUCTION" localSheetId="2">#REF!</definedName>
    <definedName name="PRODUCTION">#REF!</definedName>
    <definedName name="PROJ1" localSheetId="2">#REF!</definedName>
    <definedName name="PROJ1">#REF!</definedName>
    <definedName name="PROJ2" localSheetId="2">#REF!</definedName>
    <definedName name="PROJ2">#REF!</definedName>
    <definedName name="PROJCURV" localSheetId="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 localSheetId="2">#REF!</definedName>
    <definedName name="PROJGRAPH">#REF!</definedName>
    <definedName name="PROJNAME">'[50]Transaction Inputs'!$E$15</definedName>
    <definedName name="PRYTD" localSheetId="2">#REF!</definedName>
    <definedName name="PRYTD">#REF!</definedName>
    <definedName name="Public" localSheetId="2">#REF!</definedName>
    <definedName name="Public">#REF!</definedName>
    <definedName name="pur">[13]Snow_recap!$R$9</definedName>
    <definedName name="PurPrice" localSheetId="2">#REF!</definedName>
    <definedName name="PurPrice">#REF!</definedName>
    <definedName name="qbm_1st_mo" localSheetId="2">#REF!</definedName>
    <definedName name="qbm_1st_mo">#REF!</definedName>
    <definedName name="qbm_2nd_mo" localSheetId="2">#REF!</definedName>
    <definedName name="qbm_2nd_mo">#REF!</definedName>
    <definedName name="qbm_2nd_mo_qtd" localSheetId="2">#REF!</definedName>
    <definedName name="qbm_2nd_mo_qtd">#REF!</definedName>
    <definedName name="qbm_3rd_mo" localSheetId="2">#REF!</definedName>
    <definedName name="qbm_3rd_mo">#REF!</definedName>
    <definedName name="qbm_3rd_mo_qtd" localSheetId="2">#REF!</definedName>
    <definedName name="qbm_3rd_mo_qtd">#REF!</definedName>
    <definedName name="QDATE" localSheetId="2">#REF!</definedName>
    <definedName name="QDATE">#REF!</definedName>
    <definedName name="QTR" localSheetId="2">[18]Acquiror!#REF!</definedName>
    <definedName name="QTR">[18]Acquiror!#REF!</definedName>
    <definedName name="qtrvsprqtr" localSheetId="2">#REF!</definedName>
    <definedName name="qtrvsprqtr">#REF!</definedName>
    <definedName name="R_TableTotals" localSheetId="2">'[51]MA Comps'!#REF!</definedName>
    <definedName name="R_TableTotals">'[51]MA Comps'!#REF!</definedName>
    <definedName name="range" localSheetId="2">#REF!</definedName>
    <definedName name="range">#REF!</definedName>
    <definedName name="RAS" localSheetId="2" hidden="1">[52]FxdChg!#REF!</definedName>
    <definedName name="RAS" hidden="1">[52]FxdChg!#REF!</definedName>
    <definedName name="rate" localSheetId="2">#REF!</definedName>
    <definedName name="rate">#REF!</definedName>
    <definedName name="raw" localSheetId="2">[35]TRANSACTION!#REF!</definedName>
    <definedName name="raw">[35]TRANSACTION!#REF!</definedName>
    <definedName name="real_average" localSheetId="2">#REF!</definedName>
    <definedName name="real_average">#REF!</definedName>
    <definedName name="real_ye" localSheetId="2">#REF!</definedName>
    <definedName name="real_ye">#REF!</definedName>
    <definedName name="Recap_paste_1" localSheetId="2">#REF!</definedName>
    <definedName name="Recap_paste_1">#REF!</definedName>
    <definedName name="Recap_paste_2" localSheetId="2">#REF!</definedName>
    <definedName name="Recap_paste_2">#REF!</definedName>
    <definedName name="Recap_paste_3" localSheetId="2">#REF!</definedName>
    <definedName name="Recap_paste_3">#REF!</definedName>
    <definedName name="Recap_template" localSheetId="2">#REF!</definedName>
    <definedName name="Recap_template">#REF!</definedName>
    <definedName name="REG_ASSET" localSheetId="2">#REF!</definedName>
    <definedName name="REG_ASSET">#REF!</definedName>
    <definedName name="relever">[15]Controls!$E$8</definedName>
    <definedName name="relevered_beta" localSheetId="2">'[8]DCF Model'!#REF!</definedName>
    <definedName name="relevered_beta">'[8]DCF Model'!#REF!</definedName>
    <definedName name="RELIEF" localSheetId="2">#REF!</definedName>
    <definedName name="RELIEF">#REF!</definedName>
    <definedName name="residmult" localSheetId="2">[33]Model!#REF!</definedName>
    <definedName name="residmult">[33]Model!#REF!</definedName>
    <definedName name="RET" localSheetId="2">#REF!</definedName>
    <definedName name="RET">#REF!</definedName>
    <definedName name="RET_BY_DIST" localSheetId="2">#REF!</definedName>
    <definedName name="RET_BY_DIST">#REF!</definedName>
    <definedName name="rhtcase" localSheetId="2">#REF!</definedName>
    <definedName name="rhtcase">#REF!</definedName>
    <definedName name="rhtoffer" localSheetId="2">#REF!</definedName>
    <definedName name="rhtoffer">#REF!</definedName>
    <definedName name="rhtprice">[53]Overview!$D$8</definedName>
    <definedName name="risk_free_rate" localSheetId="2">#REF!</definedName>
    <definedName name="risk_free_rate">#REF!</definedName>
    <definedName name="risk_premium" localSheetId="2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 localSheetId="2">#REF!</definedName>
    <definedName name="ROETAX">#REF!</definedName>
    <definedName name="RORSCHED" localSheetId="2">#REF!</definedName>
    <definedName name="RORSCHED">#REF!</definedName>
    <definedName name="ROUNDED" localSheetId="2">#REF!</definedName>
    <definedName name="ROUNDED">#REF!</definedName>
    <definedName name="royalty" localSheetId="2">[15]Controls!#REF!</definedName>
    <definedName name="royalty">[15]Controls!#REF!</definedName>
    <definedName name="RUN" localSheetId="2">'[28]DCF Inputs'!#REF!</definedName>
    <definedName name="RUN">'[28]DCF Inputs'!#REF!</definedName>
    <definedName name="RUNTIME" localSheetId="2">#REF!</definedName>
    <definedName name="RUNTIME">#REF!</definedName>
    <definedName name="s" localSheetId="2">Word</definedName>
    <definedName name="s">Word</definedName>
    <definedName name="SALE" localSheetId="2">[15]Fin_Assumptions!#REF!</definedName>
    <definedName name="SALE">[15]Fin_Assumptions!#REF!</definedName>
    <definedName name="SANCUST" localSheetId="2">#REF!</definedName>
    <definedName name="SANCUST">#REF!</definedName>
    <definedName name="SANINC" localSheetId="2">#REF!</definedName>
    <definedName name="SANINC">#REF!</definedName>
    <definedName name="SANUNIT" localSheetId="2">#REF!</definedName>
    <definedName name="SANUNIT">#REF!</definedName>
    <definedName name="scenario" localSheetId="2">'[26]Deal Summary'!#REF!</definedName>
    <definedName name="scenario">'[26]Deal Summary'!#REF!</definedName>
    <definedName name="SCH5GAS" localSheetId="2">#REF!</definedName>
    <definedName name="SCH5GAS">#REF!</definedName>
    <definedName name="sdfsdf" localSheetId="2">#REF!</definedName>
    <definedName name="sdfsdf">#REF!</definedName>
    <definedName name="sdfsdfsd" localSheetId="2">#REF!</definedName>
    <definedName name="sdfsdfsd">#REF!</definedName>
    <definedName name="sdg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 localSheetId="2">[35]TRANSACTION!#REF!</definedName>
    <definedName name="seller_note_sweep">[35]TRANSACTION!#REF!</definedName>
    <definedName name="sellerfinancerate">[6]Model!$I$8</definedName>
    <definedName name="seniorcoupon" localSheetId="2">#REF!</definedName>
    <definedName name="seniorcoupon">#REF!</definedName>
    <definedName name="SENSEPOOL">[18]Calcs:Summary!$M$34:$AI$122</definedName>
    <definedName name="SENSITIVE" localSheetId="2">#REF!</definedName>
    <definedName name="SENSITIVE">#REF!</definedName>
    <definedName name="Sensitivity" localSheetId="2">#REF!</definedName>
    <definedName name="Sensitivity">#REF!</definedName>
    <definedName name="servdebt" localSheetId="2">[26]Earnings!#REF!</definedName>
    <definedName name="servdebt">[26]Earnings!#REF!</definedName>
    <definedName name="servicesconvention" localSheetId="2">#REF!</definedName>
    <definedName name="servicesconvention">#REF!</definedName>
    <definedName name="SET_ISS_PRICE" localSheetId="2">#REF!</definedName>
    <definedName name="SET_ISS_PRICE">#REF!</definedName>
    <definedName name="SET_OFF_PRICE" localSheetId="2">#REF!</definedName>
    <definedName name="SET_OFF_PRICE">#REF!</definedName>
    <definedName name="set_price" localSheetId="2">'[26]Deal Summary'!#REF!</definedName>
    <definedName name="set_price">'[26]Deal Summary'!#REF!</definedName>
    <definedName name="shares">[54]DCEInputs!$M$13</definedName>
    <definedName name="Shares_Outstanding">[10]Inputs!$B$5</definedName>
    <definedName name="SHDATE" localSheetId="2">#REF!</definedName>
    <definedName name="SHDATE">#REF!</definedName>
    <definedName name="Short_Term_Debt">[10]Inputs!$B$9</definedName>
    <definedName name="signcont" localSheetId="2">#REF!</definedName>
    <definedName name="signcont">#REF!</definedName>
    <definedName name="signcontOther" localSheetId="2">#REF!</definedName>
    <definedName name="signcontOther">#REF!</definedName>
    <definedName name="srecap">[36]Triggers!$E$21</definedName>
    <definedName name="STDEBT" localSheetId="2">#REF!</definedName>
    <definedName name="STDEBT">#REF!</definedName>
    <definedName name="STORBASE2" localSheetId="2">#REF!</definedName>
    <definedName name="STORBASE2">#REF!</definedName>
    <definedName name="StrikePrice" localSheetId="2">#REF!</definedName>
    <definedName name="StrikePrice">#REF!</definedName>
    <definedName name="Stub_year_fraction" localSheetId="2">#REF!</definedName>
    <definedName name="Stub_year_fraction">#REF!</definedName>
    <definedName name="sum" localSheetId="2">#REF!</definedName>
    <definedName name="sum">#REF!</definedName>
    <definedName name="Summ">'[55]DEL-updated'!$A$11:$T$372</definedName>
    <definedName name="support_A" localSheetId="2">#REF!</definedName>
    <definedName name="support_A">#REF!</definedName>
    <definedName name="support_B" localSheetId="2">#REF!</definedName>
    <definedName name="support_B">#REF!</definedName>
    <definedName name="support_C" localSheetId="2">#REF!</definedName>
    <definedName name="support_C">#REF!</definedName>
    <definedName name="switch">[13]conrol!$B$16</definedName>
    <definedName name="syn" localSheetId="2">'[51]DCF - Ed'!#REF!</definedName>
    <definedName name="syn">'[51]DCF - Ed'!#REF!</definedName>
    <definedName name="SYN_ON" localSheetId="2">'[26]Trans Assump'!#REF!</definedName>
    <definedName name="SYN_ON">'[26]Trans Assump'!#REF!</definedName>
    <definedName name="SYNOFF" localSheetId="2">'[28]DCF Inputs'!#REF!</definedName>
    <definedName name="SYNOFF">'[28]DCF Inputs'!#REF!</definedName>
    <definedName name="SYNON" localSheetId="2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 localSheetId="2">#REF!</definedName>
    <definedName name="Tar00Est">#REF!</definedName>
    <definedName name="Tar01Est" localSheetId="2">#REF!</definedName>
    <definedName name="Tar01Est">#REF!</definedName>
    <definedName name="Tar99Est" localSheetId="2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 localSheetId="2">[18]Target!#REF!</definedName>
    <definedName name="TARGET_NAME">[18]Target!#REF!</definedName>
    <definedName name="Target1">'[50]Transaction Inputs'!$E$19</definedName>
    <definedName name="TargetDebt">[56]Input!$K$54</definedName>
    <definedName name="tax" localSheetId="2">#REF!</definedName>
    <definedName name="tax">#REF!</definedName>
    <definedName name="Tax_Rate" localSheetId="2">#REF!</definedName>
    <definedName name="Tax_Rate">#REF!</definedName>
    <definedName name="taxasset?" localSheetId="2">[20]Transaction!#REF!</definedName>
    <definedName name="taxasset?">[20]Transaction!#REF!</definedName>
    <definedName name="taxassetswitch" localSheetId="2">[20]Transaction!#REF!</definedName>
    <definedName name="taxassetswitch">[20]Transaction!#REF!</definedName>
    <definedName name="taxrate" localSheetId="2">#REF!</definedName>
    <definedName name="taxrate">#REF!</definedName>
    <definedName name="tbl">{2}</definedName>
    <definedName name="TEMPLATE_FILE" localSheetId="2">[18]Inputs!#REF!</definedName>
    <definedName name="TEMPLATE_FILE">[18]Inputs!#REF!</definedName>
    <definedName name="tender" localSheetId="2">'[57]Trans Assump'!#REF!</definedName>
    <definedName name="tender">'[57]Trans Assump'!#REF!</definedName>
    <definedName name="ticker">'[9]SumComp-Nortel'!$D$1</definedName>
    <definedName name="ticker2" localSheetId="2">'[38]Side by Side'!#REF!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 localSheetId="2">#REF!</definedName>
    <definedName name="totalcap">#REF!</definedName>
    <definedName name="TR_LOOP" localSheetId="2">#REF!</definedName>
    <definedName name="TR_LOOP">#REF!</definedName>
    <definedName name="TR_MERGE" localSheetId="2">#REF!</definedName>
    <definedName name="TR_MERGE">#REF!</definedName>
    <definedName name="TR_METHODS" localSheetId="2">#REF!</definedName>
    <definedName name="TR_METHODS">#REF!</definedName>
    <definedName name="TR_PRICE" localSheetId="2">#REF!</definedName>
    <definedName name="TR_PRICE">#REF!</definedName>
    <definedName name="TR_RANGES" localSheetId="2">#REF!</definedName>
    <definedName name="TR_RANGES">#REF!</definedName>
    <definedName name="TR_STRUCT" localSheetId="2">#REF!</definedName>
    <definedName name="TR_STRUCT">#REF!</definedName>
    <definedName name="TR_STRUCT_CALCS" localSheetId="2">#REF!</definedName>
    <definedName name="TR_STRUCT_CALCS">#REF!</definedName>
    <definedName name="TR_STRUCT_RUN" localSheetId="2">#REF!</definedName>
    <definedName name="TR_STRUCT_RUN">#REF!</definedName>
    <definedName name="TRADVAL" localSheetId="2">#REF!</definedName>
    <definedName name="TRADVAL">#REF!</definedName>
    <definedName name="transactioncase" localSheetId="2">#REF!</definedName>
    <definedName name="transactioncase">#REF!</definedName>
    <definedName name="TRUEUP_BAL2" localSheetId="2">#REF!</definedName>
    <definedName name="TRUEUP_BAL2">#REF!</definedName>
    <definedName name="TWO_YRS_BY_MTH" localSheetId="2">#REF!</definedName>
    <definedName name="TWO_YRS_BY_MTH">#REF!</definedName>
    <definedName name="UNAFFPRICE" localSheetId="2">[18]Target!#REF!</definedName>
    <definedName name="UNAFFPRICE">[18]Target!#REF!</definedName>
    <definedName name="UNAMORT" localSheetId="2">#REF!</definedName>
    <definedName name="UNAMORT">#REF!</definedName>
    <definedName name="UNDER" localSheetId="2">#REF!</definedName>
    <definedName name="UNDER">#REF!</definedName>
    <definedName name="units">[43]conrol!$C$8</definedName>
    <definedName name="UPDATE" localSheetId="2">#REF!</definedName>
    <definedName name="UPDATE">#REF!</definedName>
    <definedName name="UPDATE_MKT" localSheetId="2">#REF!</definedName>
    <definedName name="UPDATE_MKT">#REF!</definedName>
    <definedName name="us_cpi" localSheetId="2">#REF!</definedName>
    <definedName name="us_cpi">#REF!</definedName>
    <definedName name="USE_TEMP" localSheetId="2">[18]Inputs!#REF!</definedName>
    <definedName name="USE_TEMP">[18]Inputs!#REF!</definedName>
    <definedName name="Useful_Life_of_Depreciable_PP_E">"PPElife"</definedName>
    <definedName name="usprice">[9]DCEInputs!$I$5</definedName>
    <definedName name="varyr1" localSheetId="2">'[60]var 10 11'!#REF!</definedName>
    <definedName name="varyr1">'[60]var 10 11'!#REF!</definedName>
    <definedName name="VAT" localSheetId="2">#REF!</definedName>
    <definedName name="VAT">#REF!</definedName>
    <definedName name="VCA" localSheetId="2">#REF!</definedName>
    <definedName name="VCA">#REF!</definedName>
    <definedName name="w_sales" localSheetId="2">[22]Lookups!#REF!</definedName>
    <definedName name="w_sales">[22]Lookups!#REF!</definedName>
    <definedName name="wacc" localSheetId="2">#REF!</definedName>
    <definedName name="wacc">#REF!</definedName>
    <definedName name="WATINC" localSheetId="2">#REF!</definedName>
    <definedName name="WATINC">#REF!</definedName>
    <definedName name="Weight_of_Equity" localSheetId="2">'[16]B&amp;W WACC'!#REF!</definedName>
    <definedName name="Weight_of_Equity">'[16]B&amp;W WACC'!#REF!</definedName>
    <definedName name="WPBCUST" localSheetId="2">#REF!</definedName>
    <definedName name="WPBCUST">#REF!</definedName>
    <definedName name="WPBINC" localSheetId="2">#REF!</definedName>
    <definedName name="WPBINC">#REF!</definedName>
    <definedName name="WPBUNIT" localSheetId="2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 localSheetId="2">#REF!</definedName>
    <definedName name="y1active">#REF!</definedName>
    <definedName name="y1build" localSheetId="2">#REF!</definedName>
    <definedName name="y1build">#REF!</definedName>
    <definedName name="y1build_alt" localSheetId="2">#REF!</definedName>
    <definedName name="y1build_alt">#REF!</definedName>
    <definedName name="y1sport" localSheetId="2">#REF!</definedName>
    <definedName name="y1sport">#REF!</definedName>
    <definedName name="y2active" localSheetId="2">#REF!</definedName>
    <definedName name="y2active">#REF!</definedName>
    <definedName name="y2build" localSheetId="2">#REF!</definedName>
    <definedName name="y2build">#REF!</definedName>
    <definedName name="y2build_alt" localSheetId="2">#REF!</definedName>
    <definedName name="y2build_alt">#REF!</definedName>
    <definedName name="y2sport" localSheetId="2">#REF!</definedName>
    <definedName name="y2sport">#REF!</definedName>
    <definedName name="y3active" localSheetId="2">#REF!</definedName>
    <definedName name="y3active">#REF!</definedName>
    <definedName name="y3build" localSheetId="2">#REF!</definedName>
    <definedName name="y3build">#REF!</definedName>
    <definedName name="y3build_alt" localSheetId="2">#REF!</definedName>
    <definedName name="y3build_alt">#REF!</definedName>
    <definedName name="y3sport" localSheetId="2">#REF!</definedName>
    <definedName name="y3sport">#REF!</definedName>
    <definedName name="y4active" localSheetId="2">#REF!</definedName>
    <definedName name="y4active">#REF!</definedName>
    <definedName name="y4build" localSheetId="2">#REF!</definedName>
    <definedName name="y4build">#REF!</definedName>
    <definedName name="y4build_alt" localSheetId="2">#REF!</definedName>
    <definedName name="y4build_alt">#REF!</definedName>
    <definedName name="y4sport" localSheetId="2">#REF!</definedName>
    <definedName name="y4sport">#REF!</definedName>
    <definedName name="y5active" localSheetId="2">#REF!</definedName>
    <definedName name="y5active">#REF!</definedName>
    <definedName name="y5build" localSheetId="2">#REF!</definedName>
    <definedName name="y5build">#REF!</definedName>
    <definedName name="y5build_alt" localSheetId="2">#REF!</definedName>
    <definedName name="y5build_alt">#REF!</definedName>
    <definedName name="y5sport" localSheetId="2">#REF!</definedName>
    <definedName name="y5sport">#REF!</definedName>
    <definedName name="y6active" localSheetId="2">#REF!</definedName>
    <definedName name="y6active">#REF!</definedName>
    <definedName name="y6build" localSheetId="2">#REF!</definedName>
    <definedName name="y6build">#REF!</definedName>
    <definedName name="y6build_alt" localSheetId="2">#REF!</definedName>
    <definedName name="y6build_alt">#REF!</definedName>
    <definedName name="y6sport" localSheetId="2">#REF!</definedName>
    <definedName name="y6sport">#REF!</definedName>
    <definedName name="year" localSheetId="2">#REF!</definedName>
    <definedName name="year">#REF!</definedName>
    <definedName name="YEAR2" localSheetId="2">[15]Fin_Assumptions!#REF!</definedName>
    <definedName name="YEAR2">[15]Fin_Assumptions!#REF!</definedName>
    <definedName name="yr1b" localSheetId="2">#REF!</definedName>
    <definedName name="yr1b">#REF!</definedName>
    <definedName name="z_Clear" localSheetId="2">#REF!,#REF!,#REF!,#REF!,#REF!,#REF!,#REF!,#REF!,#REF!,#REF!,#REF!,#REF!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 localSheetId="2">[4]Main!#REF!,[4]Main!#REF!,[4]Main!#REF!,[4]Main!#REF!</definedName>
    <definedName name="z_Col7">[4]Main!#REF!,[4]Main!#REF!,[4]Main!#REF!,[4]Main!#REF!</definedName>
    <definedName name="z_Col9">[4]Main!$P$5:$P$56,[4]Main!$P$16:$P$132,[4]Main!$P$145:$P$199,[4]Main!$P$213:$P$234</definedName>
    <definedName name="z_DelOne" localSheetId="2">#REF!</definedName>
    <definedName name="z_DelOne">#REF!</definedName>
    <definedName name="z_DelTwo" localSheetId="2">#REF!</definedName>
    <definedName name="z_DelTwo">#REF!</definedName>
    <definedName name="z_End" localSheetId="2">#REF!</definedName>
    <definedName name="z_End">#REF!</definedName>
    <definedName name="z_End1" localSheetId="2">[4]Main!#REF!</definedName>
    <definedName name="z_End1">[4]Main!#REF!</definedName>
    <definedName name="z_EndA" localSheetId="2">[4]Main!#REF!</definedName>
    <definedName name="z_EndA">[4]Main!#REF!</definedName>
    <definedName name="z_Endp1" localSheetId="2">[4]Main!#REF!</definedName>
    <definedName name="z_Endp1">[4]Main!#REF!</definedName>
    <definedName name="z_EndP2" localSheetId="2">[4]Main!#REF!</definedName>
    <definedName name="z_EndP2">[4]Main!#REF!</definedName>
    <definedName name="z_Industry" localSheetId="2">[4]Main!#REF!</definedName>
    <definedName name="z_Industry">[4]Main!#REF!</definedName>
    <definedName name="z_Margin_EBIT3yr" localSheetId="2">#REF!</definedName>
    <definedName name="z_Margin_EBIT3yr">#REF!</definedName>
    <definedName name="z_Margin_EBIT3yr_Increm" localSheetId="2">#REF!</definedName>
    <definedName name="z_Margin_EBIT3yr_Increm">#REF!</definedName>
    <definedName name="z_Margin_EBIT3yr_Max" localSheetId="2">#REF!</definedName>
    <definedName name="z_Margin_EBIT3yr_Max">#REF!</definedName>
    <definedName name="z_Margin_EBIT3yr_Mean" localSheetId="2">#REF!</definedName>
    <definedName name="z_Margin_EBIT3yr_Mean">#REF!</definedName>
    <definedName name="z_Margin_EBIT3yr_Mean_cal" localSheetId="2">#REF!</definedName>
    <definedName name="z_Margin_EBIT3yr_Mean_cal">#REF!</definedName>
    <definedName name="z_Margin_EBIT3yr_Min" localSheetId="2">#REF!</definedName>
    <definedName name="z_Margin_EBIT3yr_Min">#REF!</definedName>
    <definedName name="z_Margin_EBIT3yr_Name" localSheetId="2">#REF!</definedName>
    <definedName name="z_Margin_EBIT3yr_Name">#REF!</definedName>
    <definedName name="z_Margin_EBIT3yr2" localSheetId="2">#REF!</definedName>
    <definedName name="z_Margin_EBIT3yr2">#REF!</definedName>
    <definedName name="z_Margin_EBITDA3yr" localSheetId="2">#REF!</definedName>
    <definedName name="z_Margin_EBITDA3yr">#REF!</definedName>
    <definedName name="z_Margin_EBITDA3yr_Increm" localSheetId="2">#REF!</definedName>
    <definedName name="z_Margin_EBITDA3yr_Increm">#REF!</definedName>
    <definedName name="z_Margin_EBITDA3yr_Max" localSheetId="2">#REF!</definedName>
    <definedName name="z_Margin_EBITDA3yr_Max">#REF!</definedName>
    <definedName name="z_Margin_EBITDA3yr_Mean" localSheetId="2">#REF!</definedName>
    <definedName name="z_Margin_EBITDA3yr_Mean">#REF!</definedName>
    <definedName name="z_Margin_EBITDA3yr_Mean_cal" localSheetId="2">#REF!</definedName>
    <definedName name="z_Margin_EBITDA3yr_Mean_cal">#REF!</definedName>
    <definedName name="z_Margin_EBITDA3yr_Min" localSheetId="2">#REF!</definedName>
    <definedName name="z_Margin_EBITDA3yr_Min">#REF!</definedName>
    <definedName name="z_Margin_EBITDA3yr_Name" localSheetId="2">#REF!</definedName>
    <definedName name="z_Margin_EBITDA3yr_Name">#REF!</definedName>
    <definedName name="z_Margin_EBITDA3yr2" localSheetId="2">#REF!</definedName>
    <definedName name="z_Margin_EBITDA3yr2">#REF!</definedName>
    <definedName name="z_Margin_LTM_EBIT" localSheetId="2">#REF!</definedName>
    <definedName name="z_Margin_LTM_EBIT">#REF!</definedName>
    <definedName name="z_Margin_LTM_EBIT_Increm" localSheetId="2">#REF!</definedName>
    <definedName name="z_Margin_LTM_EBIT_Increm">#REF!</definedName>
    <definedName name="z_Margin_LTM_EBIT_Max" localSheetId="2">#REF!</definedName>
    <definedName name="z_Margin_LTM_EBIT_Max">#REF!</definedName>
    <definedName name="z_Margin_LTM_EBIT_Mean" localSheetId="2">#REF!</definedName>
    <definedName name="z_Margin_LTM_EBIT_Mean">#REF!</definedName>
    <definedName name="z_Margin_LTM_EBIT_Mean_cal" localSheetId="2">#REF!</definedName>
    <definedName name="z_Margin_LTM_EBIT_Mean_cal">#REF!</definedName>
    <definedName name="z_Margin_LTM_EBIT_Min" localSheetId="2">#REF!</definedName>
    <definedName name="z_Margin_LTM_EBIT_Min">#REF!</definedName>
    <definedName name="z_Margin_LTM_EBIT_Name" localSheetId="2">#REF!</definedName>
    <definedName name="z_Margin_LTM_EBIT_Name">#REF!</definedName>
    <definedName name="z_Margin_LTM_EBIT2" localSheetId="2">#REF!</definedName>
    <definedName name="z_Margin_LTM_EBIT2">#REF!</definedName>
    <definedName name="z_Margin_LTM_EBITDA" localSheetId="2">#REF!</definedName>
    <definedName name="z_Margin_LTM_EBITDA">#REF!</definedName>
    <definedName name="z_Margin_LTM_EBITDA_Increm" localSheetId="2">#REF!</definedName>
    <definedName name="z_Margin_LTM_EBITDA_Increm">#REF!</definedName>
    <definedName name="z_Margin_LTM_EBITDA_Max" localSheetId="2">#REF!</definedName>
    <definedName name="z_Margin_LTM_EBITDA_Max">#REF!</definedName>
    <definedName name="z_Margin_LTM_EBITDA_Mean" localSheetId="2">#REF!</definedName>
    <definedName name="z_Margin_LTM_EBITDA_Mean">#REF!</definedName>
    <definedName name="z_Margin_LTM_EBITDA_Mean_cal" localSheetId="2">#REF!</definedName>
    <definedName name="z_Margin_LTM_EBITDA_Mean_cal">#REF!</definedName>
    <definedName name="z_Margin_LTM_EBITDA_Min" localSheetId="2">#REF!</definedName>
    <definedName name="z_Margin_LTM_EBITDA_Min">#REF!</definedName>
    <definedName name="z_Margin_LTM_EBITDA_Name" localSheetId="2">#REF!</definedName>
    <definedName name="z_Margin_LTM_EBITDA_Name">#REF!</definedName>
    <definedName name="z_Margin_LTM_EBITDA2" localSheetId="2">#REF!</definedName>
    <definedName name="z_Margin_LTM_EBITDA2">#REF!</definedName>
    <definedName name="z_Op_EBIT" localSheetId="2">#REF!</definedName>
    <definedName name="z_Op_EBIT">#REF!</definedName>
    <definedName name="z_Op_EBIT_Increm" localSheetId="2">#REF!</definedName>
    <definedName name="z_Op_EBIT_Increm">#REF!</definedName>
    <definedName name="z_Op_EBIT_Max" localSheetId="2">#REF!</definedName>
    <definedName name="z_Op_EBIT_Max">#REF!</definedName>
    <definedName name="z_Op_EBIT_Mean" localSheetId="2">#REF!</definedName>
    <definedName name="z_Op_EBIT_Mean">#REF!</definedName>
    <definedName name="z_Op_EBIT_Mean_cal" localSheetId="2">#REF!</definedName>
    <definedName name="z_Op_EBIT_Mean_cal">#REF!</definedName>
    <definedName name="z_Op_EBIT_Min" localSheetId="2">#REF!</definedName>
    <definedName name="z_Op_EBIT_Min">#REF!</definedName>
    <definedName name="z_Op_EBIT_Name" localSheetId="2">#REF!</definedName>
    <definedName name="z_Op_EBIT_Name">#REF!</definedName>
    <definedName name="z_Op_EBIT2" localSheetId="2">#REF!</definedName>
    <definedName name="z_Op_EBIT2">#REF!</definedName>
    <definedName name="z_Op_EBITDA" localSheetId="2">#REF!</definedName>
    <definedName name="z_Op_EBITDA">#REF!</definedName>
    <definedName name="z_Op_EBITDA_Increm" localSheetId="2">#REF!</definedName>
    <definedName name="z_Op_EBITDA_Increm">#REF!</definedName>
    <definedName name="z_Op_EBITDA_Max" localSheetId="2">#REF!</definedName>
    <definedName name="z_Op_EBITDA_Max">#REF!</definedName>
    <definedName name="z_Op_EBITDA_Mean" localSheetId="2">#REF!</definedName>
    <definedName name="z_Op_EBITDA_Mean">#REF!</definedName>
    <definedName name="z_Op_EBITDA_Mean_cal" localSheetId="2">#REF!</definedName>
    <definedName name="z_Op_EBITDA_Mean_cal">#REF!</definedName>
    <definedName name="z_Op_EBITDA_Min" localSheetId="2">#REF!</definedName>
    <definedName name="z_Op_EBITDA_Min">#REF!</definedName>
    <definedName name="z_Op_EBITDA_Name" localSheetId="2">#REF!</definedName>
    <definedName name="z_Op_EBITDA_Name">#REF!</definedName>
    <definedName name="z_Op_EBITDA2" localSheetId="2">#REF!</definedName>
    <definedName name="z_Op_EBITDA2">#REF!</definedName>
    <definedName name="z_Op_NI" localSheetId="2">#REF!</definedName>
    <definedName name="z_Op_NI">#REF!</definedName>
    <definedName name="z_Op_NI_Increm" localSheetId="2">#REF!</definedName>
    <definedName name="z_Op_NI_Increm">#REF!</definedName>
    <definedName name="z_Op_NI_Max" localSheetId="2">#REF!</definedName>
    <definedName name="z_Op_NI_Max">#REF!</definedName>
    <definedName name="z_Op_NI_Mean" localSheetId="2">#REF!</definedName>
    <definedName name="z_Op_NI_Mean">#REF!</definedName>
    <definedName name="z_Op_NI_Mean_cal" localSheetId="2">#REF!</definedName>
    <definedName name="z_Op_NI_Mean_cal">#REF!</definedName>
    <definedName name="z_Op_NI_Min" localSheetId="2">#REF!</definedName>
    <definedName name="z_Op_NI_Min">#REF!</definedName>
    <definedName name="z_Op_NI_Name" localSheetId="2">#REF!</definedName>
    <definedName name="z_Op_NI_Name">#REF!</definedName>
    <definedName name="z_Op_NI2" localSheetId="2">#REF!</definedName>
    <definedName name="z_Op_NI2">#REF!</definedName>
    <definedName name="z_Op_Revenues" localSheetId="2">#REF!</definedName>
    <definedName name="z_Op_Revenues">#REF!</definedName>
    <definedName name="z_Op_Revenues_Increm" localSheetId="2">#REF!</definedName>
    <definedName name="z_Op_Revenues_Increm">#REF!</definedName>
    <definedName name="z_Op_Revenues_Max" localSheetId="2">#REF!</definedName>
    <definedName name="z_Op_Revenues_Max">#REF!</definedName>
    <definedName name="z_Op_Revenues_Mean" localSheetId="2">#REF!</definedName>
    <definedName name="z_Op_Revenues_Mean">#REF!</definedName>
    <definedName name="z_Op_Revenues_Mean_cal" localSheetId="2">#REF!</definedName>
    <definedName name="z_Op_Revenues_Mean_cal">#REF!</definedName>
    <definedName name="z_Op_Revenues_Min" localSheetId="2">#REF!</definedName>
    <definedName name="z_Op_Revenues_Min">#REF!</definedName>
    <definedName name="z_Op_Revenues_Name" localSheetId="2">#REF!</definedName>
    <definedName name="z_Op_Revenues_Name">#REF!</definedName>
    <definedName name="z_Op_Revenues2" localSheetId="2">#REF!</definedName>
    <definedName name="z_Op_Revenues2">#REF!</definedName>
    <definedName name="z_Printarea">[4]Main!$H$8:$S$56,[4]Main!$H$16:$S$132</definedName>
    <definedName name="z_Project_Name" localSheetId="2">[4]Main!#REF!</definedName>
    <definedName name="z_Project_Name">[4]Main!#REF!</definedName>
    <definedName name="z_Range" localSheetId="2">#REF!</definedName>
    <definedName name="z_Range">#REF!</definedName>
    <definedName name="z_Row_Clear" localSheetId="2">#REF!</definedName>
    <definedName name="z_Row_Clear">#REF!</definedName>
    <definedName name="z_Row_End" localSheetId="2">#REF!</definedName>
    <definedName name="z_Row_End">#REF!</definedName>
    <definedName name="z_Row1" localSheetId="2">#REF!</definedName>
    <definedName name="z_Row1">#REF!</definedName>
    <definedName name="z_Row14" localSheetId="2">#REF!,#REF!</definedName>
    <definedName name="z_Row14">#REF!,#REF!</definedName>
    <definedName name="z_Row15" localSheetId="2">#REF!,#REF!</definedName>
    <definedName name="z_Row15">#REF!,#REF!</definedName>
    <definedName name="z_Row16" localSheetId="2">#REF!,#REF!</definedName>
    <definedName name="z_Row16">#REF!,#REF!</definedName>
    <definedName name="z_Row17" localSheetId="2">#REF!</definedName>
    <definedName name="z_Row17">#REF!</definedName>
    <definedName name="z_Row18" localSheetId="2">#REF!</definedName>
    <definedName name="z_Row18">#REF!</definedName>
    <definedName name="z_Row19" localSheetId="2">#REF!</definedName>
    <definedName name="z_Row19">#REF!</definedName>
    <definedName name="z_rw_End" localSheetId="2">#REF!</definedName>
    <definedName name="z_rw_End">#REF!</definedName>
    <definedName name="z_TEV_LTM_EBIT" localSheetId="2">#REF!</definedName>
    <definedName name="z_TEV_LTM_EBIT">#REF!</definedName>
    <definedName name="z_TEV_LTM_EBIT_Increm" localSheetId="2">#REF!</definedName>
    <definedName name="z_TEV_LTM_EBIT_Increm">#REF!</definedName>
    <definedName name="z_TEV_LTM_EBIT_Max" localSheetId="2">#REF!</definedName>
    <definedName name="z_TEV_LTM_EBIT_Max">#REF!</definedName>
    <definedName name="z_TEV_LTM_EBIT_Mean" localSheetId="2">#REF!</definedName>
    <definedName name="z_TEV_LTM_EBIT_Mean">#REF!</definedName>
    <definedName name="z_TEV_LTM_EBIT_Mean_cal" localSheetId="2">#REF!</definedName>
    <definedName name="z_TEV_LTM_EBIT_Mean_cal">#REF!</definedName>
    <definedName name="z_TEV_LTM_EBIT_Min" localSheetId="2">#REF!</definedName>
    <definedName name="z_TEV_LTM_EBIT_Min">#REF!</definedName>
    <definedName name="z_TEV_LTM_EBIT_Name" localSheetId="2">#REF!</definedName>
    <definedName name="z_TEV_LTM_EBIT_Name">#REF!</definedName>
    <definedName name="z_TEV_LTM_EBIT2" localSheetId="2">#REF!</definedName>
    <definedName name="z_TEV_LTM_EBIT2">#REF!</definedName>
    <definedName name="z_TEV_LTM_EBITDA" localSheetId="2">#REF!</definedName>
    <definedName name="z_TEV_LTM_EBITDA">#REF!</definedName>
    <definedName name="z_TEV_LTM_EBITDA_Increm" localSheetId="2">#REF!</definedName>
    <definedName name="z_TEV_LTM_EBITDA_Increm">#REF!</definedName>
    <definedName name="z_TEV_LTM_EBITDA_Max" localSheetId="2">#REF!</definedName>
    <definedName name="z_TEV_LTM_EBITDA_Max">#REF!</definedName>
    <definedName name="z_TEV_LTM_EBITDA_Mean" localSheetId="2">#REF!</definedName>
    <definedName name="z_TEV_LTM_EBITDA_Mean">#REF!</definedName>
    <definedName name="z_TEV_LTM_EBITDA_Mean_cal" localSheetId="2">#REF!</definedName>
    <definedName name="z_TEV_LTM_EBITDA_Mean_cal">#REF!</definedName>
    <definedName name="z_TEV_LTM_EBITDA_Min" localSheetId="2">#REF!</definedName>
    <definedName name="z_TEV_LTM_EBITDA_Min">#REF!</definedName>
    <definedName name="z_TEV_LTM_EBITDA_Name" localSheetId="2">#REF!</definedName>
    <definedName name="z_TEV_LTM_EBITDA_Name">#REF!</definedName>
    <definedName name="z_TEV_LTM_EBITDA2" localSheetId="2">#REF!</definedName>
    <definedName name="z_TEV_LTM_EBITDA2">#REF!</definedName>
    <definedName name="z_TEV_LTM_LTM_NI" localSheetId="2">#REF!</definedName>
    <definedName name="z_TEV_LTM_LTM_NI">#REF!</definedName>
    <definedName name="z_TEV_LTM_LTM_NI_Increm" localSheetId="2">#REF!</definedName>
    <definedName name="z_TEV_LTM_LTM_NI_Increm">#REF!</definedName>
    <definedName name="z_TEV_LTM_LTM_NI_Max" localSheetId="2">#REF!</definedName>
    <definedName name="z_TEV_LTM_LTM_NI_Max">#REF!</definedName>
    <definedName name="z_TEV_LTM_LTM_NI_Mean" localSheetId="2">#REF!</definedName>
    <definedName name="z_TEV_LTM_LTM_NI_Mean">#REF!</definedName>
    <definedName name="z_TEV_LTM_LTM_NI_Mean_cal" localSheetId="2">#REF!</definedName>
    <definedName name="z_TEV_LTM_LTM_NI_Mean_cal">#REF!</definedName>
    <definedName name="z_TEV_LTM_LTM_NI_Min" localSheetId="2">#REF!</definedName>
    <definedName name="z_TEV_LTM_LTM_NI_Min">#REF!</definedName>
    <definedName name="z_TEV_LTM_LTM_NI_Name" localSheetId="2">#REF!</definedName>
    <definedName name="z_TEV_LTM_LTM_NI_Name">#REF!</definedName>
    <definedName name="z_TEV_LTM_LTM_NI2" localSheetId="2">#REF!</definedName>
    <definedName name="z_TEV_LTM_LTM_NI2">#REF!</definedName>
    <definedName name="z_TEV_LTM_Revenues" localSheetId="2">#REF!</definedName>
    <definedName name="z_TEV_LTM_Revenues">#REF!</definedName>
    <definedName name="z_TEV_LTM_Revenues_Increm" localSheetId="2">#REF!</definedName>
    <definedName name="z_TEV_LTM_Revenues_Increm">#REF!</definedName>
    <definedName name="z_TEV_LTM_Revenues_Max" localSheetId="2">#REF!</definedName>
    <definedName name="z_TEV_LTM_Revenues_Max">#REF!</definedName>
    <definedName name="z_TEV_LTM_Revenues_Mean" localSheetId="2">#REF!</definedName>
    <definedName name="z_TEV_LTM_Revenues_Mean">#REF!</definedName>
    <definedName name="z_TEV_LTM_Revenues_Mean_cal" localSheetId="2">#REF!</definedName>
    <definedName name="z_TEV_LTM_Revenues_Mean_cal">#REF!</definedName>
    <definedName name="z_TEV_LTM_Revenues_Min" localSheetId="2">#REF!</definedName>
    <definedName name="z_TEV_LTM_Revenues_Min">#REF!</definedName>
    <definedName name="z_TEV_LTM_Revenues_Name" localSheetId="2">#REF!</definedName>
    <definedName name="z_TEV_LTM_Revenues_Name">#REF!</definedName>
    <definedName name="z_TEV_LTM_Revenues2" localSheetId="2">#REF!</definedName>
    <definedName name="z_TEV_LTM_Revenues2">#REF!</definedName>
    <definedName name="z_top" localSheetId="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7" i="2"/>
  <c r="H17" i="2"/>
  <c r="H16" i="2"/>
  <c r="H13" i="2"/>
  <c r="H12" i="2"/>
  <c r="H11" i="2"/>
  <c r="H10" i="2"/>
  <c r="H9" i="2"/>
  <c r="J54" i="2" l="1"/>
  <c r="J53" i="2"/>
  <c r="J52" i="2"/>
  <c r="J51" i="2"/>
  <c r="J50" i="2"/>
  <c r="J49" i="2"/>
  <c r="E56" i="2" l="1"/>
  <c r="C54" i="2" l="1"/>
  <c r="F54" i="2" s="1"/>
  <c r="Q88" i="4"/>
  <c r="Q78" i="4"/>
  <c r="Q87" i="4"/>
  <c r="P87" i="4"/>
  <c r="Q86" i="4"/>
  <c r="P86" i="4"/>
  <c r="Q85" i="4"/>
  <c r="P85" i="4"/>
  <c r="Q84" i="4"/>
  <c r="P84" i="4"/>
  <c r="Q83" i="4"/>
  <c r="P83" i="4"/>
  <c r="Q82" i="4"/>
  <c r="P82" i="4"/>
  <c r="Q77" i="4"/>
  <c r="P77" i="4"/>
  <c r="C53" i="2"/>
  <c r="C52" i="2"/>
  <c r="F52" i="2" s="1"/>
  <c r="C51" i="2"/>
  <c r="F51" i="2" s="1"/>
  <c r="C50" i="2"/>
  <c r="F50" i="2" s="1"/>
  <c r="C49" i="2"/>
  <c r="J42" i="2"/>
  <c r="C42" i="2"/>
  <c r="Q76" i="4"/>
  <c r="P76" i="4"/>
  <c r="Q75" i="4"/>
  <c r="P75" i="4"/>
  <c r="Q74" i="4"/>
  <c r="P74" i="4"/>
  <c r="Q73" i="4"/>
  <c r="P73" i="4"/>
  <c r="Q72" i="4"/>
  <c r="P72" i="4"/>
  <c r="Q65" i="4"/>
  <c r="P65" i="4"/>
  <c r="Q60" i="4"/>
  <c r="P60" i="4"/>
  <c r="C56" i="2" l="1"/>
  <c r="F53" i="2"/>
  <c r="F49" i="2"/>
  <c r="F56" i="2" s="1"/>
  <c r="J56" i="2"/>
  <c r="J59" i="2" s="1"/>
  <c r="F42" i="2"/>
  <c r="I28" i="2" l="1"/>
  <c r="I27" i="2"/>
  <c r="C28" i="2"/>
  <c r="C27" i="2"/>
  <c r="C26" i="2"/>
  <c r="C25" i="2"/>
  <c r="Q51" i="4"/>
  <c r="Q43" i="4"/>
  <c r="Q17" i="4"/>
  <c r="P50" i="4"/>
  <c r="P49" i="4"/>
  <c r="P48" i="4"/>
  <c r="P47" i="4"/>
  <c r="P42" i="4"/>
  <c r="P41" i="4"/>
  <c r="P40" i="4"/>
  <c r="P39" i="4"/>
  <c r="Q50" i="4"/>
  <c r="Q49" i="4"/>
  <c r="Q48" i="4"/>
  <c r="Q47" i="4"/>
  <c r="Q42" i="4"/>
  <c r="Q41" i="4"/>
  <c r="Q40" i="4"/>
  <c r="Q39" i="4"/>
  <c r="J28" i="2"/>
  <c r="J27" i="2"/>
  <c r="J26" i="2"/>
  <c r="J25" i="2"/>
  <c r="J30" i="2" l="1"/>
  <c r="Q32" i="4" l="1"/>
  <c r="Q31" i="4"/>
  <c r="Q30" i="4"/>
  <c r="Q29" i="4"/>
  <c r="Q28" i="4"/>
  <c r="Q27" i="4"/>
  <c r="E28" i="2" s="1"/>
  <c r="F28" i="2" s="1"/>
  <c r="Q26" i="4"/>
  <c r="E27" i="2" s="1"/>
  <c r="F27" i="2" s="1"/>
  <c r="Q25" i="4"/>
  <c r="E26" i="2" s="1"/>
  <c r="F26" i="2" s="1"/>
  <c r="Q24" i="4"/>
  <c r="Q23" i="4"/>
  <c r="Q22" i="4"/>
  <c r="P32" i="4"/>
  <c r="P31" i="4"/>
  <c r="P30" i="4"/>
  <c r="P29" i="4"/>
  <c r="P28" i="4"/>
  <c r="P27" i="4"/>
  <c r="P26" i="4"/>
  <c r="P25" i="4"/>
  <c r="P24" i="4"/>
  <c r="P23" i="4"/>
  <c r="P22" i="4"/>
  <c r="Q16" i="4"/>
  <c r="C17" i="2" s="1"/>
  <c r="P16" i="4"/>
  <c r="Q15" i="4"/>
  <c r="C16" i="2" s="1"/>
  <c r="P15" i="4"/>
  <c r="Q14" i="4"/>
  <c r="C15" i="2" s="1"/>
  <c r="P14" i="4"/>
  <c r="Q13" i="4"/>
  <c r="C14" i="2" s="1"/>
  <c r="P13" i="4"/>
  <c r="Q12" i="4"/>
  <c r="C13" i="2" s="1"/>
  <c r="P12" i="4"/>
  <c r="Q11" i="4"/>
  <c r="C12" i="2" s="1"/>
  <c r="P11" i="4"/>
  <c r="Q10" i="4"/>
  <c r="C11" i="2" s="1"/>
  <c r="P10" i="4"/>
  <c r="Q9" i="4"/>
  <c r="C10" i="2" s="1"/>
  <c r="P9" i="4"/>
  <c r="Q8" i="4"/>
  <c r="C9" i="2" s="1"/>
  <c r="P8" i="4"/>
  <c r="Q7" i="4"/>
  <c r="C8" i="2" s="1"/>
  <c r="P7" i="4"/>
  <c r="Q6" i="4"/>
  <c r="C7" i="2" s="1"/>
  <c r="P6" i="4"/>
  <c r="G11" i="2"/>
  <c r="G9" i="2"/>
  <c r="G13" i="2"/>
  <c r="Q33" i="4" l="1"/>
  <c r="E25" i="2"/>
  <c r="E10" i="2"/>
  <c r="F10" i="2" s="1"/>
  <c r="J17" i="2"/>
  <c r="J16" i="2"/>
  <c r="J15" i="2"/>
  <c r="J14" i="2"/>
  <c r="J12" i="2"/>
  <c r="J11" i="2"/>
  <c r="J10" i="2"/>
  <c r="J9" i="2"/>
  <c r="J8" i="2"/>
  <c r="J7" i="2"/>
  <c r="J13" i="2"/>
  <c r="I12" i="2"/>
  <c r="I13" i="2"/>
  <c r="I11" i="2"/>
  <c r="I10" i="2"/>
  <c r="I9" i="2"/>
  <c r="E13" i="2"/>
  <c r="F13" i="2" s="1"/>
  <c r="E12" i="2"/>
  <c r="F12" i="2" s="1"/>
  <c r="E11" i="2"/>
  <c r="F11" i="2" s="1"/>
  <c r="C30" i="2" l="1"/>
  <c r="F25" i="2"/>
  <c r="F30" i="2" s="1"/>
  <c r="E30" i="2"/>
  <c r="J19" i="2"/>
  <c r="J33" i="2" s="1"/>
  <c r="I17" i="2" l="1"/>
  <c r="I16" i="2"/>
  <c r="E14" i="2"/>
  <c r="E7" i="2"/>
  <c r="E15" i="2" l="1"/>
  <c r="F15" i="2" s="1"/>
  <c r="E8" i="2"/>
  <c r="F8" i="2" s="1"/>
  <c r="E16" i="2"/>
  <c r="F16" i="2" s="1"/>
  <c r="E9" i="2"/>
  <c r="E17" i="2"/>
  <c r="F17" i="2" s="1"/>
  <c r="F7" i="2"/>
  <c r="F14" i="2"/>
  <c r="C19" i="2"/>
  <c r="E19" i="2" l="1"/>
  <c r="F9" i="2"/>
  <c r="F19" i="2"/>
</calcChain>
</file>

<file path=xl/sharedStrings.xml><?xml version="1.0" encoding="utf-8"?>
<sst xmlns="http://schemas.openxmlformats.org/spreadsheetml/2006/main" count="300" uniqueCount="85">
  <si>
    <t>Percent</t>
  </si>
  <si>
    <t>Non-Utility</t>
  </si>
  <si>
    <t>Acct. #</t>
  </si>
  <si>
    <t>Acct. Name</t>
  </si>
  <si>
    <t>13 Mo. Avg.</t>
  </si>
  <si>
    <t>Adjustment</t>
  </si>
  <si>
    <t>Structures &amp; Improvements</t>
  </si>
  <si>
    <t>Other Equipment</t>
  </si>
  <si>
    <t>Tool, Shop &amp; Garage</t>
  </si>
  <si>
    <t>Power Operated Equipment</t>
  </si>
  <si>
    <t>Communications Equipment</t>
  </si>
  <si>
    <t>Miscellaneous Equipment</t>
  </si>
  <si>
    <t>Total Common Plant</t>
  </si>
  <si>
    <t>Total</t>
  </si>
  <si>
    <t>Depreciation</t>
  </si>
  <si>
    <t>A</t>
  </si>
  <si>
    <t>B</t>
  </si>
  <si>
    <t>Book Plant Balance</t>
  </si>
  <si>
    <t>Adjusted</t>
  </si>
  <si>
    <t>Plant Balance</t>
  </si>
  <si>
    <t>Per Book</t>
  </si>
  <si>
    <t>Depreciation Exp</t>
  </si>
  <si>
    <t>C</t>
  </si>
  <si>
    <t>D</t>
  </si>
  <si>
    <t>Office Furniture &amp; Equipment</t>
  </si>
  <si>
    <t>Computers &amp; Peripherals</t>
  </si>
  <si>
    <t>Computer Hardware</t>
  </si>
  <si>
    <t>Furniture &amp; Fixtures</t>
  </si>
  <si>
    <t>System Software</t>
  </si>
  <si>
    <t>Exp Adjustment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</si>
  <si>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</si>
  <si>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</si>
  <si>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</si>
  <si>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</si>
  <si>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</si>
  <si>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</si>
  <si>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</si>
  <si>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</si>
  <si>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</si>
  <si>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</si>
  <si>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</si>
  <si>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</si>
  <si>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2021</t>
  </si>
  <si>
    <t>2020</t>
  </si>
  <si>
    <t>FN</t>
  </si>
  <si>
    <t>Average Plant in Service</t>
  </si>
  <si>
    <t>Accumulated Depreciation</t>
  </si>
  <si>
    <t>FN Non-Utility Depn Exp Adj in MFR Schedule C-2</t>
  </si>
  <si>
    <t>CF</t>
  </si>
  <si>
    <t>CF Non-Utility Depn Exp Adj in MFR Schedule C-2</t>
  </si>
  <si>
    <t>Total Non-Utility Depn Exp Adj in MFR Schedule C-2</t>
  </si>
  <si>
    <t>E</t>
  </si>
  <si>
    <t>NON-UTILITY DEPRECIATION EXPENSE ADJUSTMENT</t>
  </si>
  <si>
    <t>FLEX RATE DEPRECIATION EXPENSE ADJUSTMENT</t>
  </si>
  <si>
    <t>Mains - Steel</t>
  </si>
  <si>
    <t>MEAS &amp; REG STATION EQUIP-GATE</t>
  </si>
  <si>
    <t>Meters</t>
  </si>
  <si>
    <t>HOUSE REGULATORS</t>
  </si>
  <si>
    <t>IND MEAS &amp; REG STAT EQUIP</t>
  </si>
  <si>
    <t>General Plant</t>
  </si>
  <si>
    <t>CF Flex Rate Depn Exp Adj in MFR Schedule C-2</t>
  </si>
  <si>
    <t>FN Flex Rate Depn Exp Adj in MFR Schedule C-2</t>
  </si>
  <si>
    <t>Flex rate</t>
  </si>
  <si>
    <t>Depreciation Rate</t>
  </si>
  <si>
    <t>Source for each Amount</t>
  </si>
  <si>
    <t xml:space="preserve">a. </t>
  </si>
  <si>
    <t>b.</t>
  </si>
  <si>
    <t>c.</t>
  </si>
  <si>
    <t>d.</t>
  </si>
  <si>
    <t>e.</t>
  </si>
  <si>
    <t>Adjusted Plant Balance</t>
  </si>
  <si>
    <t>"Per Book" Depreciation Expenses</t>
  </si>
  <si>
    <t>Depreciation Rate Used to derive "per book" depreciation expense</t>
  </si>
  <si>
    <t>Depreciation Rate Used to derive adjusted depreciation expense</t>
  </si>
  <si>
    <t>General Ledger</t>
  </si>
  <si>
    <t>2002 Depreciation Order</t>
  </si>
  <si>
    <t>2019 Depreciation Order</t>
  </si>
  <si>
    <t>Depreciation Expense Adjustment</t>
  </si>
  <si>
    <t>Calculated Amount (see first tab)</t>
  </si>
  <si>
    <t>Used to  Derive Adj Depn Exp</t>
  </si>
  <si>
    <t>Used to  Derive per book Depn Exp</t>
  </si>
  <si>
    <t>Non-Utility Depn Adj</t>
  </si>
  <si>
    <t>Flex Rate Depn Adj</t>
  </si>
  <si>
    <t>FOR NON-UTILITY DEPRECIATION EXPENSE ADJUSTMENT</t>
  </si>
  <si>
    <t>FOR FLEX RATE DEPRECIATION EXPENSE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</si>
</sst>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#,##0;\(#,##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2" applyFont="1" applyFill="1"/>
    <xf numFmtId="164" fontId="3" fillId="0" borderId="0" xfId="4" applyNumberFormat="1" applyFont="1" applyFill="1"/>
    <xf numFmtId="10" fontId="3" fillId="0" borderId="0" xfId="3" applyNumberFormat="1" applyFont="1" applyFill="1"/>
    <xf numFmtId="165" fontId="3" fillId="0" borderId="0" xfId="1" applyNumberFormat="1" applyFont="1" applyFill="1"/>
    <xf numFmtId="49" fontId="6" fillId="0" borderId="0" xfId="5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49" fontId="6" fillId="0" borderId="2" xfId="5" applyNumberFormat="1" applyFont="1" applyFill="1" applyBorder="1" applyAlignment="1">
      <alignment horizontal="center"/>
    </xf>
    <xf numFmtId="165" fontId="6" fillId="0" borderId="2" xfId="1" applyNumberFormat="1" applyFont="1" applyFill="1" applyBorder="1" applyAlignment="1">
      <alignment horizontal="center"/>
    </xf>
    <xf numFmtId="167" fontId="6" fillId="0" borderId="0" xfId="5" applyFont="1" applyFill="1"/>
    <xf numFmtId="165" fontId="6" fillId="0" borderId="0" xfId="1" applyNumberFormat="1" applyFont="1" applyFill="1"/>
    <xf numFmtId="165" fontId="7" fillId="0" borderId="0" xfId="1" applyNumberFormat="1" applyFont="1" applyFill="1"/>
    <xf numFmtId="164" fontId="4" fillId="0" borderId="0" xfId="4" applyNumberFormat="1" applyFont="1" applyFill="1" applyAlignment="1">
      <alignment horizontal="center"/>
    </xf>
    <xf numFmtId="10" fontId="3" fillId="0" borderId="0" xfId="3" applyNumberFormat="1" applyFont="1" applyFill="1" applyAlignment="1">
      <alignment horizontal="center"/>
    </xf>
    <xf numFmtId="164" fontId="3" fillId="0" borderId="0" xfId="4" applyNumberFormat="1" applyFont="1" applyFill="1" applyAlignment="1">
      <alignment horizontal="center"/>
    </xf>
    <xf numFmtId="0" fontId="3" fillId="0" borderId="0" xfId="2" applyFont="1" applyFill="1" applyAlignment="1">
      <alignment horizontal="center"/>
    </xf>
    <xf numFmtId="164" fontId="3" fillId="0" borderId="0" xfId="2" applyNumberFormat="1" applyFont="1" applyFill="1"/>
    <xf numFmtId="166" fontId="3" fillId="0" borderId="0" xfId="2" applyNumberFormat="1" applyFont="1" applyFill="1" applyAlignment="1">
      <alignment horizontal="center"/>
    </xf>
    <xf numFmtId="164" fontId="3" fillId="0" borderId="2" xfId="4" applyNumberFormat="1" applyFont="1" applyFill="1" applyBorder="1"/>
    <xf numFmtId="164" fontId="3" fillId="0" borderId="3" xfId="4" applyNumberFormat="1" applyFont="1" applyFill="1" applyBorder="1"/>
    <xf numFmtId="167" fontId="3" fillId="0" borderId="0" xfId="2" applyNumberFormat="1" applyFont="1" applyFill="1"/>
    <xf numFmtId="49" fontId="4" fillId="0" borderId="0" xfId="5" applyNumberFormat="1" applyFont="1" applyFill="1" applyAlignment="1">
      <alignment horizontal="center"/>
    </xf>
    <xf numFmtId="164" fontId="3" fillId="0" borderId="0" xfId="4" applyNumberFormat="1" applyFont="1" applyFill="1" applyBorder="1"/>
    <xf numFmtId="0" fontId="4" fillId="0" borderId="0" xfId="2" applyFont="1" applyFill="1"/>
    <xf numFmtId="165" fontId="3" fillId="0" borderId="0" xfId="6" applyNumberFormat="1" applyFont="1"/>
    <xf numFmtId="164" fontId="3" fillId="0" borderId="1" xfId="4" applyNumberFormat="1" applyFont="1" applyFill="1" applyBorder="1"/>
    <xf numFmtId="164" fontId="3" fillId="2" borderId="3" xfId="4" applyNumberFormat="1" applyFont="1" applyFill="1" applyBorder="1"/>
    <xf numFmtId="0" fontId="3" fillId="3" borderId="0" xfId="2" applyFont="1" applyFill="1"/>
    <xf numFmtId="164" fontId="3" fillId="3" borderId="0" xfId="4" applyNumberFormat="1" applyFont="1" applyFill="1" applyBorder="1"/>
    <xf numFmtId="167" fontId="6" fillId="0" borderId="0" xfId="5" applyFont="1"/>
    <xf numFmtId="167" fontId="3" fillId="0" borderId="0" xfId="5" applyNumberFormat="1" applyFont="1"/>
    <xf numFmtId="167" fontId="6" fillId="0" borderId="0" xfId="5" applyNumberFormat="1" applyFont="1"/>
    <xf numFmtId="167" fontId="6" fillId="0" borderId="0" xfId="5" applyNumberFormat="1" applyFont="1" applyFill="1"/>
    <xf numFmtId="164" fontId="3" fillId="0" borderId="2" xfId="2" applyNumberFormat="1" applyFont="1" applyFill="1" applyBorder="1"/>
    <xf numFmtId="164" fontId="3" fillId="2" borderId="4" xfId="2" applyNumberFormat="1" applyFont="1" applyFill="1" applyBorder="1"/>
    <xf numFmtId="164" fontId="8" fillId="0" borderId="0" xfId="4" applyNumberFormat="1" applyFont="1" applyFill="1" applyAlignment="1">
      <alignment horizontal="center"/>
    </xf>
    <xf numFmtId="10" fontId="9" fillId="0" borderId="0" xfId="3" applyNumberFormat="1" applyFont="1" applyFill="1" applyAlignment="1">
      <alignment horizontal="center"/>
    </xf>
    <xf numFmtId="164" fontId="9" fillId="0" borderId="0" xfId="4" applyNumberFormat="1" applyFont="1" applyFill="1" applyAlignment="1">
      <alignment horizontal="center"/>
    </xf>
    <xf numFmtId="0" fontId="4" fillId="5" borderId="0" xfId="2" applyFont="1" applyFill="1" applyAlignment="1">
      <alignment horizontal="center" wrapText="1"/>
    </xf>
    <xf numFmtId="43" fontId="3" fillId="0" borderId="0" xfId="1" applyFont="1" applyFill="1"/>
    <xf numFmtId="164" fontId="3" fillId="0" borderId="5" xfId="4" applyNumberFormat="1" applyFont="1" applyFill="1" applyBorder="1"/>
    <xf numFmtId="165" fontId="3" fillId="0" borderId="5" xfId="1" applyNumberFormat="1" applyFont="1" applyFill="1" applyBorder="1"/>
    <xf numFmtId="165" fontId="3" fillId="0" borderId="0" xfId="6" applyNumberFormat="1" applyFont="1" applyFill="1"/>
    <xf numFmtId="0" fontId="11" fillId="7" borderId="6" xfId="9" applyFont="1" applyFill="1" applyBorder="1" applyAlignment="1">
      <alignment horizontal="center"/>
    </xf>
    <xf numFmtId="0" fontId="11" fillId="7" borderId="7" xfId="9" applyFont="1" applyFill="1" applyBorder="1" applyAlignment="1">
      <alignment horizontal="center"/>
    </xf>
    <xf numFmtId="0" fontId="12" fillId="0" borderId="0" xfId="2" applyFont="1" applyFill="1"/>
    <xf numFmtId="0" fontId="13" fillId="0" borderId="0" xfId="0" applyFont="1"/>
    <xf numFmtId="164" fontId="3" fillId="0" borderId="0" xfId="7" applyNumberFormat="1" applyFont="1" applyFill="1"/>
    <xf numFmtId="164" fontId="3" fillId="0" borderId="2" xfId="7" applyNumberFormat="1" applyFont="1" applyFill="1" applyBorder="1"/>
    <xf numFmtId="164" fontId="3" fillId="6" borderId="3" xfId="7" applyNumberFormat="1" applyFont="1" applyFill="1" applyBorder="1"/>
    <xf numFmtId="164" fontId="3" fillId="6" borderId="4" xfId="7" applyNumberFormat="1" applyFont="1" applyFill="1" applyBorder="1"/>
    <xf numFmtId="164" fontId="3" fillId="0" borderId="3" xfId="7" applyNumberFormat="1" applyFont="1" applyFill="1" applyBorder="1"/>
  </cellXfs>
  <cellStyles count="10">
    <cellStyle name="Comma" xfId="1" builtinId="3"/>
    <cellStyle name="Comma 10" xfId="6"/>
    <cellStyle name="Currency" xfId="7" builtinId="4"/>
    <cellStyle name="Currency 2" xfId="4"/>
    <cellStyle name="FRxAmtStyle 10 2" xfId="5"/>
    <cellStyle name="Neutral 2" xfId="8"/>
    <cellStyle name="Normal" xfId="0" builtinId="0"/>
    <cellStyle name="Normal 10 2" xfId="9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0.xml" Id="rId13" /><Relationship Type="http://schemas.openxmlformats.org/officeDocument/2006/relationships/externalLink" Target="externalLinks/externalLink15.xml" Id="rId18" /><Relationship Type="http://schemas.openxmlformats.org/officeDocument/2006/relationships/externalLink" Target="externalLinks/externalLink23.xml" Id="rId26" /><Relationship Type="http://schemas.openxmlformats.org/officeDocument/2006/relationships/externalLink" Target="externalLinks/externalLink36.xml" Id="rId39" /><Relationship Type="http://schemas.openxmlformats.org/officeDocument/2006/relationships/externalLink" Target="externalLinks/externalLink18.xml" Id="rId21" /><Relationship Type="http://schemas.openxmlformats.org/officeDocument/2006/relationships/externalLink" Target="externalLinks/externalLink31.xml" Id="rId34" /><Relationship Type="http://schemas.openxmlformats.org/officeDocument/2006/relationships/externalLink" Target="externalLinks/externalLink39.xml" Id="rId42" /><Relationship Type="http://schemas.openxmlformats.org/officeDocument/2006/relationships/externalLink" Target="externalLinks/externalLink44.xml" Id="rId47" /><Relationship Type="http://schemas.openxmlformats.org/officeDocument/2006/relationships/externalLink" Target="externalLinks/externalLink47.xml" Id="rId50" /><Relationship Type="http://schemas.openxmlformats.org/officeDocument/2006/relationships/externalLink" Target="externalLinks/externalLink52.xml" Id="rId55" /><Relationship Type="http://schemas.openxmlformats.org/officeDocument/2006/relationships/externalLink" Target="externalLinks/externalLink60.xml" Id="rId63" /><Relationship Type="http://schemas.openxmlformats.org/officeDocument/2006/relationships/customXml" Target="../customXml/item1.xml" Id="rId68" /><Relationship Type="http://schemas.openxmlformats.org/officeDocument/2006/relationships/externalLink" Target="externalLinks/externalLink4.xml" Id="rId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3.xml" Id="rId16" /><Relationship Type="http://schemas.openxmlformats.org/officeDocument/2006/relationships/externalLink" Target="externalLinks/externalLink26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3.xml" Id="rId6" /><Relationship Type="http://schemas.openxmlformats.org/officeDocument/2006/relationships/externalLink" Target="externalLinks/externalLink8.xml" Id="rId11" /><Relationship Type="http://schemas.openxmlformats.org/officeDocument/2006/relationships/externalLink" Target="externalLinks/externalLink21.xml" Id="rId24" /><Relationship Type="http://schemas.openxmlformats.org/officeDocument/2006/relationships/externalLink" Target="externalLinks/externalLink29.xml" Id="rId32" /><Relationship Type="http://schemas.openxmlformats.org/officeDocument/2006/relationships/externalLink" Target="externalLinks/externalLink34.xml" Id="rId37" /><Relationship Type="http://schemas.openxmlformats.org/officeDocument/2006/relationships/externalLink" Target="externalLinks/externalLink37.xml" Id="rId40" /><Relationship Type="http://schemas.openxmlformats.org/officeDocument/2006/relationships/externalLink" Target="externalLinks/externalLink42.xml" Id="rId45" /><Relationship Type="http://schemas.openxmlformats.org/officeDocument/2006/relationships/externalLink" Target="externalLinks/externalLink50.xml" Id="rId53" /><Relationship Type="http://schemas.openxmlformats.org/officeDocument/2006/relationships/externalLink" Target="externalLinks/externalLink55.xml" Id="rId58" /><Relationship Type="http://schemas.openxmlformats.org/officeDocument/2006/relationships/sharedStrings" Target="sharedStrings.xml" Id="rId66" /><Relationship Type="http://schemas.openxmlformats.org/officeDocument/2006/relationships/externalLink" Target="externalLinks/externalLink2.xml" Id="rId5" /><Relationship Type="http://schemas.openxmlformats.org/officeDocument/2006/relationships/externalLink" Target="externalLinks/externalLink12.xml" Id="rId15" /><Relationship Type="http://schemas.openxmlformats.org/officeDocument/2006/relationships/externalLink" Target="externalLinks/externalLink20.xml" Id="rId23" /><Relationship Type="http://schemas.openxmlformats.org/officeDocument/2006/relationships/externalLink" Target="externalLinks/externalLink25.xml" Id="rId28" /><Relationship Type="http://schemas.openxmlformats.org/officeDocument/2006/relationships/externalLink" Target="externalLinks/externalLink33.xml" Id="rId36" /><Relationship Type="http://schemas.openxmlformats.org/officeDocument/2006/relationships/externalLink" Target="externalLinks/externalLink46.xml" Id="rId49" /><Relationship Type="http://schemas.openxmlformats.org/officeDocument/2006/relationships/externalLink" Target="externalLinks/externalLink54.xml" Id="rId57" /><Relationship Type="http://schemas.openxmlformats.org/officeDocument/2006/relationships/externalLink" Target="externalLinks/externalLink58.xml" Id="rId61" /><Relationship Type="http://schemas.openxmlformats.org/officeDocument/2006/relationships/externalLink" Target="externalLinks/externalLink7.xml" Id="rId10" /><Relationship Type="http://schemas.openxmlformats.org/officeDocument/2006/relationships/externalLink" Target="externalLinks/externalLink16.xml" Id="rId19" /><Relationship Type="http://schemas.openxmlformats.org/officeDocument/2006/relationships/externalLink" Target="externalLinks/externalLink28.xml" Id="rId31" /><Relationship Type="http://schemas.openxmlformats.org/officeDocument/2006/relationships/externalLink" Target="externalLinks/externalLink41.xml" Id="rId44" /><Relationship Type="http://schemas.openxmlformats.org/officeDocument/2006/relationships/externalLink" Target="externalLinks/externalLink49.xml" Id="rId52" /><Relationship Type="http://schemas.openxmlformats.org/officeDocument/2006/relationships/externalLink" Target="externalLinks/externalLink57.xml" Id="rId60" /><Relationship Type="http://schemas.openxmlformats.org/officeDocument/2006/relationships/styles" Target="styles.xml" Id="rId65" /><Relationship Type="http://schemas.openxmlformats.org/officeDocument/2006/relationships/externalLink" Target="externalLinks/externalLink1.xml" Id="rId4" /><Relationship Type="http://schemas.openxmlformats.org/officeDocument/2006/relationships/externalLink" Target="externalLinks/externalLink6.xml" Id="rId9" /><Relationship Type="http://schemas.openxmlformats.org/officeDocument/2006/relationships/externalLink" Target="externalLinks/externalLink11.xml" Id="rId14" /><Relationship Type="http://schemas.openxmlformats.org/officeDocument/2006/relationships/externalLink" Target="externalLinks/externalLink19.xml" Id="rId22" /><Relationship Type="http://schemas.openxmlformats.org/officeDocument/2006/relationships/externalLink" Target="externalLinks/externalLink24.xml" Id="rId27" /><Relationship Type="http://schemas.openxmlformats.org/officeDocument/2006/relationships/externalLink" Target="externalLinks/externalLink27.xml" Id="rId30" /><Relationship Type="http://schemas.openxmlformats.org/officeDocument/2006/relationships/externalLink" Target="externalLinks/externalLink32.xml" Id="rId35" /><Relationship Type="http://schemas.openxmlformats.org/officeDocument/2006/relationships/externalLink" Target="externalLinks/externalLink40.xml" Id="rId43" /><Relationship Type="http://schemas.openxmlformats.org/officeDocument/2006/relationships/externalLink" Target="externalLinks/externalLink45.xml" Id="rId48" /><Relationship Type="http://schemas.openxmlformats.org/officeDocument/2006/relationships/externalLink" Target="externalLinks/externalLink53.xml" Id="rId56" /><Relationship Type="http://schemas.openxmlformats.org/officeDocument/2006/relationships/theme" Target="theme/theme1.xml" Id="rId64" /><Relationship Type="http://schemas.openxmlformats.org/officeDocument/2006/relationships/customXml" Target="../customXml/item2.xml" Id="rId69" /><Relationship Type="http://schemas.openxmlformats.org/officeDocument/2006/relationships/externalLink" Target="externalLinks/externalLink5.xml" Id="rId8" /><Relationship Type="http://schemas.openxmlformats.org/officeDocument/2006/relationships/externalLink" Target="externalLinks/externalLink48.xml" Id="rId51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9.xml" Id="rId12" /><Relationship Type="http://schemas.openxmlformats.org/officeDocument/2006/relationships/externalLink" Target="externalLinks/externalLink14.xml" Id="rId17" /><Relationship Type="http://schemas.openxmlformats.org/officeDocument/2006/relationships/externalLink" Target="externalLinks/externalLink22.xml" Id="rId25" /><Relationship Type="http://schemas.openxmlformats.org/officeDocument/2006/relationships/externalLink" Target="externalLinks/externalLink30.xml" Id="rId33" /><Relationship Type="http://schemas.openxmlformats.org/officeDocument/2006/relationships/externalLink" Target="externalLinks/externalLink35.xml" Id="rId38" /><Relationship Type="http://schemas.openxmlformats.org/officeDocument/2006/relationships/externalLink" Target="externalLinks/externalLink43.xml" Id="rId46" /><Relationship Type="http://schemas.openxmlformats.org/officeDocument/2006/relationships/externalLink" Target="externalLinks/externalLink56.xml" Id="rId59" /><Relationship Type="http://schemas.openxmlformats.org/officeDocument/2006/relationships/calcChain" Target="calcChain.xml" Id="rId67" /><Relationship Type="http://schemas.openxmlformats.org/officeDocument/2006/relationships/externalLink" Target="externalLinks/externalLink17.xml" Id="rId20" /><Relationship Type="http://schemas.openxmlformats.org/officeDocument/2006/relationships/externalLink" Target="externalLinks/externalLink38.xml" Id="rId41" /><Relationship Type="http://schemas.openxmlformats.org/officeDocument/2006/relationships/externalLink" Target="externalLinks/externalLink51.xml" Id="rId54" /><Relationship Type="http://schemas.openxmlformats.org/officeDocument/2006/relationships/externalLink" Target="externalLinks/externalLink59.xml" Id="rId62" /><Relationship Type="http://schemas.openxmlformats.org/officeDocument/2006/relationships/customXml" Target="../customXml/item3.xml" Id="rId70" /><Relationship Type="http://schemas.openxmlformats.org/officeDocument/2006/relationships/customXml" Target="/customXML/item4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%20&amp;%20Divisions\Florida%20Regulatory\Gross%20Margin%20Forecast\2015\Gas\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%20&amp;%20Divisions\Florida%20Regulatory\Gross%20Margin%20Budget\2016\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H42" sqref="H42"/>
    </sheetView>
  </sheetViews>
  <sheetFormatPr defaultRowHeight="11.25" x14ac:dyDescent="0.2"/>
  <cols>
    <col min="1" max="1" width="9.28515625" style="1" bestFit="1" customWidth="1"/>
    <col min="2" max="2" width="27" style="1" customWidth="1"/>
    <col min="3" max="3" width="17" style="2" customWidth="1"/>
    <col min="4" max="4" width="10.7109375" style="3" customWidth="1"/>
    <col min="5" max="5" width="13" style="2" bestFit="1" customWidth="1"/>
    <col min="6" max="6" width="12.42578125" style="1" customWidth="1"/>
    <col min="7" max="7" width="15.140625" style="1" customWidth="1"/>
    <col min="8" max="8" width="25.7109375" style="1" customWidth="1"/>
    <col min="9" max="9" width="21.140625" style="1" customWidth="1"/>
    <col min="10" max="10" width="12.7109375" style="1" customWidth="1"/>
    <col min="11" max="11" width="9.140625" style="1"/>
    <col min="12" max="12" width="11.85546875" style="1" customWidth="1"/>
    <col min="13" max="252" width="9.140625" style="1"/>
    <col min="253" max="253" width="9.28515625" style="1" bestFit="1" customWidth="1"/>
    <col min="254" max="256" width="9.140625" style="1"/>
    <col min="257" max="257" width="15.5703125" style="1" bestFit="1" customWidth="1"/>
    <col min="258" max="258" width="9.140625" style="1"/>
    <col min="259" max="259" width="10.7109375" style="1" customWidth="1"/>
    <col min="260" max="260" width="9.140625" style="1"/>
    <col min="261" max="261" width="13" style="1" bestFit="1" customWidth="1"/>
    <col min="262" max="262" width="66.42578125" style="1" customWidth="1"/>
    <col min="263" max="263" width="7.85546875" style="1" customWidth="1"/>
    <col min="264" max="508" width="9.140625" style="1"/>
    <col min="509" max="509" width="9.28515625" style="1" bestFit="1" customWidth="1"/>
    <col min="510" max="512" width="9.140625" style="1"/>
    <col min="513" max="513" width="15.5703125" style="1" bestFit="1" customWidth="1"/>
    <col min="514" max="514" width="9.140625" style="1"/>
    <col min="515" max="515" width="10.7109375" style="1" customWidth="1"/>
    <col min="516" max="516" width="9.140625" style="1"/>
    <col min="517" max="517" width="13" style="1" bestFit="1" customWidth="1"/>
    <col min="518" max="518" width="66.42578125" style="1" customWidth="1"/>
    <col min="519" max="519" width="7.85546875" style="1" customWidth="1"/>
    <col min="520" max="764" width="9.140625" style="1"/>
    <col min="765" max="765" width="9.28515625" style="1" bestFit="1" customWidth="1"/>
    <col min="766" max="768" width="9.140625" style="1"/>
    <col min="769" max="769" width="15.5703125" style="1" bestFit="1" customWidth="1"/>
    <col min="770" max="770" width="9.140625" style="1"/>
    <col min="771" max="771" width="10.7109375" style="1" customWidth="1"/>
    <col min="772" max="772" width="9.140625" style="1"/>
    <col min="773" max="773" width="13" style="1" bestFit="1" customWidth="1"/>
    <col min="774" max="774" width="66.42578125" style="1" customWidth="1"/>
    <col min="775" max="775" width="7.85546875" style="1" customWidth="1"/>
    <col min="776" max="1020" width="9.140625" style="1"/>
    <col min="1021" max="1021" width="9.28515625" style="1" bestFit="1" customWidth="1"/>
    <col min="1022" max="1024" width="9.140625" style="1"/>
    <col min="1025" max="1025" width="15.5703125" style="1" bestFit="1" customWidth="1"/>
    <col min="1026" max="1026" width="9.140625" style="1"/>
    <col min="1027" max="1027" width="10.7109375" style="1" customWidth="1"/>
    <col min="1028" max="1028" width="9.140625" style="1"/>
    <col min="1029" max="1029" width="13" style="1" bestFit="1" customWidth="1"/>
    <col min="1030" max="1030" width="66.42578125" style="1" customWidth="1"/>
    <col min="1031" max="1031" width="7.85546875" style="1" customWidth="1"/>
    <col min="1032" max="1276" width="9.140625" style="1"/>
    <col min="1277" max="1277" width="9.28515625" style="1" bestFit="1" customWidth="1"/>
    <col min="1278" max="1280" width="9.140625" style="1"/>
    <col min="1281" max="1281" width="15.5703125" style="1" bestFit="1" customWidth="1"/>
    <col min="1282" max="1282" width="9.140625" style="1"/>
    <col min="1283" max="1283" width="10.7109375" style="1" customWidth="1"/>
    <col min="1284" max="1284" width="9.140625" style="1"/>
    <col min="1285" max="1285" width="13" style="1" bestFit="1" customWidth="1"/>
    <col min="1286" max="1286" width="66.42578125" style="1" customWidth="1"/>
    <col min="1287" max="1287" width="7.85546875" style="1" customWidth="1"/>
    <col min="1288" max="1532" width="9.140625" style="1"/>
    <col min="1533" max="1533" width="9.28515625" style="1" bestFit="1" customWidth="1"/>
    <col min="1534" max="1536" width="9.140625" style="1"/>
    <col min="1537" max="1537" width="15.5703125" style="1" bestFit="1" customWidth="1"/>
    <col min="1538" max="1538" width="9.140625" style="1"/>
    <col min="1539" max="1539" width="10.7109375" style="1" customWidth="1"/>
    <col min="1540" max="1540" width="9.140625" style="1"/>
    <col min="1541" max="1541" width="13" style="1" bestFit="1" customWidth="1"/>
    <col min="1542" max="1542" width="66.42578125" style="1" customWidth="1"/>
    <col min="1543" max="1543" width="7.85546875" style="1" customWidth="1"/>
    <col min="1544" max="1788" width="9.140625" style="1"/>
    <col min="1789" max="1789" width="9.28515625" style="1" bestFit="1" customWidth="1"/>
    <col min="1790" max="1792" width="9.140625" style="1"/>
    <col min="1793" max="1793" width="15.5703125" style="1" bestFit="1" customWidth="1"/>
    <col min="1794" max="1794" width="9.140625" style="1"/>
    <col min="1795" max="1795" width="10.7109375" style="1" customWidth="1"/>
    <col min="1796" max="1796" width="9.140625" style="1"/>
    <col min="1797" max="1797" width="13" style="1" bestFit="1" customWidth="1"/>
    <col min="1798" max="1798" width="66.42578125" style="1" customWidth="1"/>
    <col min="1799" max="1799" width="7.85546875" style="1" customWidth="1"/>
    <col min="1800" max="2044" width="9.140625" style="1"/>
    <col min="2045" max="2045" width="9.28515625" style="1" bestFit="1" customWidth="1"/>
    <col min="2046" max="2048" width="9.140625" style="1"/>
    <col min="2049" max="2049" width="15.5703125" style="1" bestFit="1" customWidth="1"/>
    <col min="2050" max="2050" width="9.140625" style="1"/>
    <col min="2051" max="2051" width="10.7109375" style="1" customWidth="1"/>
    <col min="2052" max="2052" width="9.140625" style="1"/>
    <col min="2053" max="2053" width="13" style="1" bestFit="1" customWidth="1"/>
    <col min="2054" max="2054" width="66.42578125" style="1" customWidth="1"/>
    <col min="2055" max="2055" width="7.85546875" style="1" customWidth="1"/>
    <col min="2056" max="2300" width="9.140625" style="1"/>
    <col min="2301" max="2301" width="9.28515625" style="1" bestFit="1" customWidth="1"/>
    <col min="2302" max="2304" width="9.140625" style="1"/>
    <col min="2305" max="2305" width="15.5703125" style="1" bestFit="1" customWidth="1"/>
    <col min="2306" max="2306" width="9.140625" style="1"/>
    <col min="2307" max="2307" width="10.7109375" style="1" customWidth="1"/>
    <col min="2308" max="2308" width="9.140625" style="1"/>
    <col min="2309" max="2309" width="13" style="1" bestFit="1" customWidth="1"/>
    <col min="2310" max="2310" width="66.42578125" style="1" customWidth="1"/>
    <col min="2311" max="2311" width="7.85546875" style="1" customWidth="1"/>
    <col min="2312" max="2556" width="9.140625" style="1"/>
    <col min="2557" max="2557" width="9.28515625" style="1" bestFit="1" customWidth="1"/>
    <col min="2558" max="2560" width="9.140625" style="1"/>
    <col min="2561" max="2561" width="15.5703125" style="1" bestFit="1" customWidth="1"/>
    <col min="2562" max="2562" width="9.140625" style="1"/>
    <col min="2563" max="2563" width="10.7109375" style="1" customWidth="1"/>
    <col min="2564" max="2564" width="9.140625" style="1"/>
    <col min="2565" max="2565" width="13" style="1" bestFit="1" customWidth="1"/>
    <col min="2566" max="2566" width="66.42578125" style="1" customWidth="1"/>
    <col min="2567" max="2567" width="7.85546875" style="1" customWidth="1"/>
    <col min="2568" max="2812" width="9.140625" style="1"/>
    <col min="2813" max="2813" width="9.28515625" style="1" bestFit="1" customWidth="1"/>
    <col min="2814" max="2816" width="9.140625" style="1"/>
    <col min="2817" max="2817" width="15.5703125" style="1" bestFit="1" customWidth="1"/>
    <col min="2818" max="2818" width="9.140625" style="1"/>
    <col min="2819" max="2819" width="10.7109375" style="1" customWidth="1"/>
    <col min="2820" max="2820" width="9.140625" style="1"/>
    <col min="2821" max="2821" width="13" style="1" bestFit="1" customWidth="1"/>
    <col min="2822" max="2822" width="66.42578125" style="1" customWidth="1"/>
    <col min="2823" max="2823" width="7.85546875" style="1" customWidth="1"/>
    <col min="2824" max="3068" width="9.140625" style="1"/>
    <col min="3069" max="3069" width="9.28515625" style="1" bestFit="1" customWidth="1"/>
    <col min="3070" max="3072" width="9.140625" style="1"/>
    <col min="3073" max="3073" width="15.5703125" style="1" bestFit="1" customWidth="1"/>
    <col min="3074" max="3074" width="9.140625" style="1"/>
    <col min="3075" max="3075" width="10.7109375" style="1" customWidth="1"/>
    <col min="3076" max="3076" width="9.140625" style="1"/>
    <col min="3077" max="3077" width="13" style="1" bestFit="1" customWidth="1"/>
    <col min="3078" max="3078" width="66.42578125" style="1" customWidth="1"/>
    <col min="3079" max="3079" width="7.85546875" style="1" customWidth="1"/>
    <col min="3080" max="3324" width="9.140625" style="1"/>
    <col min="3325" max="3325" width="9.28515625" style="1" bestFit="1" customWidth="1"/>
    <col min="3326" max="3328" width="9.140625" style="1"/>
    <col min="3329" max="3329" width="15.5703125" style="1" bestFit="1" customWidth="1"/>
    <col min="3330" max="3330" width="9.140625" style="1"/>
    <col min="3331" max="3331" width="10.7109375" style="1" customWidth="1"/>
    <col min="3332" max="3332" width="9.140625" style="1"/>
    <col min="3333" max="3333" width="13" style="1" bestFit="1" customWidth="1"/>
    <col min="3334" max="3334" width="66.42578125" style="1" customWidth="1"/>
    <col min="3335" max="3335" width="7.85546875" style="1" customWidth="1"/>
    <col min="3336" max="3580" width="9.140625" style="1"/>
    <col min="3581" max="3581" width="9.28515625" style="1" bestFit="1" customWidth="1"/>
    <col min="3582" max="3584" width="9.140625" style="1"/>
    <col min="3585" max="3585" width="15.5703125" style="1" bestFit="1" customWidth="1"/>
    <col min="3586" max="3586" width="9.140625" style="1"/>
    <col min="3587" max="3587" width="10.7109375" style="1" customWidth="1"/>
    <col min="3588" max="3588" width="9.140625" style="1"/>
    <col min="3589" max="3589" width="13" style="1" bestFit="1" customWidth="1"/>
    <col min="3590" max="3590" width="66.42578125" style="1" customWidth="1"/>
    <col min="3591" max="3591" width="7.85546875" style="1" customWidth="1"/>
    <col min="3592" max="3836" width="9.140625" style="1"/>
    <col min="3837" max="3837" width="9.28515625" style="1" bestFit="1" customWidth="1"/>
    <col min="3838" max="3840" width="9.140625" style="1"/>
    <col min="3841" max="3841" width="15.5703125" style="1" bestFit="1" customWidth="1"/>
    <col min="3842" max="3842" width="9.140625" style="1"/>
    <col min="3843" max="3843" width="10.7109375" style="1" customWidth="1"/>
    <col min="3844" max="3844" width="9.140625" style="1"/>
    <col min="3845" max="3845" width="13" style="1" bestFit="1" customWidth="1"/>
    <col min="3846" max="3846" width="66.42578125" style="1" customWidth="1"/>
    <col min="3847" max="3847" width="7.85546875" style="1" customWidth="1"/>
    <col min="3848" max="4092" width="9.140625" style="1"/>
    <col min="4093" max="4093" width="9.28515625" style="1" bestFit="1" customWidth="1"/>
    <col min="4094" max="4096" width="9.140625" style="1"/>
    <col min="4097" max="4097" width="15.5703125" style="1" bestFit="1" customWidth="1"/>
    <col min="4098" max="4098" width="9.140625" style="1"/>
    <col min="4099" max="4099" width="10.7109375" style="1" customWidth="1"/>
    <col min="4100" max="4100" width="9.140625" style="1"/>
    <col min="4101" max="4101" width="13" style="1" bestFit="1" customWidth="1"/>
    <col min="4102" max="4102" width="66.42578125" style="1" customWidth="1"/>
    <col min="4103" max="4103" width="7.85546875" style="1" customWidth="1"/>
    <col min="4104" max="4348" width="9.140625" style="1"/>
    <col min="4349" max="4349" width="9.28515625" style="1" bestFit="1" customWidth="1"/>
    <col min="4350" max="4352" width="9.140625" style="1"/>
    <col min="4353" max="4353" width="15.5703125" style="1" bestFit="1" customWidth="1"/>
    <col min="4354" max="4354" width="9.140625" style="1"/>
    <col min="4355" max="4355" width="10.7109375" style="1" customWidth="1"/>
    <col min="4356" max="4356" width="9.140625" style="1"/>
    <col min="4357" max="4357" width="13" style="1" bestFit="1" customWidth="1"/>
    <col min="4358" max="4358" width="66.42578125" style="1" customWidth="1"/>
    <col min="4359" max="4359" width="7.85546875" style="1" customWidth="1"/>
    <col min="4360" max="4604" width="9.140625" style="1"/>
    <col min="4605" max="4605" width="9.28515625" style="1" bestFit="1" customWidth="1"/>
    <col min="4606" max="4608" width="9.140625" style="1"/>
    <col min="4609" max="4609" width="15.5703125" style="1" bestFit="1" customWidth="1"/>
    <col min="4610" max="4610" width="9.140625" style="1"/>
    <col min="4611" max="4611" width="10.7109375" style="1" customWidth="1"/>
    <col min="4612" max="4612" width="9.140625" style="1"/>
    <col min="4613" max="4613" width="13" style="1" bestFit="1" customWidth="1"/>
    <col min="4614" max="4614" width="66.42578125" style="1" customWidth="1"/>
    <col min="4615" max="4615" width="7.85546875" style="1" customWidth="1"/>
    <col min="4616" max="4860" width="9.140625" style="1"/>
    <col min="4861" max="4861" width="9.28515625" style="1" bestFit="1" customWidth="1"/>
    <col min="4862" max="4864" width="9.140625" style="1"/>
    <col min="4865" max="4865" width="15.5703125" style="1" bestFit="1" customWidth="1"/>
    <col min="4866" max="4866" width="9.140625" style="1"/>
    <col min="4867" max="4867" width="10.7109375" style="1" customWidth="1"/>
    <col min="4868" max="4868" width="9.140625" style="1"/>
    <col min="4869" max="4869" width="13" style="1" bestFit="1" customWidth="1"/>
    <col min="4870" max="4870" width="66.42578125" style="1" customWidth="1"/>
    <col min="4871" max="4871" width="7.85546875" style="1" customWidth="1"/>
    <col min="4872" max="5116" width="9.140625" style="1"/>
    <col min="5117" max="5117" width="9.28515625" style="1" bestFit="1" customWidth="1"/>
    <col min="5118" max="5120" width="9.140625" style="1"/>
    <col min="5121" max="5121" width="15.5703125" style="1" bestFit="1" customWidth="1"/>
    <col min="5122" max="5122" width="9.140625" style="1"/>
    <col min="5123" max="5123" width="10.7109375" style="1" customWidth="1"/>
    <col min="5124" max="5124" width="9.140625" style="1"/>
    <col min="5125" max="5125" width="13" style="1" bestFit="1" customWidth="1"/>
    <col min="5126" max="5126" width="66.42578125" style="1" customWidth="1"/>
    <col min="5127" max="5127" width="7.85546875" style="1" customWidth="1"/>
    <col min="5128" max="5372" width="9.140625" style="1"/>
    <col min="5373" max="5373" width="9.28515625" style="1" bestFit="1" customWidth="1"/>
    <col min="5374" max="5376" width="9.140625" style="1"/>
    <col min="5377" max="5377" width="15.5703125" style="1" bestFit="1" customWidth="1"/>
    <col min="5378" max="5378" width="9.140625" style="1"/>
    <col min="5379" max="5379" width="10.7109375" style="1" customWidth="1"/>
    <col min="5380" max="5380" width="9.140625" style="1"/>
    <col min="5381" max="5381" width="13" style="1" bestFit="1" customWidth="1"/>
    <col min="5382" max="5382" width="66.42578125" style="1" customWidth="1"/>
    <col min="5383" max="5383" width="7.85546875" style="1" customWidth="1"/>
    <col min="5384" max="5628" width="9.140625" style="1"/>
    <col min="5629" max="5629" width="9.28515625" style="1" bestFit="1" customWidth="1"/>
    <col min="5630" max="5632" width="9.140625" style="1"/>
    <col min="5633" max="5633" width="15.5703125" style="1" bestFit="1" customWidth="1"/>
    <col min="5634" max="5634" width="9.140625" style="1"/>
    <col min="5635" max="5635" width="10.7109375" style="1" customWidth="1"/>
    <col min="5636" max="5636" width="9.140625" style="1"/>
    <col min="5637" max="5637" width="13" style="1" bestFit="1" customWidth="1"/>
    <col min="5638" max="5638" width="66.42578125" style="1" customWidth="1"/>
    <col min="5639" max="5639" width="7.85546875" style="1" customWidth="1"/>
    <col min="5640" max="5884" width="9.140625" style="1"/>
    <col min="5885" max="5885" width="9.28515625" style="1" bestFit="1" customWidth="1"/>
    <col min="5886" max="5888" width="9.140625" style="1"/>
    <col min="5889" max="5889" width="15.5703125" style="1" bestFit="1" customWidth="1"/>
    <col min="5890" max="5890" width="9.140625" style="1"/>
    <col min="5891" max="5891" width="10.7109375" style="1" customWidth="1"/>
    <col min="5892" max="5892" width="9.140625" style="1"/>
    <col min="5893" max="5893" width="13" style="1" bestFit="1" customWidth="1"/>
    <col min="5894" max="5894" width="66.42578125" style="1" customWidth="1"/>
    <col min="5895" max="5895" width="7.85546875" style="1" customWidth="1"/>
    <col min="5896" max="6140" width="9.140625" style="1"/>
    <col min="6141" max="6141" width="9.28515625" style="1" bestFit="1" customWidth="1"/>
    <col min="6142" max="6144" width="9.140625" style="1"/>
    <col min="6145" max="6145" width="15.5703125" style="1" bestFit="1" customWidth="1"/>
    <col min="6146" max="6146" width="9.140625" style="1"/>
    <col min="6147" max="6147" width="10.7109375" style="1" customWidth="1"/>
    <col min="6148" max="6148" width="9.140625" style="1"/>
    <col min="6149" max="6149" width="13" style="1" bestFit="1" customWidth="1"/>
    <col min="6150" max="6150" width="66.42578125" style="1" customWidth="1"/>
    <col min="6151" max="6151" width="7.85546875" style="1" customWidth="1"/>
    <col min="6152" max="6396" width="9.140625" style="1"/>
    <col min="6397" max="6397" width="9.28515625" style="1" bestFit="1" customWidth="1"/>
    <col min="6398" max="6400" width="9.140625" style="1"/>
    <col min="6401" max="6401" width="15.5703125" style="1" bestFit="1" customWidth="1"/>
    <col min="6402" max="6402" width="9.140625" style="1"/>
    <col min="6403" max="6403" width="10.7109375" style="1" customWidth="1"/>
    <col min="6404" max="6404" width="9.140625" style="1"/>
    <col min="6405" max="6405" width="13" style="1" bestFit="1" customWidth="1"/>
    <col min="6406" max="6406" width="66.42578125" style="1" customWidth="1"/>
    <col min="6407" max="6407" width="7.85546875" style="1" customWidth="1"/>
    <col min="6408" max="6652" width="9.140625" style="1"/>
    <col min="6653" max="6653" width="9.28515625" style="1" bestFit="1" customWidth="1"/>
    <col min="6654" max="6656" width="9.140625" style="1"/>
    <col min="6657" max="6657" width="15.5703125" style="1" bestFit="1" customWidth="1"/>
    <col min="6658" max="6658" width="9.140625" style="1"/>
    <col min="6659" max="6659" width="10.7109375" style="1" customWidth="1"/>
    <col min="6660" max="6660" width="9.140625" style="1"/>
    <col min="6661" max="6661" width="13" style="1" bestFit="1" customWidth="1"/>
    <col min="6662" max="6662" width="66.42578125" style="1" customWidth="1"/>
    <col min="6663" max="6663" width="7.85546875" style="1" customWidth="1"/>
    <col min="6664" max="6908" width="9.140625" style="1"/>
    <col min="6909" max="6909" width="9.28515625" style="1" bestFit="1" customWidth="1"/>
    <col min="6910" max="6912" width="9.140625" style="1"/>
    <col min="6913" max="6913" width="15.5703125" style="1" bestFit="1" customWidth="1"/>
    <col min="6914" max="6914" width="9.140625" style="1"/>
    <col min="6915" max="6915" width="10.7109375" style="1" customWidth="1"/>
    <col min="6916" max="6916" width="9.140625" style="1"/>
    <col min="6917" max="6917" width="13" style="1" bestFit="1" customWidth="1"/>
    <col min="6918" max="6918" width="66.42578125" style="1" customWidth="1"/>
    <col min="6919" max="6919" width="7.85546875" style="1" customWidth="1"/>
    <col min="6920" max="7164" width="9.140625" style="1"/>
    <col min="7165" max="7165" width="9.28515625" style="1" bestFit="1" customWidth="1"/>
    <col min="7166" max="7168" width="9.140625" style="1"/>
    <col min="7169" max="7169" width="15.5703125" style="1" bestFit="1" customWidth="1"/>
    <col min="7170" max="7170" width="9.140625" style="1"/>
    <col min="7171" max="7171" width="10.7109375" style="1" customWidth="1"/>
    <col min="7172" max="7172" width="9.140625" style="1"/>
    <col min="7173" max="7173" width="13" style="1" bestFit="1" customWidth="1"/>
    <col min="7174" max="7174" width="66.42578125" style="1" customWidth="1"/>
    <col min="7175" max="7175" width="7.85546875" style="1" customWidth="1"/>
    <col min="7176" max="7420" width="9.140625" style="1"/>
    <col min="7421" max="7421" width="9.28515625" style="1" bestFit="1" customWidth="1"/>
    <col min="7422" max="7424" width="9.140625" style="1"/>
    <col min="7425" max="7425" width="15.5703125" style="1" bestFit="1" customWidth="1"/>
    <col min="7426" max="7426" width="9.140625" style="1"/>
    <col min="7427" max="7427" width="10.7109375" style="1" customWidth="1"/>
    <col min="7428" max="7428" width="9.140625" style="1"/>
    <col min="7429" max="7429" width="13" style="1" bestFit="1" customWidth="1"/>
    <col min="7430" max="7430" width="66.42578125" style="1" customWidth="1"/>
    <col min="7431" max="7431" width="7.85546875" style="1" customWidth="1"/>
    <col min="7432" max="7676" width="9.140625" style="1"/>
    <col min="7677" max="7677" width="9.28515625" style="1" bestFit="1" customWidth="1"/>
    <col min="7678" max="7680" width="9.140625" style="1"/>
    <col min="7681" max="7681" width="15.5703125" style="1" bestFit="1" customWidth="1"/>
    <col min="7682" max="7682" width="9.140625" style="1"/>
    <col min="7683" max="7683" width="10.7109375" style="1" customWidth="1"/>
    <col min="7684" max="7684" width="9.140625" style="1"/>
    <col min="7685" max="7685" width="13" style="1" bestFit="1" customWidth="1"/>
    <col min="7686" max="7686" width="66.42578125" style="1" customWidth="1"/>
    <col min="7687" max="7687" width="7.85546875" style="1" customWidth="1"/>
    <col min="7688" max="7932" width="9.140625" style="1"/>
    <col min="7933" max="7933" width="9.28515625" style="1" bestFit="1" customWidth="1"/>
    <col min="7934" max="7936" width="9.140625" style="1"/>
    <col min="7937" max="7937" width="15.5703125" style="1" bestFit="1" customWidth="1"/>
    <col min="7938" max="7938" width="9.140625" style="1"/>
    <col min="7939" max="7939" width="10.7109375" style="1" customWidth="1"/>
    <col min="7940" max="7940" width="9.140625" style="1"/>
    <col min="7941" max="7941" width="13" style="1" bestFit="1" customWidth="1"/>
    <col min="7942" max="7942" width="66.42578125" style="1" customWidth="1"/>
    <col min="7943" max="7943" width="7.85546875" style="1" customWidth="1"/>
    <col min="7944" max="8188" width="9.140625" style="1"/>
    <col min="8189" max="8189" width="9.28515625" style="1" bestFit="1" customWidth="1"/>
    <col min="8190" max="8192" width="9.140625" style="1"/>
    <col min="8193" max="8193" width="15.5703125" style="1" bestFit="1" customWidth="1"/>
    <col min="8194" max="8194" width="9.140625" style="1"/>
    <col min="8195" max="8195" width="10.7109375" style="1" customWidth="1"/>
    <col min="8196" max="8196" width="9.140625" style="1"/>
    <col min="8197" max="8197" width="13" style="1" bestFit="1" customWidth="1"/>
    <col min="8198" max="8198" width="66.42578125" style="1" customWidth="1"/>
    <col min="8199" max="8199" width="7.85546875" style="1" customWidth="1"/>
    <col min="8200" max="8444" width="9.140625" style="1"/>
    <col min="8445" max="8445" width="9.28515625" style="1" bestFit="1" customWidth="1"/>
    <col min="8446" max="8448" width="9.140625" style="1"/>
    <col min="8449" max="8449" width="15.5703125" style="1" bestFit="1" customWidth="1"/>
    <col min="8450" max="8450" width="9.140625" style="1"/>
    <col min="8451" max="8451" width="10.7109375" style="1" customWidth="1"/>
    <col min="8452" max="8452" width="9.140625" style="1"/>
    <col min="8453" max="8453" width="13" style="1" bestFit="1" customWidth="1"/>
    <col min="8454" max="8454" width="66.42578125" style="1" customWidth="1"/>
    <col min="8455" max="8455" width="7.85546875" style="1" customWidth="1"/>
    <col min="8456" max="8700" width="9.140625" style="1"/>
    <col min="8701" max="8701" width="9.28515625" style="1" bestFit="1" customWidth="1"/>
    <col min="8702" max="8704" width="9.140625" style="1"/>
    <col min="8705" max="8705" width="15.5703125" style="1" bestFit="1" customWidth="1"/>
    <col min="8706" max="8706" width="9.140625" style="1"/>
    <col min="8707" max="8707" width="10.7109375" style="1" customWidth="1"/>
    <col min="8708" max="8708" width="9.140625" style="1"/>
    <col min="8709" max="8709" width="13" style="1" bestFit="1" customWidth="1"/>
    <col min="8710" max="8710" width="66.42578125" style="1" customWidth="1"/>
    <col min="8711" max="8711" width="7.85546875" style="1" customWidth="1"/>
    <col min="8712" max="8956" width="9.140625" style="1"/>
    <col min="8957" max="8957" width="9.28515625" style="1" bestFit="1" customWidth="1"/>
    <col min="8958" max="8960" width="9.140625" style="1"/>
    <col min="8961" max="8961" width="15.5703125" style="1" bestFit="1" customWidth="1"/>
    <col min="8962" max="8962" width="9.140625" style="1"/>
    <col min="8963" max="8963" width="10.7109375" style="1" customWidth="1"/>
    <col min="8964" max="8964" width="9.140625" style="1"/>
    <col min="8965" max="8965" width="13" style="1" bestFit="1" customWidth="1"/>
    <col min="8966" max="8966" width="66.42578125" style="1" customWidth="1"/>
    <col min="8967" max="8967" width="7.85546875" style="1" customWidth="1"/>
    <col min="8968" max="9212" width="9.140625" style="1"/>
    <col min="9213" max="9213" width="9.28515625" style="1" bestFit="1" customWidth="1"/>
    <col min="9214" max="9216" width="9.140625" style="1"/>
    <col min="9217" max="9217" width="15.5703125" style="1" bestFit="1" customWidth="1"/>
    <col min="9218" max="9218" width="9.140625" style="1"/>
    <col min="9219" max="9219" width="10.7109375" style="1" customWidth="1"/>
    <col min="9220" max="9220" width="9.140625" style="1"/>
    <col min="9221" max="9221" width="13" style="1" bestFit="1" customWidth="1"/>
    <col min="9222" max="9222" width="66.42578125" style="1" customWidth="1"/>
    <col min="9223" max="9223" width="7.85546875" style="1" customWidth="1"/>
    <col min="9224" max="9468" width="9.140625" style="1"/>
    <col min="9469" max="9469" width="9.28515625" style="1" bestFit="1" customWidth="1"/>
    <col min="9470" max="9472" width="9.140625" style="1"/>
    <col min="9473" max="9473" width="15.5703125" style="1" bestFit="1" customWidth="1"/>
    <col min="9474" max="9474" width="9.140625" style="1"/>
    <col min="9475" max="9475" width="10.7109375" style="1" customWidth="1"/>
    <col min="9476" max="9476" width="9.140625" style="1"/>
    <col min="9477" max="9477" width="13" style="1" bestFit="1" customWidth="1"/>
    <col min="9478" max="9478" width="66.42578125" style="1" customWidth="1"/>
    <col min="9479" max="9479" width="7.85546875" style="1" customWidth="1"/>
    <col min="9480" max="9724" width="9.140625" style="1"/>
    <col min="9725" max="9725" width="9.28515625" style="1" bestFit="1" customWidth="1"/>
    <col min="9726" max="9728" width="9.140625" style="1"/>
    <col min="9729" max="9729" width="15.5703125" style="1" bestFit="1" customWidth="1"/>
    <col min="9730" max="9730" width="9.140625" style="1"/>
    <col min="9731" max="9731" width="10.7109375" style="1" customWidth="1"/>
    <col min="9732" max="9732" width="9.140625" style="1"/>
    <col min="9733" max="9733" width="13" style="1" bestFit="1" customWidth="1"/>
    <col min="9734" max="9734" width="66.42578125" style="1" customWidth="1"/>
    <col min="9735" max="9735" width="7.85546875" style="1" customWidth="1"/>
    <col min="9736" max="9980" width="9.140625" style="1"/>
    <col min="9981" max="9981" width="9.28515625" style="1" bestFit="1" customWidth="1"/>
    <col min="9982" max="9984" width="9.140625" style="1"/>
    <col min="9985" max="9985" width="15.5703125" style="1" bestFit="1" customWidth="1"/>
    <col min="9986" max="9986" width="9.140625" style="1"/>
    <col min="9987" max="9987" width="10.7109375" style="1" customWidth="1"/>
    <col min="9988" max="9988" width="9.140625" style="1"/>
    <col min="9989" max="9989" width="13" style="1" bestFit="1" customWidth="1"/>
    <col min="9990" max="9990" width="66.42578125" style="1" customWidth="1"/>
    <col min="9991" max="9991" width="7.85546875" style="1" customWidth="1"/>
    <col min="9992" max="10236" width="9.140625" style="1"/>
    <col min="10237" max="10237" width="9.28515625" style="1" bestFit="1" customWidth="1"/>
    <col min="10238" max="10240" width="9.140625" style="1"/>
    <col min="10241" max="10241" width="15.5703125" style="1" bestFit="1" customWidth="1"/>
    <col min="10242" max="10242" width="9.140625" style="1"/>
    <col min="10243" max="10243" width="10.7109375" style="1" customWidth="1"/>
    <col min="10244" max="10244" width="9.140625" style="1"/>
    <col min="10245" max="10245" width="13" style="1" bestFit="1" customWidth="1"/>
    <col min="10246" max="10246" width="66.42578125" style="1" customWidth="1"/>
    <col min="10247" max="10247" width="7.85546875" style="1" customWidth="1"/>
    <col min="10248" max="10492" width="9.140625" style="1"/>
    <col min="10493" max="10493" width="9.28515625" style="1" bestFit="1" customWidth="1"/>
    <col min="10494" max="10496" width="9.140625" style="1"/>
    <col min="10497" max="10497" width="15.5703125" style="1" bestFit="1" customWidth="1"/>
    <col min="10498" max="10498" width="9.140625" style="1"/>
    <col min="10499" max="10499" width="10.7109375" style="1" customWidth="1"/>
    <col min="10500" max="10500" width="9.140625" style="1"/>
    <col min="10501" max="10501" width="13" style="1" bestFit="1" customWidth="1"/>
    <col min="10502" max="10502" width="66.42578125" style="1" customWidth="1"/>
    <col min="10503" max="10503" width="7.85546875" style="1" customWidth="1"/>
    <col min="10504" max="10748" width="9.140625" style="1"/>
    <col min="10749" max="10749" width="9.28515625" style="1" bestFit="1" customWidth="1"/>
    <col min="10750" max="10752" width="9.140625" style="1"/>
    <col min="10753" max="10753" width="15.5703125" style="1" bestFit="1" customWidth="1"/>
    <col min="10754" max="10754" width="9.140625" style="1"/>
    <col min="10755" max="10755" width="10.7109375" style="1" customWidth="1"/>
    <col min="10756" max="10756" width="9.140625" style="1"/>
    <col min="10757" max="10757" width="13" style="1" bestFit="1" customWidth="1"/>
    <col min="10758" max="10758" width="66.42578125" style="1" customWidth="1"/>
    <col min="10759" max="10759" width="7.85546875" style="1" customWidth="1"/>
    <col min="10760" max="11004" width="9.140625" style="1"/>
    <col min="11005" max="11005" width="9.28515625" style="1" bestFit="1" customWidth="1"/>
    <col min="11006" max="11008" width="9.140625" style="1"/>
    <col min="11009" max="11009" width="15.5703125" style="1" bestFit="1" customWidth="1"/>
    <col min="11010" max="11010" width="9.140625" style="1"/>
    <col min="11011" max="11011" width="10.7109375" style="1" customWidth="1"/>
    <col min="11012" max="11012" width="9.140625" style="1"/>
    <col min="11013" max="11013" width="13" style="1" bestFit="1" customWidth="1"/>
    <col min="11014" max="11014" width="66.42578125" style="1" customWidth="1"/>
    <col min="11015" max="11015" width="7.85546875" style="1" customWidth="1"/>
    <col min="11016" max="11260" width="9.140625" style="1"/>
    <col min="11261" max="11261" width="9.28515625" style="1" bestFit="1" customWidth="1"/>
    <col min="11262" max="11264" width="9.140625" style="1"/>
    <col min="11265" max="11265" width="15.5703125" style="1" bestFit="1" customWidth="1"/>
    <col min="11266" max="11266" width="9.140625" style="1"/>
    <col min="11267" max="11267" width="10.7109375" style="1" customWidth="1"/>
    <col min="11268" max="11268" width="9.140625" style="1"/>
    <col min="11269" max="11269" width="13" style="1" bestFit="1" customWidth="1"/>
    <col min="11270" max="11270" width="66.42578125" style="1" customWidth="1"/>
    <col min="11271" max="11271" width="7.85546875" style="1" customWidth="1"/>
    <col min="11272" max="11516" width="9.140625" style="1"/>
    <col min="11517" max="11517" width="9.28515625" style="1" bestFit="1" customWidth="1"/>
    <col min="11518" max="11520" width="9.140625" style="1"/>
    <col min="11521" max="11521" width="15.5703125" style="1" bestFit="1" customWidth="1"/>
    <col min="11522" max="11522" width="9.140625" style="1"/>
    <col min="11523" max="11523" width="10.7109375" style="1" customWidth="1"/>
    <col min="11524" max="11524" width="9.140625" style="1"/>
    <col min="11525" max="11525" width="13" style="1" bestFit="1" customWidth="1"/>
    <col min="11526" max="11526" width="66.42578125" style="1" customWidth="1"/>
    <col min="11527" max="11527" width="7.85546875" style="1" customWidth="1"/>
    <col min="11528" max="11772" width="9.140625" style="1"/>
    <col min="11773" max="11773" width="9.28515625" style="1" bestFit="1" customWidth="1"/>
    <col min="11774" max="11776" width="9.140625" style="1"/>
    <col min="11777" max="11777" width="15.5703125" style="1" bestFit="1" customWidth="1"/>
    <col min="11778" max="11778" width="9.140625" style="1"/>
    <col min="11779" max="11779" width="10.7109375" style="1" customWidth="1"/>
    <col min="11780" max="11780" width="9.140625" style="1"/>
    <col min="11781" max="11781" width="13" style="1" bestFit="1" customWidth="1"/>
    <col min="11782" max="11782" width="66.42578125" style="1" customWidth="1"/>
    <col min="11783" max="11783" width="7.85546875" style="1" customWidth="1"/>
    <col min="11784" max="12028" width="9.140625" style="1"/>
    <col min="12029" max="12029" width="9.28515625" style="1" bestFit="1" customWidth="1"/>
    <col min="12030" max="12032" width="9.140625" style="1"/>
    <col min="12033" max="12033" width="15.5703125" style="1" bestFit="1" customWidth="1"/>
    <col min="12034" max="12034" width="9.140625" style="1"/>
    <col min="12035" max="12035" width="10.7109375" style="1" customWidth="1"/>
    <col min="12036" max="12036" width="9.140625" style="1"/>
    <col min="12037" max="12037" width="13" style="1" bestFit="1" customWidth="1"/>
    <col min="12038" max="12038" width="66.42578125" style="1" customWidth="1"/>
    <col min="12039" max="12039" width="7.85546875" style="1" customWidth="1"/>
    <col min="12040" max="12284" width="9.140625" style="1"/>
    <col min="12285" max="12285" width="9.28515625" style="1" bestFit="1" customWidth="1"/>
    <col min="12286" max="12288" width="9.140625" style="1"/>
    <col min="12289" max="12289" width="15.5703125" style="1" bestFit="1" customWidth="1"/>
    <col min="12290" max="12290" width="9.140625" style="1"/>
    <col min="12291" max="12291" width="10.7109375" style="1" customWidth="1"/>
    <col min="12292" max="12292" width="9.140625" style="1"/>
    <col min="12293" max="12293" width="13" style="1" bestFit="1" customWidth="1"/>
    <col min="12294" max="12294" width="66.42578125" style="1" customWidth="1"/>
    <col min="12295" max="12295" width="7.85546875" style="1" customWidth="1"/>
    <col min="12296" max="12540" width="9.140625" style="1"/>
    <col min="12541" max="12541" width="9.28515625" style="1" bestFit="1" customWidth="1"/>
    <col min="12542" max="12544" width="9.140625" style="1"/>
    <col min="12545" max="12545" width="15.5703125" style="1" bestFit="1" customWidth="1"/>
    <col min="12546" max="12546" width="9.140625" style="1"/>
    <col min="12547" max="12547" width="10.7109375" style="1" customWidth="1"/>
    <col min="12548" max="12548" width="9.140625" style="1"/>
    <col min="12549" max="12549" width="13" style="1" bestFit="1" customWidth="1"/>
    <col min="12550" max="12550" width="66.42578125" style="1" customWidth="1"/>
    <col min="12551" max="12551" width="7.85546875" style="1" customWidth="1"/>
    <col min="12552" max="12796" width="9.140625" style="1"/>
    <col min="12797" max="12797" width="9.28515625" style="1" bestFit="1" customWidth="1"/>
    <col min="12798" max="12800" width="9.140625" style="1"/>
    <col min="12801" max="12801" width="15.5703125" style="1" bestFit="1" customWidth="1"/>
    <col min="12802" max="12802" width="9.140625" style="1"/>
    <col min="12803" max="12803" width="10.7109375" style="1" customWidth="1"/>
    <col min="12804" max="12804" width="9.140625" style="1"/>
    <col min="12805" max="12805" width="13" style="1" bestFit="1" customWidth="1"/>
    <col min="12806" max="12806" width="66.42578125" style="1" customWidth="1"/>
    <col min="12807" max="12807" width="7.85546875" style="1" customWidth="1"/>
    <col min="12808" max="13052" width="9.140625" style="1"/>
    <col min="13053" max="13053" width="9.28515625" style="1" bestFit="1" customWidth="1"/>
    <col min="13054" max="13056" width="9.140625" style="1"/>
    <col min="13057" max="13057" width="15.5703125" style="1" bestFit="1" customWidth="1"/>
    <col min="13058" max="13058" width="9.140625" style="1"/>
    <col min="13059" max="13059" width="10.7109375" style="1" customWidth="1"/>
    <col min="13060" max="13060" width="9.140625" style="1"/>
    <col min="13061" max="13061" width="13" style="1" bestFit="1" customWidth="1"/>
    <col min="13062" max="13062" width="66.42578125" style="1" customWidth="1"/>
    <col min="13063" max="13063" width="7.85546875" style="1" customWidth="1"/>
    <col min="13064" max="13308" width="9.140625" style="1"/>
    <col min="13309" max="13309" width="9.28515625" style="1" bestFit="1" customWidth="1"/>
    <col min="13310" max="13312" width="9.140625" style="1"/>
    <col min="13313" max="13313" width="15.5703125" style="1" bestFit="1" customWidth="1"/>
    <col min="13314" max="13314" width="9.140625" style="1"/>
    <col min="13315" max="13315" width="10.7109375" style="1" customWidth="1"/>
    <col min="13316" max="13316" width="9.140625" style="1"/>
    <col min="13317" max="13317" width="13" style="1" bestFit="1" customWidth="1"/>
    <col min="13318" max="13318" width="66.42578125" style="1" customWidth="1"/>
    <col min="13319" max="13319" width="7.85546875" style="1" customWidth="1"/>
    <col min="13320" max="13564" width="9.140625" style="1"/>
    <col min="13565" max="13565" width="9.28515625" style="1" bestFit="1" customWidth="1"/>
    <col min="13566" max="13568" width="9.140625" style="1"/>
    <col min="13569" max="13569" width="15.5703125" style="1" bestFit="1" customWidth="1"/>
    <col min="13570" max="13570" width="9.140625" style="1"/>
    <col min="13571" max="13571" width="10.7109375" style="1" customWidth="1"/>
    <col min="13572" max="13572" width="9.140625" style="1"/>
    <col min="13573" max="13573" width="13" style="1" bestFit="1" customWidth="1"/>
    <col min="13574" max="13574" width="66.42578125" style="1" customWidth="1"/>
    <col min="13575" max="13575" width="7.85546875" style="1" customWidth="1"/>
    <col min="13576" max="13820" width="9.140625" style="1"/>
    <col min="13821" max="13821" width="9.28515625" style="1" bestFit="1" customWidth="1"/>
    <col min="13822" max="13824" width="9.140625" style="1"/>
    <col min="13825" max="13825" width="15.5703125" style="1" bestFit="1" customWidth="1"/>
    <col min="13826" max="13826" width="9.140625" style="1"/>
    <col min="13827" max="13827" width="10.7109375" style="1" customWidth="1"/>
    <col min="13828" max="13828" width="9.140625" style="1"/>
    <col min="13829" max="13829" width="13" style="1" bestFit="1" customWidth="1"/>
    <col min="13830" max="13830" width="66.42578125" style="1" customWidth="1"/>
    <col min="13831" max="13831" width="7.85546875" style="1" customWidth="1"/>
    <col min="13832" max="14076" width="9.140625" style="1"/>
    <col min="14077" max="14077" width="9.28515625" style="1" bestFit="1" customWidth="1"/>
    <col min="14078" max="14080" width="9.140625" style="1"/>
    <col min="14081" max="14081" width="15.5703125" style="1" bestFit="1" customWidth="1"/>
    <col min="14082" max="14082" width="9.140625" style="1"/>
    <col min="14083" max="14083" width="10.7109375" style="1" customWidth="1"/>
    <col min="14084" max="14084" width="9.140625" style="1"/>
    <col min="14085" max="14085" width="13" style="1" bestFit="1" customWidth="1"/>
    <col min="14086" max="14086" width="66.42578125" style="1" customWidth="1"/>
    <col min="14087" max="14087" width="7.85546875" style="1" customWidth="1"/>
    <col min="14088" max="14332" width="9.140625" style="1"/>
    <col min="14333" max="14333" width="9.28515625" style="1" bestFit="1" customWidth="1"/>
    <col min="14334" max="14336" width="9.140625" style="1"/>
    <col min="14337" max="14337" width="15.5703125" style="1" bestFit="1" customWidth="1"/>
    <col min="14338" max="14338" width="9.140625" style="1"/>
    <col min="14339" max="14339" width="10.7109375" style="1" customWidth="1"/>
    <col min="14340" max="14340" width="9.140625" style="1"/>
    <col min="14341" max="14341" width="13" style="1" bestFit="1" customWidth="1"/>
    <col min="14342" max="14342" width="66.42578125" style="1" customWidth="1"/>
    <col min="14343" max="14343" width="7.85546875" style="1" customWidth="1"/>
    <col min="14344" max="14588" width="9.140625" style="1"/>
    <col min="14589" max="14589" width="9.28515625" style="1" bestFit="1" customWidth="1"/>
    <col min="14590" max="14592" width="9.140625" style="1"/>
    <col min="14593" max="14593" width="15.5703125" style="1" bestFit="1" customWidth="1"/>
    <col min="14594" max="14594" width="9.140625" style="1"/>
    <col min="14595" max="14595" width="10.7109375" style="1" customWidth="1"/>
    <col min="14596" max="14596" width="9.140625" style="1"/>
    <col min="14597" max="14597" width="13" style="1" bestFit="1" customWidth="1"/>
    <col min="14598" max="14598" width="66.42578125" style="1" customWidth="1"/>
    <col min="14599" max="14599" width="7.85546875" style="1" customWidth="1"/>
    <col min="14600" max="14844" width="9.140625" style="1"/>
    <col min="14845" max="14845" width="9.28515625" style="1" bestFit="1" customWidth="1"/>
    <col min="14846" max="14848" width="9.140625" style="1"/>
    <col min="14849" max="14849" width="15.5703125" style="1" bestFit="1" customWidth="1"/>
    <col min="14850" max="14850" width="9.140625" style="1"/>
    <col min="14851" max="14851" width="10.7109375" style="1" customWidth="1"/>
    <col min="14852" max="14852" width="9.140625" style="1"/>
    <col min="14853" max="14853" width="13" style="1" bestFit="1" customWidth="1"/>
    <col min="14854" max="14854" width="66.42578125" style="1" customWidth="1"/>
    <col min="14855" max="14855" width="7.85546875" style="1" customWidth="1"/>
    <col min="14856" max="15100" width="9.140625" style="1"/>
    <col min="15101" max="15101" width="9.28515625" style="1" bestFit="1" customWidth="1"/>
    <col min="15102" max="15104" width="9.140625" style="1"/>
    <col min="15105" max="15105" width="15.5703125" style="1" bestFit="1" customWidth="1"/>
    <col min="15106" max="15106" width="9.140625" style="1"/>
    <col min="15107" max="15107" width="10.7109375" style="1" customWidth="1"/>
    <col min="15108" max="15108" width="9.140625" style="1"/>
    <col min="15109" max="15109" width="13" style="1" bestFit="1" customWidth="1"/>
    <col min="15110" max="15110" width="66.42578125" style="1" customWidth="1"/>
    <col min="15111" max="15111" width="7.85546875" style="1" customWidth="1"/>
    <col min="15112" max="15356" width="9.140625" style="1"/>
    <col min="15357" max="15357" width="9.28515625" style="1" bestFit="1" customWidth="1"/>
    <col min="15358" max="15360" width="9.140625" style="1"/>
    <col min="15361" max="15361" width="15.5703125" style="1" bestFit="1" customWidth="1"/>
    <col min="15362" max="15362" width="9.140625" style="1"/>
    <col min="15363" max="15363" width="10.7109375" style="1" customWidth="1"/>
    <col min="15364" max="15364" width="9.140625" style="1"/>
    <col min="15365" max="15365" width="13" style="1" bestFit="1" customWidth="1"/>
    <col min="15366" max="15366" width="66.42578125" style="1" customWidth="1"/>
    <col min="15367" max="15367" width="7.85546875" style="1" customWidth="1"/>
    <col min="15368" max="15612" width="9.140625" style="1"/>
    <col min="15613" max="15613" width="9.28515625" style="1" bestFit="1" customWidth="1"/>
    <col min="15614" max="15616" width="9.140625" style="1"/>
    <col min="15617" max="15617" width="15.5703125" style="1" bestFit="1" customWidth="1"/>
    <col min="15618" max="15618" width="9.140625" style="1"/>
    <col min="15619" max="15619" width="10.7109375" style="1" customWidth="1"/>
    <col min="15620" max="15620" width="9.140625" style="1"/>
    <col min="15621" max="15621" width="13" style="1" bestFit="1" customWidth="1"/>
    <col min="15622" max="15622" width="66.42578125" style="1" customWidth="1"/>
    <col min="15623" max="15623" width="7.85546875" style="1" customWidth="1"/>
    <col min="15624" max="15868" width="9.140625" style="1"/>
    <col min="15869" max="15869" width="9.28515625" style="1" bestFit="1" customWidth="1"/>
    <col min="15870" max="15872" width="9.140625" style="1"/>
    <col min="15873" max="15873" width="15.5703125" style="1" bestFit="1" customWidth="1"/>
    <col min="15874" max="15874" width="9.140625" style="1"/>
    <col min="15875" max="15875" width="10.7109375" style="1" customWidth="1"/>
    <col min="15876" max="15876" width="9.140625" style="1"/>
    <col min="15877" max="15877" width="13" style="1" bestFit="1" customWidth="1"/>
    <col min="15878" max="15878" width="66.42578125" style="1" customWidth="1"/>
    <col min="15879" max="15879" width="7.85546875" style="1" customWidth="1"/>
    <col min="15880" max="16124" width="9.140625" style="1"/>
    <col min="16125" max="16125" width="9.28515625" style="1" bestFit="1" customWidth="1"/>
    <col min="16126" max="16128" width="9.140625" style="1"/>
    <col min="16129" max="16129" width="15.5703125" style="1" bestFit="1" customWidth="1"/>
    <col min="16130" max="16130" width="9.140625" style="1"/>
    <col min="16131" max="16131" width="10.7109375" style="1" customWidth="1"/>
    <col min="16132" max="16132" width="9.140625" style="1"/>
    <col min="16133" max="16133" width="13" style="1" bestFit="1" customWidth="1"/>
    <col min="16134" max="16134" width="66.42578125" style="1" customWidth="1"/>
    <col min="16135" max="16135" width="7.85546875" style="1" customWidth="1"/>
    <col min="16136" max="16384" width="9.140625" style="1"/>
  </cols>
  <sheetData>
    <row r="1" spans="1:12" x14ac:dyDescent="0.2">
      <c r="A1" s="23" t="s">
        <v>77</v>
      </c>
    </row>
    <row r="3" spans="1:12" x14ac:dyDescent="0.2">
      <c r="A3" s="38" t="s">
        <v>52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x14ac:dyDescent="0.2">
      <c r="A4" s="23" t="s">
        <v>44</v>
      </c>
      <c r="C4" s="35" t="s">
        <v>15</v>
      </c>
      <c r="D4" s="36"/>
      <c r="E4" s="37"/>
      <c r="F4" s="35" t="s">
        <v>16</v>
      </c>
      <c r="G4" s="35" t="s">
        <v>22</v>
      </c>
      <c r="H4" s="35" t="s">
        <v>23</v>
      </c>
      <c r="I4" s="35" t="s">
        <v>51</v>
      </c>
    </row>
    <row r="5" spans="1:12" x14ac:dyDescent="0.2">
      <c r="C5" s="14" t="s">
        <v>4</v>
      </c>
      <c r="D5" s="13" t="s">
        <v>0</v>
      </c>
      <c r="E5" s="14" t="s">
        <v>1</v>
      </c>
      <c r="F5" s="15" t="s">
        <v>18</v>
      </c>
      <c r="G5" s="15" t="s">
        <v>20</v>
      </c>
      <c r="H5" s="15" t="s">
        <v>63</v>
      </c>
      <c r="I5" s="15" t="s">
        <v>63</v>
      </c>
      <c r="J5" s="15" t="s">
        <v>14</v>
      </c>
    </row>
    <row r="6" spans="1:12" x14ac:dyDescent="0.2">
      <c r="A6" s="1" t="s">
        <v>2</v>
      </c>
      <c r="B6" s="1" t="s">
        <v>3</v>
      </c>
      <c r="C6" s="14" t="s">
        <v>17</v>
      </c>
      <c r="D6" s="13" t="s">
        <v>1</v>
      </c>
      <c r="E6" s="14" t="s">
        <v>5</v>
      </c>
      <c r="F6" s="15" t="s">
        <v>19</v>
      </c>
      <c r="G6" s="15" t="s">
        <v>21</v>
      </c>
      <c r="H6" s="15" t="s">
        <v>80</v>
      </c>
      <c r="I6" s="15" t="s">
        <v>79</v>
      </c>
      <c r="J6" s="15" t="s">
        <v>29</v>
      </c>
    </row>
    <row r="7" spans="1:12" x14ac:dyDescent="0.2">
      <c r="A7" s="1">
        <v>387</v>
      </c>
      <c r="B7" s="1" t="s">
        <v>7</v>
      </c>
      <c r="C7" s="2">
        <f>'ROG 84G'!Q6</f>
        <v>1902277.8592307684</v>
      </c>
      <c r="D7" s="13">
        <v>0.19800000000000001</v>
      </c>
      <c r="E7" s="2">
        <f t="shared" ref="E7:E17" si="0">C7*D7</f>
        <v>376651.01612769219</v>
      </c>
      <c r="F7" s="16">
        <f t="shared" ref="F7:F17" si="1">C7-E7</f>
        <v>1525626.8431030763</v>
      </c>
      <c r="G7" s="47">
        <v>75932</v>
      </c>
      <c r="H7" s="17">
        <v>0.04</v>
      </c>
      <c r="I7" s="17">
        <v>0.04</v>
      </c>
      <c r="J7" s="47">
        <f t="shared" ref="J7:J17" si="2">G7*D7</f>
        <v>15034.536</v>
      </c>
      <c r="K7" s="20"/>
      <c r="L7" s="16"/>
    </row>
    <row r="8" spans="1:12" x14ac:dyDescent="0.2">
      <c r="A8" s="1">
        <v>390</v>
      </c>
      <c r="B8" s="1" t="s">
        <v>6</v>
      </c>
      <c r="C8" s="2">
        <f>'ROG 84G'!Q7</f>
        <v>1983001.7376923077</v>
      </c>
      <c r="D8" s="13">
        <v>0.121</v>
      </c>
      <c r="E8" s="2">
        <f t="shared" si="0"/>
        <v>239943.21026076924</v>
      </c>
      <c r="F8" s="16">
        <f t="shared" si="1"/>
        <v>1743058.5274315383</v>
      </c>
      <c r="G8" s="47">
        <v>45601.14</v>
      </c>
      <c r="H8" s="17">
        <v>2.3E-2</v>
      </c>
      <c r="I8" s="17">
        <v>2.3E-2</v>
      </c>
      <c r="J8" s="47">
        <f t="shared" si="2"/>
        <v>5517.73794</v>
      </c>
      <c r="K8" s="20"/>
      <c r="L8" s="16"/>
    </row>
    <row r="9" spans="1:12" x14ac:dyDescent="0.2">
      <c r="A9" s="1">
        <v>3910</v>
      </c>
      <c r="B9" s="1" t="s">
        <v>24</v>
      </c>
      <c r="C9" s="2">
        <f>'ROG 84G'!Q8</f>
        <v>972527.74846153834</v>
      </c>
      <c r="D9" s="13">
        <v>0.146476</v>
      </c>
      <c r="E9" s="2">
        <f t="shared" si="0"/>
        <v>142451.97448365227</v>
      </c>
      <c r="F9" s="16">
        <f t="shared" si="1"/>
        <v>830075.77397788607</v>
      </c>
      <c r="G9" s="47">
        <f>84310.52-3953</f>
        <v>80357.52</v>
      </c>
      <c r="H9" s="17">
        <f>1/14</f>
        <v>7.1428571428571425E-2</v>
      </c>
      <c r="I9" s="17">
        <f>1/14</f>
        <v>7.1428571428571425E-2</v>
      </c>
      <c r="J9" s="47">
        <f t="shared" si="2"/>
        <v>11770.448099520001</v>
      </c>
      <c r="K9" s="20"/>
      <c r="L9" s="16"/>
    </row>
    <row r="10" spans="1:12" x14ac:dyDescent="0.2">
      <c r="A10" s="1">
        <v>3911</v>
      </c>
      <c r="B10" s="1" t="s">
        <v>25</v>
      </c>
      <c r="C10" s="2">
        <f>'ROG 84G'!Q9</f>
        <v>142364.9169230769</v>
      </c>
      <c r="D10" s="13">
        <v>0.146476</v>
      </c>
      <c r="E10" s="2">
        <f t="shared" si="0"/>
        <v>20853.043571224611</v>
      </c>
      <c r="F10" s="16">
        <f t="shared" si="1"/>
        <v>121511.87335185229</v>
      </c>
      <c r="G10" s="47">
        <v>14230.800000000003</v>
      </c>
      <c r="H10" s="17">
        <f>1/10</f>
        <v>0.1</v>
      </c>
      <c r="I10" s="17">
        <f>1/10</f>
        <v>0.1</v>
      </c>
      <c r="J10" s="47">
        <f t="shared" si="2"/>
        <v>2084.4706608000001</v>
      </c>
      <c r="K10" s="20"/>
      <c r="L10" s="16"/>
    </row>
    <row r="11" spans="1:12" x14ac:dyDescent="0.2">
      <c r="A11" s="1">
        <v>3912</v>
      </c>
      <c r="B11" s="1" t="s">
        <v>26</v>
      </c>
      <c r="C11" s="2">
        <f>'ROG 84G'!Q10</f>
        <v>65137.76692307691</v>
      </c>
      <c r="D11" s="13">
        <v>0.146476</v>
      </c>
      <c r="E11" s="2">
        <f t="shared" si="0"/>
        <v>9541.1195478246136</v>
      </c>
      <c r="F11" s="16">
        <f t="shared" si="1"/>
        <v>55596.647375252294</v>
      </c>
      <c r="G11" s="47">
        <f>37350.62-27081</f>
        <v>10269.620000000003</v>
      </c>
      <c r="H11" s="17">
        <f t="shared" ref="H11:I13" si="3">1/10</f>
        <v>0.1</v>
      </c>
      <c r="I11" s="17">
        <f t="shared" si="3"/>
        <v>0.1</v>
      </c>
      <c r="J11" s="47">
        <f t="shared" si="2"/>
        <v>1504.2528591200003</v>
      </c>
      <c r="K11" s="20"/>
      <c r="L11" s="16"/>
    </row>
    <row r="12" spans="1:12" x14ac:dyDescent="0.2">
      <c r="A12" s="1">
        <v>3913</v>
      </c>
      <c r="B12" s="1" t="s">
        <v>27</v>
      </c>
      <c r="C12" s="2">
        <f>'ROG 84G'!Q11</f>
        <v>64324.55692307694</v>
      </c>
      <c r="D12" s="13">
        <v>0.146476</v>
      </c>
      <c r="E12" s="2">
        <f t="shared" si="0"/>
        <v>9422.0037998646167</v>
      </c>
      <c r="F12" s="16">
        <f t="shared" si="1"/>
        <v>54902.553123212325</v>
      </c>
      <c r="G12" s="47">
        <v>12067.860000000002</v>
      </c>
      <c r="H12" s="17">
        <f>1/5</f>
        <v>0.2</v>
      </c>
      <c r="I12" s="17">
        <f>1/5</f>
        <v>0.2</v>
      </c>
      <c r="J12" s="47">
        <f t="shared" si="2"/>
        <v>1767.6518613600003</v>
      </c>
      <c r="K12" s="20"/>
      <c r="L12" s="16"/>
    </row>
    <row r="13" spans="1:12" x14ac:dyDescent="0.2">
      <c r="A13" s="1">
        <v>3914</v>
      </c>
      <c r="B13" s="1" t="s">
        <v>28</v>
      </c>
      <c r="C13" s="2">
        <f>'ROG 84G'!Q12</f>
        <v>4912497.4484615382</v>
      </c>
      <c r="D13" s="13">
        <v>0.146476</v>
      </c>
      <c r="E13" s="2">
        <f t="shared" si="0"/>
        <v>719562.97626085219</v>
      </c>
      <c r="F13" s="16">
        <f t="shared" si="1"/>
        <v>4192934.4722006861</v>
      </c>
      <c r="G13" s="47">
        <f>633552.03</f>
        <v>633552.03</v>
      </c>
      <c r="H13" s="17">
        <f t="shared" si="3"/>
        <v>0.1</v>
      </c>
      <c r="I13" s="17">
        <f t="shared" si="3"/>
        <v>0.1</v>
      </c>
      <c r="J13" s="47">
        <f t="shared" si="2"/>
        <v>92800.16714628</v>
      </c>
      <c r="K13" s="20"/>
      <c r="L13" s="16"/>
    </row>
    <row r="14" spans="1:12" x14ac:dyDescent="0.2">
      <c r="A14" s="1">
        <v>394</v>
      </c>
      <c r="B14" s="1" t="s">
        <v>8</v>
      </c>
      <c r="C14" s="2">
        <f>'ROG 84G'!Q13</f>
        <v>734253.36615384615</v>
      </c>
      <c r="D14" s="13">
        <v>0.05</v>
      </c>
      <c r="E14" s="2">
        <f t="shared" si="0"/>
        <v>36712.668307692307</v>
      </c>
      <c r="F14" s="16">
        <f t="shared" si="1"/>
        <v>697540.69784615387</v>
      </c>
      <c r="G14" s="47">
        <v>50710</v>
      </c>
      <c r="H14" s="17">
        <v>6.7000000000000004E-2</v>
      </c>
      <c r="I14" s="17">
        <v>6.7000000000000004E-2</v>
      </c>
      <c r="J14" s="47">
        <f t="shared" si="2"/>
        <v>2535.5</v>
      </c>
      <c r="K14" s="20"/>
      <c r="L14" s="16"/>
    </row>
    <row r="15" spans="1:12" x14ac:dyDescent="0.2">
      <c r="A15" s="1">
        <v>396</v>
      </c>
      <c r="B15" s="1" t="s">
        <v>9</v>
      </c>
      <c r="C15" s="2">
        <f>'ROG 84G'!Q14</f>
        <v>953857.55307692313</v>
      </c>
      <c r="D15" s="13">
        <v>0.14321</v>
      </c>
      <c r="E15" s="2">
        <f t="shared" si="0"/>
        <v>136601.94017614616</v>
      </c>
      <c r="F15" s="16">
        <f t="shared" si="1"/>
        <v>817255.61290077702</v>
      </c>
      <c r="G15" s="47">
        <v>48891</v>
      </c>
      <c r="H15" s="17">
        <v>5.0999999999999997E-2</v>
      </c>
      <c r="I15" s="17">
        <v>5.0999999999999997E-2</v>
      </c>
      <c r="J15" s="47">
        <f t="shared" si="2"/>
        <v>7001.6801100000002</v>
      </c>
      <c r="K15" s="20"/>
      <c r="L15" s="16"/>
    </row>
    <row r="16" spans="1:12" x14ac:dyDescent="0.2">
      <c r="A16" s="1">
        <v>397</v>
      </c>
      <c r="B16" s="1" t="s">
        <v>10</v>
      </c>
      <c r="C16" s="2">
        <f>'ROG 84G'!Q15</f>
        <v>1145564.9223076922</v>
      </c>
      <c r="D16" s="13">
        <v>0.16971</v>
      </c>
      <c r="E16" s="2">
        <f t="shared" si="0"/>
        <v>194413.82296483844</v>
      </c>
      <c r="F16" s="16">
        <f t="shared" si="1"/>
        <v>951151.09934285376</v>
      </c>
      <c r="G16" s="47">
        <v>125362</v>
      </c>
      <c r="H16" s="17">
        <f>1/13</f>
        <v>7.6923076923076927E-2</v>
      </c>
      <c r="I16" s="17">
        <f>1/13</f>
        <v>7.6923076923076927E-2</v>
      </c>
      <c r="J16" s="47">
        <f t="shared" si="2"/>
        <v>21275.185020000001</v>
      </c>
      <c r="K16" s="20"/>
      <c r="L16" s="16"/>
    </row>
    <row r="17" spans="1:12" x14ac:dyDescent="0.2">
      <c r="A17" s="1">
        <v>398</v>
      </c>
      <c r="B17" s="1" t="s">
        <v>11</v>
      </c>
      <c r="C17" s="18">
        <f>'ROG 84G'!Q16</f>
        <v>194961.79</v>
      </c>
      <c r="D17" s="13">
        <v>0.1661</v>
      </c>
      <c r="E17" s="18">
        <f t="shared" si="0"/>
        <v>32383.153319000001</v>
      </c>
      <c r="F17" s="33">
        <f t="shared" si="1"/>
        <v>162578.636681</v>
      </c>
      <c r="G17" s="47">
        <v>12230.4</v>
      </c>
      <c r="H17" s="17">
        <f>1/17</f>
        <v>5.8823529411764705E-2</v>
      </c>
      <c r="I17" s="17">
        <f>1/17</f>
        <v>5.8823529411764705E-2</v>
      </c>
      <c r="J17" s="48">
        <f t="shared" si="2"/>
        <v>2031.4694399999998</v>
      </c>
      <c r="K17" s="20"/>
      <c r="L17" s="16"/>
    </row>
    <row r="19" spans="1:12" ht="12" thickBot="1" x14ac:dyDescent="0.25">
      <c r="C19" s="19">
        <f>SUM(C7:C18)</f>
        <v>13070769.666153843</v>
      </c>
      <c r="E19" s="19">
        <f>SUM(E7:E18)</f>
        <v>1918536.9288195567</v>
      </c>
      <c r="F19" s="19">
        <f>SUM(F7:F18)</f>
        <v>11152232.737334287</v>
      </c>
      <c r="J19" s="26">
        <f>SUM(J7:J18)</f>
        <v>163323.09913707999</v>
      </c>
      <c r="K19" s="1" t="s">
        <v>47</v>
      </c>
    </row>
    <row r="20" spans="1:12" ht="12" thickTop="1" x14ac:dyDescent="0.2"/>
    <row r="21" spans="1:12" x14ac:dyDescent="0.2">
      <c r="E21" s="22"/>
    </row>
    <row r="22" spans="1:12" x14ac:dyDescent="0.2">
      <c r="A22" s="23" t="s">
        <v>48</v>
      </c>
      <c r="C22" s="35" t="s">
        <v>15</v>
      </c>
      <c r="D22" s="36"/>
      <c r="E22" s="37"/>
      <c r="F22" s="35" t="s">
        <v>16</v>
      </c>
      <c r="G22" s="35" t="s">
        <v>22</v>
      </c>
      <c r="H22" s="35" t="s">
        <v>23</v>
      </c>
      <c r="I22" s="35" t="s">
        <v>51</v>
      </c>
    </row>
    <row r="23" spans="1:12" x14ac:dyDescent="0.2">
      <c r="C23" s="14" t="s">
        <v>4</v>
      </c>
      <c r="D23" s="13" t="s">
        <v>0</v>
      </c>
      <c r="E23" s="14" t="s">
        <v>1</v>
      </c>
      <c r="F23" s="15" t="s">
        <v>18</v>
      </c>
      <c r="G23" s="15" t="s">
        <v>20</v>
      </c>
      <c r="H23" s="15" t="s">
        <v>63</v>
      </c>
      <c r="I23" s="15" t="s">
        <v>63</v>
      </c>
      <c r="J23" s="15" t="s">
        <v>14</v>
      </c>
    </row>
    <row r="24" spans="1:12" x14ac:dyDescent="0.2">
      <c r="A24" s="1" t="s">
        <v>2</v>
      </c>
      <c r="B24" s="1" t="s">
        <v>3</v>
      </c>
      <c r="C24" s="14" t="s">
        <v>17</v>
      </c>
      <c r="D24" s="13" t="s">
        <v>1</v>
      </c>
      <c r="E24" s="14" t="s">
        <v>5</v>
      </c>
      <c r="F24" s="15" t="s">
        <v>19</v>
      </c>
      <c r="G24" s="15" t="s">
        <v>21</v>
      </c>
      <c r="H24" s="15" t="s">
        <v>80</v>
      </c>
      <c r="I24" s="15" t="s">
        <v>79</v>
      </c>
      <c r="J24" s="15" t="s">
        <v>29</v>
      </c>
    </row>
    <row r="25" spans="1:12" x14ac:dyDescent="0.2">
      <c r="A25" s="1">
        <v>375</v>
      </c>
      <c r="B25" s="1" t="s">
        <v>6</v>
      </c>
      <c r="C25" s="2">
        <f>'ROG 84G'!Q39</f>
        <v>788019</v>
      </c>
      <c r="D25" s="13">
        <v>0.05</v>
      </c>
      <c r="E25" s="2">
        <f>C25*D25</f>
        <v>39400.950000000004</v>
      </c>
      <c r="F25" s="16">
        <f>C25-E25</f>
        <v>748618.05</v>
      </c>
      <c r="G25" s="47">
        <v>20272</v>
      </c>
      <c r="H25" s="17">
        <v>2.5000000000000001E-2</v>
      </c>
      <c r="I25" s="17">
        <v>2.5000000000000001E-2</v>
      </c>
      <c r="J25" s="47">
        <f t="shared" ref="J25:J28" si="4">G25*D25</f>
        <v>1013.6</v>
      </c>
      <c r="K25" s="20"/>
    </row>
    <row r="26" spans="1:12" x14ac:dyDescent="0.2">
      <c r="A26" s="1">
        <v>390</v>
      </c>
      <c r="B26" s="1" t="s">
        <v>6</v>
      </c>
      <c r="C26" s="2">
        <f>'ROG 84G'!Q40</f>
        <v>68679</v>
      </c>
      <c r="D26" s="13">
        <v>0.05</v>
      </c>
      <c r="E26" s="2">
        <f>C26*D26</f>
        <v>3433.9500000000003</v>
      </c>
      <c r="F26" s="16">
        <f>C26-E26</f>
        <v>65245.05</v>
      </c>
      <c r="G26" s="47">
        <v>3327</v>
      </c>
      <c r="H26" s="17">
        <v>2.3E-2</v>
      </c>
      <c r="I26" s="17">
        <v>2.3E-2</v>
      </c>
      <c r="J26" s="47">
        <f t="shared" si="4"/>
        <v>166.35000000000002</v>
      </c>
      <c r="K26" s="20"/>
    </row>
    <row r="27" spans="1:12" x14ac:dyDescent="0.2">
      <c r="A27" s="1">
        <v>3910</v>
      </c>
      <c r="B27" s="1" t="s">
        <v>24</v>
      </c>
      <c r="C27" s="2">
        <f>'ROG 84G'!Q41</f>
        <v>93951</v>
      </c>
      <c r="D27" s="13">
        <v>0.05</v>
      </c>
      <c r="E27" s="2">
        <f>C27*D27</f>
        <v>4697.55</v>
      </c>
      <c r="F27" s="16">
        <f>C27-E27</f>
        <v>89253.45</v>
      </c>
      <c r="G27" s="47">
        <v>165542</v>
      </c>
      <c r="H27" s="17">
        <f>1/14</f>
        <v>7.1428571428571425E-2</v>
      </c>
      <c r="I27" s="17">
        <f>1/14</f>
        <v>7.1428571428571425E-2</v>
      </c>
      <c r="J27" s="47">
        <f t="shared" si="4"/>
        <v>8277.1</v>
      </c>
      <c r="K27" s="20"/>
    </row>
    <row r="28" spans="1:12" x14ac:dyDescent="0.2">
      <c r="A28" s="1">
        <v>397</v>
      </c>
      <c r="B28" s="1" t="s">
        <v>10</v>
      </c>
      <c r="C28" s="18">
        <f>'ROG 84G'!Q42</f>
        <v>856943.89461538452</v>
      </c>
      <c r="D28" s="13">
        <v>0.05</v>
      </c>
      <c r="E28" s="18">
        <f>C28*D28</f>
        <v>42847.194730769232</v>
      </c>
      <c r="F28" s="33">
        <f>C28-E28</f>
        <v>814096.69988461526</v>
      </c>
      <c r="G28" s="47">
        <v>6168</v>
      </c>
      <c r="H28" s="17">
        <f>1/13</f>
        <v>7.6923076923076927E-2</v>
      </c>
      <c r="I28" s="17">
        <f>1/13</f>
        <v>7.6923076923076927E-2</v>
      </c>
      <c r="J28" s="48">
        <f t="shared" si="4"/>
        <v>308.40000000000003</v>
      </c>
      <c r="K28" s="20"/>
    </row>
    <row r="30" spans="1:12" ht="12" thickBot="1" x14ac:dyDescent="0.25">
      <c r="C30" s="19">
        <f>SUM(C25:C29)</f>
        <v>1807592.8946153845</v>
      </c>
      <c r="E30" s="19">
        <f>SUM(E25:E29)</f>
        <v>90379.644730769243</v>
      </c>
      <c r="F30" s="19">
        <f>SUM(F25:F29)</f>
        <v>1717213.2498846152</v>
      </c>
      <c r="J30" s="26">
        <f>SUM(J25:J29)</f>
        <v>9765.4500000000007</v>
      </c>
      <c r="K30" s="1" t="s">
        <v>49</v>
      </c>
    </row>
    <row r="31" spans="1:12" ht="12" thickTop="1" x14ac:dyDescent="0.2"/>
    <row r="33" spans="1:11" ht="12" thickBot="1" x14ac:dyDescent="0.25">
      <c r="J33" s="34">
        <f>J19+J30</f>
        <v>173088.54913708</v>
      </c>
      <c r="K33" s="1" t="s">
        <v>50</v>
      </c>
    </row>
    <row r="34" spans="1:11" ht="12" thickTop="1" x14ac:dyDescent="0.2"/>
    <row r="36" spans="1:11" x14ac:dyDescent="0.2">
      <c r="A36" s="38" t="s">
        <v>53</v>
      </c>
      <c r="B36" s="38"/>
      <c r="C36" s="38"/>
      <c r="D36" s="38"/>
      <c r="E36" s="38"/>
      <c r="F36" s="38"/>
      <c r="G36" s="38"/>
      <c r="H36" s="38"/>
      <c r="I36" s="38"/>
      <c r="J36" s="38"/>
    </row>
    <row r="39" spans="1:11" x14ac:dyDescent="0.2">
      <c r="A39" s="23" t="s">
        <v>44</v>
      </c>
      <c r="C39" s="35" t="s">
        <v>15</v>
      </c>
      <c r="D39" s="36"/>
      <c r="E39" s="37"/>
      <c r="F39" s="35" t="s">
        <v>16</v>
      </c>
      <c r="G39" s="35" t="s">
        <v>22</v>
      </c>
      <c r="H39" s="35" t="s">
        <v>23</v>
      </c>
      <c r="I39" s="35" t="s">
        <v>51</v>
      </c>
    </row>
    <row r="40" spans="1:11" x14ac:dyDescent="0.2">
      <c r="C40" s="14" t="s">
        <v>4</v>
      </c>
      <c r="D40" s="13"/>
      <c r="E40" s="14" t="s">
        <v>62</v>
      </c>
      <c r="F40" s="15" t="s">
        <v>18</v>
      </c>
      <c r="G40" s="15" t="s">
        <v>20</v>
      </c>
      <c r="H40" s="15" t="s">
        <v>63</v>
      </c>
      <c r="I40" s="15" t="s">
        <v>63</v>
      </c>
      <c r="J40" s="15" t="s">
        <v>14</v>
      </c>
    </row>
    <row r="41" spans="1:11" x14ac:dyDescent="0.2">
      <c r="A41" s="1" t="s">
        <v>2</v>
      </c>
      <c r="B41" s="1" t="s">
        <v>3</v>
      </c>
      <c r="C41" s="14" t="s">
        <v>17</v>
      </c>
      <c r="D41" s="13"/>
      <c r="E41" s="14" t="s">
        <v>5</v>
      </c>
      <c r="F41" s="15" t="s">
        <v>19</v>
      </c>
      <c r="G41" s="15" t="s">
        <v>21</v>
      </c>
      <c r="H41" s="15" t="s">
        <v>80</v>
      </c>
      <c r="I41" s="15" t="s">
        <v>79</v>
      </c>
      <c r="J41" s="15" t="s">
        <v>29</v>
      </c>
    </row>
    <row r="42" spans="1:11" ht="12" thickBot="1" x14ac:dyDescent="0.25">
      <c r="A42" s="1">
        <v>3762</v>
      </c>
      <c r="B42" s="1" t="s">
        <v>54</v>
      </c>
      <c r="C42" s="2">
        <f>'ROG 84G'!Q60</f>
        <v>38855641.881538458</v>
      </c>
      <c r="D42" s="13"/>
      <c r="E42" s="2">
        <v>2250462</v>
      </c>
      <c r="F42" s="16">
        <f t="shared" ref="F42" si="5">C42-E42</f>
        <v>36605179.881538458</v>
      </c>
      <c r="G42" s="47">
        <v>854357.08999999985</v>
      </c>
      <c r="H42" s="17">
        <v>2.1999999999999999E-2</v>
      </c>
      <c r="I42" s="17">
        <v>2.1999999999999999E-2</v>
      </c>
      <c r="J42" s="49">
        <f>E42*I42</f>
        <v>49510.163999999997</v>
      </c>
      <c r="K42" s="1" t="s">
        <v>61</v>
      </c>
    </row>
    <row r="43" spans="1:11" ht="12" thickTop="1" x14ac:dyDescent="0.2"/>
    <row r="46" spans="1:11" x14ac:dyDescent="0.2">
      <c r="A46" s="23" t="s">
        <v>48</v>
      </c>
      <c r="C46" s="35" t="s">
        <v>15</v>
      </c>
      <c r="D46" s="36"/>
      <c r="E46" s="37"/>
      <c r="F46" s="35" t="s">
        <v>16</v>
      </c>
      <c r="G46" s="35" t="s">
        <v>22</v>
      </c>
      <c r="H46" s="35" t="s">
        <v>23</v>
      </c>
      <c r="I46" s="35" t="s">
        <v>51</v>
      </c>
    </row>
    <row r="47" spans="1:11" x14ac:dyDescent="0.2">
      <c r="C47" s="14" t="s">
        <v>4</v>
      </c>
      <c r="D47" s="13"/>
      <c r="E47" s="14" t="s">
        <v>62</v>
      </c>
      <c r="F47" s="15" t="s">
        <v>18</v>
      </c>
      <c r="G47" s="15" t="s">
        <v>20</v>
      </c>
      <c r="H47" s="15" t="s">
        <v>63</v>
      </c>
      <c r="I47" s="15" t="s">
        <v>63</v>
      </c>
      <c r="J47" s="15" t="s">
        <v>14</v>
      </c>
    </row>
    <row r="48" spans="1:11" x14ac:dyDescent="0.2">
      <c r="A48" s="1" t="s">
        <v>2</v>
      </c>
      <c r="B48" s="1" t="s">
        <v>3</v>
      </c>
      <c r="C48" s="14" t="s">
        <v>17</v>
      </c>
      <c r="D48" s="13"/>
      <c r="E48" s="14" t="s">
        <v>5</v>
      </c>
      <c r="F48" s="15" t="s">
        <v>19</v>
      </c>
      <c r="G48" s="15" t="s">
        <v>21</v>
      </c>
      <c r="H48" s="15" t="s">
        <v>80</v>
      </c>
      <c r="I48" s="15" t="s">
        <v>79</v>
      </c>
      <c r="J48" s="15" t="s">
        <v>29</v>
      </c>
    </row>
    <row r="49" spans="1:11" x14ac:dyDescent="0.2">
      <c r="A49" s="1">
        <v>3762</v>
      </c>
      <c r="B49" s="1" t="s">
        <v>54</v>
      </c>
      <c r="C49" s="2">
        <f>'ROG 84G'!Q72</f>
        <v>21359473.968461536</v>
      </c>
      <c r="D49" s="13"/>
      <c r="E49" s="2">
        <v>124739.2</v>
      </c>
      <c r="F49" s="16">
        <f t="shared" ref="F49:F54" si="6">C49-E49</f>
        <v>21234734.768461537</v>
      </c>
      <c r="G49" s="4">
        <v>854357.08999999985</v>
      </c>
      <c r="H49" s="13">
        <v>2.1999999999999999E-2</v>
      </c>
      <c r="I49" s="13">
        <v>3.3000000000000002E-2</v>
      </c>
      <c r="J49" s="47">
        <f>E49*I49</f>
        <v>4116.3936000000003</v>
      </c>
    </row>
    <row r="50" spans="1:11" x14ac:dyDescent="0.2">
      <c r="A50" s="1">
        <v>379</v>
      </c>
      <c r="B50" s="1" t="s">
        <v>55</v>
      </c>
      <c r="C50" s="2">
        <f>'ROG 84G'!Q73</f>
        <v>7605703.633076922</v>
      </c>
      <c r="E50" s="2">
        <v>85034.349999999991</v>
      </c>
      <c r="F50" s="16">
        <f t="shared" si="6"/>
        <v>7520669.2830769224</v>
      </c>
      <c r="G50" s="4">
        <v>190531.35000000003</v>
      </c>
      <c r="H50" s="13">
        <v>3.1E-2</v>
      </c>
      <c r="I50" s="13">
        <v>3.5999999999999997E-2</v>
      </c>
      <c r="J50" s="47">
        <f t="shared" ref="J50:J54" si="7">E50*I50</f>
        <v>3061.2365999999993</v>
      </c>
    </row>
    <row r="51" spans="1:11" x14ac:dyDescent="0.2">
      <c r="A51" s="1">
        <v>381</v>
      </c>
      <c r="B51" s="1" t="s">
        <v>56</v>
      </c>
      <c r="C51" s="2">
        <f>'ROG 84G'!Q74</f>
        <v>6306730.503076924</v>
      </c>
      <c r="E51" s="2">
        <v>2501.6</v>
      </c>
      <c r="F51" s="16">
        <f t="shared" si="6"/>
        <v>6304228.9030769244</v>
      </c>
      <c r="G51" s="4">
        <v>527521.9800000001</v>
      </c>
      <c r="H51" s="13">
        <v>3.5999999999999997E-2</v>
      </c>
      <c r="I51" s="13">
        <v>3.9E-2</v>
      </c>
      <c r="J51" s="47">
        <f t="shared" si="7"/>
        <v>97.562399999999997</v>
      </c>
    </row>
    <row r="52" spans="1:11" x14ac:dyDescent="0.2">
      <c r="A52" s="1">
        <v>383</v>
      </c>
      <c r="B52" s="1" t="s">
        <v>57</v>
      </c>
      <c r="C52" s="2">
        <f>'ROG 84G'!Q75</f>
        <v>1952443.2076923077</v>
      </c>
      <c r="E52" s="2">
        <v>9002.16</v>
      </c>
      <c r="F52" s="16">
        <f t="shared" si="6"/>
        <v>1943441.0476923077</v>
      </c>
      <c r="G52" s="4">
        <v>146785.32</v>
      </c>
      <c r="H52" s="13">
        <v>3.3000000000000002E-2</v>
      </c>
      <c r="I52" s="13">
        <v>3.2000000000000001E-2</v>
      </c>
      <c r="J52" s="47">
        <f t="shared" si="7"/>
        <v>288.06912</v>
      </c>
    </row>
    <row r="53" spans="1:11" x14ac:dyDescent="0.2">
      <c r="A53" s="1">
        <v>385</v>
      </c>
      <c r="B53" s="1" t="s">
        <v>58</v>
      </c>
      <c r="C53" s="2">
        <f>'ROG 84G'!Q76</f>
        <v>1735689.8700000008</v>
      </c>
      <c r="E53" s="2">
        <v>22289</v>
      </c>
      <c r="F53" s="16">
        <f t="shared" si="6"/>
        <v>1713400.8700000008</v>
      </c>
      <c r="G53" s="4">
        <v>1275.6599999999996</v>
      </c>
      <c r="H53" s="13">
        <v>2.3E-2</v>
      </c>
      <c r="I53" s="13">
        <v>4.2999999999999997E-2</v>
      </c>
      <c r="J53" s="47">
        <f t="shared" si="7"/>
        <v>958.42699999999991</v>
      </c>
    </row>
    <row r="54" spans="1:11" x14ac:dyDescent="0.2">
      <c r="A54" s="1">
        <v>391</v>
      </c>
      <c r="B54" s="1" t="s">
        <v>59</v>
      </c>
      <c r="C54" s="2">
        <f>'ROG 84G'!Q77</f>
        <v>83243.16</v>
      </c>
      <c r="E54" s="2">
        <v>15570</v>
      </c>
      <c r="F54" s="16">
        <f t="shared" si="6"/>
        <v>67673.16</v>
      </c>
      <c r="G54" s="4">
        <v>84310.520000000019</v>
      </c>
      <c r="H54" s="13">
        <v>0.1</v>
      </c>
      <c r="I54" s="13">
        <v>0.1016</v>
      </c>
      <c r="J54" s="48">
        <f t="shared" si="7"/>
        <v>1581.912</v>
      </c>
    </row>
    <row r="56" spans="1:11" ht="12" thickBot="1" x14ac:dyDescent="0.25">
      <c r="C56" s="51">
        <f>SUM(C49:C54)</f>
        <v>39043284.342307687</v>
      </c>
      <c r="D56" s="47"/>
      <c r="E56" s="51">
        <f>SUM(E49:E54)</f>
        <v>259136.31</v>
      </c>
      <c r="F56" s="51">
        <f>SUM(F49:F54)</f>
        <v>38784148.032307684</v>
      </c>
      <c r="J56" s="49">
        <f>SUM(J49:J54)</f>
        <v>10103.60072</v>
      </c>
      <c r="K56" s="1" t="s">
        <v>60</v>
      </c>
    </row>
    <row r="57" spans="1:11" ht="12" thickTop="1" x14ac:dyDescent="0.2"/>
    <row r="59" spans="1:11" ht="12" thickBot="1" x14ac:dyDescent="0.25">
      <c r="J59" s="50">
        <f>J42+J56</f>
        <v>59613.764719999999</v>
      </c>
      <c r="K59" s="1" t="s">
        <v>50</v>
      </c>
    </row>
    <row r="60" spans="1:11" ht="12" thickTop="1" x14ac:dyDescent="0.2"/>
  </sheetData>
  <mergeCells count="2">
    <mergeCell ref="A3:J3"/>
    <mergeCell ref="A36:J36"/>
  </mergeCells>
  <pageMargins left="0.75" right="0.75" top="1" bottom="1" header="0.5" footer="0.5"/>
  <pageSetup scale="79" fitToHeight="0" orientation="portrait" r:id="rId1"/>
  <headerFooter alignWithMargins="0">
    <oddHeader>&amp;A</oddHeader>
  </headerFooter>
  <ignoredErrors>
    <ignoredError sqref="I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C8" sqref="C8"/>
    </sheetView>
  </sheetViews>
  <sheetFormatPr defaultRowHeight="12.75" x14ac:dyDescent="0.2"/>
  <cols>
    <col min="1" max="1" width="7.7109375" style="46" customWidth="1"/>
    <col min="2" max="2" width="53.42578125" style="46" customWidth="1"/>
    <col min="3" max="6" width="27.85546875" style="46" customWidth="1"/>
    <col min="7" max="16384" width="9.140625" style="46"/>
  </cols>
  <sheetData>
    <row r="1" spans="1:6" x14ac:dyDescent="0.2">
      <c r="A1" s="45" t="s">
        <v>64</v>
      </c>
    </row>
    <row r="2" spans="1:6" x14ac:dyDescent="0.2">
      <c r="A2" s="45"/>
      <c r="D2" s="45"/>
    </row>
    <row r="3" spans="1:6" x14ac:dyDescent="0.2">
      <c r="A3" s="45"/>
      <c r="C3" s="43" t="s">
        <v>44</v>
      </c>
      <c r="D3" s="43" t="s">
        <v>48</v>
      </c>
      <c r="E3" s="43" t="s">
        <v>44</v>
      </c>
      <c r="F3" s="43" t="s">
        <v>48</v>
      </c>
    </row>
    <row r="4" spans="1:6" x14ac:dyDescent="0.2">
      <c r="A4" s="45"/>
      <c r="C4" s="44" t="s">
        <v>81</v>
      </c>
      <c r="D4" s="44" t="s">
        <v>81</v>
      </c>
      <c r="E4" s="44" t="s">
        <v>82</v>
      </c>
      <c r="F4" s="44" t="s">
        <v>82</v>
      </c>
    </row>
    <row r="5" spans="1:6" x14ac:dyDescent="0.2">
      <c r="A5" s="45" t="s">
        <v>65</v>
      </c>
      <c r="B5" s="45" t="s">
        <v>17</v>
      </c>
      <c r="C5" s="45" t="s">
        <v>74</v>
      </c>
      <c r="D5" s="45" t="s">
        <v>74</v>
      </c>
      <c r="E5" s="45" t="s">
        <v>74</v>
      </c>
      <c r="F5" s="45" t="s">
        <v>74</v>
      </c>
    </row>
    <row r="6" spans="1:6" x14ac:dyDescent="0.2">
      <c r="A6" s="45" t="s">
        <v>66</v>
      </c>
      <c r="B6" s="45" t="s">
        <v>70</v>
      </c>
      <c r="C6" s="45" t="s">
        <v>78</v>
      </c>
      <c r="D6" s="45" t="s">
        <v>78</v>
      </c>
      <c r="E6" s="45" t="s">
        <v>78</v>
      </c>
      <c r="F6" s="45" t="s">
        <v>78</v>
      </c>
    </row>
    <row r="7" spans="1:6" x14ac:dyDescent="0.2">
      <c r="A7" s="45" t="s">
        <v>67</v>
      </c>
      <c r="B7" s="45" t="s">
        <v>71</v>
      </c>
      <c r="C7" s="45" t="s">
        <v>74</v>
      </c>
      <c r="D7" s="45" t="s">
        <v>74</v>
      </c>
      <c r="E7" s="45" t="s">
        <v>74</v>
      </c>
      <c r="F7" s="45" t="s">
        <v>74</v>
      </c>
    </row>
    <row r="8" spans="1:6" x14ac:dyDescent="0.2">
      <c r="A8" s="45" t="s">
        <v>68</v>
      </c>
      <c r="B8" s="45" t="s">
        <v>72</v>
      </c>
      <c r="C8" s="45" t="s">
        <v>76</v>
      </c>
      <c r="D8" s="45" t="s">
        <v>76</v>
      </c>
      <c r="E8" s="45" t="s">
        <v>76</v>
      </c>
      <c r="F8" s="45" t="s">
        <v>76</v>
      </c>
    </row>
    <row r="9" spans="1:6" x14ac:dyDescent="0.2">
      <c r="A9" s="45" t="s">
        <v>69</v>
      </c>
      <c r="B9" s="45" t="s">
        <v>73</v>
      </c>
      <c r="C9" s="45" t="s">
        <v>76</v>
      </c>
      <c r="D9" s="45" t="s">
        <v>76</v>
      </c>
      <c r="E9" s="45" t="s">
        <v>76</v>
      </c>
      <c r="F9" s="45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zoomScaleNormal="100" zoomScaleSheetLayoutView="100" workbookViewId="0">
      <pane xSplit="2" ySplit="5" topLeftCell="E33" activePane="bottomRight" state="frozen"/>
      <selection pane="topRight" activeCell="C1" sqref="C1"/>
      <selection pane="bottomLeft" activeCell="A5" sqref="A5"/>
      <selection pane="bottomRight" activeCell="A57" sqref="A57"/>
    </sheetView>
  </sheetViews>
  <sheetFormatPr defaultRowHeight="11.25" x14ac:dyDescent="0.2"/>
  <cols>
    <col min="1" max="1" width="9.28515625" style="1" bestFit="1" customWidth="1"/>
    <col min="2" max="2" width="27" style="1" customWidth="1"/>
    <col min="3" max="10" width="13.85546875" style="1" customWidth="1"/>
    <col min="11" max="15" width="14.28515625" style="1" customWidth="1"/>
    <col min="16" max="16" width="15.85546875" style="1" customWidth="1"/>
    <col min="17" max="17" width="17" style="2" customWidth="1"/>
    <col min="18" max="18" width="9.140625" style="1"/>
    <col min="19" max="19" width="11.85546875" style="1" customWidth="1"/>
    <col min="20" max="259" width="9.140625" style="1"/>
    <col min="260" max="260" width="9.28515625" style="1" bestFit="1" customWidth="1"/>
    <col min="261" max="263" width="9.140625" style="1"/>
    <col min="264" max="264" width="15.5703125" style="1" bestFit="1" customWidth="1"/>
    <col min="265" max="265" width="9.140625" style="1"/>
    <col min="266" max="266" width="10.7109375" style="1" customWidth="1"/>
    <col min="267" max="267" width="9.140625" style="1"/>
    <col min="268" max="268" width="13" style="1" bestFit="1" customWidth="1"/>
    <col min="269" max="269" width="66.42578125" style="1" customWidth="1"/>
    <col min="270" max="270" width="7.85546875" style="1" customWidth="1"/>
    <col min="271" max="515" width="9.140625" style="1"/>
    <col min="516" max="516" width="9.28515625" style="1" bestFit="1" customWidth="1"/>
    <col min="517" max="519" width="9.140625" style="1"/>
    <col min="520" max="520" width="15.5703125" style="1" bestFit="1" customWidth="1"/>
    <col min="521" max="521" width="9.140625" style="1"/>
    <col min="522" max="522" width="10.7109375" style="1" customWidth="1"/>
    <col min="523" max="523" width="9.140625" style="1"/>
    <col min="524" max="524" width="13" style="1" bestFit="1" customWidth="1"/>
    <col min="525" max="525" width="66.42578125" style="1" customWidth="1"/>
    <col min="526" max="526" width="7.85546875" style="1" customWidth="1"/>
    <col min="527" max="771" width="9.140625" style="1"/>
    <col min="772" max="772" width="9.28515625" style="1" bestFit="1" customWidth="1"/>
    <col min="773" max="775" width="9.140625" style="1"/>
    <col min="776" max="776" width="15.5703125" style="1" bestFit="1" customWidth="1"/>
    <col min="777" max="777" width="9.140625" style="1"/>
    <col min="778" max="778" width="10.7109375" style="1" customWidth="1"/>
    <col min="779" max="779" width="9.140625" style="1"/>
    <col min="780" max="780" width="13" style="1" bestFit="1" customWidth="1"/>
    <col min="781" max="781" width="66.42578125" style="1" customWidth="1"/>
    <col min="782" max="782" width="7.85546875" style="1" customWidth="1"/>
    <col min="783" max="1027" width="9.140625" style="1"/>
    <col min="1028" max="1028" width="9.28515625" style="1" bestFit="1" customWidth="1"/>
    <col min="1029" max="1031" width="9.140625" style="1"/>
    <col min="1032" max="1032" width="15.5703125" style="1" bestFit="1" customWidth="1"/>
    <col min="1033" max="1033" width="9.140625" style="1"/>
    <col min="1034" max="1034" width="10.7109375" style="1" customWidth="1"/>
    <col min="1035" max="1035" width="9.140625" style="1"/>
    <col min="1036" max="1036" width="13" style="1" bestFit="1" customWidth="1"/>
    <col min="1037" max="1037" width="66.42578125" style="1" customWidth="1"/>
    <col min="1038" max="1038" width="7.85546875" style="1" customWidth="1"/>
    <col min="1039" max="1283" width="9.140625" style="1"/>
    <col min="1284" max="1284" width="9.28515625" style="1" bestFit="1" customWidth="1"/>
    <col min="1285" max="1287" width="9.140625" style="1"/>
    <col min="1288" max="1288" width="15.5703125" style="1" bestFit="1" customWidth="1"/>
    <col min="1289" max="1289" width="9.140625" style="1"/>
    <col min="1290" max="1290" width="10.7109375" style="1" customWidth="1"/>
    <col min="1291" max="1291" width="9.140625" style="1"/>
    <col min="1292" max="1292" width="13" style="1" bestFit="1" customWidth="1"/>
    <col min="1293" max="1293" width="66.42578125" style="1" customWidth="1"/>
    <col min="1294" max="1294" width="7.85546875" style="1" customWidth="1"/>
    <col min="1295" max="1539" width="9.140625" style="1"/>
    <col min="1540" max="1540" width="9.28515625" style="1" bestFit="1" customWidth="1"/>
    <col min="1541" max="1543" width="9.140625" style="1"/>
    <col min="1544" max="1544" width="15.5703125" style="1" bestFit="1" customWidth="1"/>
    <col min="1545" max="1545" width="9.140625" style="1"/>
    <col min="1546" max="1546" width="10.7109375" style="1" customWidth="1"/>
    <col min="1547" max="1547" width="9.140625" style="1"/>
    <col min="1548" max="1548" width="13" style="1" bestFit="1" customWidth="1"/>
    <col min="1549" max="1549" width="66.42578125" style="1" customWidth="1"/>
    <col min="1550" max="1550" width="7.85546875" style="1" customWidth="1"/>
    <col min="1551" max="1795" width="9.140625" style="1"/>
    <col min="1796" max="1796" width="9.28515625" style="1" bestFit="1" customWidth="1"/>
    <col min="1797" max="1799" width="9.140625" style="1"/>
    <col min="1800" max="1800" width="15.5703125" style="1" bestFit="1" customWidth="1"/>
    <col min="1801" max="1801" width="9.140625" style="1"/>
    <col min="1802" max="1802" width="10.7109375" style="1" customWidth="1"/>
    <col min="1803" max="1803" width="9.140625" style="1"/>
    <col min="1804" max="1804" width="13" style="1" bestFit="1" customWidth="1"/>
    <col min="1805" max="1805" width="66.42578125" style="1" customWidth="1"/>
    <col min="1806" max="1806" width="7.85546875" style="1" customWidth="1"/>
    <col min="1807" max="2051" width="9.140625" style="1"/>
    <col min="2052" max="2052" width="9.28515625" style="1" bestFit="1" customWidth="1"/>
    <col min="2053" max="2055" width="9.140625" style="1"/>
    <col min="2056" max="2056" width="15.5703125" style="1" bestFit="1" customWidth="1"/>
    <col min="2057" max="2057" width="9.140625" style="1"/>
    <col min="2058" max="2058" width="10.7109375" style="1" customWidth="1"/>
    <col min="2059" max="2059" width="9.140625" style="1"/>
    <col min="2060" max="2060" width="13" style="1" bestFit="1" customWidth="1"/>
    <col min="2061" max="2061" width="66.42578125" style="1" customWidth="1"/>
    <col min="2062" max="2062" width="7.85546875" style="1" customWidth="1"/>
    <col min="2063" max="2307" width="9.140625" style="1"/>
    <col min="2308" max="2308" width="9.28515625" style="1" bestFit="1" customWidth="1"/>
    <col min="2309" max="2311" width="9.140625" style="1"/>
    <col min="2312" max="2312" width="15.5703125" style="1" bestFit="1" customWidth="1"/>
    <col min="2313" max="2313" width="9.140625" style="1"/>
    <col min="2314" max="2314" width="10.7109375" style="1" customWidth="1"/>
    <col min="2315" max="2315" width="9.140625" style="1"/>
    <col min="2316" max="2316" width="13" style="1" bestFit="1" customWidth="1"/>
    <col min="2317" max="2317" width="66.42578125" style="1" customWidth="1"/>
    <col min="2318" max="2318" width="7.85546875" style="1" customWidth="1"/>
    <col min="2319" max="2563" width="9.140625" style="1"/>
    <col min="2564" max="2564" width="9.28515625" style="1" bestFit="1" customWidth="1"/>
    <col min="2565" max="2567" width="9.140625" style="1"/>
    <col min="2568" max="2568" width="15.5703125" style="1" bestFit="1" customWidth="1"/>
    <col min="2569" max="2569" width="9.140625" style="1"/>
    <col min="2570" max="2570" width="10.7109375" style="1" customWidth="1"/>
    <col min="2571" max="2571" width="9.140625" style="1"/>
    <col min="2572" max="2572" width="13" style="1" bestFit="1" customWidth="1"/>
    <col min="2573" max="2573" width="66.42578125" style="1" customWidth="1"/>
    <col min="2574" max="2574" width="7.85546875" style="1" customWidth="1"/>
    <col min="2575" max="2819" width="9.140625" style="1"/>
    <col min="2820" max="2820" width="9.28515625" style="1" bestFit="1" customWidth="1"/>
    <col min="2821" max="2823" width="9.140625" style="1"/>
    <col min="2824" max="2824" width="15.5703125" style="1" bestFit="1" customWidth="1"/>
    <col min="2825" max="2825" width="9.140625" style="1"/>
    <col min="2826" max="2826" width="10.7109375" style="1" customWidth="1"/>
    <col min="2827" max="2827" width="9.140625" style="1"/>
    <col min="2828" max="2828" width="13" style="1" bestFit="1" customWidth="1"/>
    <col min="2829" max="2829" width="66.42578125" style="1" customWidth="1"/>
    <col min="2830" max="2830" width="7.85546875" style="1" customWidth="1"/>
    <col min="2831" max="3075" width="9.140625" style="1"/>
    <col min="3076" max="3076" width="9.28515625" style="1" bestFit="1" customWidth="1"/>
    <col min="3077" max="3079" width="9.140625" style="1"/>
    <col min="3080" max="3080" width="15.5703125" style="1" bestFit="1" customWidth="1"/>
    <col min="3081" max="3081" width="9.140625" style="1"/>
    <col min="3082" max="3082" width="10.7109375" style="1" customWidth="1"/>
    <col min="3083" max="3083" width="9.140625" style="1"/>
    <col min="3084" max="3084" width="13" style="1" bestFit="1" customWidth="1"/>
    <col min="3085" max="3085" width="66.42578125" style="1" customWidth="1"/>
    <col min="3086" max="3086" width="7.85546875" style="1" customWidth="1"/>
    <col min="3087" max="3331" width="9.140625" style="1"/>
    <col min="3332" max="3332" width="9.28515625" style="1" bestFit="1" customWidth="1"/>
    <col min="3333" max="3335" width="9.140625" style="1"/>
    <col min="3336" max="3336" width="15.5703125" style="1" bestFit="1" customWidth="1"/>
    <col min="3337" max="3337" width="9.140625" style="1"/>
    <col min="3338" max="3338" width="10.7109375" style="1" customWidth="1"/>
    <col min="3339" max="3339" width="9.140625" style="1"/>
    <col min="3340" max="3340" width="13" style="1" bestFit="1" customWidth="1"/>
    <col min="3341" max="3341" width="66.42578125" style="1" customWidth="1"/>
    <col min="3342" max="3342" width="7.85546875" style="1" customWidth="1"/>
    <col min="3343" max="3587" width="9.140625" style="1"/>
    <col min="3588" max="3588" width="9.28515625" style="1" bestFit="1" customWidth="1"/>
    <col min="3589" max="3591" width="9.140625" style="1"/>
    <col min="3592" max="3592" width="15.5703125" style="1" bestFit="1" customWidth="1"/>
    <col min="3593" max="3593" width="9.140625" style="1"/>
    <col min="3594" max="3594" width="10.7109375" style="1" customWidth="1"/>
    <col min="3595" max="3595" width="9.140625" style="1"/>
    <col min="3596" max="3596" width="13" style="1" bestFit="1" customWidth="1"/>
    <col min="3597" max="3597" width="66.42578125" style="1" customWidth="1"/>
    <col min="3598" max="3598" width="7.85546875" style="1" customWidth="1"/>
    <col min="3599" max="3843" width="9.140625" style="1"/>
    <col min="3844" max="3844" width="9.28515625" style="1" bestFit="1" customWidth="1"/>
    <col min="3845" max="3847" width="9.140625" style="1"/>
    <col min="3848" max="3848" width="15.5703125" style="1" bestFit="1" customWidth="1"/>
    <col min="3849" max="3849" width="9.140625" style="1"/>
    <col min="3850" max="3850" width="10.7109375" style="1" customWidth="1"/>
    <col min="3851" max="3851" width="9.140625" style="1"/>
    <col min="3852" max="3852" width="13" style="1" bestFit="1" customWidth="1"/>
    <col min="3853" max="3853" width="66.42578125" style="1" customWidth="1"/>
    <col min="3854" max="3854" width="7.85546875" style="1" customWidth="1"/>
    <col min="3855" max="4099" width="9.140625" style="1"/>
    <col min="4100" max="4100" width="9.28515625" style="1" bestFit="1" customWidth="1"/>
    <col min="4101" max="4103" width="9.140625" style="1"/>
    <col min="4104" max="4104" width="15.5703125" style="1" bestFit="1" customWidth="1"/>
    <col min="4105" max="4105" width="9.140625" style="1"/>
    <col min="4106" max="4106" width="10.7109375" style="1" customWidth="1"/>
    <col min="4107" max="4107" width="9.140625" style="1"/>
    <col min="4108" max="4108" width="13" style="1" bestFit="1" customWidth="1"/>
    <col min="4109" max="4109" width="66.42578125" style="1" customWidth="1"/>
    <col min="4110" max="4110" width="7.85546875" style="1" customWidth="1"/>
    <col min="4111" max="4355" width="9.140625" style="1"/>
    <col min="4356" max="4356" width="9.28515625" style="1" bestFit="1" customWidth="1"/>
    <col min="4357" max="4359" width="9.140625" style="1"/>
    <col min="4360" max="4360" width="15.5703125" style="1" bestFit="1" customWidth="1"/>
    <col min="4361" max="4361" width="9.140625" style="1"/>
    <col min="4362" max="4362" width="10.7109375" style="1" customWidth="1"/>
    <col min="4363" max="4363" width="9.140625" style="1"/>
    <col min="4364" max="4364" width="13" style="1" bestFit="1" customWidth="1"/>
    <col min="4365" max="4365" width="66.42578125" style="1" customWidth="1"/>
    <col min="4366" max="4366" width="7.85546875" style="1" customWidth="1"/>
    <col min="4367" max="4611" width="9.140625" style="1"/>
    <col min="4612" max="4612" width="9.28515625" style="1" bestFit="1" customWidth="1"/>
    <col min="4613" max="4615" width="9.140625" style="1"/>
    <col min="4616" max="4616" width="15.5703125" style="1" bestFit="1" customWidth="1"/>
    <col min="4617" max="4617" width="9.140625" style="1"/>
    <col min="4618" max="4618" width="10.7109375" style="1" customWidth="1"/>
    <col min="4619" max="4619" width="9.140625" style="1"/>
    <col min="4620" max="4620" width="13" style="1" bestFit="1" customWidth="1"/>
    <col min="4621" max="4621" width="66.42578125" style="1" customWidth="1"/>
    <col min="4622" max="4622" width="7.85546875" style="1" customWidth="1"/>
    <col min="4623" max="4867" width="9.140625" style="1"/>
    <col min="4868" max="4868" width="9.28515625" style="1" bestFit="1" customWidth="1"/>
    <col min="4869" max="4871" width="9.140625" style="1"/>
    <col min="4872" max="4872" width="15.5703125" style="1" bestFit="1" customWidth="1"/>
    <col min="4873" max="4873" width="9.140625" style="1"/>
    <col min="4874" max="4874" width="10.7109375" style="1" customWidth="1"/>
    <col min="4875" max="4875" width="9.140625" style="1"/>
    <col min="4876" max="4876" width="13" style="1" bestFit="1" customWidth="1"/>
    <col min="4877" max="4877" width="66.42578125" style="1" customWidth="1"/>
    <col min="4878" max="4878" width="7.85546875" style="1" customWidth="1"/>
    <col min="4879" max="5123" width="9.140625" style="1"/>
    <col min="5124" max="5124" width="9.28515625" style="1" bestFit="1" customWidth="1"/>
    <col min="5125" max="5127" width="9.140625" style="1"/>
    <col min="5128" max="5128" width="15.5703125" style="1" bestFit="1" customWidth="1"/>
    <col min="5129" max="5129" width="9.140625" style="1"/>
    <col min="5130" max="5130" width="10.7109375" style="1" customWidth="1"/>
    <col min="5131" max="5131" width="9.140625" style="1"/>
    <col min="5132" max="5132" width="13" style="1" bestFit="1" customWidth="1"/>
    <col min="5133" max="5133" width="66.42578125" style="1" customWidth="1"/>
    <col min="5134" max="5134" width="7.85546875" style="1" customWidth="1"/>
    <col min="5135" max="5379" width="9.140625" style="1"/>
    <col min="5380" max="5380" width="9.28515625" style="1" bestFit="1" customWidth="1"/>
    <col min="5381" max="5383" width="9.140625" style="1"/>
    <col min="5384" max="5384" width="15.5703125" style="1" bestFit="1" customWidth="1"/>
    <col min="5385" max="5385" width="9.140625" style="1"/>
    <col min="5386" max="5386" width="10.7109375" style="1" customWidth="1"/>
    <col min="5387" max="5387" width="9.140625" style="1"/>
    <col min="5388" max="5388" width="13" style="1" bestFit="1" customWidth="1"/>
    <col min="5389" max="5389" width="66.42578125" style="1" customWidth="1"/>
    <col min="5390" max="5390" width="7.85546875" style="1" customWidth="1"/>
    <col min="5391" max="5635" width="9.140625" style="1"/>
    <col min="5636" max="5636" width="9.28515625" style="1" bestFit="1" customWidth="1"/>
    <col min="5637" max="5639" width="9.140625" style="1"/>
    <col min="5640" max="5640" width="15.5703125" style="1" bestFit="1" customWidth="1"/>
    <col min="5641" max="5641" width="9.140625" style="1"/>
    <col min="5642" max="5642" width="10.7109375" style="1" customWidth="1"/>
    <col min="5643" max="5643" width="9.140625" style="1"/>
    <col min="5644" max="5644" width="13" style="1" bestFit="1" customWidth="1"/>
    <col min="5645" max="5645" width="66.42578125" style="1" customWidth="1"/>
    <col min="5646" max="5646" width="7.85546875" style="1" customWidth="1"/>
    <col min="5647" max="5891" width="9.140625" style="1"/>
    <col min="5892" max="5892" width="9.28515625" style="1" bestFit="1" customWidth="1"/>
    <col min="5893" max="5895" width="9.140625" style="1"/>
    <col min="5896" max="5896" width="15.5703125" style="1" bestFit="1" customWidth="1"/>
    <col min="5897" max="5897" width="9.140625" style="1"/>
    <col min="5898" max="5898" width="10.7109375" style="1" customWidth="1"/>
    <col min="5899" max="5899" width="9.140625" style="1"/>
    <col min="5900" max="5900" width="13" style="1" bestFit="1" customWidth="1"/>
    <col min="5901" max="5901" width="66.42578125" style="1" customWidth="1"/>
    <col min="5902" max="5902" width="7.85546875" style="1" customWidth="1"/>
    <col min="5903" max="6147" width="9.140625" style="1"/>
    <col min="6148" max="6148" width="9.28515625" style="1" bestFit="1" customWidth="1"/>
    <col min="6149" max="6151" width="9.140625" style="1"/>
    <col min="6152" max="6152" width="15.5703125" style="1" bestFit="1" customWidth="1"/>
    <col min="6153" max="6153" width="9.140625" style="1"/>
    <col min="6154" max="6154" width="10.7109375" style="1" customWidth="1"/>
    <col min="6155" max="6155" width="9.140625" style="1"/>
    <col min="6156" max="6156" width="13" style="1" bestFit="1" customWidth="1"/>
    <col min="6157" max="6157" width="66.42578125" style="1" customWidth="1"/>
    <col min="6158" max="6158" width="7.85546875" style="1" customWidth="1"/>
    <col min="6159" max="6403" width="9.140625" style="1"/>
    <col min="6404" max="6404" width="9.28515625" style="1" bestFit="1" customWidth="1"/>
    <col min="6405" max="6407" width="9.140625" style="1"/>
    <col min="6408" max="6408" width="15.5703125" style="1" bestFit="1" customWidth="1"/>
    <col min="6409" max="6409" width="9.140625" style="1"/>
    <col min="6410" max="6410" width="10.7109375" style="1" customWidth="1"/>
    <col min="6411" max="6411" width="9.140625" style="1"/>
    <col min="6412" max="6412" width="13" style="1" bestFit="1" customWidth="1"/>
    <col min="6413" max="6413" width="66.42578125" style="1" customWidth="1"/>
    <col min="6414" max="6414" width="7.85546875" style="1" customWidth="1"/>
    <col min="6415" max="6659" width="9.140625" style="1"/>
    <col min="6660" max="6660" width="9.28515625" style="1" bestFit="1" customWidth="1"/>
    <col min="6661" max="6663" width="9.140625" style="1"/>
    <col min="6664" max="6664" width="15.5703125" style="1" bestFit="1" customWidth="1"/>
    <col min="6665" max="6665" width="9.140625" style="1"/>
    <col min="6666" max="6666" width="10.7109375" style="1" customWidth="1"/>
    <col min="6667" max="6667" width="9.140625" style="1"/>
    <col min="6668" max="6668" width="13" style="1" bestFit="1" customWidth="1"/>
    <col min="6669" max="6669" width="66.42578125" style="1" customWidth="1"/>
    <col min="6670" max="6670" width="7.85546875" style="1" customWidth="1"/>
    <col min="6671" max="6915" width="9.140625" style="1"/>
    <col min="6916" max="6916" width="9.28515625" style="1" bestFit="1" customWidth="1"/>
    <col min="6917" max="6919" width="9.140625" style="1"/>
    <col min="6920" max="6920" width="15.5703125" style="1" bestFit="1" customWidth="1"/>
    <col min="6921" max="6921" width="9.140625" style="1"/>
    <col min="6922" max="6922" width="10.7109375" style="1" customWidth="1"/>
    <col min="6923" max="6923" width="9.140625" style="1"/>
    <col min="6924" max="6924" width="13" style="1" bestFit="1" customWidth="1"/>
    <col min="6925" max="6925" width="66.42578125" style="1" customWidth="1"/>
    <col min="6926" max="6926" width="7.85546875" style="1" customWidth="1"/>
    <col min="6927" max="7171" width="9.140625" style="1"/>
    <col min="7172" max="7172" width="9.28515625" style="1" bestFit="1" customWidth="1"/>
    <col min="7173" max="7175" width="9.140625" style="1"/>
    <col min="7176" max="7176" width="15.5703125" style="1" bestFit="1" customWidth="1"/>
    <col min="7177" max="7177" width="9.140625" style="1"/>
    <col min="7178" max="7178" width="10.7109375" style="1" customWidth="1"/>
    <col min="7179" max="7179" width="9.140625" style="1"/>
    <col min="7180" max="7180" width="13" style="1" bestFit="1" customWidth="1"/>
    <col min="7181" max="7181" width="66.42578125" style="1" customWidth="1"/>
    <col min="7182" max="7182" width="7.85546875" style="1" customWidth="1"/>
    <col min="7183" max="7427" width="9.140625" style="1"/>
    <col min="7428" max="7428" width="9.28515625" style="1" bestFit="1" customWidth="1"/>
    <col min="7429" max="7431" width="9.140625" style="1"/>
    <col min="7432" max="7432" width="15.5703125" style="1" bestFit="1" customWidth="1"/>
    <col min="7433" max="7433" width="9.140625" style="1"/>
    <col min="7434" max="7434" width="10.7109375" style="1" customWidth="1"/>
    <col min="7435" max="7435" width="9.140625" style="1"/>
    <col min="7436" max="7436" width="13" style="1" bestFit="1" customWidth="1"/>
    <col min="7437" max="7437" width="66.42578125" style="1" customWidth="1"/>
    <col min="7438" max="7438" width="7.85546875" style="1" customWidth="1"/>
    <col min="7439" max="7683" width="9.140625" style="1"/>
    <col min="7684" max="7684" width="9.28515625" style="1" bestFit="1" customWidth="1"/>
    <col min="7685" max="7687" width="9.140625" style="1"/>
    <col min="7688" max="7688" width="15.5703125" style="1" bestFit="1" customWidth="1"/>
    <col min="7689" max="7689" width="9.140625" style="1"/>
    <col min="7690" max="7690" width="10.7109375" style="1" customWidth="1"/>
    <col min="7691" max="7691" width="9.140625" style="1"/>
    <col min="7692" max="7692" width="13" style="1" bestFit="1" customWidth="1"/>
    <col min="7693" max="7693" width="66.42578125" style="1" customWidth="1"/>
    <col min="7694" max="7694" width="7.85546875" style="1" customWidth="1"/>
    <col min="7695" max="7939" width="9.140625" style="1"/>
    <col min="7940" max="7940" width="9.28515625" style="1" bestFit="1" customWidth="1"/>
    <col min="7941" max="7943" width="9.140625" style="1"/>
    <col min="7944" max="7944" width="15.5703125" style="1" bestFit="1" customWidth="1"/>
    <col min="7945" max="7945" width="9.140625" style="1"/>
    <col min="7946" max="7946" width="10.7109375" style="1" customWidth="1"/>
    <col min="7947" max="7947" width="9.140625" style="1"/>
    <col min="7948" max="7948" width="13" style="1" bestFit="1" customWidth="1"/>
    <col min="7949" max="7949" width="66.42578125" style="1" customWidth="1"/>
    <col min="7950" max="7950" width="7.85546875" style="1" customWidth="1"/>
    <col min="7951" max="8195" width="9.140625" style="1"/>
    <col min="8196" max="8196" width="9.28515625" style="1" bestFit="1" customWidth="1"/>
    <col min="8197" max="8199" width="9.140625" style="1"/>
    <col min="8200" max="8200" width="15.5703125" style="1" bestFit="1" customWidth="1"/>
    <col min="8201" max="8201" width="9.140625" style="1"/>
    <col min="8202" max="8202" width="10.7109375" style="1" customWidth="1"/>
    <col min="8203" max="8203" width="9.140625" style="1"/>
    <col min="8204" max="8204" width="13" style="1" bestFit="1" customWidth="1"/>
    <col min="8205" max="8205" width="66.42578125" style="1" customWidth="1"/>
    <col min="8206" max="8206" width="7.85546875" style="1" customWidth="1"/>
    <col min="8207" max="8451" width="9.140625" style="1"/>
    <col min="8452" max="8452" width="9.28515625" style="1" bestFit="1" customWidth="1"/>
    <col min="8453" max="8455" width="9.140625" style="1"/>
    <col min="8456" max="8456" width="15.5703125" style="1" bestFit="1" customWidth="1"/>
    <col min="8457" max="8457" width="9.140625" style="1"/>
    <col min="8458" max="8458" width="10.7109375" style="1" customWidth="1"/>
    <col min="8459" max="8459" width="9.140625" style="1"/>
    <col min="8460" max="8460" width="13" style="1" bestFit="1" customWidth="1"/>
    <col min="8461" max="8461" width="66.42578125" style="1" customWidth="1"/>
    <col min="8462" max="8462" width="7.85546875" style="1" customWidth="1"/>
    <col min="8463" max="8707" width="9.140625" style="1"/>
    <col min="8708" max="8708" width="9.28515625" style="1" bestFit="1" customWidth="1"/>
    <col min="8709" max="8711" width="9.140625" style="1"/>
    <col min="8712" max="8712" width="15.5703125" style="1" bestFit="1" customWidth="1"/>
    <col min="8713" max="8713" width="9.140625" style="1"/>
    <col min="8714" max="8714" width="10.7109375" style="1" customWidth="1"/>
    <col min="8715" max="8715" width="9.140625" style="1"/>
    <col min="8716" max="8716" width="13" style="1" bestFit="1" customWidth="1"/>
    <col min="8717" max="8717" width="66.42578125" style="1" customWidth="1"/>
    <col min="8718" max="8718" width="7.85546875" style="1" customWidth="1"/>
    <col min="8719" max="8963" width="9.140625" style="1"/>
    <col min="8964" max="8964" width="9.28515625" style="1" bestFit="1" customWidth="1"/>
    <col min="8965" max="8967" width="9.140625" style="1"/>
    <col min="8968" max="8968" width="15.5703125" style="1" bestFit="1" customWidth="1"/>
    <col min="8969" max="8969" width="9.140625" style="1"/>
    <col min="8970" max="8970" width="10.7109375" style="1" customWidth="1"/>
    <col min="8971" max="8971" width="9.140625" style="1"/>
    <col min="8972" max="8972" width="13" style="1" bestFit="1" customWidth="1"/>
    <col min="8973" max="8973" width="66.42578125" style="1" customWidth="1"/>
    <col min="8974" max="8974" width="7.85546875" style="1" customWidth="1"/>
    <col min="8975" max="9219" width="9.140625" style="1"/>
    <col min="9220" max="9220" width="9.28515625" style="1" bestFit="1" customWidth="1"/>
    <col min="9221" max="9223" width="9.140625" style="1"/>
    <col min="9224" max="9224" width="15.5703125" style="1" bestFit="1" customWidth="1"/>
    <col min="9225" max="9225" width="9.140625" style="1"/>
    <col min="9226" max="9226" width="10.7109375" style="1" customWidth="1"/>
    <col min="9227" max="9227" width="9.140625" style="1"/>
    <col min="9228" max="9228" width="13" style="1" bestFit="1" customWidth="1"/>
    <col min="9229" max="9229" width="66.42578125" style="1" customWidth="1"/>
    <col min="9230" max="9230" width="7.85546875" style="1" customWidth="1"/>
    <col min="9231" max="9475" width="9.140625" style="1"/>
    <col min="9476" max="9476" width="9.28515625" style="1" bestFit="1" customWidth="1"/>
    <col min="9477" max="9479" width="9.140625" style="1"/>
    <col min="9480" max="9480" width="15.5703125" style="1" bestFit="1" customWidth="1"/>
    <col min="9481" max="9481" width="9.140625" style="1"/>
    <col min="9482" max="9482" width="10.7109375" style="1" customWidth="1"/>
    <col min="9483" max="9483" width="9.140625" style="1"/>
    <col min="9484" max="9484" width="13" style="1" bestFit="1" customWidth="1"/>
    <col min="9485" max="9485" width="66.42578125" style="1" customWidth="1"/>
    <col min="9486" max="9486" width="7.85546875" style="1" customWidth="1"/>
    <col min="9487" max="9731" width="9.140625" style="1"/>
    <col min="9732" max="9732" width="9.28515625" style="1" bestFit="1" customWidth="1"/>
    <col min="9733" max="9735" width="9.140625" style="1"/>
    <col min="9736" max="9736" width="15.5703125" style="1" bestFit="1" customWidth="1"/>
    <col min="9737" max="9737" width="9.140625" style="1"/>
    <col min="9738" max="9738" width="10.7109375" style="1" customWidth="1"/>
    <col min="9739" max="9739" width="9.140625" style="1"/>
    <col min="9740" max="9740" width="13" style="1" bestFit="1" customWidth="1"/>
    <col min="9741" max="9741" width="66.42578125" style="1" customWidth="1"/>
    <col min="9742" max="9742" width="7.85546875" style="1" customWidth="1"/>
    <col min="9743" max="9987" width="9.140625" style="1"/>
    <col min="9988" max="9988" width="9.28515625" style="1" bestFit="1" customWidth="1"/>
    <col min="9989" max="9991" width="9.140625" style="1"/>
    <col min="9992" max="9992" width="15.5703125" style="1" bestFit="1" customWidth="1"/>
    <col min="9993" max="9993" width="9.140625" style="1"/>
    <col min="9994" max="9994" width="10.7109375" style="1" customWidth="1"/>
    <col min="9995" max="9995" width="9.140625" style="1"/>
    <col min="9996" max="9996" width="13" style="1" bestFit="1" customWidth="1"/>
    <col min="9997" max="9997" width="66.42578125" style="1" customWidth="1"/>
    <col min="9998" max="9998" width="7.85546875" style="1" customWidth="1"/>
    <col min="9999" max="10243" width="9.140625" style="1"/>
    <col min="10244" max="10244" width="9.28515625" style="1" bestFit="1" customWidth="1"/>
    <col min="10245" max="10247" width="9.140625" style="1"/>
    <col min="10248" max="10248" width="15.5703125" style="1" bestFit="1" customWidth="1"/>
    <col min="10249" max="10249" width="9.140625" style="1"/>
    <col min="10250" max="10250" width="10.7109375" style="1" customWidth="1"/>
    <col min="10251" max="10251" width="9.140625" style="1"/>
    <col min="10252" max="10252" width="13" style="1" bestFit="1" customWidth="1"/>
    <col min="10253" max="10253" width="66.42578125" style="1" customWidth="1"/>
    <col min="10254" max="10254" width="7.85546875" style="1" customWidth="1"/>
    <col min="10255" max="10499" width="9.140625" style="1"/>
    <col min="10500" max="10500" width="9.28515625" style="1" bestFit="1" customWidth="1"/>
    <col min="10501" max="10503" width="9.140625" style="1"/>
    <col min="10504" max="10504" width="15.5703125" style="1" bestFit="1" customWidth="1"/>
    <col min="10505" max="10505" width="9.140625" style="1"/>
    <col min="10506" max="10506" width="10.7109375" style="1" customWidth="1"/>
    <col min="10507" max="10507" width="9.140625" style="1"/>
    <col min="10508" max="10508" width="13" style="1" bestFit="1" customWidth="1"/>
    <col min="10509" max="10509" width="66.42578125" style="1" customWidth="1"/>
    <col min="10510" max="10510" width="7.85546875" style="1" customWidth="1"/>
    <col min="10511" max="10755" width="9.140625" style="1"/>
    <col min="10756" max="10756" width="9.28515625" style="1" bestFit="1" customWidth="1"/>
    <col min="10757" max="10759" width="9.140625" style="1"/>
    <col min="10760" max="10760" width="15.5703125" style="1" bestFit="1" customWidth="1"/>
    <col min="10761" max="10761" width="9.140625" style="1"/>
    <col min="10762" max="10762" width="10.7109375" style="1" customWidth="1"/>
    <col min="10763" max="10763" width="9.140625" style="1"/>
    <col min="10764" max="10764" width="13" style="1" bestFit="1" customWidth="1"/>
    <col min="10765" max="10765" width="66.42578125" style="1" customWidth="1"/>
    <col min="10766" max="10766" width="7.85546875" style="1" customWidth="1"/>
    <col min="10767" max="11011" width="9.140625" style="1"/>
    <col min="11012" max="11012" width="9.28515625" style="1" bestFit="1" customWidth="1"/>
    <col min="11013" max="11015" width="9.140625" style="1"/>
    <col min="11016" max="11016" width="15.5703125" style="1" bestFit="1" customWidth="1"/>
    <col min="11017" max="11017" width="9.140625" style="1"/>
    <col min="11018" max="11018" width="10.7109375" style="1" customWidth="1"/>
    <col min="11019" max="11019" width="9.140625" style="1"/>
    <col min="11020" max="11020" width="13" style="1" bestFit="1" customWidth="1"/>
    <col min="11021" max="11021" width="66.42578125" style="1" customWidth="1"/>
    <col min="11022" max="11022" width="7.85546875" style="1" customWidth="1"/>
    <col min="11023" max="11267" width="9.140625" style="1"/>
    <col min="11268" max="11268" width="9.28515625" style="1" bestFit="1" customWidth="1"/>
    <col min="11269" max="11271" width="9.140625" style="1"/>
    <col min="11272" max="11272" width="15.5703125" style="1" bestFit="1" customWidth="1"/>
    <col min="11273" max="11273" width="9.140625" style="1"/>
    <col min="11274" max="11274" width="10.7109375" style="1" customWidth="1"/>
    <col min="11275" max="11275" width="9.140625" style="1"/>
    <col min="11276" max="11276" width="13" style="1" bestFit="1" customWidth="1"/>
    <col min="11277" max="11277" width="66.42578125" style="1" customWidth="1"/>
    <col min="11278" max="11278" width="7.85546875" style="1" customWidth="1"/>
    <col min="11279" max="11523" width="9.140625" style="1"/>
    <col min="11524" max="11524" width="9.28515625" style="1" bestFit="1" customWidth="1"/>
    <col min="11525" max="11527" width="9.140625" style="1"/>
    <col min="11528" max="11528" width="15.5703125" style="1" bestFit="1" customWidth="1"/>
    <col min="11529" max="11529" width="9.140625" style="1"/>
    <col min="11530" max="11530" width="10.7109375" style="1" customWidth="1"/>
    <col min="11531" max="11531" width="9.140625" style="1"/>
    <col min="11532" max="11532" width="13" style="1" bestFit="1" customWidth="1"/>
    <col min="11533" max="11533" width="66.42578125" style="1" customWidth="1"/>
    <col min="11534" max="11534" width="7.85546875" style="1" customWidth="1"/>
    <col min="11535" max="11779" width="9.140625" style="1"/>
    <col min="11780" max="11780" width="9.28515625" style="1" bestFit="1" customWidth="1"/>
    <col min="11781" max="11783" width="9.140625" style="1"/>
    <col min="11784" max="11784" width="15.5703125" style="1" bestFit="1" customWidth="1"/>
    <col min="11785" max="11785" width="9.140625" style="1"/>
    <col min="11786" max="11786" width="10.7109375" style="1" customWidth="1"/>
    <col min="11787" max="11787" width="9.140625" style="1"/>
    <col min="11788" max="11788" width="13" style="1" bestFit="1" customWidth="1"/>
    <col min="11789" max="11789" width="66.42578125" style="1" customWidth="1"/>
    <col min="11790" max="11790" width="7.85546875" style="1" customWidth="1"/>
    <col min="11791" max="12035" width="9.140625" style="1"/>
    <col min="12036" max="12036" width="9.28515625" style="1" bestFit="1" customWidth="1"/>
    <col min="12037" max="12039" width="9.140625" style="1"/>
    <col min="12040" max="12040" width="15.5703125" style="1" bestFit="1" customWidth="1"/>
    <col min="12041" max="12041" width="9.140625" style="1"/>
    <col min="12042" max="12042" width="10.7109375" style="1" customWidth="1"/>
    <col min="12043" max="12043" width="9.140625" style="1"/>
    <col min="12044" max="12044" width="13" style="1" bestFit="1" customWidth="1"/>
    <col min="12045" max="12045" width="66.42578125" style="1" customWidth="1"/>
    <col min="12046" max="12046" width="7.85546875" style="1" customWidth="1"/>
    <col min="12047" max="12291" width="9.140625" style="1"/>
    <col min="12292" max="12292" width="9.28515625" style="1" bestFit="1" customWidth="1"/>
    <col min="12293" max="12295" width="9.140625" style="1"/>
    <col min="12296" max="12296" width="15.5703125" style="1" bestFit="1" customWidth="1"/>
    <col min="12297" max="12297" width="9.140625" style="1"/>
    <col min="12298" max="12298" width="10.7109375" style="1" customWidth="1"/>
    <col min="12299" max="12299" width="9.140625" style="1"/>
    <col min="12300" max="12300" width="13" style="1" bestFit="1" customWidth="1"/>
    <col min="12301" max="12301" width="66.42578125" style="1" customWidth="1"/>
    <col min="12302" max="12302" width="7.85546875" style="1" customWidth="1"/>
    <col min="12303" max="12547" width="9.140625" style="1"/>
    <col min="12548" max="12548" width="9.28515625" style="1" bestFit="1" customWidth="1"/>
    <col min="12549" max="12551" width="9.140625" style="1"/>
    <col min="12552" max="12552" width="15.5703125" style="1" bestFit="1" customWidth="1"/>
    <col min="12553" max="12553" width="9.140625" style="1"/>
    <col min="12554" max="12554" width="10.7109375" style="1" customWidth="1"/>
    <col min="12555" max="12555" width="9.140625" style="1"/>
    <col min="12556" max="12556" width="13" style="1" bestFit="1" customWidth="1"/>
    <col min="12557" max="12557" width="66.42578125" style="1" customWidth="1"/>
    <col min="12558" max="12558" width="7.85546875" style="1" customWidth="1"/>
    <col min="12559" max="12803" width="9.140625" style="1"/>
    <col min="12804" max="12804" width="9.28515625" style="1" bestFit="1" customWidth="1"/>
    <col min="12805" max="12807" width="9.140625" style="1"/>
    <col min="12808" max="12808" width="15.5703125" style="1" bestFit="1" customWidth="1"/>
    <col min="12809" max="12809" width="9.140625" style="1"/>
    <col min="12810" max="12810" width="10.7109375" style="1" customWidth="1"/>
    <col min="12811" max="12811" width="9.140625" style="1"/>
    <col min="12812" max="12812" width="13" style="1" bestFit="1" customWidth="1"/>
    <col min="12813" max="12813" width="66.42578125" style="1" customWidth="1"/>
    <col min="12814" max="12814" width="7.85546875" style="1" customWidth="1"/>
    <col min="12815" max="13059" width="9.140625" style="1"/>
    <col min="13060" max="13060" width="9.28515625" style="1" bestFit="1" customWidth="1"/>
    <col min="13061" max="13063" width="9.140625" style="1"/>
    <col min="13064" max="13064" width="15.5703125" style="1" bestFit="1" customWidth="1"/>
    <col min="13065" max="13065" width="9.140625" style="1"/>
    <col min="13066" max="13066" width="10.7109375" style="1" customWidth="1"/>
    <col min="13067" max="13067" width="9.140625" style="1"/>
    <col min="13068" max="13068" width="13" style="1" bestFit="1" customWidth="1"/>
    <col min="13069" max="13069" width="66.42578125" style="1" customWidth="1"/>
    <col min="13070" max="13070" width="7.85546875" style="1" customWidth="1"/>
    <col min="13071" max="13315" width="9.140625" style="1"/>
    <col min="13316" max="13316" width="9.28515625" style="1" bestFit="1" customWidth="1"/>
    <col min="13317" max="13319" width="9.140625" style="1"/>
    <col min="13320" max="13320" width="15.5703125" style="1" bestFit="1" customWidth="1"/>
    <col min="13321" max="13321" width="9.140625" style="1"/>
    <col min="13322" max="13322" width="10.7109375" style="1" customWidth="1"/>
    <col min="13323" max="13323" width="9.140625" style="1"/>
    <col min="13324" max="13324" width="13" style="1" bestFit="1" customWidth="1"/>
    <col min="13325" max="13325" width="66.42578125" style="1" customWidth="1"/>
    <col min="13326" max="13326" width="7.85546875" style="1" customWidth="1"/>
    <col min="13327" max="13571" width="9.140625" style="1"/>
    <col min="13572" max="13572" width="9.28515625" style="1" bestFit="1" customWidth="1"/>
    <col min="13573" max="13575" width="9.140625" style="1"/>
    <col min="13576" max="13576" width="15.5703125" style="1" bestFit="1" customWidth="1"/>
    <col min="13577" max="13577" width="9.140625" style="1"/>
    <col min="13578" max="13578" width="10.7109375" style="1" customWidth="1"/>
    <col min="13579" max="13579" width="9.140625" style="1"/>
    <col min="13580" max="13580" width="13" style="1" bestFit="1" customWidth="1"/>
    <col min="13581" max="13581" width="66.42578125" style="1" customWidth="1"/>
    <col min="13582" max="13582" width="7.85546875" style="1" customWidth="1"/>
    <col min="13583" max="13827" width="9.140625" style="1"/>
    <col min="13828" max="13828" width="9.28515625" style="1" bestFit="1" customWidth="1"/>
    <col min="13829" max="13831" width="9.140625" style="1"/>
    <col min="13832" max="13832" width="15.5703125" style="1" bestFit="1" customWidth="1"/>
    <col min="13833" max="13833" width="9.140625" style="1"/>
    <col min="13834" max="13834" width="10.7109375" style="1" customWidth="1"/>
    <col min="13835" max="13835" width="9.140625" style="1"/>
    <col min="13836" max="13836" width="13" style="1" bestFit="1" customWidth="1"/>
    <col min="13837" max="13837" width="66.42578125" style="1" customWidth="1"/>
    <col min="13838" max="13838" width="7.85546875" style="1" customWidth="1"/>
    <col min="13839" max="14083" width="9.140625" style="1"/>
    <col min="14084" max="14084" width="9.28515625" style="1" bestFit="1" customWidth="1"/>
    <col min="14085" max="14087" width="9.140625" style="1"/>
    <col min="14088" max="14088" width="15.5703125" style="1" bestFit="1" customWidth="1"/>
    <col min="14089" max="14089" width="9.140625" style="1"/>
    <col min="14090" max="14090" width="10.7109375" style="1" customWidth="1"/>
    <col min="14091" max="14091" width="9.140625" style="1"/>
    <col min="14092" max="14092" width="13" style="1" bestFit="1" customWidth="1"/>
    <col min="14093" max="14093" width="66.42578125" style="1" customWidth="1"/>
    <col min="14094" max="14094" width="7.85546875" style="1" customWidth="1"/>
    <col min="14095" max="14339" width="9.140625" style="1"/>
    <col min="14340" max="14340" width="9.28515625" style="1" bestFit="1" customWidth="1"/>
    <col min="14341" max="14343" width="9.140625" style="1"/>
    <col min="14344" max="14344" width="15.5703125" style="1" bestFit="1" customWidth="1"/>
    <col min="14345" max="14345" width="9.140625" style="1"/>
    <col min="14346" max="14346" width="10.7109375" style="1" customWidth="1"/>
    <col min="14347" max="14347" width="9.140625" style="1"/>
    <col min="14348" max="14348" width="13" style="1" bestFit="1" customWidth="1"/>
    <col min="14349" max="14349" width="66.42578125" style="1" customWidth="1"/>
    <col min="14350" max="14350" width="7.85546875" style="1" customWidth="1"/>
    <col min="14351" max="14595" width="9.140625" style="1"/>
    <col min="14596" max="14596" width="9.28515625" style="1" bestFit="1" customWidth="1"/>
    <col min="14597" max="14599" width="9.140625" style="1"/>
    <col min="14600" max="14600" width="15.5703125" style="1" bestFit="1" customWidth="1"/>
    <col min="14601" max="14601" width="9.140625" style="1"/>
    <col min="14602" max="14602" width="10.7109375" style="1" customWidth="1"/>
    <col min="14603" max="14603" width="9.140625" style="1"/>
    <col min="14604" max="14604" width="13" style="1" bestFit="1" customWidth="1"/>
    <col min="14605" max="14605" width="66.42578125" style="1" customWidth="1"/>
    <col min="14606" max="14606" width="7.85546875" style="1" customWidth="1"/>
    <col min="14607" max="14851" width="9.140625" style="1"/>
    <col min="14852" max="14852" width="9.28515625" style="1" bestFit="1" customWidth="1"/>
    <col min="14853" max="14855" width="9.140625" style="1"/>
    <col min="14856" max="14856" width="15.5703125" style="1" bestFit="1" customWidth="1"/>
    <col min="14857" max="14857" width="9.140625" style="1"/>
    <col min="14858" max="14858" width="10.7109375" style="1" customWidth="1"/>
    <col min="14859" max="14859" width="9.140625" style="1"/>
    <col min="14860" max="14860" width="13" style="1" bestFit="1" customWidth="1"/>
    <col min="14861" max="14861" width="66.42578125" style="1" customWidth="1"/>
    <col min="14862" max="14862" width="7.85546875" style="1" customWidth="1"/>
    <col min="14863" max="15107" width="9.140625" style="1"/>
    <col min="15108" max="15108" width="9.28515625" style="1" bestFit="1" customWidth="1"/>
    <col min="15109" max="15111" width="9.140625" style="1"/>
    <col min="15112" max="15112" width="15.5703125" style="1" bestFit="1" customWidth="1"/>
    <col min="15113" max="15113" width="9.140625" style="1"/>
    <col min="15114" max="15114" width="10.7109375" style="1" customWidth="1"/>
    <col min="15115" max="15115" width="9.140625" style="1"/>
    <col min="15116" max="15116" width="13" style="1" bestFit="1" customWidth="1"/>
    <col min="15117" max="15117" width="66.42578125" style="1" customWidth="1"/>
    <col min="15118" max="15118" width="7.85546875" style="1" customWidth="1"/>
    <col min="15119" max="15363" width="9.140625" style="1"/>
    <col min="15364" max="15364" width="9.28515625" style="1" bestFit="1" customWidth="1"/>
    <col min="15365" max="15367" width="9.140625" style="1"/>
    <col min="15368" max="15368" width="15.5703125" style="1" bestFit="1" customWidth="1"/>
    <col min="15369" max="15369" width="9.140625" style="1"/>
    <col min="15370" max="15370" width="10.7109375" style="1" customWidth="1"/>
    <col min="15371" max="15371" width="9.140625" style="1"/>
    <col min="15372" max="15372" width="13" style="1" bestFit="1" customWidth="1"/>
    <col min="15373" max="15373" width="66.42578125" style="1" customWidth="1"/>
    <col min="15374" max="15374" width="7.85546875" style="1" customWidth="1"/>
    <col min="15375" max="15619" width="9.140625" style="1"/>
    <col min="15620" max="15620" width="9.28515625" style="1" bestFit="1" customWidth="1"/>
    <col min="15621" max="15623" width="9.140625" style="1"/>
    <col min="15624" max="15624" width="15.5703125" style="1" bestFit="1" customWidth="1"/>
    <col min="15625" max="15625" width="9.140625" style="1"/>
    <col min="15626" max="15626" width="10.7109375" style="1" customWidth="1"/>
    <col min="15627" max="15627" width="9.140625" style="1"/>
    <col min="15628" max="15628" width="13" style="1" bestFit="1" customWidth="1"/>
    <col min="15629" max="15629" width="66.42578125" style="1" customWidth="1"/>
    <col min="15630" max="15630" width="7.85546875" style="1" customWidth="1"/>
    <col min="15631" max="15875" width="9.140625" style="1"/>
    <col min="15876" max="15876" width="9.28515625" style="1" bestFit="1" customWidth="1"/>
    <col min="15877" max="15879" width="9.140625" style="1"/>
    <col min="15880" max="15880" width="15.5703125" style="1" bestFit="1" customWidth="1"/>
    <col min="15881" max="15881" width="9.140625" style="1"/>
    <col min="15882" max="15882" width="10.7109375" style="1" customWidth="1"/>
    <col min="15883" max="15883" width="9.140625" style="1"/>
    <col min="15884" max="15884" width="13" style="1" bestFit="1" customWidth="1"/>
    <col min="15885" max="15885" width="66.42578125" style="1" customWidth="1"/>
    <col min="15886" max="15886" width="7.85546875" style="1" customWidth="1"/>
    <col min="15887" max="16131" width="9.140625" style="1"/>
    <col min="16132" max="16132" width="9.28515625" style="1" bestFit="1" customWidth="1"/>
    <col min="16133" max="16135" width="9.140625" style="1"/>
    <col min="16136" max="16136" width="15.5703125" style="1" bestFit="1" customWidth="1"/>
    <col min="16137" max="16137" width="9.140625" style="1"/>
    <col min="16138" max="16138" width="10.7109375" style="1" customWidth="1"/>
    <col min="16139" max="16139" width="9.140625" style="1"/>
    <col min="16140" max="16140" width="13" style="1" bestFit="1" customWidth="1"/>
    <col min="16141" max="16141" width="66.42578125" style="1" customWidth="1"/>
    <col min="16142" max="16142" width="7.85546875" style="1" customWidth="1"/>
    <col min="16143" max="16384" width="9.140625" style="1"/>
  </cols>
  <sheetData>
    <row r="1" spans="1:19" x14ac:dyDescent="0.2">
      <c r="A1" s="38" t="s">
        <v>83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3" spans="1:19" x14ac:dyDescent="0.2">
      <c r="A3" s="23"/>
      <c r="Q3" s="12" t="s">
        <v>15</v>
      </c>
    </row>
    <row r="4" spans="1:19" x14ac:dyDescent="0.2">
      <c r="A4" s="23" t="s">
        <v>44</v>
      </c>
      <c r="B4" s="23" t="s">
        <v>45</v>
      </c>
      <c r="C4" s="5" t="s">
        <v>41</v>
      </c>
      <c r="D4" s="5" t="s">
        <v>30</v>
      </c>
      <c r="E4" s="5" t="s">
        <v>31</v>
      </c>
      <c r="F4" s="5" t="s">
        <v>32</v>
      </c>
      <c r="G4" s="5" t="s">
        <v>33</v>
      </c>
      <c r="H4" s="5" t="s">
        <v>34</v>
      </c>
      <c r="I4" s="5" t="s">
        <v>35</v>
      </c>
      <c r="J4" s="6" t="s">
        <v>36</v>
      </c>
      <c r="K4" s="5" t="s">
        <v>37</v>
      </c>
      <c r="L4" s="5" t="s">
        <v>38</v>
      </c>
      <c r="M4" s="6" t="s">
        <v>39</v>
      </c>
      <c r="N4" s="5" t="s">
        <v>40</v>
      </c>
      <c r="O4" s="5" t="s">
        <v>41</v>
      </c>
      <c r="P4" s="5"/>
      <c r="Q4" s="14" t="s">
        <v>4</v>
      </c>
    </row>
    <row r="5" spans="1:19" x14ac:dyDescent="0.2">
      <c r="A5" s="1" t="s">
        <v>2</v>
      </c>
      <c r="B5" s="1" t="s">
        <v>3</v>
      </c>
      <c r="C5" s="7" t="s">
        <v>43</v>
      </c>
      <c r="D5" s="7" t="s">
        <v>42</v>
      </c>
      <c r="E5" s="7" t="s">
        <v>42</v>
      </c>
      <c r="F5" s="7" t="s">
        <v>42</v>
      </c>
      <c r="G5" s="7" t="s">
        <v>42</v>
      </c>
      <c r="H5" s="7" t="s">
        <v>42</v>
      </c>
      <c r="I5" s="7" t="s">
        <v>42</v>
      </c>
      <c r="J5" s="8" t="s">
        <v>42</v>
      </c>
      <c r="K5" s="7" t="s">
        <v>42</v>
      </c>
      <c r="L5" s="7" t="s">
        <v>42</v>
      </c>
      <c r="M5" s="8" t="s">
        <v>42</v>
      </c>
      <c r="N5" s="7" t="s">
        <v>42</v>
      </c>
      <c r="O5" s="7" t="s">
        <v>42</v>
      </c>
      <c r="P5" s="21" t="s">
        <v>13</v>
      </c>
      <c r="Q5" s="14" t="s">
        <v>17</v>
      </c>
    </row>
    <row r="6" spans="1:19" x14ac:dyDescent="0.2">
      <c r="A6" s="1">
        <v>387</v>
      </c>
      <c r="B6" s="1" t="s">
        <v>7</v>
      </c>
      <c r="C6" s="9">
        <v>1851497.69</v>
      </c>
      <c r="D6" s="9">
        <v>1851497.69</v>
      </c>
      <c r="E6" s="9">
        <v>1868966.8900000001</v>
      </c>
      <c r="F6" s="9">
        <v>1873443.89</v>
      </c>
      <c r="G6" s="9">
        <v>1908189.79</v>
      </c>
      <c r="H6" s="9">
        <v>1912666.79</v>
      </c>
      <c r="I6" s="9">
        <v>1912666.79</v>
      </c>
      <c r="J6" s="10">
        <v>1912666.79</v>
      </c>
      <c r="K6" s="9">
        <v>1912666.79</v>
      </c>
      <c r="L6" s="9">
        <v>1912666.79</v>
      </c>
      <c r="M6" s="9">
        <v>1912666.79</v>
      </c>
      <c r="N6" s="9">
        <v>1950007.74</v>
      </c>
      <c r="O6" s="11">
        <v>1950007.74</v>
      </c>
      <c r="P6" s="11">
        <f>SUM(C6:O6)</f>
        <v>24729612.169999991</v>
      </c>
      <c r="Q6" s="2">
        <f>AVERAGE(C6:O6)</f>
        <v>1902277.8592307684</v>
      </c>
      <c r="R6" s="20"/>
      <c r="S6" s="16"/>
    </row>
    <row r="7" spans="1:19" x14ac:dyDescent="0.2">
      <c r="A7" s="1">
        <v>390</v>
      </c>
      <c r="B7" s="1" t="s">
        <v>6</v>
      </c>
      <c r="C7" s="9">
        <v>1981761.93</v>
      </c>
      <c r="D7" s="9">
        <v>1981761.93</v>
      </c>
      <c r="E7" s="9">
        <v>1981761.93</v>
      </c>
      <c r="F7" s="9">
        <v>1981761.93</v>
      </c>
      <c r="G7" s="9">
        <v>1981761.93</v>
      </c>
      <c r="H7" s="9">
        <v>1981761.93</v>
      </c>
      <c r="I7" s="9">
        <v>1981761.93</v>
      </c>
      <c r="J7" s="10">
        <v>1981761.93</v>
      </c>
      <c r="K7" s="9">
        <v>1981761.93</v>
      </c>
      <c r="L7" s="9">
        <v>1981761.93</v>
      </c>
      <c r="M7" s="9">
        <v>1987134.43</v>
      </c>
      <c r="N7" s="9">
        <v>1987134.43</v>
      </c>
      <c r="O7" s="11">
        <v>1987134.4300000002</v>
      </c>
      <c r="P7" s="11">
        <f t="shared" ref="P7:P16" si="0">SUM(C7:O7)</f>
        <v>25779022.59</v>
      </c>
      <c r="Q7" s="2">
        <f t="shared" ref="Q7:Q16" si="1">AVERAGE(C7:O7)</f>
        <v>1983001.7376923077</v>
      </c>
      <c r="R7" s="20"/>
      <c r="S7" s="16"/>
    </row>
    <row r="8" spans="1:19" x14ac:dyDescent="0.2">
      <c r="A8" s="1">
        <v>3910</v>
      </c>
      <c r="B8" s="1" t="s">
        <v>24</v>
      </c>
      <c r="C8" s="9">
        <v>967964.91999999993</v>
      </c>
      <c r="D8" s="9">
        <v>967964.91999999993</v>
      </c>
      <c r="E8" s="9">
        <v>967964.91999999993</v>
      </c>
      <c r="F8" s="9">
        <v>967964.92</v>
      </c>
      <c r="G8" s="9">
        <v>967964.92</v>
      </c>
      <c r="H8" s="9">
        <v>967964.92</v>
      </c>
      <c r="I8" s="9">
        <v>973330.57000000007</v>
      </c>
      <c r="J8" s="10">
        <v>977484.28</v>
      </c>
      <c r="K8" s="9">
        <v>977484.28</v>
      </c>
      <c r="L8" s="9">
        <v>976693.02</v>
      </c>
      <c r="M8" s="9">
        <v>976693.02</v>
      </c>
      <c r="N8" s="9">
        <v>976693.02</v>
      </c>
      <c r="O8" s="11">
        <v>976693.02</v>
      </c>
      <c r="P8" s="11">
        <f t="shared" si="0"/>
        <v>12642860.729999999</v>
      </c>
      <c r="Q8" s="2">
        <f t="shared" si="1"/>
        <v>972527.74846153834</v>
      </c>
      <c r="R8" s="20"/>
      <c r="S8" s="16"/>
    </row>
    <row r="9" spans="1:19" x14ac:dyDescent="0.2">
      <c r="A9" s="1">
        <v>3911</v>
      </c>
      <c r="B9" s="1" t="s">
        <v>25</v>
      </c>
      <c r="C9" s="9">
        <v>140101.44</v>
      </c>
      <c r="D9" s="9">
        <v>140101.44</v>
      </c>
      <c r="E9" s="9">
        <v>140101.44</v>
      </c>
      <c r="F9" s="9">
        <v>143043.96</v>
      </c>
      <c r="G9" s="9">
        <v>143043.96</v>
      </c>
      <c r="H9" s="9">
        <v>143043.96</v>
      </c>
      <c r="I9" s="9">
        <v>143043.96</v>
      </c>
      <c r="J9" s="10">
        <v>143043.96</v>
      </c>
      <c r="K9" s="9">
        <v>143043.96</v>
      </c>
      <c r="L9" s="9">
        <v>143043.96</v>
      </c>
      <c r="M9" s="9">
        <v>143043.96</v>
      </c>
      <c r="N9" s="9">
        <v>143043.96</v>
      </c>
      <c r="O9" s="11">
        <v>143043.96</v>
      </c>
      <c r="P9" s="11">
        <f t="shared" si="0"/>
        <v>1850743.9199999997</v>
      </c>
      <c r="Q9" s="2">
        <f t="shared" si="1"/>
        <v>142364.9169230769</v>
      </c>
      <c r="R9" s="20"/>
      <c r="S9" s="16"/>
    </row>
    <row r="10" spans="1:19" x14ac:dyDescent="0.2">
      <c r="A10" s="1">
        <v>3912</v>
      </c>
      <c r="B10" s="1" t="s">
        <v>26</v>
      </c>
      <c r="C10" s="9">
        <v>74053.09</v>
      </c>
      <c r="D10" s="9">
        <v>56547.31</v>
      </c>
      <c r="E10" s="9">
        <v>45950.559999999998</v>
      </c>
      <c r="F10" s="9">
        <v>63518.99</v>
      </c>
      <c r="G10" s="9">
        <v>67210.489999999991</v>
      </c>
      <c r="H10" s="9">
        <v>67210.489999999991</v>
      </c>
      <c r="I10" s="9">
        <v>67210.489999999991</v>
      </c>
      <c r="J10" s="10">
        <v>68259.97</v>
      </c>
      <c r="K10" s="9">
        <v>68259.97</v>
      </c>
      <c r="L10" s="9">
        <v>68130.86</v>
      </c>
      <c r="M10" s="9">
        <v>68130.86</v>
      </c>
      <c r="N10" s="9">
        <v>68130.86</v>
      </c>
      <c r="O10" s="11">
        <v>64177.03</v>
      </c>
      <c r="P10" s="11">
        <f t="shared" si="0"/>
        <v>846790.96999999986</v>
      </c>
      <c r="Q10" s="2">
        <f t="shared" si="1"/>
        <v>65137.76692307691</v>
      </c>
      <c r="R10" s="20"/>
      <c r="S10" s="16"/>
    </row>
    <row r="11" spans="1:19" x14ac:dyDescent="0.2">
      <c r="A11" s="1">
        <v>3913</v>
      </c>
      <c r="B11" s="1" t="s">
        <v>27</v>
      </c>
      <c r="C11" s="9">
        <v>64459.16</v>
      </c>
      <c r="D11" s="9">
        <v>64459.16</v>
      </c>
      <c r="E11" s="9">
        <v>64459.16</v>
      </c>
      <c r="F11" s="9">
        <v>64459.16</v>
      </c>
      <c r="G11" s="9">
        <v>64459.16</v>
      </c>
      <c r="H11" s="9">
        <v>64459.16</v>
      </c>
      <c r="I11" s="9">
        <v>64459.16</v>
      </c>
      <c r="J11" s="10">
        <v>64459.16</v>
      </c>
      <c r="K11" s="9">
        <v>64459.16</v>
      </c>
      <c r="L11" s="9">
        <v>64459.16</v>
      </c>
      <c r="M11" s="9">
        <v>64459.16</v>
      </c>
      <c r="N11" s="9">
        <v>64459.16</v>
      </c>
      <c r="O11" s="11">
        <v>62709.32</v>
      </c>
      <c r="P11" s="11">
        <f t="shared" si="0"/>
        <v>836219.24000000022</v>
      </c>
      <c r="Q11" s="2">
        <f t="shared" si="1"/>
        <v>64324.55692307694</v>
      </c>
      <c r="R11" s="20"/>
      <c r="S11" s="16"/>
    </row>
    <row r="12" spans="1:19" x14ac:dyDescent="0.2">
      <c r="A12" s="1">
        <v>3914</v>
      </c>
      <c r="B12" s="1" t="s">
        <v>28</v>
      </c>
      <c r="C12" s="9">
        <v>4906384.53</v>
      </c>
      <c r="D12" s="9">
        <v>4910757.91</v>
      </c>
      <c r="E12" s="9">
        <v>4911952.2200000007</v>
      </c>
      <c r="F12" s="9">
        <v>4925487.4700000007</v>
      </c>
      <c r="G12" s="9">
        <v>4913276.17</v>
      </c>
      <c r="H12" s="9">
        <v>4916308.9700000007</v>
      </c>
      <c r="I12" s="9">
        <v>4916308.9700000007</v>
      </c>
      <c r="J12" s="10">
        <v>4916308.9700000007</v>
      </c>
      <c r="K12" s="9">
        <v>4916308.9700000007</v>
      </c>
      <c r="L12" s="9">
        <v>4916999.37</v>
      </c>
      <c r="M12" s="9">
        <v>4903739.07</v>
      </c>
      <c r="N12" s="9">
        <v>4904291.3899999997</v>
      </c>
      <c r="O12" s="11">
        <v>4904342.82</v>
      </c>
      <c r="P12" s="11">
        <f t="shared" si="0"/>
        <v>63862466.829999998</v>
      </c>
      <c r="Q12" s="2">
        <f t="shared" si="1"/>
        <v>4912497.4484615382</v>
      </c>
      <c r="R12" s="20"/>
      <c r="S12" s="16"/>
    </row>
    <row r="13" spans="1:19" x14ac:dyDescent="0.2">
      <c r="A13" s="1">
        <v>394</v>
      </c>
      <c r="B13" s="1" t="s">
        <v>8</v>
      </c>
      <c r="C13" s="9">
        <v>720218.85</v>
      </c>
      <c r="D13" s="9">
        <v>720218.85</v>
      </c>
      <c r="E13" s="9">
        <v>720218.85</v>
      </c>
      <c r="F13" s="9">
        <v>725687.37</v>
      </c>
      <c r="G13" s="9">
        <v>725687.37</v>
      </c>
      <c r="H13" s="9">
        <v>725687.37</v>
      </c>
      <c r="I13" s="9">
        <v>732459.54999999993</v>
      </c>
      <c r="J13" s="10">
        <v>746810.45</v>
      </c>
      <c r="K13" s="10">
        <v>746810.45</v>
      </c>
      <c r="L13" s="10">
        <v>739853.35000000009</v>
      </c>
      <c r="M13" s="10">
        <v>743157.35</v>
      </c>
      <c r="N13" s="10">
        <v>743157.35</v>
      </c>
      <c r="O13" s="11">
        <v>755326.6</v>
      </c>
      <c r="P13" s="11">
        <f t="shared" si="0"/>
        <v>9545293.7599999998</v>
      </c>
      <c r="Q13" s="2">
        <f t="shared" si="1"/>
        <v>734253.36615384615</v>
      </c>
      <c r="R13" s="20"/>
      <c r="S13" s="16"/>
    </row>
    <row r="14" spans="1:19" x14ac:dyDescent="0.2">
      <c r="A14" s="1">
        <v>396</v>
      </c>
      <c r="B14" s="1" t="s">
        <v>9</v>
      </c>
      <c r="C14" s="9">
        <v>957349.73</v>
      </c>
      <c r="D14" s="9">
        <v>957349.73</v>
      </c>
      <c r="E14" s="9">
        <v>957349.73</v>
      </c>
      <c r="F14" s="9">
        <v>957349.73</v>
      </c>
      <c r="G14" s="9">
        <v>957349.73</v>
      </c>
      <c r="H14" s="9">
        <v>957349.73</v>
      </c>
      <c r="I14" s="9">
        <v>957349.73</v>
      </c>
      <c r="J14" s="10">
        <v>957349.73</v>
      </c>
      <c r="K14" s="10">
        <v>957349.73</v>
      </c>
      <c r="L14" s="10">
        <v>957349.73</v>
      </c>
      <c r="M14" s="10">
        <v>962517.76</v>
      </c>
      <c r="N14" s="10">
        <v>962517.76</v>
      </c>
      <c r="O14" s="11">
        <v>901615.37</v>
      </c>
      <c r="P14" s="11">
        <f t="shared" si="0"/>
        <v>12400148.190000001</v>
      </c>
      <c r="Q14" s="2">
        <f t="shared" si="1"/>
        <v>953857.55307692313</v>
      </c>
      <c r="R14" s="20"/>
      <c r="S14" s="16"/>
    </row>
    <row r="15" spans="1:19" x14ac:dyDescent="0.2">
      <c r="A15" s="1">
        <v>397</v>
      </c>
      <c r="B15" s="1" t="s">
        <v>10</v>
      </c>
      <c r="C15" s="9">
        <v>1099962.3900000001</v>
      </c>
      <c r="D15" s="9">
        <v>1099962.3900000001</v>
      </c>
      <c r="E15" s="9">
        <v>1099962.3900000001</v>
      </c>
      <c r="F15" s="9">
        <v>1163110.82</v>
      </c>
      <c r="G15" s="9">
        <v>1162415.3700000001</v>
      </c>
      <c r="H15" s="9">
        <v>1162415.3700000001</v>
      </c>
      <c r="I15" s="9">
        <v>1162415.3700000001</v>
      </c>
      <c r="J15" s="11">
        <v>1162415.3700000001</v>
      </c>
      <c r="K15" s="11">
        <v>1162415.3700000001</v>
      </c>
      <c r="L15" s="11">
        <v>1167583.4000000001</v>
      </c>
      <c r="M15" s="11">
        <v>1164930.94</v>
      </c>
      <c r="N15" s="11">
        <v>1162098.02</v>
      </c>
      <c r="O15" s="11">
        <v>1122656.79</v>
      </c>
      <c r="P15" s="11">
        <f t="shared" si="0"/>
        <v>14892343.989999998</v>
      </c>
      <c r="Q15" s="2">
        <f t="shared" si="1"/>
        <v>1145564.9223076922</v>
      </c>
      <c r="R15" s="20"/>
      <c r="S15" s="16"/>
    </row>
    <row r="16" spans="1:19" x14ac:dyDescent="0.2">
      <c r="A16" s="1">
        <v>398</v>
      </c>
      <c r="B16" s="1" t="s">
        <v>11</v>
      </c>
      <c r="C16" s="9">
        <v>194961.79</v>
      </c>
      <c r="D16" s="9">
        <v>194961.79</v>
      </c>
      <c r="E16" s="9">
        <v>194961.79</v>
      </c>
      <c r="F16" s="9">
        <v>194961.79</v>
      </c>
      <c r="G16" s="9">
        <v>194961.79</v>
      </c>
      <c r="H16" s="9">
        <v>194961.79</v>
      </c>
      <c r="I16" s="9">
        <v>194961.79</v>
      </c>
      <c r="J16" s="10">
        <v>194961.79</v>
      </c>
      <c r="K16" s="9">
        <v>194961.79</v>
      </c>
      <c r="L16" s="9">
        <v>194961.79</v>
      </c>
      <c r="M16" s="9">
        <v>194961.79</v>
      </c>
      <c r="N16" s="9">
        <v>194961.79</v>
      </c>
      <c r="O16" s="11">
        <v>194961.79</v>
      </c>
      <c r="P16" s="11">
        <f t="shared" si="0"/>
        <v>2534503.27</v>
      </c>
      <c r="Q16" s="18">
        <f t="shared" si="1"/>
        <v>194961.79</v>
      </c>
      <c r="R16" s="20"/>
      <c r="S16" s="16"/>
    </row>
    <row r="17" spans="1:17" ht="12" thickBot="1" x14ac:dyDescent="0.25">
      <c r="Q17" s="25">
        <f>SUM(Q6:Q16)</f>
        <v>13070769.666153843</v>
      </c>
    </row>
    <row r="18" spans="1:17" x14ac:dyDescent="0.2">
      <c r="B18" s="1" t="s">
        <v>12</v>
      </c>
      <c r="Q18" s="22"/>
    </row>
    <row r="19" spans="1:17" x14ac:dyDescent="0.2">
      <c r="Q19" s="22"/>
    </row>
    <row r="20" spans="1:17" x14ac:dyDescent="0.2">
      <c r="A20" s="23" t="s">
        <v>44</v>
      </c>
      <c r="B20" s="23" t="s">
        <v>46</v>
      </c>
    </row>
    <row r="21" spans="1:17" x14ac:dyDescent="0.2">
      <c r="A21" s="1" t="s">
        <v>2</v>
      </c>
      <c r="B21" s="1" t="s">
        <v>3</v>
      </c>
    </row>
    <row r="22" spans="1:17" x14ac:dyDescent="0.2">
      <c r="A22" s="1">
        <v>387</v>
      </c>
      <c r="B22" s="1" t="s">
        <v>7</v>
      </c>
      <c r="C22" s="24">
        <v>-588273.96999999986</v>
      </c>
      <c r="D22" s="24">
        <v>-594440.73999999987</v>
      </c>
      <c r="E22" s="24">
        <v>-600607.50999999989</v>
      </c>
      <c r="F22" s="24">
        <v>-606847.17999999993</v>
      </c>
      <c r="G22" s="24">
        <v>-613091.99</v>
      </c>
      <c r="H22" s="24">
        <v>-619452.62</v>
      </c>
      <c r="I22" s="24">
        <v>-625828.18000000005</v>
      </c>
      <c r="J22" s="24">
        <v>-632203.73</v>
      </c>
      <c r="K22" s="24">
        <v>-638579.28</v>
      </c>
      <c r="L22" s="24">
        <v>-644954.83000000007</v>
      </c>
      <c r="M22" s="24">
        <v>-651330.38</v>
      </c>
      <c r="N22" s="24">
        <v>-657705.93000000005</v>
      </c>
      <c r="O22" s="24">
        <v>-664205.94999999995</v>
      </c>
      <c r="P22" s="9">
        <f t="shared" ref="P22:P32" si="2">SUM(C22:O22)</f>
        <v>-8137522.29</v>
      </c>
      <c r="Q22" s="2">
        <f t="shared" ref="Q22:Q32" si="3">AVERAGE(C22:O22)</f>
        <v>-625963.25307692308</v>
      </c>
    </row>
    <row r="23" spans="1:17" x14ac:dyDescent="0.2">
      <c r="A23" s="1">
        <v>390</v>
      </c>
      <c r="B23" s="1" t="s">
        <v>6</v>
      </c>
      <c r="C23" s="24">
        <v>-663868.58999999985</v>
      </c>
      <c r="D23" s="24">
        <v>-669111.96999999986</v>
      </c>
      <c r="E23" s="24">
        <v>-674355.34999999986</v>
      </c>
      <c r="F23" s="24">
        <v>-679598.72999999986</v>
      </c>
      <c r="G23" s="24">
        <v>-684842.10999999987</v>
      </c>
      <c r="H23" s="24">
        <v>-690085.48999999987</v>
      </c>
      <c r="I23" s="24">
        <v>-695328.86999999988</v>
      </c>
      <c r="J23" s="24">
        <v>-700572.25</v>
      </c>
      <c r="K23" s="24">
        <v>-705815.63</v>
      </c>
      <c r="L23" s="24">
        <v>-711059.01</v>
      </c>
      <c r="M23" s="24">
        <v>-716302.3899999999</v>
      </c>
      <c r="N23" s="24">
        <v>-721556.06</v>
      </c>
      <c r="O23" s="24">
        <v>-726809.73</v>
      </c>
      <c r="P23" s="9">
        <f t="shared" si="2"/>
        <v>-9039306.1799999978</v>
      </c>
      <c r="Q23" s="2">
        <f t="shared" si="3"/>
        <v>-695331.24461538449</v>
      </c>
    </row>
    <row r="24" spans="1:17" x14ac:dyDescent="0.2">
      <c r="A24" s="1">
        <v>3910</v>
      </c>
      <c r="B24" s="1" t="s">
        <v>24</v>
      </c>
      <c r="C24" s="24">
        <v>-262378.14999999997</v>
      </c>
      <c r="D24" s="24">
        <v>-269042.93999999994</v>
      </c>
      <c r="E24" s="24">
        <v>-275707.72999999992</v>
      </c>
      <c r="F24" s="24">
        <v>-282372.5199999999</v>
      </c>
      <c r="G24" s="24">
        <v>-289037.30999999988</v>
      </c>
      <c r="H24" s="24">
        <v>-295702.09999999992</v>
      </c>
      <c r="I24" s="24">
        <v>-302366.8899999999</v>
      </c>
      <c r="J24" s="24">
        <v>-309063.62</v>
      </c>
      <c r="K24" s="24">
        <v>-315785.07</v>
      </c>
      <c r="L24" s="24">
        <v>-322506.52</v>
      </c>
      <c r="M24" s="24">
        <v>-329223.26</v>
      </c>
      <c r="N24" s="24">
        <v>-335940</v>
      </c>
      <c r="O24" s="24">
        <v>-346689.1</v>
      </c>
      <c r="P24" s="9">
        <f t="shared" si="2"/>
        <v>-3935815.2099999995</v>
      </c>
      <c r="Q24" s="2">
        <f t="shared" si="3"/>
        <v>-302755.01615384611</v>
      </c>
    </row>
    <row r="25" spans="1:17" x14ac:dyDescent="0.2">
      <c r="A25" s="1">
        <v>3911</v>
      </c>
      <c r="B25" s="1" t="s">
        <v>25</v>
      </c>
      <c r="C25" s="24">
        <v>-49289.320000000014</v>
      </c>
      <c r="D25" s="24">
        <v>-50456.830000000016</v>
      </c>
      <c r="E25" s="24">
        <v>-51624.340000000018</v>
      </c>
      <c r="F25" s="24">
        <v>-52791.85000000002</v>
      </c>
      <c r="G25" s="24">
        <v>-53983.880000000019</v>
      </c>
      <c r="H25" s="24">
        <v>-55175.910000000018</v>
      </c>
      <c r="I25" s="24">
        <v>-56367.940000000017</v>
      </c>
      <c r="J25" s="24">
        <v>-57559.97</v>
      </c>
      <c r="K25" s="24">
        <v>-58752</v>
      </c>
      <c r="L25" s="24">
        <v>-59944.03</v>
      </c>
      <c r="M25" s="24">
        <v>-61136.06</v>
      </c>
      <c r="N25" s="24">
        <v>-62328.09</v>
      </c>
      <c r="O25" s="24">
        <v>-63520.119999999995</v>
      </c>
      <c r="P25" s="9">
        <f t="shared" si="2"/>
        <v>-732930.34000000008</v>
      </c>
      <c r="Q25" s="2">
        <f t="shared" si="3"/>
        <v>-56379.25692307693</v>
      </c>
    </row>
    <row r="26" spans="1:17" x14ac:dyDescent="0.2">
      <c r="A26" s="1">
        <v>3912</v>
      </c>
      <c r="B26" s="1" t="s">
        <v>26</v>
      </c>
      <c r="C26" s="24">
        <v>179581.24000000002</v>
      </c>
      <c r="D26" s="24">
        <v>195765.58000000002</v>
      </c>
      <c r="E26" s="24">
        <v>205186.77000000002</v>
      </c>
      <c r="F26" s="24">
        <v>204099.52000000002</v>
      </c>
      <c r="G26" s="24">
        <v>202865.87000000002</v>
      </c>
      <c r="H26" s="24">
        <v>201601.45</v>
      </c>
      <c r="I26" s="24">
        <v>200337.03</v>
      </c>
      <c r="J26" s="24">
        <v>199072.62</v>
      </c>
      <c r="K26" s="24">
        <v>197799.46</v>
      </c>
      <c r="L26" s="24">
        <v>196526.3</v>
      </c>
      <c r="M26" s="24">
        <v>195254.22</v>
      </c>
      <c r="N26" s="24">
        <v>193982.13999999998</v>
      </c>
      <c r="O26" s="24">
        <v>201368.01</v>
      </c>
      <c r="P26" s="9">
        <f t="shared" si="2"/>
        <v>2573440.21</v>
      </c>
      <c r="Q26" s="2">
        <f t="shared" si="3"/>
        <v>197956.93923076923</v>
      </c>
    </row>
    <row r="27" spans="1:17" x14ac:dyDescent="0.2">
      <c r="A27" s="1">
        <v>3913</v>
      </c>
      <c r="B27" s="1" t="s">
        <v>27</v>
      </c>
      <c r="C27" s="24">
        <v>-50806.920000000027</v>
      </c>
      <c r="D27" s="24">
        <v>-51761.170000000027</v>
      </c>
      <c r="E27" s="24">
        <v>-52715.420000000027</v>
      </c>
      <c r="F27" s="24">
        <v>-53669.670000000027</v>
      </c>
      <c r="G27" s="24">
        <v>-54623.920000000027</v>
      </c>
      <c r="H27" s="24">
        <v>-55578.170000000027</v>
      </c>
      <c r="I27" s="24">
        <v>-56532.420000000027</v>
      </c>
      <c r="J27" s="24">
        <v>-57477.52</v>
      </c>
      <c r="K27" s="24">
        <v>-58422.619999999995</v>
      </c>
      <c r="L27" s="24">
        <v>-59367.719999999994</v>
      </c>
      <c r="M27" s="24">
        <v>-60312.819999999992</v>
      </c>
      <c r="N27" s="24">
        <v>-61257.919999999998</v>
      </c>
      <c r="O27" s="24">
        <v>-61124.939999999995</v>
      </c>
      <c r="P27" s="9">
        <f t="shared" si="2"/>
        <v>-733651.23000000021</v>
      </c>
      <c r="Q27" s="2">
        <f t="shared" si="3"/>
        <v>-56434.710000000014</v>
      </c>
    </row>
    <row r="28" spans="1:17" x14ac:dyDescent="0.2">
      <c r="A28" s="1">
        <v>3914</v>
      </c>
      <c r="B28" s="1" t="s">
        <v>28</v>
      </c>
      <c r="C28" s="24">
        <v>-1907564.71</v>
      </c>
      <c r="D28" s="24">
        <v>-1957374.5</v>
      </c>
      <c r="E28" s="24">
        <v>-2007184.29</v>
      </c>
      <c r="F28" s="24">
        <v>-2072874.6</v>
      </c>
      <c r="G28" s="24">
        <v>-2113262.0700000003</v>
      </c>
      <c r="H28" s="24">
        <v>-2168395.1800000002</v>
      </c>
      <c r="I28" s="24">
        <v>-2223545.85</v>
      </c>
      <c r="J28" s="24">
        <v>-2278696.52</v>
      </c>
      <c r="K28" s="24">
        <v>-2333847.1900000004</v>
      </c>
      <c r="L28" s="24">
        <v>-2388997.8600000003</v>
      </c>
      <c r="M28" s="24">
        <v>-2429706.4900000002</v>
      </c>
      <c r="N28" s="24">
        <v>-2484752.41</v>
      </c>
      <c r="O28" s="24">
        <v>-2539802.9299999997</v>
      </c>
      <c r="P28" s="9">
        <f t="shared" si="2"/>
        <v>-28906004.599999998</v>
      </c>
      <c r="Q28" s="2">
        <f t="shared" si="3"/>
        <v>-2223538.8153846152</v>
      </c>
    </row>
    <row r="29" spans="1:17" x14ac:dyDescent="0.2">
      <c r="A29" s="1">
        <v>394</v>
      </c>
      <c r="B29" s="1" t="s">
        <v>8</v>
      </c>
      <c r="C29" s="24">
        <v>-390824.1</v>
      </c>
      <c r="D29" s="24">
        <v>-395788.81999999995</v>
      </c>
      <c r="E29" s="24">
        <v>-400753.53999999992</v>
      </c>
      <c r="F29" s="24">
        <v>-405718.25999999989</v>
      </c>
      <c r="G29" s="24">
        <v>-410713.35999999987</v>
      </c>
      <c r="H29" s="24">
        <v>-415708.45999999985</v>
      </c>
      <c r="I29" s="24">
        <v>-420703.55999999982</v>
      </c>
      <c r="J29" s="24">
        <v>-425736.27999999997</v>
      </c>
      <c r="K29" s="24">
        <v>-428919.05</v>
      </c>
      <c r="L29" s="24">
        <v>-423104.57999999996</v>
      </c>
      <c r="M29" s="24">
        <v>-426248.69999999995</v>
      </c>
      <c r="N29" s="24">
        <v>-429392.81999999995</v>
      </c>
      <c r="O29" s="24">
        <v>-422246.83</v>
      </c>
      <c r="P29" s="9">
        <f t="shared" si="2"/>
        <v>-5395858.3599999994</v>
      </c>
      <c r="Q29" s="2">
        <f t="shared" si="3"/>
        <v>-415066.02769230766</v>
      </c>
    </row>
    <row r="30" spans="1:17" x14ac:dyDescent="0.2">
      <c r="A30" s="1">
        <v>396</v>
      </c>
      <c r="B30" s="1" t="s">
        <v>9</v>
      </c>
      <c r="C30" s="24">
        <v>-398088.23</v>
      </c>
      <c r="D30" s="24">
        <v>-402156.97</v>
      </c>
      <c r="E30" s="24">
        <v>-406225.70999999996</v>
      </c>
      <c r="F30" s="24">
        <v>-410294.44999999995</v>
      </c>
      <c r="G30" s="24">
        <v>-414363.18999999994</v>
      </c>
      <c r="H30" s="24">
        <v>-418431.92999999993</v>
      </c>
      <c r="I30" s="24">
        <v>-422500.66999999993</v>
      </c>
      <c r="J30" s="24">
        <v>-426569.41</v>
      </c>
      <c r="K30" s="24">
        <v>-430638.15</v>
      </c>
      <c r="L30" s="24">
        <v>-434706.88999999996</v>
      </c>
      <c r="M30" s="24">
        <v>-438797.59</v>
      </c>
      <c r="N30" s="24">
        <v>-442888.29000000004</v>
      </c>
      <c r="O30" s="24">
        <v>-386076.6</v>
      </c>
      <c r="P30" s="9">
        <f t="shared" si="2"/>
        <v>-5431738.0799999991</v>
      </c>
      <c r="Q30" s="2">
        <f t="shared" si="3"/>
        <v>-417826.0061538461</v>
      </c>
    </row>
    <row r="31" spans="1:17" x14ac:dyDescent="0.2">
      <c r="A31" s="1">
        <v>397</v>
      </c>
      <c r="B31" s="1" t="s">
        <v>10</v>
      </c>
      <c r="C31" s="24">
        <v>-324212.96000000002</v>
      </c>
      <c r="D31" s="24">
        <v>-333768.08</v>
      </c>
      <c r="E31" s="24">
        <v>-343323.2</v>
      </c>
      <c r="F31" s="24">
        <v>-354648.05</v>
      </c>
      <c r="G31" s="24">
        <v>-364502.44</v>
      </c>
      <c r="H31" s="24">
        <v>-375047.82</v>
      </c>
      <c r="I31" s="24">
        <v>-385593.2</v>
      </c>
      <c r="J31" s="24">
        <v>-396138.57999999996</v>
      </c>
      <c r="K31" s="24">
        <v>-406683.95</v>
      </c>
      <c r="L31" s="24">
        <v>-417229.32</v>
      </c>
      <c r="M31" s="24">
        <v>-427774.69</v>
      </c>
      <c r="N31" s="24">
        <v>-435503.27</v>
      </c>
      <c r="O31" s="24">
        <v>-396135.38</v>
      </c>
      <c r="P31" s="9">
        <f t="shared" si="2"/>
        <v>-4960560.9400000004</v>
      </c>
      <c r="Q31" s="2">
        <f t="shared" si="3"/>
        <v>-381581.61076923081</v>
      </c>
    </row>
    <row r="32" spans="1:17" x14ac:dyDescent="0.2">
      <c r="A32" s="1">
        <v>398</v>
      </c>
      <c r="B32" s="1" t="s">
        <v>11</v>
      </c>
      <c r="C32" s="24">
        <v>-151246.97999999998</v>
      </c>
      <c r="D32" s="24">
        <v>-153075.11999999997</v>
      </c>
      <c r="E32" s="24">
        <v>-154903.25999999995</v>
      </c>
      <c r="F32" s="24">
        <v>-156731.39999999997</v>
      </c>
      <c r="G32" s="24">
        <v>-158559.53999999995</v>
      </c>
      <c r="H32" s="24">
        <v>-160387.67999999996</v>
      </c>
      <c r="I32" s="24">
        <v>-162215.81999999995</v>
      </c>
      <c r="J32" s="24">
        <v>-164043.96</v>
      </c>
      <c r="K32" s="24">
        <v>-165872.1</v>
      </c>
      <c r="L32" s="24">
        <v>-167700.24</v>
      </c>
      <c r="M32" s="24">
        <v>-169528.38</v>
      </c>
      <c r="N32" s="24">
        <v>-171356.52</v>
      </c>
      <c r="O32" s="24">
        <v>-173184.66</v>
      </c>
      <c r="P32" s="9">
        <f t="shared" si="2"/>
        <v>-2108805.66</v>
      </c>
      <c r="Q32" s="2">
        <f t="shared" si="3"/>
        <v>-162215.82</v>
      </c>
    </row>
    <row r="33" spans="1:20" ht="12" thickBot="1" x14ac:dyDescent="0.25">
      <c r="Q33" s="25">
        <f>SUM(Q22:Q32)</f>
        <v>-5139134.8215384614</v>
      </c>
    </row>
    <row r="34" spans="1:20" x14ac:dyDescent="0.2">
      <c r="Q34" s="22"/>
    </row>
    <row r="35" spans="1:20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</row>
    <row r="37" spans="1:20" x14ac:dyDescent="0.2">
      <c r="A37" s="23" t="s">
        <v>48</v>
      </c>
      <c r="B37" s="23" t="s">
        <v>45</v>
      </c>
    </row>
    <row r="38" spans="1:20" x14ac:dyDescent="0.2">
      <c r="A38" s="1" t="s">
        <v>2</v>
      </c>
      <c r="B38" s="1" t="s">
        <v>3</v>
      </c>
    </row>
    <row r="39" spans="1:20" x14ac:dyDescent="0.2">
      <c r="A39" s="1">
        <v>375</v>
      </c>
      <c r="B39" s="1" t="s">
        <v>6</v>
      </c>
      <c r="C39" s="29">
        <v>788019</v>
      </c>
      <c r="D39" s="29">
        <v>788019</v>
      </c>
      <c r="E39" s="29">
        <v>788019</v>
      </c>
      <c r="F39" s="30">
        <v>788019</v>
      </c>
      <c r="G39" s="29">
        <v>788019</v>
      </c>
      <c r="H39" s="29">
        <v>788019</v>
      </c>
      <c r="I39" s="31">
        <v>788019</v>
      </c>
      <c r="J39" s="32">
        <v>788019</v>
      </c>
      <c r="K39" s="32">
        <v>788019</v>
      </c>
      <c r="L39" s="32">
        <v>788019</v>
      </c>
      <c r="M39" s="32">
        <v>788019</v>
      </c>
      <c r="N39" s="32">
        <v>788019</v>
      </c>
      <c r="O39" s="32">
        <v>788019</v>
      </c>
      <c r="P39" s="9">
        <f t="shared" ref="P39:P42" si="4">SUM(C39:O39)</f>
        <v>10244247</v>
      </c>
      <c r="Q39" s="2">
        <f t="shared" ref="Q39:Q42" si="5">AVERAGE(C39:O39)</f>
        <v>788019</v>
      </c>
      <c r="T39" s="20"/>
    </row>
    <row r="40" spans="1:20" x14ac:dyDescent="0.2">
      <c r="A40" s="1">
        <v>390</v>
      </c>
      <c r="B40" s="1" t="s">
        <v>6</v>
      </c>
      <c r="C40" s="29">
        <v>68679</v>
      </c>
      <c r="D40" s="29">
        <v>68679</v>
      </c>
      <c r="E40" s="29">
        <v>68679</v>
      </c>
      <c r="F40" s="30">
        <v>68679</v>
      </c>
      <c r="G40" s="29">
        <v>68679</v>
      </c>
      <c r="H40" s="29">
        <v>68679</v>
      </c>
      <c r="I40" s="31">
        <v>68679</v>
      </c>
      <c r="J40" s="32">
        <v>68679</v>
      </c>
      <c r="K40" s="32">
        <v>68679</v>
      </c>
      <c r="L40" s="32">
        <v>68679</v>
      </c>
      <c r="M40" s="32">
        <v>68679</v>
      </c>
      <c r="N40" s="32">
        <v>68679</v>
      </c>
      <c r="O40" s="32">
        <v>68679</v>
      </c>
      <c r="P40" s="9">
        <f t="shared" si="4"/>
        <v>892827</v>
      </c>
      <c r="Q40" s="2">
        <f t="shared" si="5"/>
        <v>68679</v>
      </c>
      <c r="T40" s="20"/>
    </row>
    <row r="41" spans="1:20" x14ac:dyDescent="0.2">
      <c r="A41" s="1">
        <v>3910</v>
      </c>
      <c r="B41" s="1" t="s">
        <v>24</v>
      </c>
      <c r="C41" s="29">
        <v>93951</v>
      </c>
      <c r="D41" s="29">
        <v>93951</v>
      </c>
      <c r="E41" s="29">
        <v>93951</v>
      </c>
      <c r="F41" s="30">
        <v>93951</v>
      </c>
      <c r="G41" s="29">
        <v>93951</v>
      </c>
      <c r="H41" s="29">
        <v>93951</v>
      </c>
      <c r="I41" s="31">
        <v>93951</v>
      </c>
      <c r="J41" s="32">
        <v>93951</v>
      </c>
      <c r="K41" s="32">
        <v>93951</v>
      </c>
      <c r="L41" s="32">
        <v>93951</v>
      </c>
      <c r="M41" s="32">
        <v>93951</v>
      </c>
      <c r="N41" s="32">
        <v>93951</v>
      </c>
      <c r="O41" s="32">
        <v>93951</v>
      </c>
      <c r="P41" s="9">
        <f t="shared" si="4"/>
        <v>1221363</v>
      </c>
      <c r="Q41" s="2">
        <f t="shared" si="5"/>
        <v>93951</v>
      </c>
      <c r="T41" s="20"/>
    </row>
    <row r="42" spans="1:20" x14ac:dyDescent="0.2">
      <c r="A42" s="1">
        <v>397</v>
      </c>
      <c r="B42" s="1" t="s">
        <v>10</v>
      </c>
      <c r="C42" s="29">
        <v>875913</v>
      </c>
      <c r="D42" s="29">
        <v>875913</v>
      </c>
      <c r="E42" s="29">
        <v>875913</v>
      </c>
      <c r="F42" s="30">
        <v>875913</v>
      </c>
      <c r="G42" s="29">
        <v>875913.18</v>
      </c>
      <c r="H42" s="29">
        <v>875913.18</v>
      </c>
      <c r="I42" s="31">
        <v>840684.61</v>
      </c>
      <c r="J42" s="32">
        <v>840684.61</v>
      </c>
      <c r="K42" s="32">
        <v>840684.61</v>
      </c>
      <c r="L42" s="32">
        <v>840684.61</v>
      </c>
      <c r="M42" s="32">
        <v>840684.61</v>
      </c>
      <c r="N42" s="32">
        <v>840684.61</v>
      </c>
      <c r="O42" s="32">
        <v>840684.61</v>
      </c>
      <c r="P42" s="9">
        <f t="shared" si="4"/>
        <v>11140270.629999999</v>
      </c>
      <c r="Q42" s="2">
        <f t="shared" si="5"/>
        <v>856943.89461538452</v>
      </c>
      <c r="T42" s="20"/>
    </row>
    <row r="43" spans="1:20" ht="12" thickBot="1" x14ac:dyDescent="0.25">
      <c r="Q43" s="25">
        <f>SUM(Q39:Q42)</f>
        <v>1807592.8946153845</v>
      </c>
    </row>
    <row r="45" spans="1:20" x14ac:dyDescent="0.2">
      <c r="A45" s="23" t="s">
        <v>48</v>
      </c>
      <c r="B45" s="23" t="s">
        <v>46</v>
      </c>
    </row>
    <row r="46" spans="1:20" x14ac:dyDescent="0.2">
      <c r="A46" s="1" t="s">
        <v>2</v>
      </c>
      <c r="B46" s="1" t="s">
        <v>3</v>
      </c>
    </row>
    <row r="47" spans="1:20" x14ac:dyDescent="0.2">
      <c r="A47" s="1">
        <v>375</v>
      </c>
      <c r="B47" s="1" t="s">
        <v>6</v>
      </c>
      <c r="C47" s="9">
        <v>-245849.24</v>
      </c>
      <c r="D47" s="9">
        <v>-247510.05</v>
      </c>
      <c r="E47" s="9">
        <v>-249202</v>
      </c>
      <c r="F47" s="9">
        <v>-250893.95</v>
      </c>
      <c r="G47" s="9">
        <v>-252585.90000000002</v>
      </c>
      <c r="H47" s="9">
        <v>-254277.85000000003</v>
      </c>
      <c r="I47" s="9">
        <v>-255969.80000000005</v>
      </c>
      <c r="J47" s="9">
        <v>-273446.17</v>
      </c>
      <c r="K47" s="9">
        <v>-275138.12</v>
      </c>
      <c r="L47" s="9">
        <v>-276830.07</v>
      </c>
      <c r="M47" s="9">
        <v>-278522.01999999996</v>
      </c>
      <c r="N47" s="9">
        <v>-280213.96999999997</v>
      </c>
      <c r="O47" s="9">
        <v>-281905.91999999998</v>
      </c>
      <c r="P47" s="9">
        <f t="shared" ref="P47:P50" si="6">SUM(C47:O47)</f>
        <v>-3422345.0599999996</v>
      </c>
      <c r="Q47" s="2">
        <f t="shared" ref="Q47:Q50" si="7">AVERAGE(C47:O47)</f>
        <v>-263257.31230769225</v>
      </c>
      <c r="T47" s="20"/>
    </row>
    <row r="48" spans="1:20" x14ac:dyDescent="0.2">
      <c r="A48" s="1">
        <v>390</v>
      </c>
      <c r="B48" s="1" t="s">
        <v>6</v>
      </c>
      <c r="C48" s="9">
        <v>181090</v>
      </c>
      <c r="D48" s="9">
        <v>181090</v>
      </c>
      <c r="E48" s="9">
        <v>181090</v>
      </c>
      <c r="F48" s="9">
        <v>181090</v>
      </c>
      <c r="G48" s="9">
        <v>181090</v>
      </c>
      <c r="H48" s="9">
        <v>181090</v>
      </c>
      <c r="I48" s="9">
        <v>181090</v>
      </c>
      <c r="J48" s="9">
        <v>181090</v>
      </c>
      <c r="K48" s="9">
        <v>181090</v>
      </c>
      <c r="L48" s="9">
        <v>181090</v>
      </c>
      <c r="M48" s="9">
        <v>181090</v>
      </c>
      <c r="N48" s="9">
        <v>181090</v>
      </c>
      <c r="O48" s="9">
        <v>181090</v>
      </c>
      <c r="P48" s="9">
        <f t="shared" si="6"/>
        <v>2354170</v>
      </c>
      <c r="Q48" s="2">
        <f t="shared" si="7"/>
        <v>181090</v>
      </c>
      <c r="T48" s="20"/>
    </row>
    <row r="49" spans="1:20" x14ac:dyDescent="0.2">
      <c r="A49" s="1">
        <v>3910</v>
      </c>
      <c r="B49" s="1" t="s">
        <v>24</v>
      </c>
      <c r="C49" s="9">
        <v>-623616</v>
      </c>
      <c r="D49" s="9">
        <v>-623616</v>
      </c>
      <c r="E49" s="9">
        <v>-623616</v>
      </c>
      <c r="F49" s="9">
        <v>-623616</v>
      </c>
      <c r="G49" s="9">
        <v>-623616</v>
      </c>
      <c r="H49" s="9">
        <v>-623616</v>
      </c>
      <c r="I49" s="9">
        <v>-623616</v>
      </c>
      <c r="J49" s="9">
        <v>-623616</v>
      </c>
      <c r="K49" s="9">
        <v>-623616</v>
      </c>
      <c r="L49" s="9">
        <v>-623616</v>
      </c>
      <c r="M49" s="9">
        <v>-623616</v>
      </c>
      <c r="N49" s="9">
        <v>-623616</v>
      </c>
      <c r="O49" s="9">
        <v>-623616</v>
      </c>
      <c r="P49" s="9">
        <f t="shared" si="6"/>
        <v>-8107008</v>
      </c>
      <c r="Q49" s="2">
        <f t="shared" si="7"/>
        <v>-623616</v>
      </c>
      <c r="T49" s="20"/>
    </row>
    <row r="50" spans="1:20" x14ac:dyDescent="0.2">
      <c r="A50" s="1">
        <v>397</v>
      </c>
      <c r="B50" s="1" t="s">
        <v>10</v>
      </c>
      <c r="C50" s="9">
        <v>-489499.38</v>
      </c>
      <c r="D50" s="9">
        <v>-490157.11</v>
      </c>
      <c r="E50" s="9">
        <v>-490814.83999999997</v>
      </c>
      <c r="F50" s="9">
        <v>-491472.56999999995</v>
      </c>
      <c r="G50" s="9">
        <v>-492130.29999999993</v>
      </c>
      <c r="H50" s="9">
        <v>-492788.02999999991</v>
      </c>
      <c r="I50" s="9">
        <v>-493205.33999999991</v>
      </c>
      <c r="J50" s="9">
        <v>-493863.06999999989</v>
      </c>
      <c r="K50" s="9">
        <v>-494520.79999999987</v>
      </c>
      <c r="L50" s="9">
        <v>-495178.52999999985</v>
      </c>
      <c r="M50" s="9">
        <v>-495836.25999999983</v>
      </c>
      <c r="N50" s="9">
        <v>-496493.98999999982</v>
      </c>
      <c r="O50" s="9">
        <v>-496911.29999999981</v>
      </c>
      <c r="P50" s="9">
        <f t="shared" si="6"/>
        <v>-6412871.5199999996</v>
      </c>
      <c r="Q50" s="2">
        <f t="shared" si="7"/>
        <v>-493297.80923076917</v>
      </c>
      <c r="T50" s="20"/>
    </row>
    <row r="51" spans="1:20" ht="12" thickBot="1" x14ac:dyDescent="0.25">
      <c r="Q51" s="25">
        <f>SUM(Q47:Q50)</f>
        <v>-1199081.1215384614</v>
      </c>
    </row>
    <row r="56" spans="1:20" x14ac:dyDescent="0.2">
      <c r="A56" s="38" t="s">
        <v>84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8" spans="1:20" x14ac:dyDescent="0.2">
      <c r="A58" s="23" t="s">
        <v>44</v>
      </c>
      <c r="B58" s="23" t="s">
        <v>45</v>
      </c>
      <c r="C58" s="5" t="s">
        <v>41</v>
      </c>
      <c r="D58" s="5" t="s">
        <v>30</v>
      </c>
      <c r="E58" s="5" t="s">
        <v>31</v>
      </c>
      <c r="F58" s="5" t="s">
        <v>32</v>
      </c>
      <c r="G58" s="5" t="s">
        <v>33</v>
      </c>
      <c r="H58" s="5" t="s">
        <v>34</v>
      </c>
      <c r="I58" s="5" t="s">
        <v>35</v>
      </c>
      <c r="J58" s="6" t="s">
        <v>36</v>
      </c>
      <c r="K58" s="5" t="s">
        <v>37</v>
      </c>
      <c r="L58" s="5" t="s">
        <v>38</v>
      </c>
      <c r="M58" s="6" t="s">
        <v>39</v>
      </c>
      <c r="N58" s="5" t="s">
        <v>40</v>
      </c>
      <c r="O58" s="5" t="s">
        <v>41</v>
      </c>
      <c r="P58" s="5"/>
      <c r="Q58" s="14" t="s">
        <v>4</v>
      </c>
    </row>
    <row r="59" spans="1:20" x14ac:dyDescent="0.2">
      <c r="A59" s="1" t="s">
        <v>2</v>
      </c>
      <c r="B59" s="1" t="s">
        <v>3</v>
      </c>
      <c r="C59" s="7" t="s">
        <v>43</v>
      </c>
      <c r="D59" s="7" t="s">
        <v>42</v>
      </c>
      <c r="E59" s="7" t="s">
        <v>42</v>
      </c>
      <c r="F59" s="7" t="s">
        <v>42</v>
      </c>
      <c r="G59" s="7" t="s">
        <v>42</v>
      </c>
      <c r="H59" s="7" t="s">
        <v>42</v>
      </c>
      <c r="I59" s="7" t="s">
        <v>42</v>
      </c>
      <c r="J59" s="8" t="s">
        <v>42</v>
      </c>
      <c r="K59" s="7" t="s">
        <v>42</v>
      </c>
      <c r="L59" s="7" t="s">
        <v>42</v>
      </c>
      <c r="M59" s="8" t="s">
        <v>42</v>
      </c>
      <c r="N59" s="7" t="s">
        <v>42</v>
      </c>
      <c r="O59" s="7" t="s">
        <v>42</v>
      </c>
      <c r="P59" s="21" t="s">
        <v>13</v>
      </c>
      <c r="Q59" s="14" t="s">
        <v>17</v>
      </c>
    </row>
    <row r="60" spans="1:20" ht="12" thickBot="1" x14ac:dyDescent="0.25">
      <c r="A60" s="1">
        <v>3762</v>
      </c>
      <c r="B60" s="1" t="s">
        <v>54</v>
      </c>
      <c r="C60" s="9">
        <v>38236094.479999997</v>
      </c>
      <c r="D60" s="9">
        <v>38306124.93</v>
      </c>
      <c r="E60" s="9">
        <v>38695070.740000002</v>
      </c>
      <c r="F60" s="9">
        <v>38597574.109999999</v>
      </c>
      <c r="G60" s="9">
        <v>38791357.910000004</v>
      </c>
      <c r="H60" s="9">
        <v>38958038.32</v>
      </c>
      <c r="I60" s="9">
        <v>38953534.07</v>
      </c>
      <c r="J60" s="10">
        <v>39154347.25</v>
      </c>
      <c r="K60" s="9">
        <v>39111437.700000003</v>
      </c>
      <c r="L60" s="9">
        <v>39056313.700000003</v>
      </c>
      <c r="M60" s="9">
        <v>39057921.390000001</v>
      </c>
      <c r="N60" s="9">
        <v>39095145.490000002</v>
      </c>
      <c r="O60" s="11">
        <v>39110384.369999997</v>
      </c>
      <c r="P60" s="11">
        <f>SUM(C60:O60)</f>
        <v>505123344.45999998</v>
      </c>
      <c r="Q60" s="40">
        <f>AVERAGE(C60:O60)</f>
        <v>38855641.881538458</v>
      </c>
      <c r="R60" s="20"/>
      <c r="S60" s="16"/>
    </row>
    <row r="63" spans="1:20" x14ac:dyDescent="0.2">
      <c r="A63" s="23" t="s">
        <v>44</v>
      </c>
      <c r="B63" s="23" t="s">
        <v>46</v>
      </c>
    </row>
    <row r="64" spans="1:20" x14ac:dyDescent="0.2">
      <c r="A64" s="1" t="s">
        <v>2</v>
      </c>
      <c r="B64" s="1" t="s">
        <v>3</v>
      </c>
    </row>
    <row r="65" spans="1:17" s="4" customFormat="1" ht="12" thickBot="1" x14ac:dyDescent="0.25">
      <c r="A65" s="1">
        <v>3762</v>
      </c>
      <c r="B65" s="4" t="s">
        <v>54</v>
      </c>
      <c r="C65" s="4">
        <v>-22824375.470000003</v>
      </c>
      <c r="D65" s="4">
        <v>-22847190.520000003</v>
      </c>
      <c r="E65" s="4">
        <v>-22917469.420000002</v>
      </c>
      <c r="F65" s="4">
        <v>-22975810.75</v>
      </c>
      <c r="G65" s="4">
        <v>-23046572.960000001</v>
      </c>
      <c r="H65" s="4">
        <v>-23109769.949999999</v>
      </c>
      <c r="I65" s="4">
        <v>-23166724.390000001</v>
      </c>
      <c r="J65" s="4">
        <v>-23216835.870000001</v>
      </c>
      <c r="K65" s="4">
        <v>-23276124.580000002</v>
      </c>
      <c r="L65" s="4">
        <v>-23328805.600000001</v>
      </c>
      <c r="M65" s="4">
        <v>-23386469.690000001</v>
      </c>
      <c r="N65" s="4">
        <v>-23404652.539999999</v>
      </c>
      <c r="O65" s="4">
        <v>-23032979.489999998</v>
      </c>
      <c r="P65" s="11">
        <f>SUM(C65:O65)</f>
        <v>-300533781.23000002</v>
      </c>
      <c r="Q65" s="41">
        <f>AVERAGE(C65:O65)</f>
        <v>-23117983.171538465</v>
      </c>
    </row>
    <row r="68" spans="1:17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8"/>
    </row>
    <row r="70" spans="1:17" x14ac:dyDescent="0.2">
      <c r="A70" s="23" t="s">
        <v>48</v>
      </c>
      <c r="B70" s="23" t="s">
        <v>45</v>
      </c>
    </row>
    <row r="71" spans="1:17" x14ac:dyDescent="0.2">
      <c r="A71" s="1" t="s">
        <v>2</v>
      </c>
      <c r="B71" s="1" t="s">
        <v>3</v>
      </c>
    </row>
    <row r="72" spans="1:17" x14ac:dyDescent="0.2">
      <c r="A72" s="1">
        <v>3762</v>
      </c>
      <c r="B72" s="1" t="s">
        <v>54</v>
      </c>
      <c r="C72" s="39">
        <v>20959287.489999998</v>
      </c>
      <c r="D72" s="39">
        <v>20959287.489999998</v>
      </c>
      <c r="E72" s="39">
        <v>20959287.489999998</v>
      </c>
      <c r="F72" s="39">
        <v>20956629.989999998</v>
      </c>
      <c r="G72" s="39">
        <v>20956637.489999998</v>
      </c>
      <c r="H72" s="39">
        <v>21002739.889999997</v>
      </c>
      <c r="I72" s="39">
        <v>21002739.889999997</v>
      </c>
      <c r="J72" s="39">
        <v>21587523.609999999</v>
      </c>
      <c r="K72" s="39">
        <v>21792715.939999998</v>
      </c>
      <c r="L72" s="39">
        <v>21852379.169999998</v>
      </c>
      <c r="M72" s="39">
        <v>21868958.09</v>
      </c>
      <c r="N72" s="39">
        <v>21896353.600000001</v>
      </c>
      <c r="O72" s="39">
        <v>21878621.449999999</v>
      </c>
      <c r="P72" s="9">
        <f t="shared" ref="P72" si="8">SUM(C72:O72)</f>
        <v>277673161.58999997</v>
      </c>
      <c r="Q72" s="2">
        <f t="shared" ref="Q72" si="9">AVERAGE(C72:O72)</f>
        <v>21359473.968461536</v>
      </c>
    </row>
    <row r="73" spans="1:17" x14ac:dyDescent="0.2">
      <c r="A73" s="1">
        <v>379</v>
      </c>
      <c r="B73" s="1" t="s">
        <v>55</v>
      </c>
      <c r="C73" s="39">
        <v>7562303.2700000005</v>
      </c>
      <c r="D73" s="39">
        <v>7562700.7300000004</v>
      </c>
      <c r="E73" s="39">
        <v>7562700.7300000004</v>
      </c>
      <c r="F73" s="39">
        <v>7562700.7300000004</v>
      </c>
      <c r="G73" s="39">
        <v>7562700.7300000004</v>
      </c>
      <c r="H73" s="39">
        <v>7583781.7200000007</v>
      </c>
      <c r="I73" s="39">
        <v>7583781.7200000007</v>
      </c>
      <c r="J73" s="39">
        <v>7583781.7200000007</v>
      </c>
      <c r="K73" s="39">
        <v>7583781.7200000007</v>
      </c>
      <c r="L73" s="39">
        <v>7666264.8700000001</v>
      </c>
      <c r="M73" s="39">
        <v>7666264.8700000001</v>
      </c>
      <c r="N73" s="39">
        <v>7696692.21</v>
      </c>
      <c r="O73" s="39">
        <v>7696692.21</v>
      </c>
      <c r="P73" s="9">
        <f t="shared" ref="P73:P76" si="10">SUM(C73:O73)</f>
        <v>98874147.229999989</v>
      </c>
      <c r="Q73" s="2">
        <f t="shared" ref="Q73:Q76" si="11">AVERAGE(C73:O73)</f>
        <v>7605703.633076922</v>
      </c>
    </row>
    <row r="74" spans="1:17" x14ac:dyDescent="0.2">
      <c r="A74" s="1">
        <v>381</v>
      </c>
      <c r="B74" s="1" t="s">
        <v>56</v>
      </c>
      <c r="C74" s="39">
        <v>5968740.8700000001</v>
      </c>
      <c r="D74" s="39">
        <v>6058597.54</v>
      </c>
      <c r="E74" s="39">
        <v>6135725.0099999998</v>
      </c>
      <c r="F74" s="39">
        <v>6162631.1699999999</v>
      </c>
      <c r="G74" s="39">
        <v>6244809.7800000003</v>
      </c>
      <c r="H74" s="39">
        <v>6254616.7300000004</v>
      </c>
      <c r="I74" s="39">
        <v>6297149.4500000002</v>
      </c>
      <c r="J74" s="39">
        <v>6299968.3899999997</v>
      </c>
      <c r="K74" s="39">
        <v>6391855.6500000004</v>
      </c>
      <c r="L74" s="39">
        <v>6461009.5499999998</v>
      </c>
      <c r="M74" s="39">
        <v>6470572.1600000001</v>
      </c>
      <c r="N74" s="39">
        <v>6595808.7999999998</v>
      </c>
      <c r="O74" s="39">
        <v>6646011.4399999995</v>
      </c>
      <c r="P74" s="9">
        <f t="shared" si="10"/>
        <v>81987496.540000007</v>
      </c>
      <c r="Q74" s="2">
        <f t="shared" si="11"/>
        <v>6306730.503076924</v>
      </c>
    </row>
    <row r="75" spans="1:17" x14ac:dyDescent="0.2">
      <c r="A75" s="1">
        <v>383</v>
      </c>
      <c r="B75" s="1" t="s">
        <v>57</v>
      </c>
      <c r="C75" s="39">
        <v>1906087.6199999999</v>
      </c>
      <c r="D75" s="39">
        <v>1931400.47</v>
      </c>
      <c r="E75" s="39">
        <v>1954499.9100000001</v>
      </c>
      <c r="F75" s="39">
        <v>1954499.9100000001</v>
      </c>
      <c r="G75" s="39">
        <v>1954499.9100000001</v>
      </c>
      <c r="H75" s="39">
        <v>1955748.6</v>
      </c>
      <c r="I75" s="39">
        <v>1955748.6</v>
      </c>
      <c r="J75" s="39">
        <v>1955748.6</v>
      </c>
      <c r="K75" s="39">
        <v>1956848.86</v>
      </c>
      <c r="L75" s="39">
        <v>1956848.86</v>
      </c>
      <c r="M75" s="39">
        <v>1966411.47</v>
      </c>
      <c r="N75" s="39">
        <v>1966789.58</v>
      </c>
      <c r="O75" s="39">
        <v>1966629.31</v>
      </c>
      <c r="P75" s="9">
        <f t="shared" si="10"/>
        <v>25381761.699999999</v>
      </c>
      <c r="Q75" s="2">
        <f t="shared" si="11"/>
        <v>1952443.2076923077</v>
      </c>
    </row>
    <row r="76" spans="1:17" x14ac:dyDescent="0.2">
      <c r="A76" s="1">
        <v>385</v>
      </c>
      <c r="B76" s="1" t="s">
        <v>58</v>
      </c>
      <c r="C76" s="39">
        <v>1735689.87</v>
      </c>
      <c r="D76" s="39">
        <v>1735689.87</v>
      </c>
      <c r="E76" s="39">
        <v>1735689.87</v>
      </c>
      <c r="F76" s="39">
        <v>1735689.87</v>
      </c>
      <c r="G76" s="39">
        <v>1735689.87</v>
      </c>
      <c r="H76" s="39">
        <v>1735689.87</v>
      </c>
      <c r="I76" s="39">
        <v>1735689.87</v>
      </c>
      <c r="J76" s="39">
        <v>1735689.87</v>
      </c>
      <c r="K76" s="39">
        <v>1735689.87</v>
      </c>
      <c r="L76" s="39">
        <v>1735689.87</v>
      </c>
      <c r="M76" s="39">
        <v>1735689.87</v>
      </c>
      <c r="N76" s="39">
        <v>1735689.87</v>
      </c>
      <c r="O76" s="39">
        <v>1735689.87</v>
      </c>
      <c r="P76" s="9">
        <f t="shared" si="10"/>
        <v>22563968.31000001</v>
      </c>
      <c r="Q76" s="2">
        <f t="shared" si="11"/>
        <v>1735689.8700000008</v>
      </c>
    </row>
    <row r="77" spans="1:17" x14ac:dyDescent="0.2">
      <c r="A77" s="1">
        <v>391</v>
      </c>
      <c r="B77" s="1" t="s">
        <v>59</v>
      </c>
      <c r="C77" s="42">
        <v>93951.24</v>
      </c>
      <c r="D77" s="42">
        <v>93951.24</v>
      </c>
      <c r="E77" s="42">
        <v>93951.24</v>
      </c>
      <c r="F77" s="42">
        <v>93951.24</v>
      </c>
      <c r="G77" s="42">
        <v>88533.15</v>
      </c>
      <c r="H77" s="42">
        <v>88533.15</v>
      </c>
      <c r="I77" s="42">
        <v>88533.15</v>
      </c>
      <c r="J77" s="42">
        <v>88533.15</v>
      </c>
      <c r="K77" s="42">
        <v>88533.15</v>
      </c>
      <c r="L77" s="42">
        <v>66286.11</v>
      </c>
      <c r="M77" s="42">
        <v>66286.11</v>
      </c>
      <c r="N77" s="42">
        <v>66286.11</v>
      </c>
      <c r="O77" s="42">
        <v>64832.04</v>
      </c>
      <c r="P77" s="9">
        <f t="shared" ref="P77" si="12">SUM(C77:O77)</f>
        <v>1082161.08</v>
      </c>
      <c r="Q77" s="2">
        <f t="shared" ref="Q77" si="13">AVERAGE(C77:O77)</f>
        <v>83243.16</v>
      </c>
    </row>
    <row r="78" spans="1:17" ht="12" thickBot="1" x14ac:dyDescent="0.25">
      <c r="Q78" s="25">
        <f>SUM(Q72:Q77)</f>
        <v>39043284.342307687</v>
      </c>
    </row>
    <row r="80" spans="1:17" x14ac:dyDescent="0.2">
      <c r="A80" s="23" t="s">
        <v>48</v>
      </c>
      <c r="B80" s="23" t="s">
        <v>46</v>
      </c>
    </row>
    <row r="81" spans="1:17" x14ac:dyDescent="0.2">
      <c r="A81" s="1" t="s">
        <v>2</v>
      </c>
      <c r="B81" s="1" t="s">
        <v>3</v>
      </c>
    </row>
    <row r="82" spans="1:17" x14ac:dyDescent="0.2">
      <c r="A82" s="1">
        <v>3762</v>
      </c>
      <c r="B82" s="1" t="s">
        <v>54</v>
      </c>
      <c r="C82" s="4">
        <v>-6253248.9900000021</v>
      </c>
      <c r="D82" s="4">
        <v>-6290499.5500000017</v>
      </c>
      <c r="E82" s="4">
        <v>-6328924.910000002</v>
      </c>
      <c r="F82" s="4">
        <v>-6364692.7700000023</v>
      </c>
      <c r="G82" s="4">
        <v>-6402843.5400000019</v>
      </c>
      <c r="H82" s="4">
        <v>-6390478.5400000019</v>
      </c>
      <c r="I82" s="4">
        <v>-6428983.5600000015</v>
      </c>
      <c r="J82" s="4">
        <v>-6458489.5</v>
      </c>
      <c r="K82" s="4">
        <v>-6498066.6299999999</v>
      </c>
      <c r="L82" s="4">
        <v>-6537194.7999999998</v>
      </c>
      <c r="M82" s="4">
        <v>-6577122.5099999998</v>
      </c>
      <c r="N82" s="4">
        <v>-6546466.75</v>
      </c>
      <c r="O82" s="4">
        <v>-6479289.8799999999</v>
      </c>
      <c r="P82" s="9">
        <f t="shared" ref="P82:P87" si="14">SUM(C82:O82)</f>
        <v>-83556301.930000007</v>
      </c>
      <c r="Q82" s="2">
        <f t="shared" ref="Q82:Q87" si="15">AVERAGE(C82:O82)</f>
        <v>-6427407.8407692313</v>
      </c>
    </row>
    <row r="83" spans="1:17" x14ac:dyDescent="0.2">
      <c r="A83" s="1">
        <v>379</v>
      </c>
      <c r="B83" s="1" t="s">
        <v>55</v>
      </c>
      <c r="C83" s="4">
        <v>-2938731.98</v>
      </c>
      <c r="D83" s="4">
        <v>-2958267.93</v>
      </c>
      <c r="E83" s="4">
        <v>-2977804.9000000004</v>
      </c>
      <c r="F83" s="4">
        <v>-2997341.8700000006</v>
      </c>
      <c r="G83" s="4">
        <v>-3016878.8400000008</v>
      </c>
      <c r="H83" s="4">
        <v>-3036415.810000001</v>
      </c>
      <c r="I83" s="4">
        <v>-3056007.2400000012</v>
      </c>
      <c r="J83" s="4">
        <v>-3075598.67</v>
      </c>
      <c r="K83" s="4">
        <v>-3095190.1</v>
      </c>
      <c r="L83" s="4">
        <v>-3114781.5300000003</v>
      </c>
      <c r="M83" s="4">
        <v>-3134586.05</v>
      </c>
      <c r="N83" s="4">
        <v>-3154390.5700000003</v>
      </c>
      <c r="O83" s="4">
        <v>-3174273.69</v>
      </c>
      <c r="P83" s="9">
        <f t="shared" si="14"/>
        <v>-39730269.180000007</v>
      </c>
      <c r="Q83" s="2">
        <f t="shared" si="15"/>
        <v>-3056174.5523076928</v>
      </c>
    </row>
    <row r="84" spans="1:17" x14ac:dyDescent="0.2">
      <c r="A84" s="1">
        <v>381</v>
      </c>
      <c r="B84" s="1" t="s">
        <v>56</v>
      </c>
      <c r="C84" s="4">
        <v>-1553912.5099999998</v>
      </c>
      <c r="D84" s="4">
        <v>-1571818.7299999997</v>
      </c>
      <c r="E84" s="4">
        <v>-1589994.5199999998</v>
      </c>
      <c r="F84" s="4">
        <v>-1608401.6999999997</v>
      </c>
      <c r="G84" s="4">
        <v>-1626889.5899999996</v>
      </c>
      <c r="H84" s="4">
        <v>-1645624.0199999996</v>
      </c>
      <c r="I84" s="4">
        <v>-1664387.8699999996</v>
      </c>
      <c r="J84" s="4">
        <v>-1683279.32</v>
      </c>
      <c r="K84" s="4">
        <v>-1702179.23</v>
      </c>
      <c r="L84" s="4">
        <v>-1688778.55</v>
      </c>
      <c r="M84" s="4">
        <v>-1708161.58</v>
      </c>
      <c r="N84" s="4">
        <v>-1727573.3</v>
      </c>
      <c r="O84" s="4">
        <v>-1738626.98</v>
      </c>
      <c r="P84" s="9">
        <f t="shared" si="14"/>
        <v>-21509627.899999999</v>
      </c>
      <c r="Q84" s="2">
        <f t="shared" si="15"/>
        <v>-1654586.7615384613</v>
      </c>
    </row>
    <row r="85" spans="1:17" x14ac:dyDescent="0.2">
      <c r="A85" s="1">
        <v>383</v>
      </c>
      <c r="B85" s="1" t="s">
        <v>57</v>
      </c>
      <c r="C85" s="4">
        <v>-914984.73000000021</v>
      </c>
      <c r="D85" s="4">
        <v>-920226.4700000002</v>
      </c>
      <c r="E85" s="4">
        <v>-925537.82000000018</v>
      </c>
      <c r="F85" s="4">
        <v>-930912.69000000018</v>
      </c>
      <c r="G85" s="4">
        <v>-936287.56000000017</v>
      </c>
      <c r="H85" s="4">
        <v>-941662.43000000017</v>
      </c>
      <c r="I85" s="4">
        <v>-947040.74000000022</v>
      </c>
      <c r="J85" s="4">
        <v>-952419.05</v>
      </c>
      <c r="K85" s="4">
        <v>-957797.36</v>
      </c>
      <c r="L85" s="4">
        <v>-963178.69</v>
      </c>
      <c r="M85" s="4">
        <v>-968560.02</v>
      </c>
      <c r="N85" s="4">
        <v>-973967.65</v>
      </c>
      <c r="O85" s="4">
        <v>-979376.32</v>
      </c>
      <c r="P85" s="9">
        <f t="shared" si="14"/>
        <v>-12311951.530000001</v>
      </c>
      <c r="Q85" s="2">
        <f t="shared" si="15"/>
        <v>-947073.19461538468</v>
      </c>
    </row>
    <row r="86" spans="1:17" x14ac:dyDescent="0.2">
      <c r="A86" s="1">
        <v>385</v>
      </c>
      <c r="B86" s="1" t="s">
        <v>58</v>
      </c>
      <c r="C86" s="4">
        <v>-1043870.7999999999</v>
      </c>
      <c r="D86" s="4">
        <v>-1047197.5399999999</v>
      </c>
      <c r="E86" s="4">
        <v>-1050524.28</v>
      </c>
      <c r="F86" s="4">
        <v>-1053851.02</v>
      </c>
      <c r="G86" s="4">
        <v>-1057177.76</v>
      </c>
      <c r="H86" s="4">
        <v>-1060504.5</v>
      </c>
      <c r="I86" s="4">
        <v>-1063831.24</v>
      </c>
      <c r="J86" s="4">
        <v>-1067157.98</v>
      </c>
      <c r="K86" s="4">
        <v>-1070484.72</v>
      </c>
      <c r="L86" s="4">
        <v>-1073811.46</v>
      </c>
      <c r="M86" s="4">
        <v>-1077138.2</v>
      </c>
      <c r="N86" s="4">
        <v>-1080464.94</v>
      </c>
      <c r="O86" s="4">
        <v>-1083791.68</v>
      </c>
      <c r="P86" s="9">
        <f t="shared" si="14"/>
        <v>-13829806.119999999</v>
      </c>
      <c r="Q86" s="2">
        <f t="shared" si="15"/>
        <v>-1063831.24</v>
      </c>
    </row>
    <row r="87" spans="1:17" x14ac:dyDescent="0.2">
      <c r="A87" s="1">
        <v>391</v>
      </c>
      <c r="B87" s="1" t="s">
        <v>59</v>
      </c>
      <c r="C87" s="4">
        <v>-577357.48000000021</v>
      </c>
      <c r="D87" s="4">
        <v>-579860.65000000026</v>
      </c>
      <c r="E87" s="4">
        <v>-582363.8200000003</v>
      </c>
      <c r="F87" s="4">
        <v>-584866.99000000034</v>
      </c>
      <c r="G87" s="4">
        <v>-581952.0700000003</v>
      </c>
      <c r="H87" s="4">
        <v>-584455.24000000034</v>
      </c>
      <c r="I87" s="4">
        <v>-586958.41000000038</v>
      </c>
      <c r="J87" s="4">
        <v>-589461.57999999996</v>
      </c>
      <c r="K87" s="4">
        <v>-591964.75</v>
      </c>
      <c r="L87" s="4">
        <v>-572220.88</v>
      </c>
      <c r="M87" s="4">
        <v>-574724.05000000005</v>
      </c>
      <c r="N87" s="4">
        <v>-577227.22</v>
      </c>
      <c r="O87" s="4">
        <v>-458114.44</v>
      </c>
      <c r="P87" s="9">
        <f t="shared" si="14"/>
        <v>-7441527.5800000019</v>
      </c>
      <c r="Q87" s="2">
        <f t="shared" si="15"/>
        <v>-572425.19846153865</v>
      </c>
    </row>
    <row r="88" spans="1:17" ht="12" thickBot="1" x14ac:dyDescent="0.25">
      <c r="Q88" s="25">
        <f>SUM(Q82:Q87)</f>
        <v>-13721498.787692308</v>
      </c>
    </row>
  </sheetData>
  <mergeCells count="2">
    <mergeCell ref="A1:Q1"/>
    <mergeCell ref="A56:Q56"/>
  </mergeCells>
  <pageMargins left="0.75" right="0.75" top="1" bottom="1" header="0.5" footer="0.5"/>
  <pageSetup scale="79" fitToHeight="0" orientation="portrait" r:id="rId1"/>
  <headerFooter alignWithMargins="0">
    <oddHeader>&amp;A</oddHeader>
  </headerFooter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 A C T I V E ! 1 5 6 5 2 0 2 2 . 1 < / d o c u m e n t i d >  
     < s e n d e r i d > K E A B E T < / s e n d e r i d >  
     < s e n d e r e m a i l > B K E A T I N G @ G U N S T E R . C O M < / s e n d e r e m a i l >  
     < l a s t m o d i f i e d > 2 0 2 2 - 0 6 - 1 3 T 1 1 : 5 7 : 4 9 . 0 0 0 0 0 0 0 - 0 4 : 0 0 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7545EC571C84F996F80BF1BEFE3E8" ma:contentTypeVersion="15" ma:contentTypeDescription="Create a new document." ma:contentTypeScope="" ma:versionID="8d621286e5c78a6791340e3016ca5745">
  <xsd:schema xmlns:xsd="http://www.w3.org/2001/XMLSchema" xmlns:xs="http://www.w3.org/2001/XMLSchema" xmlns:p="http://schemas.microsoft.com/office/2006/metadata/properties" xmlns:ns1="http://schemas.microsoft.com/sharepoint/v3" xmlns:ns3="03572804-9a32-408a-9344-5f468dd7d457" xmlns:ns4="ffbed866-c5a5-4660-b1b1-a4ba0c06522c" targetNamespace="http://schemas.microsoft.com/office/2006/metadata/properties" ma:root="true" ma:fieldsID="db48795569eab05aac40d5ee0760303c" ns1:_="" ns3:_="" ns4:_="">
    <xsd:import namespace="http://schemas.microsoft.com/sharepoint/v3"/>
    <xsd:import namespace="03572804-9a32-408a-9344-5f468dd7d457"/>
    <xsd:import namespace="ffbed866-c5a5-4660-b1b1-a4ba0c0652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72804-9a32-408a-9344-5f468dd7d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ed866-c5a5-4660-b1b1-a4ba0c06522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4EC6FA-8B76-4539-9342-6E8CA673D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572804-9a32-408a-9344-5f468dd7d457"/>
    <ds:schemaRef ds:uri="ffbed866-c5a5-4660-b1b1-a4ba0c0652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465197-988C-40B7-8ECD-81656EE9856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3572804-9a32-408a-9344-5f468dd7d457"/>
    <ds:schemaRef ds:uri="ffbed866-c5a5-4660-b1b1-a4ba0c06522c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8E4212-4B62-4520-B8E2-0AD627F8C5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ROG 84 a-e</vt:lpstr>
      <vt:lpstr>ROG 84f</vt:lpstr>
      <vt:lpstr>ROG 84G</vt:lpstr>
      <vt:lpstr>'ROG 84 a-e'!Print_Area</vt:lpstr>
      <vt:lpstr>'ROG 84G'!Print_Area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2022-06-12T01:35:39Z</dcterms:created>
  <dcterms:modified xsi:type="dcterms:W3CDTF">2022-06-13T15:57:49Z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0x01010008D7545EC571C84F996F80BF1BEFE3E8</vt:lpwstr>
  </property>
</Properties>
</file>