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916A5B5A-0BAA-48CC-B908-7A90BE233F8B}" xr6:coauthVersionLast="46" xr6:coauthVersionMax="46" xr10:uidLastSave="{00000000-0000-0000-0000-000000000000}"/>
  <bookViews>
    <workbookView xWindow="30975" yWindow="690" windowWidth="21270" windowHeight="13545" activeTab="3" xr2:uid="{B5945AB7-39AF-4480-9EB7-59D128D80501}"/>
  </bookViews>
  <sheets>
    <sheet name="2018" sheetId="1" r:id="rId1"/>
    <sheet name="2019" sheetId="7" r:id="rId2"/>
    <sheet name="2020" sheetId="8" r:id="rId3"/>
    <sheet name="2021" sheetId="9" r:id="rId4"/>
  </sheets>
  <definedNames>
    <definedName name="SAPCrosstab1" localSheetId="1">'2019'!$A$11:$AB$22</definedName>
    <definedName name="SAPCrosstab1" localSheetId="2">'2020'!$A$11:$AB$22</definedName>
    <definedName name="SAPCrosstab1" localSheetId="3">'2021'!$A$11:$AB$22</definedName>
    <definedName name="SAPCrosstab1">'2018'!$A$11:$O$22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1" i="9" l="1"/>
  <c r="AB22" i="9" s="1"/>
  <c r="AC21" i="9"/>
  <c r="AC22" i="9" s="1"/>
  <c r="AA22" i="9"/>
  <c r="U22" i="9"/>
  <c r="T22" i="9"/>
  <c r="S22" i="9"/>
  <c r="O21" i="9"/>
  <c r="N22" i="9"/>
  <c r="M22" i="9"/>
  <c r="L22" i="9"/>
  <c r="G22" i="9"/>
  <c r="D22" i="9"/>
  <c r="AB21" i="8"/>
  <c r="W22" i="8"/>
  <c r="V22" i="8"/>
  <c r="U22" i="8"/>
  <c r="T22" i="8"/>
  <c r="O21" i="8"/>
  <c r="J22" i="8"/>
  <c r="I22" i="8"/>
  <c r="G22" i="8"/>
  <c r="AB21" i="7"/>
  <c r="AB22" i="7" s="1"/>
  <c r="Z22" i="7"/>
  <c r="X22" i="7"/>
  <c r="T22" i="7"/>
  <c r="R22" i="7"/>
  <c r="P22" i="7"/>
  <c r="O21" i="7"/>
  <c r="I22" i="7"/>
  <c r="H22" i="7"/>
  <c r="G22" i="7"/>
  <c r="C22" i="7"/>
  <c r="O21" i="1"/>
  <c r="O22" i="1" s="1"/>
  <c r="N22" i="1"/>
  <c r="L22" i="1"/>
  <c r="I21" i="1"/>
  <c r="G22" i="1"/>
  <c r="F22" i="1"/>
  <c r="K22" i="9"/>
  <c r="J22" i="9"/>
  <c r="I22" i="9"/>
  <c r="N22" i="8"/>
  <c r="M22" i="8"/>
  <c r="L22" i="8"/>
  <c r="K22" i="8"/>
  <c r="N22" i="7"/>
  <c r="M22" i="7"/>
  <c r="L22" i="7"/>
  <c r="K22" i="7"/>
  <c r="J22" i="7"/>
  <c r="P20" i="9"/>
  <c r="AB20" i="9"/>
  <c r="Z22" i="9"/>
  <c r="Y22" i="9"/>
  <c r="X22" i="9"/>
  <c r="W22" i="9"/>
  <c r="V22" i="9"/>
  <c r="R22" i="9"/>
  <c r="Q22" i="9"/>
  <c r="P22" i="9"/>
  <c r="H22" i="9"/>
  <c r="F22" i="9"/>
  <c r="E22" i="9"/>
  <c r="C22" i="9"/>
  <c r="O20" i="9"/>
  <c r="AB19" i="9"/>
  <c r="O19" i="9"/>
  <c r="AC19" i="9"/>
  <c r="AB18" i="9"/>
  <c r="AC18" i="9"/>
  <c r="O18" i="9"/>
  <c r="AB17" i="9"/>
  <c r="O17" i="9"/>
  <c r="AB16" i="9"/>
  <c r="O16" i="9"/>
  <c r="AB15" i="9"/>
  <c r="O15" i="9"/>
  <c r="AA22" i="8"/>
  <c r="Z22" i="8"/>
  <c r="Y22" i="8"/>
  <c r="X22" i="8"/>
  <c r="S22" i="8"/>
  <c r="R22" i="8"/>
  <c r="Q22" i="8"/>
  <c r="P22" i="8"/>
  <c r="H22" i="8"/>
  <c r="F22" i="8"/>
  <c r="E22" i="8"/>
  <c r="D22" i="8"/>
  <c r="C22" i="8"/>
  <c r="AB20" i="8"/>
  <c r="O20" i="8"/>
  <c r="AB19" i="8"/>
  <c r="O19" i="8"/>
  <c r="AB18" i="8"/>
  <c r="O18" i="8"/>
  <c r="AB17" i="8"/>
  <c r="AC17" i="8"/>
  <c r="O17" i="8"/>
  <c r="AB16" i="8"/>
  <c r="O16" i="8"/>
  <c r="AC16" i="8"/>
  <c r="AB15" i="8"/>
  <c r="O15" i="8"/>
  <c r="AB20" i="7"/>
  <c r="AB19" i="7"/>
  <c r="AB18" i="7"/>
  <c r="AC18" i="7"/>
  <c r="AB17" i="7"/>
  <c r="AC17" i="7"/>
  <c r="AB16" i="7"/>
  <c r="AC16" i="7"/>
  <c r="AB15" i="7"/>
  <c r="AA22" i="7"/>
  <c r="Y22" i="7"/>
  <c r="W22" i="7"/>
  <c r="V22" i="7"/>
  <c r="U22" i="7"/>
  <c r="O19" i="7"/>
  <c r="AC19" i="7"/>
  <c r="O18" i="7"/>
  <c r="O17" i="7"/>
  <c r="O16" i="7"/>
  <c r="O15" i="7"/>
  <c r="AC15" i="7"/>
  <c r="O20" i="7"/>
  <c r="S22" i="7"/>
  <c r="Q22" i="7"/>
  <c r="F22" i="7"/>
  <c r="E22" i="7"/>
  <c r="D22" i="7"/>
  <c r="D22" i="1"/>
  <c r="E22" i="1"/>
  <c r="H22" i="1"/>
  <c r="C22" i="1"/>
  <c r="I20" i="1"/>
  <c r="I19" i="1"/>
  <c r="P19" i="1"/>
  <c r="I18" i="1"/>
  <c r="P18" i="1"/>
  <c r="I17" i="1"/>
  <c r="P17" i="1"/>
  <c r="I16" i="1"/>
  <c r="I15" i="1"/>
  <c r="O20" i="1"/>
  <c r="O19" i="1"/>
  <c r="O18" i="1"/>
  <c r="O17" i="1"/>
  <c r="O16" i="1"/>
  <c r="O15" i="1"/>
  <c r="M22" i="1"/>
  <c r="K22" i="1"/>
  <c r="J22" i="1"/>
  <c r="AC20" i="9"/>
  <c r="AC16" i="9"/>
  <c r="AC15" i="9"/>
  <c r="AC17" i="9"/>
  <c r="O22" i="9"/>
  <c r="AC18" i="8"/>
  <c r="AC15" i="8"/>
  <c r="O22" i="8"/>
  <c r="AC19" i="8"/>
  <c r="AC20" i="8"/>
  <c r="AC21" i="8"/>
  <c r="AC22" i="8" s="1"/>
  <c r="AB22" i="8"/>
  <c r="AC20" i="7"/>
  <c r="O22" i="7"/>
  <c r="P20" i="1"/>
  <c r="P16" i="1"/>
  <c r="I22" i="1"/>
  <c r="P15" i="1"/>
  <c r="AC21" i="7" l="1"/>
  <c r="AC22" i="7" s="1"/>
  <c r="P21" i="1"/>
  <c r="P22" i="1" s="1"/>
</calcChain>
</file>

<file path=xl/sharedStrings.xml><?xml version="1.0" encoding="utf-8"?>
<sst xmlns="http://schemas.openxmlformats.org/spreadsheetml/2006/main" count="199" uniqueCount="51">
  <si>
    <t/>
  </si>
  <si>
    <t>*Resp. Cost Center</t>
  </si>
  <si>
    <t>*Project Type</t>
  </si>
  <si>
    <t>Result</t>
  </si>
  <si>
    <t>Florida City Gas</t>
  </si>
  <si>
    <t>FCG Exempt ST</t>
  </si>
  <si>
    <t>FCG Non-Exempt ST</t>
  </si>
  <si>
    <t>FCG Exempt OT</t>
  </si>
  <si>
    <t>FCG Non-Exempt OT</t>
  </si>
  <si>
    <t>FCG Other Labor</t>
  </si>
  <si>
    <t>FCG Payroll - Direct Post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</si>
  <si>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</si>
  <si>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</si>
  <si>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</si>
  <si>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</si>
  <si>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</si>
  <si>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</si>
  <si>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</si>
  <si>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</si>
  <si>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</si>
  <si>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</si>
  <si>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</si>
  <si>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</si>
  <si>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SEP</t>
  </si>
  <si>
    <t>Employee Incentives</t>
  </si>
  <si>
    <t>RESULT</t>
  </si>
  <si>
    <t>CAPITAL</t>
  </si>
  <si>
    <t>EXPENSE</t>
  </si>
  <si>
    <t>Payroll by Category - 2020</t>
  </si>
  <si>
    <t>Payroll by Category - 2019</t>
  </si>
  <si>
    <t>Payroll by Category - 2018</t>
  </si>
  <si>
    <t>Payroll by Category - 2021</t>
  </si>
  <si>
    <t>Time: Fiscal Year:  2021</t>
  </si>
  <si>
    <t>Time: Fiscal Year: 2020</t>
  </si>
  <si>
    <t>Time: Fiscal Year: 2019</t>
  </si>
  <si>
    <t>Time: Fiscal Year: 2018</t>
  </si>
  <si>
    <t>CAPITAL RESULT</t>
  </si>
  <si>
    <t>EXPENSE RESULT</t>
  </si>
  <si>
    <t>OVERALL RESULT</t>
  </si>
  <si>
    <t>Note 1:  The July 2018 data was obtained from Southern Company when FCG was acquired and became a wholly owned, direct subsidiary of Florida Power &amp; Light Company on July 29, 2018.</t>
  </si>
  <si>
    <t>Note:  The information provided above does not include any costs included in FCG's cost recovery clauses.</t>
  </si>
  <si>
    <t>Note 2:  The information provided above does not include any costs included in FCG's cost recovery clauses.</t>
  </si>
  <si>
    <t>Florida City Gas Company</t>
  </si>
  <si>
    <t>Docket No. 20220069-GU</t>
  </si>
  <si>
    <t>OPC's First Set of Interrogatories</t>
  </si>
  <si>
    <t>Interrogatory No. 76</t>
  </si>
  <si>
    <t>Attachment No. 1 of 2</t>
  </si>
  <si>
    <t>Tab 1 of 4</t>
  </si>
  <si>
    <t>Tab 2 of 4</t>
  </si>
  <si>
    <t>Tab 3 of 4</t>
  </si>
  <si>
    <t>Tab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</si>
</sst>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000"/>
    <numFmt numFmtId="165" formatCode="#,##0;\-#,##0;#,##0"/>
  </numFmts>
  <fonts count="14" x14ac:knownFonts="1">
    <font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10"/>
      <color rgb="FF1F497D"/>
      <name val="Verdana"/>
      <family val="2"/>
    </font>
    <font>
      <b/>
      <sz val="11"/>
      <color rgb="FF1F497D"/>
      <name val="Verdana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theme="3" tint="-0.24994659260841701"/>
      </bottom>
      <diagonal/>
    </border>
  </borders>
  <cellStyleXfs count="21">
    <xf numFmtId="0" fontId="0" fillId="0" borderId="0"/>
    <xf numFmtId="0" fontId="2" fillId="3" borderId="1" applyNumberFormat="0" applyAlignment="0" applyProtection="0">
      <alignment horizontal="left" vertical="center" indent="1"/>
    </xf>
    <xf numFmtId="164" fontId="3" fillId="4" borderId="1" applyNumberFormat="0" applyAlignment="0" applyProtection="0">
      <alignment horizontal="left" vertical="center" indent="1"/>
    </xf>
    <xf numFmtId="0" fontId="2" fillId="3" borderId="2" applyNumberFormat="0" applyAlignment="0" applyProtection="0">
      <alignment horizontal="left" vertical="center" indent="1"/>
    </xf>
    <xf numFmtId="0" fontId="4" fillId="5" borderId="1" applyNumberFormat="0" applyAlignment="0" applyProtection="0">
      <alignment horizontal="left" vertical="center" indent="1"/>
    </xf>
    <xf numFmtId="164" fontId="3" fillId="0" borderId="5" applyNumberFormat="0" applyProtection="0">
      <alignment horizontal="right" vertical="center"/>
    </xf>
    <xf numFmtId="164" fontId="2" fillId="0" borderId="2" applyNumberFormat="0" applyProtection="0">
      <alignment horizontal="right" vertical="center"/>
    </xf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8" fillId="0" borderId="0"/>
    <xf numFmtId="0" fontId="13" fillId="0" borderId="0"/>
    <xf numFmtId="9" fontId="11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3" borderId="1" xfId="1" quotePrefix="1" applyNumberFormat="1" applyAlignment="1"/>
    <xf numFmtId="0" fontId="3" fillId="4" borderId="1" xfId="2" quotePrefix="1" applyNumberFormat="1" applyAlignment="1">
      <alignment wrapText="1"/>
    </xf>
    <xf numFmtId="0" fontId="3" fillId="4" borderId="1" xfId="2" applyNumberFormat="1" applyAlignment="1"/>
    <xf numFmtId="0" fontId="3" fillId="4" borderId="1" xfId="2" quotePrefix="1" applyNumberFormat="1" applyAlignment="1"/>
    <xf numFmtId="0" fontId="2" fillId="3" borderId="4" xfId="3" applyNumberFormat="1" applyBorder="1" applyAlignment="1"/>
    <xf numFmtId="165" fontId="3" fillId="0" borderId="5" xfId="5" applyNumberFormat="1">
      <alignment horizontal="right" vertical="center"/>
    </xf>
    <xf numFmtId="165" fontId="2" fillId="0" borderId="2" xfId="6" applyNumberFormat="1">
      <alignment horizontal="right" vertical="center"/>
    </xf>
    <xf numFmtId="0" fontId="4" fillId="5" borderId="1" xfId="4" applyNumberFormat="1" applyAlignment="1"/>
    <xf numFmtId="165" fontId="2" fillId="0" borderId="3" xfId="6" applyNumberFormat="1" applyBorder="1">
      <alignment horizontal="right" vertical="center"/>
    </xf>
    <xf numFmtId="0" fontId="3" fillId="4" borderId="7" xfId="2" quotePrefix="1" applyNumberFormat="1" applyBorder="1" applyAlignment="1">
      <alignment horizontal="center"/>
    </xf>
    <xf numFmtId="0" fontId="4" fillId="5" borderId="1" xfId="4" quotePrefix="1" applyNumberFormat="1" applyAlignment="1"/>
    <xf numFmtId="0" fontId="3" fillId="4" borderId="1" xfId="2" quotePrefix="1" applyNumberFormat="1" applyAlignment="1">
      <alignment horizontal="center"/>
    </xf>
    <xf numFmtId="0" fontId="2" fillId="3" borderId="1" xfId="1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5" fontId="2" fillId="0" borderId="5" xfId="5" applyNumberFormat="1" applyFont="1">
      <alignment horizontal="right" vertical="center"/>
    </xf>
    <xf numFmtId="165" fontId="0" fillId="2" borderId="0" xfId="0" applyNumberFormat="1" applyFill="1"/>
    <xf numFmtId="0" fontId="0" fillId="0" borderId="0" xfId="0" applyAlignment="1">
      <alignment horizontal="left" vertical="center" wrapText="1"/>
    </xf>
    <xf numFmtId="0" fontId="2" fillId="3" borderId="9" xfId="3" quotePrefix="1" applyNumberFormat="1" applyBorder="1" applyAlignment="1">
      <alignment horizontal="center" vertical="center" wrapText="1"/>
    </xf>
    <xf numFmtId="0" fontId="2" fillId="3" borderId="10" xfId="3" quotePrefix="1" applyNumberFormat="1" applyBorder="1" applyAlignment="1">
      <alignment horizontal="center" vertical="center" wrapText="1"/>
    </xf>
    <xf numFmtId="0" fontId="6" fillId="4" borderId="6" xfId="2" quotePrefix="1" applyNumberFormat="1" applyFont="1" applyBorder="1" applyAlignment="1">
      <alignment horizontal="center"/>
    </xf>
    <xf numFmtId="0" fontId="6" fillId="4" borderId="8" xfId="2" quotePrefix="1" applyNumberFormat="1" applyFont="1" applyBorder="1" applyAlignment="1">
      <alignment horizontal="center"/>
    </xf>
    <xf numFmtId="0" fontId="6" fillId="4" borderId="7" xfId="2" quotePrefix="1" applyNumberFormat="1" applyFont="1" applyBorder="1" applyAlignment="1">
      <alignment horizontal="center"/>
    </xf>
    <xf numFmtId="0" fontId="2" fillId="4" borderId="6" xfId="2" quotePrefix="1" applyNumberFormat="1" applyFont="1" applyBorder="1" applyAlignment="1">
      <alignment horizontal="center"/>
    </xf>
    <xf numFmtId="0" fontId="2" fillId="4" borderId="8" xfId="2" quotePrefix="1" applyNumberFormat="1" applyFont="1" applyBorder="1" applyAlignment="1">
      <alignment horizontal="center"/>
    </xf>
    <xf numFmtId="0" fontId="2" fillId="4" borderId="7" xfId="2" quotePrefix="1" applyNumberFormat="1" applyFont="1" applyBorder="1" applyAlignment="1">
      <alignment horizontal="center"/>
    </xf>
    <xf numFmtId="0" fontId="5" fillId="4" borderId="6" xfId="2" quotePrefix="1" applyNumberFormat="1" applyFont="1" applyBorder="1" applyAlignment="1">
      <alignment horizontal="center"/>
    </xf>
    <xf numFmtId="0" fontId="5" fillId="4" borderId="8" xfId="2" quotePrefix="1" applyNumberFormat="1" applyFont="1" applyBorder="1" applyAlignment="1">
      <alignment horizontal="center"/>
    </xf>
    <xf numFmtId="0" fontId="5" fillId="4" borderId="7" xfId="2" quotePrefix="1" applyNumberFormat="1" applyFont="1" applyBorder="1" applyAlignment="1">
      <alignment horizontal="center"/>
    </xf>
    <xf numFmtId="0" fontId="2" fillId="3" borderId="9" xfId="3" quotePrefix="1" applyNumberFormat="1" applyBorder="1" applyAlignment="1">
      <alignment horizontal="center" wrapText="1"/>
    </xf>
    <xf numFmtId="0" fontId="2" fillId="3" borderId="10" xfId="3" quotePrefix="1" applyNumberFormat="1" applyBorder="1" applyAlignment="1">
      <alignment horizontal="center" wrapText="1"/>
    </xf>
    <xf numFmtId="0" fontId="2" fillId="3" borderId="11" xfId="3" quotePrefix="1" applyNumberFormat="1" applyBorder="1" applyAlignment="1">
      <alignment horizontal="center" wrapText="1"/>
    </xf>
    <xf numFmtId="0" fontId="2" fillId="3" borderId="12" xfId="3" quotePrefix="1" applyNumberFormat="1" applyBorder="1" applyAlignment="1">
      <alignment horizontal="center" wrapText="1"/>
    </xf>
    <xf numFmtId="0" fontId="10" fillId="2" borderId="0" xfId="19" applyFont="1" applyFill="1"/>
    <xf numFmtId="0" fontId="10" fillId="2" borderId="0" xfId="19" applyFont="1" applyFill="1"/>
    <xf numFmtId="0" fontId="10" fillId="2" borderId="0" xfId="19" applyFont="1" applyFill="1"/>
    <xf numFmtId="0" fontId="10" fillId="2" borderId="0" xfId="19" applyFont="1" applyFill="1"/>
  </cellXfs>
  <cellStyles count="21">
    <cellStyle name="Comma 2" xfId="9" xr:uid="{66A52E02-6582-44B2-98A2-F28D3EA3D552}"/>
    <cellStyle name="Comma 3" xfId="10" xr:uid="{05EE0A7D-8579-4CE3-A88B-6FB777985EB7}"/>
    <cellStyle name="Comma 4" xfId="8" xr:uid="{7D88AC5A-173F-41FD-83AD-612DA44CD42C}"/>
    <cellStyle name="Currency 2" xfId="11" xr:uid="{C9BDFB59-A860-451E-8AF7-CCF034033A39}"/>
    <cellStyle name="Normal" xfId="0" builtinId="0"/>
    <cellStyle name="Normal 15" xfId="12" xr:uid="{FCD39B8E-CC23-47C7-8AE6-4E8EE8150B5C}"/>
    <cellStyle name="Normal 2" xfId="13" xr:uid="{E5632A5A-0B47-4863-AEC1-996FADF5D0AB}"/>
    <cellStyle name="Normal 2 2" xfId="14" xr:uid="{8F8122AC-28BE-4BD1-9B99-DD06F3154545}"/>
    <cellStyle name="Normal 2 3" xfId="15" xr:uid="{657FD01C-E5E5-45E2-A431-3C8738ADE087}"/>
    <cellStyle name="Normal 3" xfId="16" xr:uid="{4A5D58D9-B85C-4DD7-9B3F-E2A40F8F545A}"/>
    <cellStyle name="Normal 4" xfId="17" xr:uid="{54FA06AE-D8F5-4A5A-8B8A-D6ACB8982D01}"/>
    <cellStyle name="Normal 5" xfId="18" xr:uid="{3B6A930B-3BCA-44BD-A179-49BF5059D71F}"/>
    <cellStyle name="Normal 6" xfId="7" xr:uid="{D6A6A629-7E34-4670-B8EA-AE35CE5C7488}"/>
    <cellStyle name="Normal 7" xfId="19" xr:uid="{F613682A-FFA9-45D1-8307-25A59E6B7F9A}"/>
    <cellStyle name="Percent 2" xfId="20" xr:uid="{4E3A1375-D07E-4874-A541-5E5EEBB1F71E}"/>
    <cellStyle name="SAPDataCell" xfId="5" xr:uid="{FE76FDDC-FD19-4160-A9C9-1E1CE5395CC6}"/>
    <cellStyle name="SAPDataTotalCell" xfId="6" xr:uid="{946B2D11-5211-4796-A600-9A0A2C8B1E03}"/>
    <cellStyle name="SAPDimensionCell" xfId="1" xr:uid="{1D98F288-1EC7-4C3B-8A95-F831FDF06AFD}"/>
    <cellStyle name="SAPHierarchyCell0" xfId="4" xr:uid="{7359BAEE-E512-490F-B298-7F5939A18582}"/>
    <cellStyle name="SAPMemberCell" xfId="2" xr:uid="{CB4AD185-5B8A-43FF-AA53-FDC519A59844}"/>
    <cellStyle name="SAPMemberTotalCell" xfId="3" xr:uid="{E51A1A3C-2129-409B-9368-0A1C1CDBB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8ACDE-EA83-4C3D-9F67-E6C1B64AFEC4}">
  <dimension ref="A1:R41"/>
  <sheetViews>
    <sheetView showGridLines="0" workbookViewId="0">
      <pane xSplit="2" ySplit="14" topLeftCell="E15" activePane="bottomRight" state="frozen"/>
      <selection pane="topRight" activeCell="C1" sqref="C1"/>
      <selection pane="bottomLeft" activeCell="A8" sqref="A8"/>
      <selection pane="bottomRight" activeCell="A6" sqref="A6"/>
    </sheetView>
  </sheetViews>
  <sheetFormatPr defaultColWidth="9.140625" defaultRowHeight="15" x14ac:dyDescent="0.25"/>
  <cols>
    <col min="1" max="1" width="18.7109375" style="2" bestFit="1" customWidth="1"/>
    <col min="2" max="2" width="48.42578125" style="2" bestFit="1" customWidth="1"/>
    <col min="3" max="16" width="15.7109375" style="2" customWidth="1"/>
    <col min="17" max="17" width="6.7109375" style="2" bestFit="1" customWidth="1"/>
    <col min="18" max="18" width="14.140625" style="2" bestFit="1" customWidth="1"/>
    <col min="19" max="16384" width="9.140625" style="2"/>
  </cols>
  <sheetData>
    <row r="1" spans="1:18" x14ac:dyDescent="0.25">
      <c r="A1" s="36" t="s">
        <v>42</v>
      </c>
    </row>
    <row r="2" spans="1:18" x14ac:dyDescent="0.25">
      <c r="A2" s="36" t="s">
        <v>43</v>
      </c>
    </row>
    <row r="3" spans="1:18" x14ac:dyDescent="0.25">
      <c r="A3" s="36" t="s">
        <v>44</v>
      </c>
    </row>
    <row r="4" spans="1:18" x14ac:dyDescent="0.25">
      <c r="A4" s="36" t="s">
        <v>45</v>
      </c>
    </row>
    <row r="5" spans="1:18" x14ac:dyDescent="0.25">
      <c r="A5" s="36" t="s">
        <v>46</v>
      </c>
    </row>
    <row r="6" spans="1:18" x14ac:dyDescent="0.25">
      <c r="A6" s="36" t="s">
        <v>47</v>
      </c>
    </row>
    <row r="8" spans="1:18" ht="23.25" customHeight="1" x14ac:dyDescent="0.3">
      <c r="A8" s="1" t="s">
        <v>4</v>
      </c>
    </row>
    <row r="9" spans="1:18" ht="23.25" customHeight="1" x14ac:dyDescent="0.3">
      <c r="A9" s="1" t="s">
        <v>30</v>
      </c>
    </row>
    <row r="11" spans="1:18" x14ac:dyDescent="0.25">
      <c r="A11" s="3" t="s">
        <v>0</v>
      </c>
      <c r="B11" s="3" t="s">
        <v>0</v>
      </c>
      <c r="C11" s="4"/>
      <c r="D11" s="4"/>
      <c r="E11" s="4"/>
      <c r="F11" s="4"/>
      <c r="G11" s="4"/>
      <c r="H11" s="4"/>
      <c r="I11" s="4"/>
      <c r="J11" s="5"/>
      <c r="K11" s="5"/>
      <c r="L11" s="5"/>
      <c r="M11" s="5"/>
      <c r="N11" s="5"/>
      <c r="O11" s="5"/>
      <c r="P11" s="5"/>
      <c r="Q11"/>
      <c r="R11"/>
    </row>
    <row r="12" spans="1:18" x14ac:dyDescent="0.25">
      <c r="A12" s="3" t="s">
        <v>0</v>
      </c>
      <c r="B12" s="3" t="s">
        <v>35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5"/>
      <c r="P12" s="5"/>
      <c r="Q12"/>
      <c r="R12"/>
    </row>
    <row r="13" spans="1:18" ht="22.5" customHeight="1" x14ac:dyDescent="0.25">
      <c r="A13" s="3" t="s">
        <v>1</v>
      </c>
      <c r="B13" s="3" t="s">
        <v>2</v>
      </c>
      <c r="C13" s="26" t="s">
        <v>26</v>
      </c>
      <c r="D13" s="27"/>
      <c r="E13" s="27"/>
      <c r="F13" s="27"/>
      <c r="G13" s="27"/>
      <c r="H13" s="28"/>
      <c r="I13" s="21" t="s">
        <v>36</v>
      </c>
      <c r="J13" s="26" t="s">
        <v>27</v>
      </c>
      <c r="K13" s="27"/>
      <c r="L13" s="27"/>
      <c r="M13" s="27"/>
      <c r="N13" s="28"/>
      <c r="O13" s="21" t="s">
        <v>37</v>
      </c>
      <c r="P13" s="21" t="s">
        <v>38</v>
      </c>
      <c r="Q13"/>
      <c r="R13"/>
    </row>
    <row r="14" spans="1:18" s="17" customFormat="1" x14ac:dyDescent="0.25">
      <c r="A14" s="15"/>
      <c r="B14" s="15"/>
      <c r="C14" s="14" t="s">
        <v>11</v>
      </c>
      <c r="D14" s="14" t="s">
        <v>12</v>
      </c>
      <c r="E14" s="14" t="s">
        <v>13</v>
      </c>
      <c r="F14" s="14" t="s">
        <v>14</v>
      </c>
      <c r="G14" s="14" t="s">
        <v>15</v>
      </c>
      <c r="H14" s="14" t="s">
        <v>16</v>
      </c>
      <c r="I14" s="22"/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22"/>
      <c r="P14" s="22" t="s">
        <v>25</v>
      </c>
      <c r="Q14" s="16"/>
      <c r="R14" s="16"/>
    </row>
    <row r="15" spans="1:18" x14ac:dyDescent="0.25">
      <c r="A15" s="13" t="s">
        <v>4</v>
      </c>
      <c r="B15" s="6" t="s">
        <v>5</v>
      </c>
      <c r="C15" s="8">
        <v>79235.820000000007</v>
      </c>
      <c r="D15" s="8">
        <v>71650.41</v>
      </c>
      <c r="E15" s="8">
        <v>56180.12</v>
      </c>
      <c r="F15" s="8">
        <v>66432.11</v>
      </c>
      <c r="G15" s="8">
        <v>58842.49</v>
      </c>
      <c r="H15" s="8">
        <v>44650.7</v>
      </c>
      <c r="I15" s="18">
        <f t="shared" ref="I15:I21" si="0">SUM(C15:H15)</f>
        <v>376991.65</v>
      </c>
      <c r="J15" s="8">
        <v>177996.45</v>
      </c>
      <c r="K15" s="8">
        <v>110945.19</v>
      </c>
      <c r="L15" s="8">
        <v>155374.97</v>
      </c>
      <c r="M15" s="8">
        <v>144774.88</v>
      </c>
      <c r="N15" s="8">
        <v>151021.19</v>
      </c>
      <c r="O15" s="9">
        <f t="shared" ref="O15:O21" si="1">SUM(J15:N15)</f>
        <v>740112.67999999993</v>
      </c>
      <c r="P15" s="9">
        <f>I15+O15</f>
        <v>1117104.33</v>
      </c>
      <c r="Q15"/>
      <c r="R15"/>
    </row>
    <row r="16" spans="1:18" x14ac:dyDescent="0.25">
      <c r="A16" s="10"/>
      <c r="B16" s="6" t="s">
        <v>6</v>
      </c>
      <c r="C16" s="8"/>
      <c r="D16" s="8">
        <v>24139.37</v>
      </c>
      <c r="E16" s="8">
        <v>16998.099999999999</v>
      </c>
      <c r="F16" s="8">
        <v>23221.14</v>
      </c>
      <c r="G16" s="8">
        <v>13114.05</v>
      </c>
      <c r="H16" s="8">
        <v>15191.24</v>
      </c>
      <c r="I16" s="18">
        <f t="shared" si="0"/>
        <v>92663.900000000009</v>
      </c>
      <c r="J16" s="8">
        <v>494187.71</v>
      </c>
      <c r="K16" s="8">
        <v>357975.92</v>
      </c>
      <c r="L16" s="8">
        <v>410391.33</v>
      </c>
      <c r="M16" s="8">
        <v>359486.11</v>
      </c>
      <c r="N16" s="8">
        <v>387140.32</v>
      </c>
      <c r="O16" s="9">
        <f t="shared" si="1"/>
        <v>2009181.39</v>
      </c>
      <c r="P16" s="9">
        <f t="shared" ref="P16:P21" si="2">I16+O16</f>
        <v>2101845.29</v>
      </c>
      <c r="Q16"/>
      <c r="R16"/>
    </row>
    <row r="17" spans="1:18" x14ac:dyDescent="0.25">
      <c r="A17" s="10"/>
      <c r="B17" s="6" t="s">
        <v>7</v>
      </c>
      <c r="C17" s="8">
        <v>4289.8999999999996</v>
      </c>
      <c r="D17" s="8"/>
      <c r="E17" s="8"/>
      <c r="F17" s="8"/>
      <c r="G17" s="8"/>
      <c r="H17" s="8"/>
      <c r="I17" s="18">
        <f t="shared" si="0"/>
        <v>4289.8999999999996</v>
      </c>
      <c r="J17" s="8"/>
      <c r="K17" s="8"/>
      <c r="L17" s="8">
        <v>3484.38</v>
      </c>
      <c r="M17" s="8"/>
      <c r="N17" s="8"/>
      <c r="O17" s="9">
        <f t="shared" si="1"/>
        <v>3484.38</v>
      </c>
      <c r="P17" s="9">
        <f t="shared" si="2"/>
        <v>7774.28</v>
      </c>
      <c r="Q17"/>
      <c r="R17"/>
    </row>
    <row r="18" spans="1:18" x14ac:dyDescent="0.25">
      <c r="A18" s="10"/>
      <c r="B18" s="6" t="s">
        <v>8</v>
      </c>
      <c r="C18" s="8"/>
      <c r="D18" s="8"/>
      <c r="E18" s="8"/>
      <c r="F18" s="8"/>
      <c r="G18" s="8"/>
      <c r="H18" s="8"/>
      <c r="I18" s="18">
        <f t="shared" si="0"/>
        <v>0</v>
      </c>
      <c r="J18" s="8">
        <v>46416.88</v>
      </c>
      <c r="K18" s="8">
        <v>109341.58</v>
      </c>
      <c r="L18" s="8">
        <v>74682.39</v>
      </c>
      <c r="M18" s="8">
        <v>100957.59</v>
      </c>
      <c r="N18" s="8">
        <v>66760.05</v>
      </c>
      <c r="O18" s="9">
        <f t="shared" si="1"/>
        <v>398158.48999999993</v>
      </c>
      <c r="P18" s="9">
        <f t="shared" si="2"/>
        <v>398158.48999999993</v>
      </c>
      <c r="Q18"/>
      <c r="R18"/>
    </row>
    <row r="19" spans="1:18" x14ac:dyDescent="0.25">
      <c r="A19" s="10"/>
      <c r="B19" s="6" t="s">
        <v>9</v>
      </c>
      <c r="C19" s="8">
        <v>71466.539999999994</v>
      </c>
      <c r="D19" s="8"/>
      <c r="E19" s="8"/>
      <c r="F19" s="8"/>
      <c r="G19" s="8"/>
      <c r="H19" s="8"/>
      <c r="I19" s="18">
        <f t="shared" si="0"/>
        <v>71466.539999999994</v>
      </c>
      <c r="J19" s="8">
        <v>1496.1</v>
      </c>
      <c r="K19" s="8">
        <v>-3432.3</v>
      </c>
      <c r="L19" s="8">
        <v>5369.58</v>
      </c>
      <c r="M19" s="8">
        <v>8876.0499999999993</v>
      </c>
      <c r="N19" s="8">
        <v>9839.9</v>
      </c>
      <c r="O19" s="9">
        <f t="shared" si="1"/>
        <v>22149.329999999998</v>
      </c>
      <c r="P19" s="9">
        <f t="shared" si="2"/>
        <v>93615.87</v>
      </c>
      <c r="Q19"/>
      <c r="R19"/>
    </row>
    <row r="20" spans="1:18" x14ac:dyDescent="0.25">
      <c r="A20" s="10"/>
      <c r="B20" s="6" t="s">
        <v>10</v>
      </c>
      <c r="C20" s="8"/>
      <c r="D20" s="8"/>
      <c r="E20" s="8"/>
      <c r="F20" s="8"/>
      <c r="G20" s="8"/>
      <c r="H20" s="8"/>
      <c r="I20" s="18">
        <f t="shared" si="0"/>
        <v>0</v>
      </c>
      <c r="J20" s="8"/>
      <c r="K20" s="8"/>
      <c r="L20" s="8"/>
      <c r="M20" s="8"/>
      <c r="N20" s="8"/>
      <c r="O20" s="9">
        <f t="shared" si="1"/>
        <v>0</v>
      </c>
      <c r="P20" s="9">
        <f t="shared" si="2"/>
        <v>0</v>
      </c>
      <c r="Q20"/>
      <c r="R20"/>
    </row>
    <row r="21" spans="1:18" x14ac:dyDescent="0.25">
      <c r="A21" s="10"/>
      <c r="B21" s="6" t="s">
        <v>24</v>
      </c>
      <c r="C21" s="8">
        <v>0</v>
      </c>
      <c r="D21" s="8">
        <v>10153.709999999999</v>
      </c>
      <c r="E21" s="8">
        <v>7756.89</v>
      </c>
      <c r="F21" s="8">
        <v>9503.2199999999993</v>
      </c>
      <c r="G21" s="8">
        <v>7627.39</v>
      </c>
      <c r="H21" s="8">
        <v>6343.24</v>
      </c>
      <c r="I21" s="18">
        <f t="shared" si="0"/>
        <v>41384.449999999997</v>
      </c>
      <c r="J21" s="8">
        <v>55796.66</v>
      </c>
      <c r="K21" s="8">
        <v>56415</v>
      </c>
      <c r="L21" s="8">
        <v>11135.72</v>
      </c>
      <c r="M21" s="8">
        <v>56858</v>
      </c>
      <c r="N21" s="8">
        <v>109324</v>
      </c>
      <c r="O21" s="9">
        <f t="shared" si="1"/>
        <v>289529.38</v>
      </c>
      <c r="P21" s="9">
        <f t="shared" si="2"/>
        <v>330913.83</v>
      </c>
      <c r="Q21"/>
      <c r="R21"/>
    </row>
    <row r="22" spans="1:18" x14ac:dyDescent="0.25">
      <c r="A22" s="10"/>
      <c r="B22" s="7"/>
      <c r="C22" s="11">
        <f t="shared" ref="C22:P22" si="3">SUM(C15:C21)</f>
        <v>154992.26</v>
      </c>
      <c r="D22" s="11">
        <f t="shared" si="3"/>
        <v>105943.48999999999</v>
      </c>
      <c r="E22" s="11">
        <f t="shared" si="3"/>
        <v>80935.11</v>
      </c>
      <c r="F22" s="11">
        <f t="shared" si="3"/>
        <v>99156.47</v>
      </c>
      <c r="G22" s="11">
        <f t="shared" si="3"/>
        <v>79583.929999999993</v>
      </c>
      <c r="H22" s="11">
        <f t="shared" si="3"/>
        <v>66185.179999999993</v>
      </c>
      <c r="I22" s="11">
        <f t="shared" si="3"/>
        <v>586796.44000000006</v>
      </c>
      <c r="J22" s="11">
        <f t="shared" si="3"/>
        <v>775893.8</v>
      </c>
      <c r="K22" s="11">
        <f t="shared" si="3"/>
        <v>631245.3899999999</v>
      </c>
      <c r="L22" s="11">
        <f t="shared" si="3"/>
        <v>660438.37</v>
      </c>
      <c r="M22" s="11">
        <f t="shared" si="3"/>
        <v>670952.63</v>
      </c>
      <c r="N22" s="11">
        <f t="shared" si="3"/>
        <v>724085.46000000008</v>
      </c>
      <c r="O22" s="11">
        <f t="shared" si="3"/>
        <v>3462615.6499999994</v>
      </c>
      <c r="P22" s="11">
        <f t="shared" si="3"/>
        <v>4049412.09</v>
      </c>
    </row>
    <row r="23" spans="1:18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P23" s="19"/>
    </row>
    <row r="24" spans="1:18" ht="57" customHeight="1" x14ac:dyDescent="0.25">
      <c r="A24" s="20" t="s">
        <v>39</v>
      </c>
      <c r="B24" s="20"/>
      <c r="C24"/>
      <c r="D24"/>
      <c r="E24"/>
      <c r="F24"/>
      <c r="G24"/>
      <c r="H24"/>
      <c r="I24"/>
      <c r="J24"/>
      <c r="K24"/>
      <c r="L24"/>
      <c r="M24"/>
      <c r="N24"/>
    </row>
    <row r="25" spans="1:18" ht="45" customHeight="1" x14ac:dyDescent="0.25">
      <c r="A25" s="20" t="s">
        <v>41</v>
      </c>
      <c r="B25" s="20"/>
      <c r="C25"/>
      <c r="D25"/>
      <c r="E25"/>
      <c r="F25"/>
      <c r="G25"/>
      <c r="H25"/>
      <c r="I25"/>
      <c r="J25"/>
      <c r="K25"/>
      <c r="L25"/>
      <c r="M25"/>
      <c r="N25"/>
    </row>
    <row r="26" spans="1:18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8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8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8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8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8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8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</sheetData>
  <mergeCells count="8">
    <mergeCell ref="A24:B24"/>
    <mergeCell ref="A25:B25"/>
    <mergeCell ref="P13:P14"/>
    <mergeCell ref="C12:N12"/>
    <mergeCell ref="C13:H13"/>
    <mergeCell ref="I13:I14"/>
    <mergeCell ref="J13:N13"/>
    <mergeCell ref="O13:O14"/>
  </mergeCells>
  <pageMargins left="0.7" right="0.7" top="0.75" bottom="0.75" header="0.3" footer="0.3"/>
  <pageSetup orientation="portrait" horizontalDpi="200" verticalDpi="200" r:id="rId1"/>
  <customProperties>
    <customPr name="_pios_id" r:id="rId2"/>
    <customPr name="CofWorksheetTyp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0A4D-C700-43E6-8998-61BCC597A653}">
  <dimension ref="A1:AE41"/>
  <sheetViews>
    <sheetView showGridLines="0" workbookViewId="0">
      <pane xSplit="2" ySplit="14" topLeftCell="U15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ColWidth="9.140625" defaultRowHeight="15" x14ac:dyDescent="0.25"/>
  <cols>
    <col min="1" max="1" width="18.7109375" style="2" bestFit="1" customWidth="1"/>
    <col min="2" max="2" width="48.42578125" style="2" bestFit="1" customWidth="1"/>
    <col min="3" max="29" width="15.7109375" style="2" customWidth="1"/>
    <col min="30" max="30" width="6.7109375" style="2" bestFit="1" customWidth="1"/>
    <col min="31" max="31" width="14.140625" style="2" bestFit="1" customWidth="1"/>
    <col min="32" max="16384" width="9.140625" style="2"/>
  </cols>
  <sheetData>
    <row r="1" spans="1:31" x14ac:dyDescent="0.25">
      <c r="A1" s="39" t="s">
        <v>42</v>
      </c>
    </row>
    <row r="2" spans="1:31" x14ac:dyDescent="0.25">
      <c r="A2" s="39" t="s">
        <v>43</v>
      </c>
    </row>
    <row r="3" spans="1:31" x14ac:dyDescent="0.25">
      <c r="A3" s="39" t="s">
        <v>44</v>
      </c>
    </row>
    <row r="4" spans="1:31" x14ac:dyDescent="0.25">
      <c r="A4" s="39" t="s">
        <v>45</v>
      </c>
    </row>
    <row r="5" spans="1:31" x14ac:dyDescent="0.25">
      <c r="A5" s="39" t="s">
        <v>46</v>
      </c>
    </row>
    <row r="6" spans="1:31" x14ac:dyDescent="0.25">
      <c r="A6" s="39" t="s">
        <v>48</v>
      </c>
    </row>
    <row r="8" spans="1:31" ht="23.25" customHeight="1" x14ac:dyDescent="0.3">
      <c r="A8" s="1" t="s">
        <v>4</v>
      </c>
    </row>
    <row r="9" spans="1:31" ht="23.25" customHeight="1" x14ac:dyDescent="0.3">
      <c r="A9" s="1" t="s">
        <v>29</v>
      </c>
    </row>
    <row r="11" spans="1:31" x14ac:dyDescent="0.25">
      <c r="A11" s="3" t="s">
        <v>0</v>
      </c>
      <c r="B11" s="3" t="s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/>
      <c r="AE11"/>
    </row>
    <row r="12" spans="1:31" x14ac:dyDescent="0.25">
      <c r="A12" s="3" t="s">
        <v>0</v>
      </c>
      <c r="B12" s="3" t="s">
        <v>34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U12" s="12"/>
      <c r="V12" s="12"/>
      <c r="W12" s="12"/>
      <c r="X12" s="12"/>
      <c r="Y12" s="12"/>
      <c r="Z12" s="12"/>
      <c r="AA12" s="12"/>
      <c r="AB12" s="5"/>
      <c r="AC12" s="5"/>
      <c r="AD12"/>
      <c r="AE12"/>
    </row>
    <row r="13" spans="1:31" x14ac:dyDescent="0.25">
      <c r="A13" s="3" t="s">
        <v>1</v>
      </c>
      <c r="B13" s="3" t="s">
        <v>2</v>
      </c>
      <c r="C13" s="29" t="s">
        <v>26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21" t="s">
        <v>36</v>
      </c>
      <c r="P13" s="29" t="s">
        <v>27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21" t="s">
        <v>37</v>
      </c>
      <c r="AC13" s="21" t="s">
        <v>38</v>
      </c>
      <c r="AD13"/>
      <c r="AE13"/>
    </row>
    <row r="14" spans="1:31" s="17" customFormat="1" x14ac:dyDescent="0.25">
      <c r="A14" s="15"/>
      <c r="B14" s="15"/>
      <c r="C14" s="14" t="s">
        <v>17</v>
      </c>
      <c r="D14" s="14" t="s">
        <v>18</v>
      </c>
      <c r="E14" s="14" t="s">
        <v>19</v>
      </c>
      <c r="F14" s="14" t="s">
        <v>20</v>
      </c>
      <c r="G14" s="14" t="s">
        <v>21</v>
      </c>
      <c r="H14" s="14" t="s">
        <v>22</v>
      </c>
      <c r="I14" s="14" t="s">
        <v>11</v>
      </c>
      <c r="J14" s="14" t="s">
        <v>12</v>
      </c>
      <c r="K14" s="14" t="s">
        <v>23</v>
      </c>
      <c r="L14" s="14" t="s">
        <v>14</v>
      </c>
      <c r="M14" s="14" t="s">
        <v>15</v>
      </c>
      <c r="N14" s="14" t="s">
        <v>16</v>
      </c>
      <c r="O14" s="22" t="s">
        <v>3</v>
      </c>
      <c r="P14" s="14" t="s">
        <v>17</v>
      </c>
      <c r="Q14" s="14" t="s">
        <v>18</v>
      </c>
      <c r="R14" s="14" t="s">
        <v>19</v>
      </c>
      <c r="S14" s="14" t="s">
        <v>20</v>
      </c>
      <c r="T14" s="14" t="s">
        <v>21</v>
      </c>
      <c r="U14" s="14" t="s">
        <v>22</v>
      </c>
      <c r="V14" s="14" t="s">
        <v>11</v>
      </c>
      <c r="W14" s="14" t="s">
        <v>12</v>
      </c>
      <c r="X14" s="14" t="s">
        <v>23</v>
      </c>
      <c r="Y14" s="14" t="s">
        <v>14</v>
      </c>
      <c r="Z14" s="14" t="s">
        <v>15</v>
      </c>
      <c r="AA14" s="14" t="s">
        <v>16</v>
      </c>
      <c r="AB14" s="22" t="s">
        <v>3</v>
      </c>
      <c r="AC14" s="22"/>
      <c r="AD14" s="16"/>
      <c r="AE14" s="16"/>
    </row>
    <row r="15" spans="1:31" x14ac:dyDescent="0.25">
      <c r="A15" s="13" t="s">
        <v>4</v>
      </c>
      <c r="B15" s="6" t="s">
        <v>5</v>
      </c>
      <c r="C15" s="8">
        <v>58872.03</v>
      </c>
      <c r="D15" s="8">
        <v>61944.23</v>
      </c>
      <c r="E15" s="8">
        <v>78121.27</v>
      </c>
      <c r="F15" s="8">
        <v>73143.09</v>
      </c>
      <c r="G15" s="8">
        <v>98859.42</v>
      </c>
      <c r="H15" s="8">
        <v>76850.289999999994</v>
      </c>
      <c r="I15" s="8">
        <v>73233.58</v>
      </c>
      <c r="J15" s="8">
        <v>115474.71</v>
      </c>
      <c r="K15" s="8">
        <v>81418.710000000006</v>
      </c>
      <c r="L15" s="8">
        <v>155113.13</v>
      </c>
      <c r="M15" s="8">
        <v>98149.38</v>
      </c>
      <c r="N15" s="8">
        <v>79653</v>
      </c>
      <c r="O15" s="18">
        <f t="shared" ref="O15:O19" si="0">SUM(C15:N15)</f>
        <v>1050832.8399999999</v>
      </c>
      <c r="P15" s="8">
        <v>173755.55</v>
      </c>
      <c r="Q15" s="8">
        <v>134221.28</v>
      </c>
      <c r="R15" s="8">
        <v>116562.96</v>
      </c>
      <c r="S15" s="8">
        <v>169091.6</v>
      </c>
      <c r="T15" s="8">
        <v>186172.69</v>
      </c>
      <c r="U15" s="8">
        <v>170763.54</v>
      </c>
      <c r="V15" s="8">
        <v>225659.19</v>
      </c>
      <c r="W15" s="8">
        <v>152476.51999999999</v>
      </c>
      <c r="X15" s="8">
        <v>178867.94</v>
      </c>
      <c r="Y15" s="8">
        <v>151550.09</v>
      </c>
      <c r="Z15" s="8">
        <v>185577.81</v>
      </c>
      <c r="AA15" s="8">
        <v>229625.51</v>
      </c>
      <c r="AB15" s="9">
        <f t="shared" ref="AB15:AB21" si="1">SUM(P15:AA15)</f>
        <v>2074324.6800000002</v>
      </c>
      <c r="AC15" s="9">
        <f t="shared" ref="AC15:AC21" si="2">O15+AB15</f>
        <v>3125157.52</v>
      </c>
      <c r="AD15"/>
      <c r="AE15"/>
    </row>
    <row r="16" spans="1:31" x14ac:dyDescent="0.25">
      <c r="A16" s="10"/>
      <c r="B16" s="6" t="s">
        <v>6</v>
      </c>
      <c r="C16" s="8">
        <v>29869.8</v>
      </c>
      <c r="D16" s="8">
        <v>23980.6</v>
      </c>
      <c r="E16" s="8">
        <v>37465.599999999999</v>
      </c>
      <c r="F16" s="8">
        <v>32725</v>
      </c>
      <c r="G16" s="8">
        <v>74263.42</v>
      </c>
      <c r="H16" s="8">
        <v>65251.61</v>
      </c>
      <c r="I16" s="8">
        <v>35972.49</v>
      </c>
      <c r="J16" s="8">
        <v>52747.82</v>
      </c>
      <c r="K16" s="8">
        <v>39037.300000000003</v>
      </c>
      <c r="L16" s="8">
        <v>38814.870000000003</v>
      </c>
      <c r="M16" s="8">
        <v>36237.949999999997</v>
      </c>
      <c r="N16" s="8">
        <v>35662.9</v>
      </c>
      <c r="O16" s="18">
        <f t="shared" si="0"/>
        <v>502029.36</v>
      </c>
      <c r="P16" s="8">
        <v>429019.72</v>
      </c>
      <c r="Q16" s="8">
        <v>369580.41</v>
      </c>
      <c r="R16" s="8">
        <v>452610.07</v>
      </c>
      <c r="S16" s="8">
        <v>394132.9</v>
      </c>
      <c r="T16" s="8">
        <v>356652.19</v>
      </c>
      <c r="U16" s="8">
        <v>281150.36</v>
      </c>
      <c r="V16" s="8">
        <v>443069.65</v>
      </c>
      <c r="W16" s="8">
        <v>402786.88</v>
      </c>
      <c r="X16" s="8">
        <v>390823.05</v>
      </c>
      <c r="Y16" s="8">
        <v>412423.95</v>
      </c>
      <c r="Z16" s="8">
        <v>395832.52</v>
      </c>
      <c r="AA16" s="8">
        <v>422661.65</v>
      </c>
      <c r="AB16" s="9">
        <f t="shared" si="1"/>
        <v>4750743.3499999996</v>
      </c>
      <c r="AC16" s="9">
        <f t="shared" si="2"/>
        <v>5252772.71</v>
      </c>
      <c r="AD16"/>
      <c r="AE16"/>
    </row>
    <row r="17" spans="1:31" x14ac:dyDescent="0.25">
      <c r="A17" s="10"/>
      <c r="B17" s="6" t="s">
        <v>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8">
        <f t="shared" si="0"/>
        <v>0</v>
      </c>
      <c r="P17" s="8"/>
      <c r="Q17" s="8"/>
      <c r="R17" s="8"/>
      <c r="S17" s="8"/>
      <c r="T17" s="8">
        <v>894.88</v>
      </c>
      <c r="U17" s="8"/>
      <c r="V17" s="8"/>
      <c r="W17" s="8"/>
      <c r="X17" s="8">
        <v>9545.18</v>
      </c>
      <c r="Y17" s="8"/>
      <c r="Z17" s="8"/>
      <c r="AA17" s="8"/>
      <c r="AB17" s="9">
        <f t="shared" si="1"/>
        <v>10440.06</v>
      </c>
      <c r="AC17" s="9">
        <f t="shared" si="2"/>
        <v>10440.06</v>
      </c>
      <c r="AD17"/>
      <c r="AE17"/>
    </row>
    <row r="18" spans="1:31" x14ac:dyDescent="0.25">
      <c r="A18" s="10"/>
      <c r="B18" s="6" t="s">
        <v>8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8">
        <f t="shared" si="0"/>
        <v>0</v>
      </c>
      <c r="P18" s="8">
        <v>55059.73</v>
      </c>
      <c r="Q18" s="8">
        <v>74427.05</v>
      </c>
      <c r="R18" s="8">
        <v>82769.52</v>
      </c>
      <c r="S18" s="8">
        <v>78054.240000000005</v>
      </c>
      <c r="T18" s="8">
        <v>116755.41</v>
      </c>
      <c r="U18" s="8">
        <v>71934.62</v>
      </c>
      <c r="V18" s="8">
        <v>85415.9</v>
      </c>
      <c r="W18" s="8">
        <v>92825.84</v>
      </c>
      <c r="X18" s="8">
        <v>87119.32</v>
      </c>
      <c r="Y18" s="8">
        <v>130281.85</v>
      </c>
      <c r="Z18" s="8">
        <v>82979.45</v>
      </c>
      <c r="AA18" s="8">
        <v>81697.77</v>
      </c>
      <c r="AB18" s="9">
        <f t="shared" si="1"/>
        <v>1039320.6999999998</v>
      </c>
      <c r="AC18" s="9">
        <f t="shared" si="2"/>
        <v>1039320.6999999998</v>
      </c>
      <c r="AD18"/>
      <c r="AE18"/>
    </row>
    <row r="19" spans="1:31" x14ac:dyDescent="0.25">
      <c r="A19" s="10"/>
      <c r="B19" s="6" t="s">
        <v>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8">
        <f t="shared" si="0"/>
        <v>0</v>
      </c>
      <c r="P19" s="8">
        <v>-3316.46</v>
      </c>
      <c r="Q19" s="8">
        <v>5912.75</v>
      </c>
      <c r="R19" s="8">
        <v>13533.95</v>
      </c>
      <c r="S19" s="8">
        <v>2197.5700000000002</v>
      </c>
      <c r="T19" s="8">
        <v>-2153.86</v>
      </c>
      <c r="U19" s="8">
        <v>2733.56</v>
      </c>
      <c r="V19" s="8">
        <v>-4110.6400000000003</v>
      </c>
      <c r="W19" s="8">
        <v>10302.5</v>
      </c>
      <c r="X19" s="8">
        <v>-4979.5</v>
      </c>
      <c r="Y19" s="8">
        <v>6127.11</v>
      </c>
      <c r="Z19" s="8">
        <v>-679.45</v>
      </c>
      <c r="AA19" s="8">
        <v>10926.46</v>
      </c>
      <c r="AB19" s="9">
        <f t="shared" si="1"/>
        <v>36493.990000000005</v>
      </c>
      <c r="AC19" s="9">
        <f t="shared" si="2"/>
        <v>36493.990000000005</v>
      </c>
      <c r="AD19"/>
      <c r="AE19"/>
    </row>
    <row r="20" spans="1:31" x14ac:dyDescent="0.25">
      <c r="A20" s="10"/>
      <c r="B20" s="6" t="s">
        <v>10</v>
      </c>
      <c r="C20" s="8">
        <v>-13715.92</v>
      </c>
      <c r="D20" s="8"/>
      <c r="E20" s="8">
        <v>-1507.52</v>
      </c>
      <c r="F20" s="8">
        <v>-1352.24</v>
      </c>
      <c r="G20" s="8">
        <v>-9691.34</v>
      </c>
      <c r="H20" s="8">
        <v>-2996.4</v>
      </c>
      <c r="I20" s="8">
        <v>-3099.6</v>
      </c>
      <c r="J20" s="8">
        <v>-5696.34</v>
      </c>
      <c r="K20" s="8">
        <v>-7096.68</v>
      </c>
      <c r="L20" s="8">
        <v>-114917.42</v>
      </c>
      <c r="M20" s="8"/>
      <c r="N20" s="8">
        <v>-6257.84</v>
      </c>
      <c r="O20" s="18">
        <f>SUM(C20:N20)</f>
        <v>-166331.29999999999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>
        <f t="shared" si="1"/>
        <v>0</v>
      </c>
      <c r="AC20" s="9">
        <f t="shared" si="2"/>
        <v>-166331.29999999999</v>
      </c>
      <c r="AD20"/>
      <c r="AE20"/>
    </row>
    <row r="21" spans="1:31" x14ac:dyDescent="0.25">
      <c r="A21" s="10"/>
      <c r="B21" s="6" t="s">
        <v>24</v>
      </c>
      <c r="C21" s="8">
        <v>9096.07</v>
      </c>
      <c r="D21" s="8">
        <v>8807.33</v>
      </c>
      <c r="E21" s="8">
        <v>11847.67</v>
      </c>
      <c r="F21" s="8">
        <v>10851</v>
      </c>
      <c r="G21" s="8">
        <v>17745.080000000002</v>
      </c>
      <c r="H21" s="8">
        <v>14565.41</v>
      </c>
      <c r="I21" s="8">
        <v>11193.64</v>
      </c>
      <c r="J21" s="8">
        <v>17242.77</v>
      </c>
      <c r="K21" s="8">
        <v>12346.73</v>
      </c>
      <c r="L21" s="8">
        <v>19877.62</v>
      </c>
      <c r="M21" s="8">
        <v>13774.66</v>
      </c>
      <c r="N21" s="8">
        <v>11820</v>
      </c>
      <c r="O21" s="18">
        <f>SUM(C21:N21)</f>
        <v>159167.98000000001</v>
      </c>
      <c r="P21" s="8">
        <v>59037</v>
      </c>
      <c r="Q21" s="8">
        <v>61420</v>
      </c>
      <c r="R21" s="8">
        <v>104442</v>
      </c>
      <c r="S21" s="8">
        <v>65695</v>
      </c>
      <c r="T21" s="8">
        <v>59961</v>
      </c>
      <c r="U21" s="8">
        <v>238748</v>
      </c>
      <c r="V21" s="8">
        <v>95684</v>
      </c>
      <c r="W21" s="8">
        <v>88166</v>
      </c>
      <c r="X21" s="8">
        <v>107459</v>
      </c>
      <c r="Y21" s="8">
        <v>88999</v>
      </c>
      <c r="Z21" s="8">
        <v>94293</v>
      </c>
      <c r="AA21" s="8">
        <v>91981</v>
      </c>
      <c r="AB21" s="9">
        <f t="shared" si="1"/>
        <v>1155885</v>
      </c>
      <c r="AC21" s="9">
        <f t="shared" si="2"/>
        <v>1315052.98</v>
      </c>
      <c r="AD21"/>
      <c r="AE21"/>
    </row>
    <row r="22" spans="1:31" x14ac:dyDescent="0.25">
      <c r="A22" s="10"/>
      <c r="B22" s="7"/>
      <c r="C22" s="11">
        <f t="shared" ref="C22:AC22" si="3">SUM(C15:C21)</f>
        <v>84121.98000000001</v>
      </c>
      <c r="D22" s="11">
        <f t="shared" si="3"/>
        <v>94732.160000000003</v>
      </c>
      <c r="E22" s="11">
        <f t="shared" si="3"/>
        <v>125927.01999999999</v>
      </c>
      <c r="F22" s="11">
        <f t="shared" si="3"/>
        <v>115366.84999999999</v>
      </c>
      <c r="G22" s="11">
        <f t="shared" si="3"/>
        <v>181176.58000000002</v>
      </c>
      <c r="H22" s="11">
        <f t="shared" si="3"/>
        <v>153670.91</v>
      </c>
      <c r="I22" s="11">
        <f t="shared" si="3"/>
        <v>117300.11</v>
      </c>
      <c r="J22" s="11">
        <f t="shared" si="3"/>
        <v>179768.95999999999</v>
      </c>
      <c r="K22" s="11">
        <f t="shared" si="3"/>
        <v>125706.06000000001</v>
      </c>
      <c r="L22" s="11">
        <f t="shared" si="3"/>
        <v>98888.2</v>
      </c>
      <c r="M22" s="11">
        <f t="shared" si="3"/>
        <v>148161.99000000002</v>
      </c>
      <c r="N22" s="11">
        <f t="shared" si="3"/>
        <v>120878.06</v>
      </c>
      <c r="O22" s="11">
        <f t="shared" si="3"/>
        <v>1545698.8799999997</v>
      </c>
      <c r="P22" s="11">
        <f t="shared" si="3"/>
        <v>713555.54</v>
      </c>
      <c r="Q22" s="11">
        <f t="shared" si="3"/>
        <v>645561.49</v>
      </c>
      <c r="R22" s="11">
        <f t="shared" si="3"/>
        <v>769918.5</v>
      </c>
      <c r="S22" s="11">
        <f t="shared" si="3"/>
        <v>709171.30999999994</v>
      </c>
      <c r="T22" s="11">
        <f t="shared" si="3"/>
        <v>718282.31</v>
      </c>
      <c r="U22" s="11">
        <f t="shared" si="3"/>
        <v>765330.08000000007</v>
      </c>
      <c r="V22" s="11">
        <f t="shared" si="3"/>
        <v>845718.10000000009</v>
      </c>
      <c r="W22" s="11">
        <f t="shared" si="3"/>
        <v>746557.74</v>
      </c>
      <c r="X22" s="11">
        <f t="shared" si="3"/>
        <v>768834.99</v>
      </c>
      <c r="Y22" s="11">
        <f t="shared" si="3"/>
        <v>789382</v>
      </c>
      <c r="Z22" s="11">
        <f t="shared" si="3"/>
        <v>758003.33000000007</v>
      </c>
      <c r="AA22" s="11">
        <f t="shared" si="3"/>
        <v>836892.39</v>
      </c>
      <c r="AB22" s="11">
        <f t="shared" si="3"/>
        <v>9067207.7799999993</v>
      </c>
      <c r="AC22" s="11">
        <f t="shared" si="3"/>
        <v>10612906.66</v>
      </c>
    </row>
    <row r="23" spans="1:3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C23" s="19"/>
    </row>
    <row r="24" spans="1:31" ht="45" customHeight="1" x14ac:dyDescent="0.25">
      <c r="A24" s="20" t="s">
        <v>40</v>
      </c>
      <c r="B24" s="20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3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3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3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3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3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3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3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3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</sheetData>
  <mergeCells count="7">
    <mergeCell ref="A24:B24"/>
    <mergeCell ref="AC13:AC14"/>
    <mergeCell ref="C12:T12"/>
    <mergeCell ref="P13:AA13"/>
    <mergeCell ref="C13:N13"/>
    <mergeCell ref="O13:O14"/>
    <mergeCell ref="AB13:AB14"/>
  </mergeCells>
  <pageMargins left="0.7" right="0.7" top="0.75" bottom="0.75" header="0.3" footer="0.3"/>
  <pageSetup orientation="portrait" horizontalDpi="200" verticalDpi="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98A7-A5AC-4D9B-9BD7-D678DF72820F}">
  <dimension ref="A1:AE41"/>
  <sheetViews>
    <sheetView showGridLines="0" workbookViewId="0">
      <pane xSplit="2" ySplit="14" topLeftCell="R15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ColWidth="9.140625" defaultRowHeight="15" x14ac:dyDescent="0.25"/>
  <cols>
    <col min="1" max="1" width="18.7109375" style="2" bestFit="1" customWidth="1"/>
    <col min="2" max="2" width="48.42578125" style="2" bestFit="1" customWidth="1"/>
    <col min="3" max="29" width="15.7109375" style="2" customWidth="1"/>
    <col min="30" max="30" width="6.7109375" style="2" bestFit="1" customWidth="1"/>
    <col min="31" max="31" width="14.140625" style="2" bestFit="1" customWidth="1"/>
    <col min="32" max="16384" width="9.140625" style="2"/>
  </cols>
  <sheetData>
    <row r="1" spans="1:31" x14ac:dyDescent="0.25">
      <c r="A1" s="38" t="s">
        <v>42</v>
      </c>
    </row>
    <row r="2" spans="1:31" x14ac:dyDescent="0.25">
      <c r="A2" s="38" t="s">
        <v>43</v>
      </c>
    </row>
    <row r="3" spans="1:31" x14ac:dyDescent="0.25">
      <c r="A3" s="38" t="s">
        <v>44</v>
      </c>
    </row>
    <row r="4" spans="1:31" x14ac:dyDescent="0.25">
      <c r="A4" s="38" t="s">
        <v>45</v>
      </c>
    </row>
    <row r="5" spans="1:31" x14ac:dyDescent="0.25">
      <c r="A5" s="38" t="s">
        <v>46</v>
      </c>
    </row>
    <row r="6" spans="1:31" x14ac:dyDescent="0.25">
      <c r="A6" s="38" t="s">
        <v>49</v>
      </c>
    </row>
    <row r="8" spans="1:31" ht="23.25" customHeight="1" x14ac:dyDescent="0.3">
      <c r="A8" s="1" t="s">
        <v>4</v>
      </c>
    </row>
    <row r="9" spans="1:31" ht="23.25" customHeight="1" x14ac:dyDescent="0.3">
      <c r="A9" s="1" t="s">
        <v>28</v>
      </c>
    </row>
    <row r="11" spans="1:31" x14ac:dyDescent="0.25">
      <c r="A11" s="3" t="s">
        <v>0</v>
      </c>
      <c r="B11" s="3" t="s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/>
      <c r="AE11"/>
    </row>
    <row r="12" spans="1:31" x14ac:dyDescent="0.25">
      <c r="A12" s="3" t="s">
        <v>0</v>
      </c>
      <c r="B12" s="3" t="s">
        <v>33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U12" s="12"/>
      <c r="V12" s="12"/>
      <c r="W12" s="12"/>
      <c r="X12" s="12"/>
      <c r="Y12" s="12"/>
      <c r="Z12" s="12"/>
      <c r="AA12" s="12"/>
      <c r="AB12" s="5"/>
      <c r="AC12" s="5"/>
      <c r="AD12"/>
      <c r="AE12"/>
    </row>
    <row r="13" spans="1:31" x14ac:dyDescent="0.25">
      <c r="A13" s="3" t="s">
        <v>1</v>
      </c>
      <c r="B13" s="3" t="s">
        <v>2</v>
      </c>
      <c r="C13" s="29" t="s">
        <v>26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32" t="s">
        <v>36</v>
      </c>
      <c r="P13" s="29" t="s">
        <v>27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32" t="s">
        <v>37</v>
      </c>
      <c r="AC13" s="32" t="s">
        <v>38</v>
      </c>
      <c r="AD13"/>
      <c r="AE13"/>
    </row>
    <row r="14" spans="1:31" s="17" customFormat="1" x14ac:dyDescent="0.25">
      <c r="A14" s="15"/>
      <c r="B14" s="15"/>
      <c r="C14" s="14" t="s">
        <v>17</v>
      </c>
      <c r="D14" s="14" t="s">
        <v>18</v>
      </c>
      <c r="E14" s="14" t="s">
        <v>19</v>
      </c>
      <c r="F14" s="14" t="s">
        <v>20</v>
      </c>
      <c r="G14" s="14" t="s">
        <v>21</v>
      </c>
      <c r="H14" s="14" t="s">
        <v>22</v>
      </c>
      <c r="I14" s="14" t="s">
        <v>11</v>
      </c>
      <c r="J14" s="14" t="s">
        <v>12</v>
      </c>
      <c r="K14" s="14" t="s">
        <v>23</v>
      </c>
      <c r="L14" s="14" t="s">
        <v>14</v>
      </c>
      <c r="M14" s="14" t="s">
        <v>15</v>
      </c>
      <c r="N14" s="14" t="s">
        <v>16</v>
      </c>
      <c r="O14" s="33"/>
      <c r="P14" s="14" t="s">
        <v>17</v>
      </c>
      <c r="Q14" s="14" t="s">
        <v>18</v>
      </c>
      <c r="R14" s="14" t="s">
        <v>19</v>
      </c>
      <c r="S14" s="14" t="s">
        <v>20</v>
      </c>
      <c r="T14" s="14" t="s">
        <v>21</v>
      </c>
      <c r="U14" s="14" t="s">
        <v>22</v>
      </c>
      <c r="V14" s="14" t="s">
        <v>11</v>
      </c>
      <c r="W14" s="14" t="s">
        <v>12</v>
      </c>
      <c r="X14" s="14" t="s">
        <v>23</v>
      </c>
      <c r="Y14" s="14" t="s">
        <v>14</v>
      </c>
      <c r="Z14" s="14" t="s">
        <v>15</v>
      </c>
      <c r="AA14" s="14" t="s">
        <v>16</v>
      </c>
      <c r="AB14" s="33"/>
      <c r="AC14" s="33"/>
      <c r="AD14" s="16"/>
      <c r="AE14" s="16"/>
    </row>
    <row r="15" spans="1:31" x14ac:dyDescent="0.25">
      <c r="A15" s="13" t="s">
        <v>4</v>
      </c>
      <c r="B15" s="6" t="s">
        <v>5</v>
      </c>
      <c r="C15" s="8">
        <v>75743.959999999977</v>
      </c>
      <c r="D15" s="8">
        <v>111244.24999999999</v>
      </c>
      <c r="E15" s="8">
        <v>130755.67999999995</v>
      </c>
      <c r="F15" s="8">
        <v>112530.93</v>
      </c>
      <c r="G15" s="8">
        <v>106942.61000000002</v>
      </c>
      <c r="H15" s="8">
        <v>121736.8</v>
      </c>
      <c r="I15" s="8">
        <v>109099.09999999999</v>
      </c>
      <c r="J15" s="8">
        <v>113457.43999999997</v>
      </c>
      <c r="K15" s="8">
        <v>75592.870000000024</v>
      </c>
      <c r="L15" s="8">
        <v>95790.96</v>
      </c>
      <c r="M15" s="8">
        <v>82469.100000000006</v>
      </c>
      <c r="N15" s="8">
        <v>145300.36000000002</v>
      </c>
      <c r="O15" s="18">
        <f t="shared" ref="O15:O19" si="0">SUM(C15:N15)</f>
        <v>1280664.06</v>
      </c>
      <c r="P15" s="8">
        <v>246227.71</v>
      </c>
      <c r="Q15" s="8">
        <v>186943.23</v>
      </c>
      <c r="R15" s="8">
        <v>161889.79999999999</v>
      </c>
      <c r="S15" s="8">
        <v>209083.31</v>
      </c>
      <c r="T15" s="8">
        <v>203984.25</v>
      </c>
      <c r="U15" s="8">
        <v>218644.21</v>
      </c>
      <c r="V15" s="8">
        <v>258824.34</v>
      </c>
      <c r="W15" s="8">
        <v>188446</v>
      </c>
      <c r="X15" s="8">
        <v>267814.2</v>
      </c>
      <c r="Y15" s="8">
        <v>280478.03000000003</v>
      </c>
      <c r="Z15" s="8">
        <v>272329.95</v>
      </c>
      <c r="AA15" s="8">
        <v>257432.27</v>
      </c>
      <c r="AB15" s="9">
        <f t="shared" ref="AB15:AB21" si="1">SUM(P15:AA15)</f>
        <v>2752097.3000000003</v>
      </c>
      <c r="AC15" s="9">
        <f t="shared" ref="AC15:AC21" si="2">O15+AB15</f>
        <v>4032761.3600000003</v>
      </c>
      <c r="AD15"/>
      <c r="AE15"/>
    </row>
    <row r="16" spans="1:31" x14ac:dyDescent="0.25">
      <c r="A16" s="10"/>
      <c r="B16" s="6" t="s">
        <v>6</v>
      </c>
      <c r="C16" s="8">
        <v>26832.93</v>
      </c>
      <c r="D16" s="8">
        <v>28571.83</v>
      </c>
      <c r="E16" s="8">
        <v>27751.030000000002</v>
      </c>
      <c r="F16" s="8">
        <v>38351.710000000006</v>
      </c>
      <c r="G16" s="8">
        <v>34278.319999999992</v>
      </c>
      <c r="H16" s="8">
        <v>49000.59</v>
      </c>
      <c r="I16" s="8">
        <v>24470.200000000004</v>
      </c>
      <c r="J16" s="8">
        <v>24158.620000000003</v>
      </c>
      <c r="K16" s="8">
        <v>21243.24</v>
      </c>
      <c r="L16" s="8">
        <v>18493.09</v>
      </c>
      <c r="M16" s="8">
        <v>24970.140000000003</v>
      </c>
      <c r="N16" s="8">
        <v>22077.990000000005</v>
      </c>
      <c r="O16" s="18">
        <f t="shared" si="0"/>
        <v>340199.69000000006</v>
      </c>
      <c r="P16" s="8">
        <v>462312.59</v>
      </c>
      <c r="Q16" s="8">
        <v>379111.38</v>
      </c>
      <c r="R16" s="8">
        <v>435465.94</v>
      </c>
      <c r="S16" s="8">
        <v>381647.42</v>
      </c>
      <c r="T16" s="8">
        <v>414692.9</v>
      </c>
      <c r="U16" s="8">
        <v>413679.46</v>
      </c>
      <c r="V16" s="8">
        <v>461016.59</v>
      </c>
      <c r="W16" s="8">
        <v>417368.15</v>
      </c>
      <c r="X16" s="8">
        <v>427185.87</v>
      </c>
      <c r="Y16" s="8">
        <v>418795.71</v>
      </c>
      <c r="Z16" s="8">
        <v>439846.43</v>
      </c>
      <c r="AA16" s="8">
        <v>472942.85</v>
      </c>
      <c r="AB16" s="9">
        <f t="shared" si="1"/>
        <v>5124065.2899999991</v>
      </c>
      <c r="AC16" s="9">
        <f t="shared" si="2"/>
        <v>5464264.9799999995</v>
      </c>
      <c r="AD16"/>
      <c r="AE16"/>
    </row>
    <row r="17" spans="1:31" x14ac:dyDescent="0.25">
      <c r="A17" s="10"/>
      <c r="B17" s="6" t="s">
        <v>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8">
        <f t="shared" si="0"/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>
        <v>1659.65</v>
      </c>
      <c r="AA17" s="8"/>
      <c r="AB17" s="9">
        <f t="shared" si="1"/>
        <v>1659.65</v>
      </c>
      <c r="AC17" s="9">
        <f t="shared" si="2"/>
        <v>1659.65</v>
      </c>
      <c r="AD17"/>
      <c r="AE17"/>
    </row>
    <row r="18" spans="1:31" x14ac:dyDescent="0.25">
      <c r="A18" s="10"/>
      <c r="B18" s="6" t="s">
        <v>8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8">
        <f t="shared" si="0"/>
        <v>0</v>
      </c>
      <c r="P18" s="8">
        <v>59539.93</v>
      </c>
      <c r="Q18" s="8">
        <v>93780.61</v>
      </c>
      <c r="R18" s="8">
        <v>76783.39</v>
      </c>
      <c r="S18" s="8">
        <v>89716.45</v>
      </c>
      <c r="T18" s="8">
        <v>59511.5</v>
      </c>
      <c r="U18" s="8">
        <v>73556.84</v>
      </c>
      <c r="V18" s="8">
        <v>70664.14</v>
      </c>
      <c r="W18" s="8">
        <v>79325.34</v>
      </c>
      <c r="X18" s="8">
        <v>77460.990000000005</v>
      </c>
      <c r="Y18" s="8">
        <v>107313.05</v>
      </c>
      <c r="Z18" s="8">
        <v>74393.75</v>
      </c>
      <c r="AA18" s="8">
        <v>112278.27</v>
      </c>
      <c r="AB18" s="9">
        <f t="shared" si="1"/>
        <v>974324.26</v>
      </c>
      <c r="AC18" s="9">
        <f t="shared" si="2"/>
        <v>974324.26</v>
      </c>
      <c r="AD18"/>
      <c r="AE18"/>
    </row>
    <row r="19" spans="1:31" x14ac:dyDescent="0.25">
      <c r="A19" s="10"/>
      <c r="B19" s="6" t="s">
        <v>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8">
        <f t="shared" si="0"/>
        <v>0</v>
      </c>
      <c r="P19" s="8">
        <v>-4874.24</v>
      </c>
      <c r="Q19" s="8">
        <v>-4889.8</v>
      </c>
      <c r="R19" s="8">
        <v>20171.66</v>
      </c>
      <c r="S19" s="8">
        <v>263.91000000000003</v>
      </c>
      <c r="T19" s="8">
        <v>-5794.93</v>
      </c>
      <c r="U19" s="8">
        <v>-3969.31</v>
      </c>
      <c r="V19" s="8">
        <v>-1667.46</v>
      </c>
      <c r="W19" s="8">
        <v>524154.33</v>
      </c>
      <c r="X19" s="8">
        <v>557.47</v>
      </c>
      <c r="Y19" s="8">
        <v>-9837.9699999999993</v>
      </c>
      <c r="Z19" s="8">
        <v>1710.76</v>
      </c>
      <c r="AA19" s="8">
        <v>17051.419999999998</v>
      </c>
      <c r="AB19" s="9">
        <f t="shared" si="1"/>
        <v>532875.84000000008</v>
      </c>
      <c r="AC19" s="9">
        <f t="shared" si="2"/>
        <v>532875.84000000008</v>
      </c>
      <c r="AD19"/>
      <c r="AE19"/>
    </row>
    <row r="20" spans="1:31" x14ac:dyDescent="0.25">
      <c r="A20" s="10"/>
      <c r="B20" s="6" t="s">
        <v>10</v>
      </c>
      <c r="C20" s="8">
        <v>-1086.2400000000002</v>
      </c>
      <c r="D20" s="8">
        <v>-3258.7200000000007</v>
      </c>
      <c r="E20" s="8">
        <v>-3167.5200000000004</v>
      </c>
      <c r="F20" s="8">
        <v>-3320.2799999999988</v>
      </c>
      <c r="G20" s="8">
        <v>-2742.84</v>
      </c>
      <c r="H20" s="8">
        <v>229301.61999999988</v>
      </c>
      <c r="I20" s="8">
        <v>-2309.7600000000002</v>
      </c>
      <c r="J20" s="8">
        <v>-2887.2</v>
      </c>
      <c r="K20" s="8">
        <v>-2093.2199999999998</v>
      </c>
      <c r="L20" s="8">
        <v>-5531.88</v>
      </c>
      <c r="M20" s="8">
        <v>-577.44000000000005</v>
      </c>
      <c r="N20" s="8">
        <v>-1800.0799999999988</v>
      </c>
      <c r="O20" s="18">
        <f>SUM(C20:N20)</f>
        <v>200526.43999999986</v>
      </c>
      <c r="P20" s="8"/>
      <c r="Q20" s="8"/>
      <c r="R20" s="8"/>
      <c r="S20" s="8"/>
      <c r="T20" s="8"/>
      <c r="U20" s="8">
        <v>-232621.9</v>
      </c>
      <c r="V20" s="8"/>
      <c r="W20" s="8"/>
      <c r="X20" s="8"/>
      <c r="Y20" s="8"/>
      <c r="Z20" s="8"/>
      <c r="AA20" s="8"/>
      <c r="AB20" s="9">
        <f t="shared" si="1"/>
        <v>-232621.9</v>
      </c>
      <c r="AC20" s="9">
        <f t="shared" si="2"/>
        <v>-32095.460000000137</v>
      </c>
      <c r="AD20"/>
      <c r="AE20"/>
    </row>
    <row r="21" spans="1:31" x14ac:dyDescent="0.25">
      <c r="A21" s="10"/>
      <c r="B21" s="6" t="s">
        <v>24</v>
      </c>
      <c r="C21" s="8">
        <v>13632.449999999999</v>
      </c>
      <c r="D21" s="8">
        <v>18581.550000000003</v>
      </c>
      <c r="E21" s="8">
        <v>21065.559999999998</v>
      </c>
      <c r="F21" s="8">
        <v>20052.310000000009</v>
      </c>
      <c r="G21" s="8">
        <v>18768.230000000003</v>
      </c>
      <c r="H21" s="8">
        <v>22691</v>
      </c>
      <c r="I21" s="8">
        <v>17751.330000000005</v>
      </c>
      <c r="J21" s="8">
        <v>18289.189999999995</v>
      </c>
      <c r="K21" s="8">
        <v>12869.530000000002</v>
      </c>
      <c r="L21" s="8">
        <v>15188.330000000002</v>
      </c>
      <c r="M21" s="8">
        <v>14278.700000000004</v>
      </c>
      <c r="N21" s="8">
        <v>22244.600000000006</v>
      </c>
      <c r="O21" s="18">
        <f>SUM(C21:N21)</f>
        <v>215412.78000000006</v>
      </c>
      <c r="P21" s="8">
        <v>96349</v>
      </c>
      <c r="Q21" s="8">
        <v>94383</v>
      </c>
      <c r="R21" s="8">
        <v>131893</v>
      </c>
      <c r="S21" s="8">
        <v>143928</v>
      </c>
      <c r="T21" s="8">
        <v>105451</v>
      </c>
      <c r="U21" s="8">
        <v>104107</v>
      </c>
      <c r="V21" s="8">
        <v>-66258</v>
      </c>
      <c r="W21" s="8">
        <v>29597</v>
      </c>
      <c r="X21" s="8">
        <v>100211</v>
      </c>
      <c r="Y21" s="8">
        <v>97972</v>
      </c>
      <c r="Z21" s="8">
        <v>99617</v>
      </c>
      <c r="AA21" s="8">
        <v>89534</v>
      </c>
      <c r="AB21" s="9">
        <f t="shared" si="1"/>
        <v>1026784</v>
      </c>
      <c r="AC21" s="9">
        <f t="shared" si="2"/>
        <v>1242196.78</v>
      </c>
      <c r="AD21"/>
      <c r="AE21"/>
    </row>
    <row r="22" spans="1:31" x14ac:dyDescent="0.25">
      <c r="A22" s="10"/>
      <c r="B22" s="7"/>
      <c r="C22" s="11">
        <f t="shared" ref="C22:AC22" si="3">SUM(C15:C21)</f>
        <v>115123.09999999998</v>
      </c>
      <c r="D22" s="11">
        <f t="shared" si="3"/>
        <v>155138.90999999997</v>
      </c>
      <c r="E22" s="11">
        <f t="shared" si="3"/>
        <v>176404.74999999997</v>
      </c>
      <c r="F22" s="11">
        <f t="shared" si="3"/>
        <v>167614.67000000001</v>
      </c>
      <c r="G22" s="11">
        <f t="shared" si="3"/>
        <v>157246.32</v>
      </c>
      <c r="H22" s="11">
        <f t="shared" si="3"/>
        <v>422730.00999999989</v>
      </c>
      <c r="I22" s="11">
        <f t="shared" si="3"/>
        <v>149010.87</v>
      </c>
      <c r="J22" s="11">
        <f t="shared" si="3"/>
        <v>153018.04999999996</v>
      </c>
      <c r="K22" s="11">
        <f t="shared" si="3"/>
        <v>107612.42000000003</v>
      </c>
      <c r="L22" s="11">
        <f t="shared" si="3"/>
        <v>123940.5</v>
      </c>
      <c r="M22" s="11">
        <f t="shared" si="3"/>
        <v>121140.5</v>
      </c>
      <c r="N22" s="11">
        <f t="shared" si="3"/>
        <v>187822.87000000005</v>
      </c>
      <c r="O22" s="11">
        <f t="shared" si="3"/>
        <v>2036802.97</v>
      </c>
      <c r="P22" s="11">
        <f t="shared" si="3"/>
        <v>859554.99000000011</v>
      </c>
      <c r="Q22" s="11">
        <f t="shared" si="3"/>
        <v>749328.41999999993</v>
      </c>
      <c r="R22" s="11">
        <f t="shared" si="3"/>
        <v>826203.79</v>
      </c>
      <c r="S22" s="11">
        <f t="shared" si="3"/>
        <v>824639.09</v>
      </c>
      <c r="T22" s="11">
        <f t="shared" si="3"/>
        <v>777844.72</v>
      </c>
      <c r="U22" s="11">
        <f t="shared" si="3"/>
        <v>573396.29999999993</v>
      </c>
      <c r="V22" s="11">
        <f t="shared" si="3"/>
        <v>722579.6100000001</v>
      </c>
      <c r="W22" s="11">
        <f t="shared" si="3"/>
        <v>1238890.82</v>
      </c>
      <c r="X22" s="11">
        <f t="shared" si="3"/>
        <v>873229.53</v>
      </c>
      <c r="Y22" s="11">
        <f t="shared" si="3"/>
        <v>894720.82000000007</v>
      </c>
      <c r="Z22" s="11">
        <f t="shared" si="3"/>
        <v>889557.54</v>
      </c>
      <c r="AA22" s="11">
        <f t="shared" si="3"/>
        <v>949238.81</v>
      </c>
      <c r="AB22" s="11">
        <f t="shared" si="3"/>
        <v>10179184.439999999</v>
      </c>
      <c r="AC22" s="11">
        <f t="shared" si="3"/>
        <v>12215987.409999998</v>
      </c>
    </row>
    <row r="23" spans="1:3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C23" s="19"/>
    </row>
    <row r="24" spans="1:31" ht="45" customHeight="1" x14ac:dyDescent="0.25">
      <c r="A24" s="20" t="s">
        <v>40</v>
      </c>
      <c r="B24" s="20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3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3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3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3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3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3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3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3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</sheetData>
  <mergeCells count="7">
    <mergeCell ref="A24:B24"/>
    <mergeCell ref="AC13:AC14"/>
    <mergeCell ref="C12:T12"/>
    <mergeCell ref="C13:N13"/>
    <mergeCell ref="P13:AA13"/>
    <mergeCell ref="O13:O14"/>
    <mergeCell ref="AB13:AB14"/>
  </mergeCells>
  <pageMargins left="0.7" right="0.7" top="0.75" bottom="0.75" header="0.3" footer="0.3"/>
  <pageSetup orientation="portrait" horizontalDpi="200" verticalDpi="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DF34-3791-461B-9CAC-79D2921D5A28}">
  <dimension ref="A1:AE41"/>
  <sheetViews>
    <sheetView showGridLines="0" tabSelected="1" workbookViewId="0">
      <pane xSplit="2" ySplit="14" topLeftCell="R15" activePane="bottomRight" state="frozen"/>
      <selection activeCell="A6" sqref="A6"/>
      <selection pane="topRight" activeCell="A6" sqref="A6"/>
      <selection pane="bottomLeft" activeCell="A6" sqref="A6"/>
      <selection pane="bottomRight" activeCell="A24" sqref="A24:B24"/>
    </sheetView>
  </sheetViews>
  <sheetFormatPr defaultColWidth="9.140625" defaultRowHeight="15" x14ac:dyDescent="0.25"/>
  <cols>
    <col min="1" max="1" width="18.7109375" style="2" bestFit="1" customWidth="1"/>
    <col min="2" max="2" width="48.42578125" style="2" bestFit="1" customWidth="1"/>
    <col min="3" max="29" width="15.7109375" style="2" customWidth="1"/>
    <col min="30" max="30" width="6.7109375" style="2" bestFit="1" customWidth="1"/>
    <col min="31" max="31" width="14.140625" style="2" bestFit="1" customWidth="1"/>
    <col min="32" max="16384" width="9.140625" style="2"/>
  </cols>
  <sheetData>
    <row r="1" spans="1:31" x14ac:dyDescent="0.25">
      <c r="A1" s="37" t="s">
        <v>42</v>
      </c>
    </row>
    <row r="2" spans="1:31" x14ac:dyDescent="0.25">
      <c r="A2" s="37" t="s">
        <v>43</v>
      </c>
    </row>
    <row r="3" spans="1:31" x14ac:dyDescent="0.25">
      <c r="A3" s="37" t="s">
        <v>44</v>
      </c>
    </row>
    <row r="4" spans="1:31" x14ac:dyDescent="0.25">
      <c r="A4" s="37" t="s">
        <v>45</v>
      </c>
    </row>
    <row r="5" spans="1:31" x14ac:dyDescent="0.25">
      <c r="A5" s="37" t="s">
        <v>46</v>
      </c>
    </row>
    <row r="6" spans="1:31" x14ac:dyDescent="0.25">
      <c r="A6" s="37" t="s">
        <v>50</v>
      </c>
    </row>
    <row r="8" spans="1:31" ht="23.25" customHeight="1" x14ac:dyDescent="0.3">
      <c r="A8" s="1" t="s">
        <v>4</v>
      </c>
    </row>
    <row r="9" spans="1:31" ht="23.25" customHeight="1" x14ac:dyDescent="0.3">
      <c r="A9" s="1" t="s">
        <v>31</v>
      </c>
    </row>
    <row r="11" spans="1:31" x14ac:dyDescent="0.25">
      <c r="A11" s="3" t="s">
        <v>0</v>
      </c>
      <c r="B11" s="3" t="s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/>
      <c r="AE11"/>
    </row>
    <row r="12" spans="1:31" x14ac:dyDescent="0.25">
      <c r="A12" s="3" t="s">
        <v>0</v>
      </c>
      <c r="B12" s="3" t="s">
        <v>32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U12" s="12"/>
      <c r="V12" s="12"/>
      <c r="W12" s="12"/>
      <c r="X12" s="12"/>
      <c r="Y12" s="12"/>
      <c r="Z12" s="12"/>
      <c r="AA12" s="12"/>
      <c r="AB12" s="5"/>
      <c r="AC12" s="5"/>
      <c r="AD12"/>
      <c r="AE12"/>
    </row>
    <row r="13" spans="1:31" x14ac:dyDescent="0.25">
      <c r="A13" s="3" t="s">
        <v>1</v>
      </c>
      <c r="B13" s="3" t="s">
        <v>2</v>
      </c>
      <c r="C13" s="29" t="s">
        <v>26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34" t="s">
        <v>36</v>
      </c>
      <c r="P13" s="29" t="s">
        <v>27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34" t="s">
        <v>37</v>
      </c>
      <c r="AC13" s="34" t="s">
        <v>38</v>
      </c>
      <c r="AD13"/>
      <c r="AE13"/>
    </row>
    <row r="14" spans="1:31" s="17" customFormat="1" x14ac:dyDescent="0.25">
      <c r="A14" s="15"/>
      <c r="B14" s="15"/>
      <c r="C14" s="14" t="s">
        <v>17</v>
      </c>
      <c r="D14" s="14" t="s">
        <v>18</v>
      </c>
      <c r="E14" s="14" t="s">
        <v>19</v>
      </c>
      <c r="F14" s="14" t="s">
        <v>20</v>
      </c>
      <c r="G14" s="14" t="s">
        <v>21</v>
      </c>
      <c r="H14" s="14" t="s">
        <v>22</v>
      </c>
      <c r="I14" s="14" t="s">
        <v>11</v>
      </c>
      <c r="J14" s="14" t="s">
        <v>12</v>
      </c>
      <c r="K14" s="14" t="s">
        <v>23</v>
      </c>
      <c r="L14" s="14" t="s">
        <v>14</v>
      </c>
      <c r="M14" s="14" t="s">
        <v>15</v>
      </c>
      <c r="N14" s="14" t="s">
        <v>16</v>
      </c>
      <c r="O14" s="35"/>
      <c r="P14" s="14" t="s">
        <v>17</v>
      </c>
      <c r="Q14" s="14" t="s">
        <v>18</v>
      </c>
      <c r="R14" s="14" t="s">
        <v>19</v>
      </c>
      <c r="S14" s="14" t="s">
        <v>20</v>
      </c>
      <c r="T14" s="14" t="s">
        <v>21</v>
      </c>
      <c r="U14" s="14" t="s">
        <v>22</v>
      </c>
      <c r="V14" s="14" t="s">
        <v>11</v>
      </c>
      <c r="W14" s="14" t="s">
        <v>12</v>
      </c>
      <c r="X14" s="14" t="s">
        <v>23</v>
      </c>
      <c r="Y14" s="14" t="s">
        <v>14</v>
      </c>
      <c r="Z14" s="14" t="s">
        <v>15</v>
      </c>
      <c r="AA14" s="14" t="s">
        <v>16</v>
      </c>
      <c r="AB14" s="35"/>
      <c r="AC14" s="35"/>
      <c r="AD14" s="16"/>
      <c r="AE14" s="16"/>
    </row>
    <row r="15" spans="1:31" x14ac:dyDescent="0.25">
      <c r="A15" s="13" t="s">
        <v>4</v>
      </c>
      <c r="B15" s="6" t="s">
        <v>5</v>
      </c>
      <c r="C15" s="8">
        <v>116398.70999999999</v>
      </c>
      <c r="D15" s="8">
        <v>139989.89000000001</v>
      </c>
      <c r="E15" s="8">
        <v>146909.34000000003</v>
      </c>
      <c r="F15" s="8">
        <v>148458.95000000004</v>
      </c>
      <c r="G15" s="8">
        <v>134608.99999999997</v>
      </c>
      <c r="H15" s="8">
        <v>132911.72999999998</v>
      </c>
      <c r="I15" s="8">
        <v>127433.20000000003</v>
      </c>
      <c r="J15" s="8">
        <v>152378.59000000005</v>
      </c>
      <c r="K15" s="8">
        <v>119146.4</v>
      </c>
      <c r="L15" s="8">
        <v>115157.21999999999</v>
      </c>
      <c r="M15" s="8">
        <v>101465.74</v>
      </c>
      <c r="N15" s="8">
        <v>101474.83999999998</v>
      </c>
      <c r="O15" s="18">
        <f t="shared" ref="O15:O19" si="0">SUM(C15:N15)</f>
        <v>1536333.61</v>
      </c>
      <c r="P15" s="8">
        <v>252913.22</v>
      </c>
      <c r="Q15" s="8">
        <v>218895.54</v>
      </c>
      <c r="R15" s="8">
        <v>286437</v>
      </c>
      <c r="S15" s="8">
        <v>262685.96000000002</v>
      </c>
      <c r="T15" s="8">
        <v>244123.8</v>
      </c>
      <c r="U15" s="8">
        <v>273414.08</v>
      </c>
      <c r="V15" s="8">
        <v>259945.3</v>
      </c>
      <c r="W15" s="8">
        <v>177921.11</v>
      </c>
      <c r="X15" s="8">
        <v>249738.93</v>
      </c>
      <c r="Y15" s="8">
        <v>231008.09</v>
      </c>
      <c r="Z15" s="8">
        <v>258331.57</v>
      </c>
      <c r="AA15" s="8">
        <v>267879.95</v>
      </c>
      <c r="AB15" s="9">
        <f t="shared" ref="AB15:AB21" si="1">SUM(P15:AA15)</f>
        <v>2983294.5500000003</v>
      </c>
      <c r="AC15" s="9">
        <f t="shared" ref="AC15:AC21" si="2">O15+AB15</f>
        <v>4519628.16</v>
      </c>
      <c r="AD15"/>
      <c r="AE15"/>
    </row>
    <row r="16" spans="1:31" x14ac:dyDescent="0.25">
      <c r="A16" s="10"/>
      <c r="B16" s="6" t="s">
        <v>6</v>
      </c>
      <c r="C16" s="8">
        <v>20643.97</v>
      </c>
      <c r="D16" s="8">
        <v>17964.12</v>
      </c>
      <c r="E16" s="8">
        <v>20970.27</v>
      </c>
      <c r="F16" s="8">
        <v>23689.23</v>
      </c>
      <c r="G16" s="8">
        <v>22201.670000000002</v>
      </c>
      <c r="H16" s="8">
        <v>23531.570000000003</v>
      </c>
      <c r="I16" s="8">
        <v>21945.97</v>
      </c>
      <c r="J16" s="8">
        <v>33316.01999999999</v>
      </c>
      <c r="K16" s="8">
        <v>21979.85</v>
      </c>
      <c r="L16" s="8">
        <v>16119.760000000002</v>
      </c>
      <c r="M16" s="8">
        <v>23189.23999999998</v>
      </c>
      <c r="N16" s="8">
        <v>19710.319999999992</v>
      </c>
      <c r="O16" s="18">
        <f t="shared" si="0"/>
        <v>265261.99</v>
      </c>
      <c r="P16" s="8">
        <v>445128.23</v>
      </c>
      <c r="Q16" s="8">
        <v>390598.35</v>
      </c>
      <c r="R16" s="8">
        <v>468594.22</v>
      </c>
      <c r="S16" s="8">
        <v>410711.94</v>
      </c>
      <c r="T16" s="8">
        <v>431261.09</v>
      </c>
      <c r="U16" s="8">
        <v>441645.87</v>
      </c>
      <c r="V16" s="8">
        <v>455314.39</v>
      </c>
      <c r="W16" s="8">
        <v>442765.42</v>
      </c>
      <c r="X16" s="8">
        <v>424408.49</v>
      </c>
      <c r="Y16" s="8">
        <v>439092.94</v>
      </c>
      <c r="Z16" s="8">
        <v>467438.58</v>
      </c>
      <c r="AA16" s="8">
        <v>516873.96</v>
      </c>
      <c r="AB16" s="9">
        <f t="shared" si="1"/>
        <v>5333833.4800000004</v>
      </c>
      <c r="AC16" s="9">
        <f t="shared" si="2"/>
        <v>5599095.4700000007</v>
      </c>
      <c r="AD16"/>
      <c r="AE16"/>
    </row>
    <row r="17" spans="1:31" x14ac:dyDescent="0.25">
      <c r="A17" s="10"/>
      <c r="B17" s="6" t="s">
        <v>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8">
        <f t="shared" si="0"/>
        <v>0</v>
      </c>
      <c r="P17" s="8"/>
      <c r="Q17" s="8"/>
      <c r="R17" s="8"/>
      <c r="S17" s="8">
        <v>1125</v>
      </c>
      <c r="T17" s="8"/>
      <c r="U17" s="8"/>
      <c r="V17" s="8"/>
      <c r="W17" s="8"/>
      <c r="X17" s="8"/>
      <c r="Y17" s="8"/>
      <c r="Z17" s="8"/>
      <c r="AA17" s="8"/>
      <c r="AB17" s="9">
        <f t="shared" si="1"/>
        <v>1125</v>
      </c>
      <c r="AC17" s="9">
        <f t="shared" si="2"/>
        <v>1125</v>
      </c>
      <c r="AD17"/>
      <c r="AE17"/>
    </row>
    <row r="18" spans="1:31" x14ac:dyDescent="0.25">
      <c r="A18" s="10"/>
      <c r="B18" s="6" t="s">
        <v>8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8">
        <f t="shared" si="0"/>
        <v>0</v>
      </c>
      <c r="P18" s="8">
        <v>83996.39</v>
      </c>
      <c r="Q18" s="8">
        <v>92238.56</v>
      </c>
      <c r="R18" s="8">
        <v>79562.47</v>
      </c>
      <c r="S18" s="8">
        <v>101565.72</v>
      </c>
      <c r="T18" s="8">
        <v>74699.33</v>
      </c>
      <c r="U18" s="8">
        <v>60707.99</v>
      </c>
      <c r="V18" s="8">
        <v>59242.37</v>
      </c>
      <c r="W18" s="8">
        <v>75550.53</v>
      </c>
      <c r="X18" s="8">
        <v>104445.8</v>
      </c>
      <c r="Y18" s="8">
        <v>93709.67</v>
      </c>
      <c r="Z18" s="8">
        <v>88542.73</v>
      </c>
      <c r="AA18" s="8">
        <v>80228.259999999995</v>
      </c>
      <c r="AB18" s="9">
        <f t="shared" si="1"/>
        <v>994489.82000000018</v>
      </c>
      <c r="AC18" s="9">
        <f t="shared" si="2"/>
        <v>994489.82000000018</v>
      </c>
      <c r="AD18"/>
      <c r="AE18"/>
    </row>
    <row r="19" spans="1:31" x14ac:dyDescent="0.25">
      <c r="A19" s="10"/>
      <c r="B19" s="6" t="s">
        <v>9</v>
      </c>
      <c r="C19" s="8"/>
      <c r="D19" s="8"/>
      <c r="E19" s="8"/>
      <c r="F19" s="8">
        <v>25000</v>
      </c>
      <c r="G19" s="8"/>
      <c r="H19" s="8">
        <v>5004</v>
      </c>
      <c r="I19" s="8">
        <v>0</v>
      </c>
      <c r="J19" s="8">
        <v>1350</v>
      </c>
      <c r="K19" s="8">
        <v>1150</v>
      </c>
      <c r="L19" s="8"/>
      <c r="M19" s="8"/>
      <c r="N19" s="8">
        <v>0</v>
      </c>
      <c r="O19" s="18">
        <f t="shared" si="0"/>
        <v>32504</v>
      </c>
      <c r="P19" s="8">
        <v>-8588.18</v>
      </c>
      <c r="Q19" s="8">
        <v>-3508.5</v>
      </c>
      <c r="R19" s="8">
        <v>8864.69</v>
      </c>
      <c r="S19" s="8">
        <v>-7699.51</v>
      </c>
      <c r="T19" s="8">
        <v>-7614.35</v>
      </c>
      <c r="U19" s="8">
        <v>21139.22</v>
      </c>
      <c r="V19" s="8">
        <v>-7697</v>
      </c>
      <c r="W19" s="8">
        <v>-1803.73</v>
      </c>
      <c r="X19" s="8">
        <v>-7690.85</v>
      </c>
      <c r="Y19" s="8">
        <v>4780.2299999999996</v>
      </c>
      <c r="Z19" s="8">
        <v>14064.25</v>
      </c>
      <c r="AA19" s="8">
        <v>81649.72</v>
      </c>
      <c r="AB19" s="9">
        <f t="shared" si="1"/>
        <v>85895.99</v>
      </c>
      <c r="AC19" s="9">
        <f t="shared" si="2"/>
        <v>118399.99</v>
      </c>
      <c r="AD19"/>
      <c r="AE19"/>
    </row>
    <row r="20" spans="1:31" x14ac:dyDescent="0.25">
      <c r="A20" s="10"/>
      <c r="B20" s="6" t="s">
        <v>10</v>
      </c>
      <c r="C20" s="8">
        <v>-1175</v>
      </c>
      <c r="D20" s="8">
        <v>685.71</v>
      </c>
      <c r="E20" s="8">
        <v>-232621.9</v>
      </c>
      <c r="F20" s="8"/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/>
      <c r="M20" s="8"/>
      <c r="N20" s="8">
        <v>281.41000000000003</v>
      </c>
      <c r="O20" s="18">
        <f>SUM(C20:N20)</f>
        <v>-232829.78</v>
      </c>
      <c r="P20" s="8">
        <f>59.76+465.62</f>
        <v>525.38</v>
      </c>
      <c r="Q20" s="8"/>
      <c r="R20" s="8"/>
      <c r="S20" s="8"/>
      <c r="T20" s="8">
        <v>232621.9</v>
      </c>
      <c r="U20" s="8"/>
      <c r="V20" s="8"/>
      <c r="W20" s="8"/>
      <c r="X20" s="8"/>
      <c r="Y20" s="8"/>
      <c r="Z20" s="8"/>
      <c r="AA20" s="8">
        <v>-281.41000000000003</v>
      </c>
      <c r="AB20" s="9">
        <f t="shared" si="1"/>
        <v>232865.87</v>
      </c>
      <c r="AC20" s="9">
        <f t="shared" si="2"/>
        <v>36.089999999996508</v>
      </c>
      <c r="AD20"/>
      <c r="AE20"/>
    </row>
    <row r="21" spans="1:31" x14ac:dyDescent="0.25">
      <c r="A21" s="10"/>
      <c r="B21" s="6" t="s">
        <v>24</v>
      </c>
      <c r="C21" s="8">
        <v>18500.770000000004</v>
      </c>
      <c r="D21" s="8">
        <v>21323.820000000007</v>
      </c>
      <c r="E21" s="8">
        <v>22663.679999999993</v>
      </c>
      <c r="F21" s="8">
        <v>23240.040000000008</v>
      </c>
      <c r="G21" s="8">
        <v>21169.409999999996</v>
      </c>
      <c r="H21" s="8">
        <v>21119.860000000004</v>
      </c>
      <c r="I21" s="8">
        <v>20166.2</v>
      </c>
      <c r="J21" s="8">
        <v>25068.799999999999</v>
      </c>
      <c r="K21" s="8">
        <v>19052.05</v>
      </c>
      <c r="L21" s="8">
        <v>17722.400000000001</v>
      </c>
      <c r="M21" s="8">
        <v>16828.440000000002</v>
      </c>
      <c r="N21" s="8">
        <v>16360.010000000004</v>
      </c>
      <c r="O21" s="18">
        <f>SUM(C21:N21)</f>
        <v>243215.47999999998</v>
      </c>
      <c r="P21" s="8">
        <v>100537</v>
      </c>
      <c r="Q21" s="8">
        <v>98599</v>
      </c>
      <c r="R21" s="8">
        <v>-209846</v>
      </c>
      <c r="S21" s="8">
        <v>100165</v>
      </c>
      <c r="T21" s="8">
        <v>100974</v>
      </c>
      <c r="U21" s="8">
        <v>102300</v>
      </c>
      <c r="V21" s="8">
        <v>102555</v>
      </c>
      <c r="W21" s="8">
        <v>93617</v>
      </c>
      <c r="X21" s="8">
        <v>104189</v>
      </c>
      <c r="Y21" s="8">
        <v>104687</v>
      </c>
      <c r="Z21" s="8">
        <v>104942</v>
      </c>
      <c r="AA21" s="8">
        <v>114520</v>
      </c>
      <c r="AB21" s="9">
        <f t="shared" si="1"/>
        <v>917239</v>
      </c>
      <c r="AC21" s="9">
        <f t="shared" si="2"/>
        <v>1160454.48</v>
      </c>
      <c r="AD21"/>
      <c r="AE21"/>
    </row>
    <row r="22" spans="1:31" x14ac:dyDescent="0.25">
      <c r="A22" s="10"/>
      <c r="B22" s="7"/>
      <c r="C22" s="11">
        <f t="shared" ref="C22:AC22" si="3">SUM(C15:C21)</f>
        <v>154368.45000000001</v>
      </c>
      <c r="D22" s="11">
        <f t="shared" si="3"/>
        <v>179963.54</v>
      </c>
      <c r="E22" s="11">
        <f t="shared" si="3"/>
        <v>-42078.609999999986</v>
      </c>
      <c r="F22" s="11">
        <f t="shared" si="3"/>
        <v>220388.22000000006</v>
      </c>
      <c r="G22" s="11">
        <f t="shared" si="3"/>
        <v>177980.08</v>
      </c>
      <c r="H22" s="11">
        <f t="shared" si="3"/>
        <v>182567.16</v>
      </c>
      <c r="I22" s="11">
        <f t="shared" si="3"/>
        <v>169545.37000000005</v>
      </c>
      <c r="J22" s="11">
        <f t="shared" si="3"/>
        <v>212113.41000000003</v>
      </c>
      <c r="K22" s="11">
        <f t="shared" si="3"/>
        <v>161328.29999999999</v>
      </c>
      <c r="L22" s="11">
        <f t="shared" si="3"/>
        <v>148999.37999999998</v>
      </c>
      <c r="M22" s="11">
        <f t="shared" si="3"/>
        <v>141483.41999999998</v>
      </c>
      <c r="N22" s="11">
        <f t="shared" si="3"/>
        <v>137826.57999999999</v>
      </c>
      <c r="O22" s="11">
        <f t="shared" si="3"/>
        <v>1844485.3</v>
      </c>
      <c r="P22" s="11">
        <f t="shared" si="3"/>
        <v>874512.03999999992</v>
      </c>
      <c r="Q22" s="11">
        <f t="shared" si="3"/>
        <v>796822.95</v>
      </c>
      <c r="R22" s="11">
        <f t="shared" si="3"/>
        <v>633612.37999999989</v>
      </c>
      <c r="S22" s="11">
        <f t="shared" si="3"/>
        <v>868554.11</v>
      </c>
      <c r="T22" s="11">
        <f t="shared" si="3"/>
        <v>1076065.77</v>
      </c>
      <c r="U22" s="11">
        <f t="shared" si="3"/>
        <v>899207.15999999992</v>
      </c>
      <c r="V22" s="11">
        <f t="shared" si="3"/>
        <v>869360.05999999994</v>
      </c>
      <c r="W22" s="11">
        <f t="shared" si="3"/>
        <v>788050.33000000007</v>
      </c>
      <c r="X22" s="11">
        <f t="shared" si="3"/>
        <v>875091.37</v>
      </c>
      <c r="Y22" s="11">
        <f t="shared" si="3"/>
        <v>873277.93</v>
      </c>
      <c r="Z22" s="11">
        <f t="shared" si="3"/>
        <v>933319.13</v>
      </c>
      <c r="AA22" s="11">
        <f t="shared" si="3"/>
        <v>1060870.48</v>
      </c>
      <c r="AB22" s="11">
        <f t="shared" si="3"/>
        <v>10548743.710000001</v>
      </c>
      <c r="AC22" s="11">
        <f t="shared" si="3"/>
        <v>12393229.010000002</v>
      </c>
    </row>
    <row r="23" spans="1:3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 s="19"/>
      <c r="AC23" s="19"/>
    </row>
    <row r="24" spans="1:31" ht="45" customHeight="1" x14ac:dyDescent="0.25">
      <c r="A24" s="20" t="s">
        <v>40</v>
      </c>
      <c r="B24" s="20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3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3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3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3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3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3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3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3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</sheetData>
  <mergeCells count="7">
    <mergeCell ref="A24:B24"/>
    <mergeCell ref="C12:T12"/>
    <mergeCell ref="C13:N13"/>
    <mergeCell ref="P13:AA13"/>
    <mergeCell ref="AC13:AC14"/>
    <mergeCell ref="AB13:AB14"/>
    <mergeCell ref="O13:O14"/>
  </mergeCells>
  <pageMargins left="0.7" right="0.7" top="0.75" bottom="0.75" header="0.3" footer="0.3"/>
  <pageSetup orientation="portrait" horizontalDpi="200" verticalDpi="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2018</vt:lpstr>
      <vt:lpstr>2019</vt:lpstr>
      <vt:lpstr>2020</vt:lpstr>
      <vt:lpstr>2021</vt:lpstr>
      <vt:lpstr>'2019'!SAPCrosstab1</vt:lpstr>
      <vt:lpstr>'2020'!SAPCrosstab1</vt:lpstr>
      <vt:lpstr>'2021'!SAPCrosstab1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2022-07-01T18:47:26Z</dcterms:created>
  <dcterms:modified xsi:type="dcterms:W3CDTF">2022-07-01T18:47:51Z</dcterms:modified>
</cp:coreProperties>
</file>