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8_{1576D3BD-3B18-4212-8D5E-C6F016D141E2}" xr6:coauthVersionLast="46" xr6:coauthVersionMax="46" xr10:uidLastSave="{00000000-0000-0000-0000-000000000000}"/>
  <bookViews>
    <workbookView xWindow="31185" yWindow="885" windowWidth="21600" windowHeight="11385" xr2:uid="{683E1E46-8A03-4699-9F23-5C1069B8FB0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D17" i="1" s="1"/>
  <c r="E24" i="1" l="1"/>
  <c r="F24" i="1" l="1"/>
  <c r="E27" i="1" l="1"/>
  <c r="F27" i="1" s="1"/>
  <c r="E28" i="1" l="1"/>
  <c r="F28" i="1" s="1"/>
  <c r="E29" i="1" l="1"/>
  <c r="F29" i="1" s="1"/>
  <c r="E26" i="1" l="1"/>
  <c r="F26" i="1" l="1"/>
  <c r="E31" i="1" l="1"/>
  <c r="F31" i="1" s="1"/>
  <c r="E30" i="1" l="1"/>
  <c r="D32" i="1"/>
  <c r="F30" i="1" l="1"/>
  <c r="F32" i="1" s="1"/>
  <c r="E32" i="1"/>
</calcChain>
</file>

<file path=xl/sharedStrings.xml><?xml version="1.0" encoding="utf-8"?>
<sst xmlns="http://schemas.openxmlformats.org/spreadsheetml/2006/main" count="34" uniqueCount="33">
  <si>
    <t>Allocation of FPL's Existing Meter Infrastructure to FCG</t>
  </si>
  <si>
    <t>A</t>
  </si>
  <si>
    <t>FPL Total Meters</t>
  </si>
  <si>
    <t>B</t>
  </si>
  <si>
    <t>FCG Meters as % of Total</t>
  </si>
  <si>
    <t>C</t>
  </si>
  <si>
    <t>A ÷ B</t>
  </si>
  <si>
    <t>D</t>
  </si>
  <si>
    <t>E</t>
  </si>
  <si>
    <t>C x D</t>
  </si>
  <si>
    <t>FPL's Existing</t>
  </si>
  <si>
    <t>Allocation to FCG</t>
  </si>
  <si>
    <t>$</t>
  </si>
  <si>
    <t>$/Meter</t>
  </si>
  <si>
    <t>Operating Costs</t>
  </si>
  <si>
    <t>Existing Meter Assets</t>
  </si>
  <si>
    <t>Existing Software/Hardware</t>
  </si>
  <si>
    <t>Hardware (AP, Relays and Battery)</t>
  </si>
  <si>
    <t>Hardware Installation (Labor)</t>
  </si>
  <si>
    <t>New Meter Hardware &amp; Install Costs</t>
  </si>
  <si>
    <t>Meter Replacement Costs</t>
  </si>
  <si>
    <t>FCG Meters for AMI Pilot</t>
  </si>
  <si>
    <t>Estimated % of Network Utilized by FCG</t>
  </si>
  <si>
    <t>Effective Share of Costs to Allocate to FCG</t>
  </si>
  <si>
    <t>2023 Annualized Revenue Requirements</t>
  </si>
  <si>
    <t>AMI Infrastructure</t>
  </si>
  <si>
    <t>Total</t>
  </si>
  <si>
    <t>Florida City Gas Company</t>
  </si>
  <si>
    <t>Docket No. 20220069-GU</t>
  </si>
  <si>
    <t>OPC's Second Set of Interrogatories</t>
  </si>
  <si>
    <t>Attachment No. 1 of 1</t>
  </si>
  <si>
    <t>Tab 1 of 1</t>
  </si>
  <si>
    <t>Interrogatory No. 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</si>
</sst>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  <numFmt numFmtId="167" formatCode="_(* #,##0.0_);_(* \(#,##0.0\);_(* &quot;-&quot;??_);_(@_)"/>
    <numFmt numFmtId="168" formatCode="&quot;$&quot;#,##0"/>
    <numFmt numFmtId="169" formatCode="&quot;$&quot;#,##0.000"/>
    <numFmt numFmtId="170" formatCode="#,##0.000"/>
  </numFmts>
  <fonts count="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164" fontId="0" fillId="0" borderId="0" xfId="1" applyNumberFormat="1" applyFont="1"/>
    <xf numFmtId="0" fontId="0" fillId="0" borderId="0" xfId="0" applyAlignment="1">
      <alignment horizontal="left"/>
    </xf>
    <xf numFmtId="165" fontId="0" fillId="0" borderId="0" xfId="2" applyNumberFormat="1" applyFont="1"/>
    <xf numFmtId="0" fontId="0" fillId="0" borderId="0" xfId="0" applyAlignment="1">
      <alignment horizontal="left" indent="1"/>
    </xf>
    <xf numFmtId="166" fontId="0" fillId="0" borderId="0" xfId="2" applyNumberFormat="1" applyFont="1"/>
    <xf numFmtId="0" fontId="4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6" fontId="4" fillId="0" borderId="7" xfId="0" quotePrefix="1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indent="2"/>
    </xf>
    <xf numFmtId="167" fontId="0" fillId="0" borderId="0" xfId="1" applyNumberFormat="1" applyFont="1"/>
    <xf numFmtId="168" fontId="0" fillId="0" borderId="0" xfId="1" applyNumberFormat="1" applyFont="1"/>
    <xf numFmtId="169" fontId="0" fillId="0" borderId="0" xfId="1" applyNumberFormat="1" applyFont="1" applyBorder="1"/>
    <xf numFmtId="169" fontId="0" fillId="0" borderId="0" xfId="0" applyNumberFormat="1"/>
    <xf numFmtId="3" fontId="0" fillId="0" borderId="0" xfId="1" applyNumberFormat="1" applyFont="1"/>
    <xf numFmtId="170" fontId="0" fillId="0" borderId="0" xfId="1" applyNumberFormat="1" applyFont="1"/>
    <xf numFmtId="168" fontId="4" fillId="0" borderId="10" xfId="1" applyNumberFormat="1" applyFont="1" applyBorder="1"/>
    <xf numFmtId="169" fontId="4" fillId="0" borderId="10" xfId="1" applyNumberFormat="1" applyFont="1" applyBorder="1"/>
    <xf numFmtId="0" fontId="0" fillId="0" borderId="11" xfId="0" applyBorder="1" applyAlignment="1">
      <alignment horizontal="center"/>
    </xf>
    <xf numFmtId="0" fontId="6" fillId="0" borderId="0" xfId="3" applyFont="1"/>
    <xf numFmtId="0" fontId="6" fillId="0" borderId="0" xfId="3" applyFont="1" applyAlignment="1">
      <alignment horizontal="left" vertical="center"/>
    </xf>
  </cellXfs>
  <cellStyles count="5">
    <cellStyle name="Comma" xfId="1" builtinId="3"/>
    <cellStyle name="Comma 2" xfId="4" xr:uid="{13BC4244-712E-4ACA-B3C4-FDFE631D12B6}"/>
    <cellStyle name="Normal" xfId="0" builtinId="0"/>
    <cellStyle name="Normal 2" xfId="3" xr:uid="{B1AD6743-A64A-4247-AB03-2259FDFABDF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97833-1776-4921-9A6A-F5B04BA78521}">
  <sheetPr>
    <tabColor rgb="FFFFFF99"/>
  </sheetPr>
  <dimension ref="A1:F32"/>
  <sheetViews>
    <sheetView showGridLines="0" tabSelected="1" workbookViewId="0">
      <selection activeCell="G12" sqref="G12"/>
    </sheetView>
  </sheetViews>
  <sheetFormatPr defaultRowHeight="12.75" x14ac:dyDescent="0.2"/>
  <cols>
    <col min="2" max="2" width="37.85546875" customWidth="1"/>
    <col min="3" max="3" width="6.5703125" customWidth="1"/>
    <col min="4" max="4" width="17.85546875" bestFit="1" customWidth="1"/>
    <col min="5" max="6" width="12.85546875" customWidth="1"/>
  </cols>
  <sheetData>
    <row r="1" spans="1:5" ht="15" x14ac:dyDescent="0.25">
      <c r="A1" s="28" t="s">
        <v>27</v>
      </c>
    </row>
    <row r="2" spans="1:5" ht="15" x14ac:dyDescent="0.25">
      <c r="A2" s="28" t="s">
        <v>28</v>
      </c>
    </row>
    <row r="3" spans="1:5" ht="15" x14ac:dyDescent="0.2">
      <c r="A3" s="29" t="s">
        <v>29</v>
      </c>
    </row>
    <row r="4" spans="1:5" ht="15" x14ac:dyDescent="0.2">
      <c r="A4" s="29" t="s">
        <v>32</v>
      </c>
    </row>
    <row r="5" spans="1:5" ht="15" x14ac:dyDescent="0.2">
      <c r="A5" s="29" t="s">
        <v>30</v>
      </c>
    </row>
    <row r="6" spans="1:5" ht="15" x14ac:dyDescent="0.2">
      <c r="A6" s="29" t="s">
        <v>31</v>
      </c>
    </row>
    <row r="8" spans="1:5" ht="15.75" x14ac:dyDescent="0.25">
      <c r="B8" s="1" t="s">
        <v>0</v>
      </c>
    </row>
    <row r="11" spans="1:5" x14ac:dyDescent="0.2">
      <c r="D11" s="27">
        <v>2023</v>
      </c>
    </row>
    <row r="12" spans="1:5" x14ac:dyDescent="0.2">
      <c r="B12" t="s">
        <v>21</v>
      </c>
      <c r="C12" s="2" t="s">
        <v>1</v>
      </c>
      <c r="D12" s="3">
        <v>5000</v>
      </c>
    </row>
    <row r="13" spans="1:5" x14ac:dyDescent="0.2">
      <c r="B13" t="s">
        <v>2</v>
      </c>
      <c r="C13" s="2" t="s">
        <v>3</v>
      </c>
      <c r="D13" s="3">
        <v>5343954.2754344996</v>
      </c>
    </row>
    <row r="14" spans="1:5" x14ac:dyDescent="0.2">
      <c r="C14" s="2"/>
    </row>
    <row r="15" spans="1:5" x14ac:dyDescent="0.2">
      <c r="B15" s="4" t="s">
        <v>4</v>
      </c>
      <c r="C15" s="2" t="s">
        <v>5</v>
      </c>
      <c r="D15" s="5">
        <f>+D12/D13</f>
        <v>9.3563674805085531E-4</v>
      </c>
      <c r="E15" s="6" t="s">
        <v>6</v>
      </c>
    </row>
    <row r="16" spans="1:5" x14ac:dyDescent="0.2">
      <c r="B16" s="4" t="s">
        <v>22</v>
      </c>
      <c r="C16" s="2" t="s">
        <v>7</v>
      </c>
      <c r="D16" s="5">
        <v>0.02</v>
      </c>
    </row>
    <row r="17" spans="2:6" x14ac:dyDescent="0.2">
      <c r="B17" s="4" t="s">
        <v>23</v>
      </c>
      <c r="C17" s="2" t="s">
        <v>8</v>
      </c>
      <c r="D17" s="7">
        <f>+D15*D16</f>
        <v>1.8712734961017108E-5</v>
      </c>
      <c r="E17" s="6" t="s">
        <v>9</v>
      </c>
    </row>
    <row r="20" spans="2:6" x14ac:dyDescent="0.2">
      <c r="D20" s="8" t="s">
        <v>10</v>
      </c>
      <c r="E20" s="9"/>
      <c r="F20" s="10"/>
    </row>
    <row r="21" spans="2:6" x14ac:dyDescent="0.2">
      <c r="D21" s="11" t="s">
        <v>25</v>
      </c>
      <c r="E21" s="12" t="s">
        <v>11</v>
      </c>
      <c r="F21" s="13"/>
    </row>
    <row r="22" spans="2:6" x14ac:dyDescent="0.2">
      <c r="D22" s="14" t="s">
        <v>12</v>
      </c>
      <c r="E22" s="15" t="s">
        <v>12</v>
      </c>
      <c r="F22" s="16" t="s">
        <v>13</v>
      </c>
    </row>
    <row r="23" spans="2:6" x14ac:dyDescent="0.2">
      <c r="B23" s="17" t="s">
        <v>24</v>
      </c>
    </row>
    <row r="24" spans="2:6" x14ac:dyDescent="0.2">
      <c r="B24" s="6" t="s">
        <v>14</v>
      </c>
      <c r="D24" s="20">
        <v>6408348.9086221969</v>
      </c>
      <c r="E24" s="20">
        <f>+D24*$D$17</f>
        <v>119.91773466477041</v>
      </c>
      <c r="F24" s="21">
        <f>+E24/$D$12</f>
        <v>2.398354693295408E-2</v>
      </c>
    </row>
    <row r="25" spans="2:6" x14ac:dyDescent="0.2">
      <c r="B25" s="18"/>
      <c r="D25" s="19"/>
      <c r="F25" s="22"/>
    </row>
    <row r="26" spans="2:6" x14ac:dyDescent="0.2">
      <c r="B26" s="6" t="s">
        <v>15</v>
      </c>
      <c r="D26" s="23">
        <v>82595059.343799785</v>
      </c>
      <c r="E26" s="23">
        <f t="shared" ref="E26:E31" si="0">+D26*$D$17</f>
        <v>1545.5794545900051</v>
      </c>
      <c r="F26" s="24">
        <f t="shared" ref="F26:F31" si="1">+E26/$D$12</f>
        <v>0.30911589091800101</v>
      </c>
    </row>
    <row r="27" spans="2:6" x14ac:dyDescent="0.2">
      <c r="B27" s="6" t="s">
        <v>16</v>
      </c>
      <c r="D27" s="23">
        <v>2743970.0779982782</v>
      </c>
      <c r="E27" s="23">
        <f t="shared" si="0"/>
        <v>51.347184810543219</v>
      </c>
      <c r="F27" s="24">
        <f t="shared" si="1"/>
        <v>1.0269436962108644E-2</v>
      </c>
    </row>
    <row r="28" spans="2:6" x14ac:dyDescent="0.2">
      <c r="B28" s="6" t="s">
        <v>17</v>
      </c>
      <c r="D28" s="23">
        <v>1435953.1132261467</v>
      </c>
      <c r="E28" s="23">
        <f t="shared" si="0"/>
        <v>26.870610024248272</v>
      </c>
      <c r="F28" s="24">
        <f t="shared" si="1"/>
        <v>5.3741220048496548E-3</v>
      </c>
    </row>
    <row r="29" spans="2:6" x14ac:dyDescent="0.2">
      <c r="B29" s="6" t="s">
        <v>18</v>
      </c>
      <c r="D29" s="23">
        <v>258414.92221050244</v>
      </c>
      <c r="E29" s="23">
        <f t="shared" si="0"/>
        <v>4.8356499492969851</v>
      </c>
      <c r="F29" s="24">
        <f t="shared" si="1"/>
        <v>9.6712998985939698E-4</v>
      </c>
    </row>
    <row r="30" spans="2:6" x14ac:dyDescent="0.2">
      <c r="B30" s="6" t="s">
        <v>19</v>
      </c>
      <c r="D30" s="23">
        <v>2934663.3066442204</v>
      </c>
      <c r="E30" s="23">
        <f t="shared" si="0"/>
        <v>54.915576657055375</v>
      </c>
      <c r="F30" s="24">
        <f t="shared" si="1"/>
        <v>1.0983115331411076E-2</v>
      </c>
    </row>
    <row r="31" spans="2:6" x14ac:dyDescent="0.2">
      <c r="B31" s="6" t="s">
        <v>20</v>
      </c>
      <c r="D31" s="23">
        <v>4921426.4708332503</v>
      </c>
      <c r="E31" s="23">
        <f t="shared" si="0"/>
        <v>92.093349178836405</v>
      </c>
      <c r="F31" s="24">
        <f t="shared" si="1"/>
        <v>1.841866983576728E-2</v>
      </c>
    </row>
    <row r="32" spans="2:6" x14ac:dyDescent="0.2">
      <c r="B32" s="18" t="s">
        <v>26</v>
      </c>
      <c r="D32" s="25">
        <f>SUM(D24:D31)</f>
        <v>101297836.14333437</v>
      </c>
      <c r="E32" s="25">
        <f>SUM(E24:E31)</f>
        <v>1895.5595598747559</v>
      </c>
      <c r="F32" s="26">
        <f>SUM(F24:F31)</f>
        <v>0.37911191197495109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RCH_DrSiteId xmlns="8b86ae58-4ff9-4300-8876-bb89783e485c" xsi:nil="true"/>
    <CasePracticeArea xmlns="8b86ae58-4ff9-4300-8876-bb89783e485c" xsi:nil="true"/>
    <Pgs xmlns="A0AD473D-33DE-42E4-B0CE-C3BAC45DEE6C" xsi:nil="true"/>
    <SRCH_DRSetNumber xmlns="8b86ae58-4ff9-4300-8876-bb89783e485c" xsi:nil="true"/>
    <Sequence_x0020_Number xmlns="A0AD473D-33DE-42E4-B0CE-C3BAC45DEE6C" xsi:nil="true"/>
    <MB xmlns="A0AD473D-33DE-42E4-B0CE-C3BAC45DEE6C" xsi:nil="true"/>
    <CaseNumber xmlns="8b86ae58-4ff9-4300-8876-bb89783e485c" xsi:nil="true"/>
    <Document_x0020_Type xmlns="c85253b9-0a55-49a1-98ad-b5b6252d7079" xsi:nil="true"/>
    <Comments xmlns="c85253b9-0a55-49a1-98ad-b5b6252d7079" xsi:nil="true"/>
    <CaseStatus xmlns="8b86ae58-4ff9-4300-8876-bb89783e485c" xsi:nil="true"/>
    <SRCH_ObjectType xmlns="8b86ae58-4ff9-4300-8876-bb89783e485c">DRI</SRCH_ObjectType>
    <SRCH_DocketId xmlns="8b86ae58-4ff9-4300-8876-bb89783e485c">205</SRCH_DocketId>
    <SRCH_DRItemNumber xmlns="8b86ae58-4ff9-4300-8876-bb89783e485c" xsi:nil="true"/>
    <CaseSubjects xmlns="8b86ae58-4ff9-4300-8876-bb89783e485c" xsi:nil="true"/>
    <CaseType xmlns="8b86ae58-4ff9-4300-8876-bb89783e485c" xsi:nil="true"/>
    <Document_x0020_Status xmlns="c85253b9-0a55-49a1-98ad-b5b6252d7079" xsi:nil="true"/>
    <CaseJurisdiction xmlns="8b86ae58-4ff9-4300-8876-bb89783e485c" xsi:nil="true"/>
    <CaseCompanyName xmlns="8b86ae58-4ff9-4300-8876-bb89783e485c" xsi:nil="true"/>
    <IsKeyDocket xmlns="8b86ae58-4ff9-4300-8876-bb89783e485c">false</IsKeyDocket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E1CF7230C16A448B505D64B25F3442" ma:contentTypeVersion="" ma:contentTypeDescription="Create a new document." ma:contentTypeScope="" ma:versionID="32e6a009b35a885890ed525b71ba7538">
  <xsd:schema xmlns:xsd="http://www.w3.org/2001/XMLSchema" xmlns:xs="http://www.w3.org/2001/XMLSchema" xmlns:p="http://schemas.microsoft.com/office/2006/metadata/properties" xmlns:ns2="c85253b9-0a55-49a1-98ad-b5b6252d7079" xmlns:ns3="A0AD473D-33DE-42E4-B0CE-C3BAC45DEE6C" xmlns:ns4="8b86ae58-4ff9-4300-8876-bb89783e485c" xmlns:ns5="d45cdb80-29a5-403f-961d-5d96f3e310b8" targetNamespace="http://schemas.microsoft.com/office/2006/metadata/properties" ma:root="true" ma:fieldsID="11d8fcd8c80f0c7152edb11cc78a99f8" ns2:_="" ns3:_="" ns4:_="" ns5:_="">
    <xsd:import namespace="c85253b9-0a55-49a1-98ad-b5b6252d7079"/>
    <xsd:import namespace="A0AD473D-33DE-42E4-B0CE-C3BAC45DEE6C"/>
    <xsd:import namespace="8b86ae58-4ff9-4300-8876-bb89783e485c"/>
    <xsd:import namespace="d45cdb80-29a5-403f-961d-5d96f3e310b8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AD473D-33DE-42E4-B0CE-C3BAC45DEE6C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5cdb80-29a5-403f-961d-5d96f3e310b8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45AF24-40BF-4EF3-AC62-2B6CD5132F59}">
  <ds:schemaRefs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purl.org/dc/terms/"/>
    <ds:schemaRef ds:uri="8b86ae58-4ff9-4300-8876-bb89783e485c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d45cdb80-29a5-403f-961d-5d96f3e310b8"/>
    <ds:schemaRef ds:uri="A0AD473D-33DE-42E4-B0CE-C3BAC45DEE6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75EB90C-C62B-4B94-83BD-9EF0D917B5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DC2C8A-86AC-45E1-8C63-4DEEDDA0BD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A0AD473D-33DE-42E4-B0CE-C3BAC45DEE6C"/>
    <ds:schemaRef ds:uri="8b86ae58-4ff9-4300-8876-bb89783e485c"/>
    <ds:schemaRef ds:uri="d45cdb80-29a5-403f-961d-5d96f3e310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2022-07-12T16:35:40Z</dcterms:created>
  <dcterms:modified xsi:type="dcterms:W3CDTF">2022-07-12T17:38:32Z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0x01010089E1CF7230C16A448B505D64B25F3442</vt:lpwstr>
  </property>
</Properties>
</file>