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B60BA059-7E9C-4BB3-8E28-6CF27274ED69}" xr6:coauthVersionLast="46" xr6:coauthVersionMax="46" xr10:uidLastSave="{00000000-0000-0000-0000-000000000000}"/>
  <bookViews>
    <workbookView xWindow="31530" yWindow="960" windowWidth="22755" windowHeight="13425" activeTab="2" xr2:uid="{F4FDD43E-44B1-4689-AD92-879D25C831E1}"/>
  </bookViews>
  <sheets>
    <sheet name="Page 1" sheetId="1" r:id="rId1"/>
    <sheet name="G1-1" sheetId="4" r:id="rId2"/>
    <sheet name="G3-1" sheetId="5" r:id="rId3"/>
  </sheets>
  <definedNames>
    <definedName name="_xlnm.Print_Area" localSheetId="0">'Page 1'!$A$3:$D$35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1" l="1"/>
  <c r="C15" i="1"/>
  <c r="D19" i="1"/>
  <c r="D22" i="1"/>
  <c r="A18" i="1"/>
  <c r="A21" i="1"/>
  <c r="A24" i="1"/>
  <c r="D13" i="1"/>
  <c r="D17" i="1" s="1"/>
  <c r="D15" i="1"/>
  <c r="A15" i="1" l="1"/>
  <c r="D20" i="1" l="1"/>
  <c r="D24" i="1" s="1"/>
</calcChain>
</file>

<file path=xl/sharedStrings.xml><?xml version="1.0" encoding="utf-8"?>
<sst xmlns="http://schemas.openxmlformats.org/spreadsheetml/2006/main" count="141" uniqueCount="104">
  <si>
    <t xml:space="preserve">FLORIDA CITY GAS </t>
  </si>
  <si>
    <t>Line</t>
  </si>
  <si>
    <t>MFR</t>
  </si>
  <si>
    <t>No.</t>
  </si>
  <si>
    <t>Reference</t>
  </si>
  <si>
    <t>Adjusted Net Operating Income (NOI)</t>
  </si>
  <si>
    <t>Adjusted Rate Base (RB)</t>
  </si>
  <si>
    <t>Adjusted Non-Equity Component of Weighted Average Cost of Capital</t>
  </si>
  <si>
    <t>Adjusted Common Equity Ratio</t>
  </si>
  <si>
    <t>2022 RETURN ON EQUITY CALCULATION</t>
  </si>
  <si>
    <t>Schedule</t>
  </si>
  <si>
    <t>Florida Public Service Commission</t>
  </si>
  <si>
    <t>Explanation:</t>
  </si>
  <si>
    <t>Type of Data Shown:</t>
  </si>
  <si>
    <t>Historic Base Year Data:  12/31/21</t>
  </si>
  <si>
    <t>Company:</t>
  </si>
  <si>
    <t>Florida City Gas</t>
  </si>
  <si>
    <t>Projected Test Year:      12/31/23</t>
  </si>
  <si>
    <t>Docket No.:  20220069-GU</t>
  </si>
  <si>
    <t>Witness:  Liz Fuentes</t>
  </si>
  <si>
    <t>Base Year</t>
  </si>
  <si>
    <t>Company</t>
  </si>
  <si>
    <t>Per Books</t>
  </si>
  <si>
    <t>Adjustments</t>
  </si>
  <si>
    <t>Adjusted</t>
  </si>
  <si>
    <t>As Adjusted</t>
  </si>
  <si>
    <t>(A)</t>
  </si>
  <si>
    <t>G-1</t>
  </si>
  <si>
    <t xml:space="preserve">   Calculation of The Projected Test Year Rate Base</t>
  </si>
  <si>
    <t>Page 1 of 28</t>
  </si>
  <si>
    <t xml:space="preserve">Provide a schedule calculating a 13-month average </t>
  </si>
  <si>
    <t>rate base for the historic base year, the historic base</t>
  </si>
  <si>
    <t>year plus one, and the projected test year.</t>
  </si>
  <si>
    <t>Historic Base YR + 1:     12/31/22</t>
  </si>
  <si>
    <t>BASE YEAR</t>
  </si>
  <si>
    <t>BASE YR + 1</t>
  </si>
  <si>
    <t>Projected Test Year</t>
  </si>
  <si>
    <t>Description</t>
  </si>
  <si>
    <t>12/31/21 (Per Books)</t>
  </si>
  <si>
    <t>Adjusted Average Yr.</t>
  </si>
  <si>
    <t>12/31/22 Average Year</t>
  </si>
  <si>
    <t xml:space="preserve">Unadjusted Average Yr. </t>
  </si>
  <si>
    <t xml:space="preserve"> </t>
  </si>
  <si>
    <t>UTILITY PLANT</t>
  </si>
  <si>
    <t>1</t>
  </si>
  <si>
    <t>PLANT IN SERVICE</t>
  </si>
  <si>
    <t>2</t>
  </si>
  <si>
    <t>CONSTRUCTION WORK IN PROGRESS</t>
  </si>
  <si>
    <t>3</t>
  </si>
  <si>
    <t>ACQUISITION ADJUSTMENT</t>
  </si>
  <si>
    <t>COMMON PLANT ALLOCATED</t>
  </si>
  <si>
    <t>PLANT HELD FOR FUTURE USE</t>
  </si>
  <si>
    <t xml:space="preserve">     TOTAL</t>
  </si>
  <si>
    <t>DEDUCTIONS</t>
  </si>
  <si>
    <t>ACCUM PROV-DEPR &amp; AMORT</t>
  </si>
  <si>
    <t>CUSTOMER ADVANCES FOR CONSTRUCTION</t>
  </si>
  <si>
    <t xml:space="preserve">     TOTAL DEDUCTIONS</t>
  </si>
  <si>
    <t>PLANT NET</t>
  </si>
  <si>
    <t>ALLOWANCE FOR WORKING CAPITAL</t>
  </si>
  <si>
    <t>BALANCE SHEET METHOD</t>
  </si>
  <si>
    <t>TOTAL RATE BASE</t>
  </si>
  <si>
    <t>NET OPERATING INCOME</t>
  </si>
  <si>
    <t>RATE OF RETURN</t>
  </si>
  <si>
    <t>Note (A): Amounts in this column have been adjusted for Commission adjustments.</t>
  </si>
  <si>
    <t>Supporting Schedules:  B-2, G-1 p.4-8, G-1 p.15, G-2, p.18, G-2 p.21, G-2 p.22, G-2 p.1-3, G-6 p.1-2</t>
  </si>
  <si>
    <t>Recap Schedule:</t>
  </si>
  <si>
    <t>G-3</t>
  </si>
  <si>
    <t>Calculation of the Historic Base Year + 1 - Cost of Capital</t>
  </si>
  <si>
    <t>Page 1 of 11</t>
  </si>
  <si>
    <t xml:space="preserve">Provide a schedule calculating a 13 month average cost </t>
  </si>
  <si>
    <t>of capital for the historic base year + 1.</t>
  </si>
  <si>
    <t>Historic Base Yr + 1: 12/31/22</t>
  </si>
  <si>
    <t xml:space="preserve">Company: </t>
  </si>
  <si>
    <t>Witness: Liz Fuentes, Mark Campbell</t>
  </si>
  <si>
    <t xml:space="preserve">Docket No.: </t>
  </si>
  <si>
    <t>20220069-GU</t>
  </si>
  <si>
    <t>Specific</t>
  </si>
  <si>
    <t>Prorata</t>
  </si>
  <si>
    <t>Ratio</t>
  </si>
  <si>
    <t>Cost Rate</t>
  </si>
  <si>
    <t>Weighted Cost</t>
  </si>
  <si>
    <t>COMMON EQUITY</t>
  </si>
  <si>
    <t>$</t>
  </si>
  <si>
    <t>LONG TERM DEBT</t>
  </si>
  <si>
    <t>SHORT TERM DEBT</t>
  </si>
  <si>
    <t>4</t>
  </si>
  <si>
    <t>CUSTOMER DEPOSITS</t>
  </si>
  <si>
    <t>5</t>
  </si>
  <si>
    <t>DEFERRED TAXES</t>
  </si>
  <si>
    <t>6</t>
  </si>
  <si>
    <t>TAX CREDIT</t>
  </si>
  <si>
    <t>7</t>
  </si>
  <si>
    <t>TOTAL</t>
  </si>
  <si>
    <t>Supporting Schedules:  G-1 p.5-6, G-6 p.1</t>
  </si>
  <si>
    <t xml:space="preserve">Recap Schedules:  </t>
  </si>
  <si>
    <t>G3-1</t>
  </si>
  <si>
    <t xml:space="preserve">G1-1 </t>
  </si>
  <si>
    <t xml:space="preserve">     Estimated Earned Rate of Return (Line 1 / Line 3)</t>
  </si>
  <si>
    <t xml:space="preserve">    Earnings Available for Common (Line 4 - Line 5)</t>
  </si>
  <si>
    <t>Earned Return on Common Equity (Line 6/ Line 7)</t>
  </si>
  <si>
    <t xml:space="preserve">2022 Prior Year </t>
  </si>
  <si>
    <t>FCG 000075</t>
  </si>
  <si>
    <t>FCG 000076</t>
  </si>
  <si>
    <t>FCG 000077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</si>
</sst>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0.000%"/>
    <numFmt numFmtId="168" formatCode="#,##0.000000000_);\(#,##0.00000000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u/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sz val="10"/>
      <name val="Courier"/>
    </font>
    <font>
      <u/>
      <sz val="12"/>
      <name val="Arial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9" fillId="0" borderId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8" fillId="0" borderId="0"/>
  </cellStyleXfs>
  <cellXfs count="115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164" fontId="3" fillId="2" borderId="0" xfId="2" applyNumberFormat="1" applyFont="1" applyFill="1" applyBorder="1" applyAlignment="1">
      <alignment horizontal="center"/>
    </xf>
    <xf numFmtId="165" fontId="3" fillId="2" borderId="0" xfId="1" applyNumberFormat="1" applyFont="1" applyFill="1" applyBorder="1" applyAlignment="1">
      <alignment horizontal="center"/>
    </xf>
    <xf numFmtId="164" fontId="2" fillId="2" borderId="0" xfId="2" applyNumberFormat="1" applyFont="1" applyFill="1" applyBorder="1" applyAlignment="1">
      <alignment horizontal="center"/>
    </xf>
    <xf numFmtId="10" fontId="2" fillId="2" borderId="0" xfId="3" applyNumberFormat="1" applyFont="1" applyFill="1" applyBorder="1"/>
    <xf numFmtId="166" fontId="3" fillId="2" borderId="0" xfId="3" applyNumberFormat="1" applyFont="1" applyFill="1" applyBorder="1" applyAlignment="1">
      <alignment horizontal="center"/>
    </xf>
    <xf numFmtId="10" fontId="2" fillId="2" borderId="2" xfId="3" applyNumberFormat="1" applyFont="1" applyFill="1" applyBorder="1"/>
    <xf numFmtId="16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4" fillId="2" borderId="0" xfId="2" applyNumberFormat="1" applyFont="1" applyFill="1" applyBorder="1"/>
    <xf numFmtId="165" fontId="4" fillId="2" borderId="0" xfId="1" applyNumberFormat="1" applyFont="1" applyFill="1" applyBorder="1"/>
    <xf numFmtId="3" fontId="4" fillId="0" borderId="0" xfId="4" applyNumberFormat="1" applyFont="1" applyAlignment="1">
      <alignment horizontal="center"/>
    </xf>
    <xf numFmtId="44" fontId="4" fillId="2" borderId="0" xfId="0" applyNumberFormat="1" applyFont="1" applyFill="1"/>
    <xf numFmtId="165" fontId="4" fillId="2" borderId="0" xfId="1" applyNumberFormat="1" applyFont="1" applyFill="1" applyBorder="1" applyAlignment="1">
      <alignment horizontal="center"/>
    </xf>
    <xf numFmtId="167" fontId="4" fillId="2" borderId="0" xfId="3" applyNumberFormat="1" applyFont="1" applyFill="1" applyBorder="1"/>
    <xf numFmtId="0" fontId="5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8" fillId="0" borderId="0" xfId="5"/>
    <xf numFmtId="37" fontId="8" fillId="0" borderId="0" xfId="8" applyNumberFormat="1" applyFont="1" applyFill="1" applyAlignment="1">
      <alignment horizontal="left"/>
    </xf>
    <xf numFmtId="37" fontId="8" fillId="0" borderId="0" xfId="8" applyNumberFormat="1" applyFont="1" applyFill="1"/>
    <xf numFmtId="0" fontId="8" fillId="0" borderId="0" xfId="5" applyFont="1" applyFill="1" applyAlignment="1">
      <alignment horizontal="left" vertical="center" indent="7"/>
    </xf>
    <xf numFmtId="0" fontId="8" fillId="0" borderId="0" xfId="8" applyFont="1" applyFill="1"/>
    <xf numFmtId="0" fontId="8" fillId="0" borderId="0" xfId="8" applyFont="1" applyFill="1" applyAlignment="1">
      <alignment horizontal="left"/>
    </xf>
    <xf numFmtId="37" fontId="8" fillId="0" borderId="3" xfId="8" applyNumberFormat="1" applyFont="1" applyFill="1" applyBorder="1" applyAlignment="1">
      <alignment horizontal="left"/>
    </xf>
    <xf numFmtId="37" fontId="8" fillId="0" borderId="3" xfId="8" applyNumberFormat="1" applyFont="1" applyFill="1" applyBorder="1" applyAlignment="1">
      <alignment horizontal="fill"/>
    </xf>
    <xf numFmtId="0" fontId="8" fillId="0" borderId="3" xfId="8" applyFont="1" applyFill="1" applyBorder="1" applyAlignment="1">
      <alignment horizontal="fill"/>
    </xf>
    <xf numFmtId="37" fontId="8" fillId="0" borderId="0" xfId="8" applyNumberFormat="1" applyFont="1" applyFill="1" applyAlignment="1">
      <alignment horizontal="fill"/>
    </xf>
    <xf numFmtId="0" fontId="8" fillId="0" borderId="0" xfId="8" applyFont="1" applyFill="1" applyAlignment="1">
      <alignment horizontal="fill"/>
    </xf>
    <xf numFmtId="37" fontId="8" fillId="0" borderId="0" xfId="8" applyNumberFormat="1" applyFont="1" applyFill="1" applyAlignment="1">
      <alignment horizontal="right"/>
    </xf>
    <xf numFmtId="0" fontId="8" fillId="0" borderId="0" xfId="5" applyFont="1" applyFill="1" applyAlignment="1">
      <alignment vertical="center"/>
    </xf>
    <xf numFmtId="0" fontId="8" fillId="0" borderId="0" xfId="8" quotePrefix="1" applyFont="1" applyFill="1" applyAlignment="1">
      <alignment horizontal="left"/>
    </xf>
    <xf numFmtId="0" fontId="11" fillId="0" borderId="0" xfId="5" applyFont="1" applyFill="1"/>
    <xf numFmtId="37" fontId="8" fillId="0" borderId="0" xfId="8" quotePrefix="1" applyNumberFormat="1" applyFont="1" applyFill="1" applyAlignment="1">
      <alignment horizontal="left"/>
    </xf>
    <xf numFmtId="0" fontId="8" fillId="0" borderId="0" xfId="5" applyFont="1" applyFill="1"/>
    <xf numFmtId="0" fontId="8" fillId="0" borderId="3" xfId="8" applyFont="1" applyFill="1" applyBorder="1" applyAlignment="1">
      <alignment horizontal="left"/>
    </xf>
    <xf numFmtId="37" fontId="8" fillId="0" borderId="3" xfId="8" applyNumberFormat="1" applyFont="1" applyFill="1" applyBorder="1"/>
    <xf numFmtId="37" fontId="8" fillId="0" borderId="3" xfId="8" applyNumberFormat="1" applyFont="1" applyFill="1" applyBorder="1" applyAlignment="1">
      <alignment horizontal="right"/>
    </xf>
    <xf numFmtId="37" fontId="10" fillId="0" borderId="0" xfId="8" applyNumberFormat="1" applyFont="1" applyFill="1" applyAlignment="1">
      <alignment horizontal="center"/>
    </xf>
    <xf numFmtId="37" fontId="8" fillId="0" borderId="0" xfId="8" applyNumberFormat="1" applyFont="1" applyFill="1" applyAlignment="1">
      <alignment horizontal="center"/>
    </xf>
    <xf numFmtId="37" fontId="8" fillId="0" borderId="0" xfId="8" quotePrefix="1" applyNumberFormat="1" applyFont="1" applyFill="1" applyAlignment="1">
      <alignment horizontal="center"/>
    </xf>
    <xf numFmtId="37" fontId="8" fillId="0" borderId="3" xfId="8" applyNumberFormat="1" applyFont="1" applyFill="1" applyBorder="1" applyAlignment="1">
      <alignment horizontal="center"/>
    </xf>
    <xf numFmtId="0" fontId="8" fillId="0" borderId="3" xfId="8" applyFont="1" applyFill="1" applyBorder="1" applyAlignment="1">
      <alignment horizontal="center"/>
    </xf>
    <xf numFmtId="37" fontId="10" fillId="0" borderId="0" xfId="8" applyNumberFormat="1" applyFont="1" applyFill="1" applyAlignment="1">
      <alignment horizontal="left"/>
    </xf>
    <xf numFmtId="0" fontId="8" fillId="0" borderId="0" xfId="8" applyFont="1" applyFill="1" applyAlignment="1">
      <alignment horizontal="center"/>
    </xf>
    <xf numFmtId="5" fontId="8" fillId="0" borderId="0" xfId="8" applyNumberFormat="1" applyFont="1" applyFill="1" applyAlignment="1">
      <alignment horizontal="center"/>
    </xf>
    <xf numFmtId="165" fontId="8" fillId="0" borderId="0" xfId="8" applyNumberFormat="1" applyFont="1" applyFill="1" applyAlignment="1">
      <alignment horizontal="center"/>
    </xf>
    <xf numFmtId="165" fontId="8" fillId="0" borderId="1" xfId="8" applyNumberFormat="1" applyFont="1" applyFill="1" applyBorder="1" applyAlignment="1">
      <alignment horizontal="center"/>
    </xf>
    <xf numFmtId="5" fontId="8" fillId="0" borderId="1" xfId="8" applyNumberFormat="1" applyFont="1" applyFill="1" applyBorder="1" applyAlignment="1">
      <alignment horizontal="center"/>
    </xf>
    <xf numFmtId="43" fontId="8" fillId="0" borderId="1" xfId="8" applyNumberFormat="1" applyFont="1" applyFill="1" applyBorder="1" applyAlignment="1">
      <alignment horizontal="center"/>
    </xf>
    <xf numFmtId="5" fontId="8" fillId="0" borderId="2" xfId="8" applyNumberFormat="1" applyFont="1" applyFill="1" applyBorder="1" applyAlignment="1">
      <alignment horizontal="center"/>
    </xf>
    <xf numFmtId="10" fontId="8" fillId="0" borderId="2" xfId="8" applyNumberFormat="1" applyFont="1" applyFill="1" applyBorder="1" applyAlignment="1">
      <alignment horizontal="center"/>
    </xf>
    <xf numFmtId="37" fontId="8" fillId="0" borderId="3" xfId="8" quotePrefix="1" applyNumberFormat="1" applyFont="1" applyFill="1" applyBorder="1" applyAlignment="1">
      <alignment horizontal="center"/>
    </xf>
    <xf numFmtId="0" fontId="12" fillId="0" borderId="0" xfId="9"/>
    <xf numFmtId="3" fontId="8" fillId="0" borderId="0" xfId="12" applyNumberFormat="1" applyFont="1" applyAlignment="1">
      <alignment horizontal="left"/>
    </xf>
    <xf numFmtId="3" fontId="8" fillId="0" borderId="0" xfId="12" applyNumberFormat="1" applyFont="1"/>
    <xf numFmtId="3" fontId="8" fillId="0" borderId="0" xfId="12" applyNumberFormat="1" applyFont="1" applyAlignment="1">
      <alignment horizontal="right"/>
    </xf>
    <xf numFmtId="0" fontId="8" fillId="0" borderId="0" xfId="12" applyFont="1" applyAlignment="1">
      <alignment horizontal="left" vertical="center" indent="4"/>
    </xf>
    <xf numFmtId="0" fontId="8" fillId="0" borderId="0" xfId="12" applyFont="1" applyAlignment="1">
      <alignment vertical="center"/>
    </xf>
    <xf numFmtId="0" fontId="8" fillId="0" borderId="0" xfId="12" applyFont="1"/>
    <xf numFmtId="3" fontId="8" fillId="0" borderId="3" xfId="12" applyNumberFormat="1" applyFont="1" applyBorder="1" applyAlignment="1">
      <alignment horizontal="left"/>
    </xf>
    <xf numFmtId="3" fontId="8" fillId="0" borderId="3" xfId="12" applyNumberFormat="1" applyFont="1" applyBorder="1" applyAlignment="1">
      <alignment horizontal="fill"/>
    </xf>
    <xf numFmtId="3" fontId="8" fillId="0" borderId="3" xfId="12" applyNumberFormat="1" applyFont="1" applyBorder="1" applyAlignment="1">
      <alignment horizontal="right"/>
    </xf>
    <xf numFmtId="0" fontId="8" fillId="0" borderId="3" xfId="12" applyFont="1" applyBorder="1"/>
    <xf numFmtId="0" fontId="8" fillId="0" borderId="3" xfId="12" applyFont="1" applyBorder="1" applyAlignment="1">
      <alignment vertical="center"/>
    </xf>
    <xf numFmtId="3" fontId="8" fillId="0" borderId="0" xfId="12" applyNumberFormat="1" applyFont="1" applyAlignment="1">
      <alignment horizontal="fill"/>
    </xf>
    <xf numFmtId="0" fontId="8" fillId="0" borderId="0" xfId="12" applyFont="1" applyAlignment="1">
      <alignment horizontal="fill"/>
    </xf>
    <xf numFmtId="0" fontId="11" fillId="0" borderId="0" xfId="12" applyFont="1"/>
    <xf numFmtId="0" fontId="8" fillId="0" borderId="3" xfId="12" applyFont="1" applyBorder="1" applyAlignment="1">
      <alignment horizontal="left"/>
    </xf>
    <xf numFmtId="3" fontId="8" fillId="0" borderId="3" xfId="12" applyNumberFormat="1" applyFont="1" applyBorder="1"/>
    <xf numFmtId="0" fontId="8" fillId="0" borderId="0" xfId="12" applyFont="1" applyAlignment="1">
      <alignment horizontal="left"/>
    </xf>
    <xf numFmtId="0" fontId="8" fillId="0" borderId="0" xfId="12" applyFont="1" applyAlignment="1">
      <alignment horizontal="right"/>
    </xf>
    <xf numFmtId="0" fontId="8" fillId="0" borderId="0" xfId="12" applyFont="1" applyAlignment="1">
      <alignment horizontal="center"/>
    </xf>
    <xf numFmtId="3" fontId="8" fillId="0" borderId="0" xfId="12" applyNumberFormat="1" applyFont="1" applyAlignment="1">
      <alignment horizontal="center"/>
    </xf>
    <xf numFmtId="0" fontId="8" fillId="0" borderId="3" xfId="12" applyFont="1" applyBorder="1" applyAlignment="1">
      <alignment horizontal="fill"/>
    </xf>
    <xf numFmtId="0" fontId="8" fillId="0" borderId="3" xfId="12" applyFont="1" applyBorder="1" applyAlignment="1">
      <alignment horizontal="right"/>
    </xf>
    <xf numFmtId="4" fontId="8" fillId="0" borderId="0" xfId="12" applyNumberFormat="1" applyFont="1"/>
    <xf numFmtId="3" fontId="8" fillId="0" borderId="1" xfId="12" applyNumberFormat="1" applyFont="1" applyBorder="1" applyAlignment="1">
      <alignment horizontal="fill"/>
    </xf>
    <xf numFmtId="37" fontId="8" fillId="0" borderId="0" xfId="12" applyNumberFormat="1" applyFont="1"/>
    <xf numFmtId="10" fontId="8" fillId="0" borderId="0" xfId="11" applyNumberFormat="1" applyFont="1"/>
    <xf numFmtId="43" fontId="8" fillId="0" borderId="0" xfId="10" applyFont="1"/>
    <xf numFmtId="168" fontId="8" fillId="0" borderId="0" xfId="12" applyNumberFormat="1" applyFont="1"/>
    <xf numFmtId="0" fontId="8" fillId="0" borderId="0" xfId="12" applyFont="1" applyAlignment="1">
      <alignment horizontal="left" vertical="center" indent="6"/>
    </xf>
    <xf numFmtId="3" fontId="8" fillId="0" borderId="0" xfId="12" applyNumberFormat="1" applyFont="1" applyBorder="1" applyAlignment="1">
      <alignment horizontal="fill"/>
    </xf>
    <xf numFmtId="10" fontId="8" fillId="0" borderId="0" xfId="12" applyNumberFormat="1" applyFont="1" applyBorder="1"/>
    <xf numFmtId="3" fontId="8" fillId="0" borderId="0" xfId="12" applyNumberFormat="1" applyFont="1" applyBorder="1"/>
    <xf numFmtId="3" fontId="8" fillId="0" borderId="4" xfId="12" applyNumberFormat="1" applyFont="1" applyBorder="1"/>
    <xf numFmtId="37" fontId="8" fillId="0" borderId="4" xfId="12" applyNumberFormat="1" applyFont="1" applyBorder="1"/>
    <xf numFmtId="10" fontId="8" fillId="0" borderId="4" xfId="12" applyNumberFormat="1" applyFont="1" applyBorder="1"/>
    <xf numFmtId="0" fontId="8" fillId="0" borderId="0" xfId="12" applyFont="1" applyFill="1" applyAlignment="1">
      <alignment vertical="center"/>
    </xf>
    <xf numFmtId="3" fontId="8" fillId="0" borderId="0" xfId="12" applyNumberFormat="1" applyFont="1" applyFill="1"/>
    <xf numFmtId="3" fontId="8" fillId="0" borderId="0" xfId="12" applyNumberFormat="1" applyFont="1" applyFill="1" applyAlignment="1">
      <alignment horizontal="left"/>
    </xf>
    <xf numFmtId="3" fontId="8" fillId="0" borderId="0" xfId="12" applyNumberFormat="1" applyFont="1" applyFill="1" applyAlignment="1">
      <alignment horizontal="right"/>
    </xf>
    <xf numFmtId="0" fontId="8" fillId="0" borderId="0" xfId="12" applyFont="1" applyFill="1"/>
    <xf numFmtId="10" fontId="4" fillId="0" borderId="1" xfId="3" applyNumberFormat="1" applyFont="1" applyFill="1" applyBorder="1"/>
    <xf numFmtId="164" fontId="4" fillId="0" borderId="0" xfId="2" applyNumberFormat="1" applyFont="1" applyFill="1" applyBorder="1"/>
    <xf numFmtId="5" fontId="8" fillId="3" borderId="2" xfId="8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8" fillId="0" borderId="1" xfId="12" applyFont="1" applyBorder="1" applyAlignment="1">
      <alignment horizontal="center"/>
    </xf>
    <xf numFmtId="1" fontId="13" fillId="0" borderId="0" xfId="0" applyNumberFormat="1" applyFont="1"/>
  </cellXfs>
  <cellStyles count="13">
    <cellStyle name="Comma" xfId="1" builtinId="3"/>
    <cellStyle name="Comma 2" xfId="6" xr:uid="{EF3AA73C-69DF-4B8C-AF23-935F68871436}"/>
    <cellStyle name="Comma 3" xfId="10" xr:uid="{44414ABD-B54B-4E48-8F21-21C8D017D762}"/>
    <cellStyle name="Currency" xfId="2" builtinId="4"/>
    <cellStyle name="Currency 2" xfId="7" xr:uid="{13750CD5-23BE-43AC-BE26-26932E4F792C}"/>
    <cellStyle name="Normal" xfId="0" builtinId="0"/>
    <cellStyle name="Normal 2" xfId="4" xr:uid="{76568CA3-BCDC-4582-9612-C500F8FF2ABD}"/>
    <cellStyle name="Normal 2 2" xfId="8" xr:uid="{026FE2FD-560D-4F70-A2F9-77C6FC16ECBD}"/>
    <cellStyle name="Normal 2 3" xfId="12" xr:uid="{BF274A12-009A-494A-8912-0775A638FA7C}"/>
    <cellStyle name="Normal 3" xfId="5" xr:uid="{3A2E60CC-232B-4245-B089-C5F44DD8EB49}"/>
    <cellStyle name="Normal 4" xfId="9" xr:uid="{02E6C16B-FAD2-4F40-A6C7-AF0A83478FFB}"/>
    <cellStyle name="Percent" xfId="3" builtinId="5"/>
    <cellStyle name="Percent 2" xfId="11" xr:uid="{E7F13BA5-9920-449D-ADE4-1D3161269A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0DA4F-A218-4E7B-9464-D2BCBE1F9B2E}">
  <sheetPr>
    <pageSetUpPr fitToPage="1"/>
  </sheetPr>
  <dimension ref="A1:G37"/>
  <sheetViews>
    <sheetView showGridLines="0" zoomScaleNormal="100" zoomScaleSheetLayoutView="95" workbookViewId="0">
      <selection sqref="A1:A2"/>
    </sheetView>
  </sheetViews>
  <sheetFormatPr defaultColWidth="8.5703125" defaultRowHeight="12.75" x14ac:dyDescent="0.2"/>
  <cols>
    <col min="1" max="1" width="4.5703125" style="1" customWidth="1"/>
    <col min="2" max="2" width="61.5703125" style="2" customWidth="1"/>
    <col min="3" max="3" width="19" style="1" customWidth="1"/>
    <col min="4" max="4" width="14" style="18" customWidth="1"/>
    <col min="5" max="5" width="8.5703125" style="18"/>
    <col min="6" max="6" width="15.85546875" style="18" customWidth="1"/>
    <col min="7" max="7" width="17.85546875" style="18" customWidth="1"/>
    <col min="8" max="16384" width="8.5703125" style="18"/>
  </cols>
  <sheetData>
    <row r="1" spans="1:7" x14ac:dyDescent="0.2">
      <c r="A1" s="114" t="s">
        <v>101</v>
      </c>
      <c r="C1" s="108"/>
    </row>
    <row r="2" spans="1:7" x14ac:dyDescent="0.2">
      <c r="A2" s="114" t="s">
        <v>75</v>
      </c>
      <c r="C2" s="108"/>
    </row>
    <row r="4" spans="1:7" x14ac:dyDescent="0.2">
      <c r="A4" s="110" t="s">
        <v>0</v>
      </c>
      <c r="B4" s="110"/>
      <c r="C4" s="110"/>
      <c r="D4" s="110"/>
    </row>
    <row r="5" spans="1:7" x14ac:dyDescent="0.2">
      <c r="A5" s="110" t="s">
        <v>9</v>
      </c>
      <c r="B5" s="110"/>
      <c r="C5" s="110"/>
      <c r="D5" s="110"/>
    </row>
    <row r="6" spans="1:7" x14ac:dyDescent="0.2">
      <c r="A6" s="110"/>
      <c r="B6" s="110"/>
      <c r="C6" s="110"/>
      <c r="D6" s="110"/>
    </row>
    <row r="7" spans="1:7" x14ac:dyDescent="0.2">
      <c r="B7" s="1"/>
      <c r="D7" s="1"/>
    </row>
    <row r="8" spans="1:7" x14ac:dyDescent="0.2">
      <c r="C8" s="3"/>
      <c r="D8" s="3"/>
    </row>
    <row r="9" spans="1:7" ht="15" customHeight="1" x14ac:dyDescent="0.2">
      <c r="D9" s="111" t="s">
        <v>100</v>
      </c>
    </row>
    <row r="10" spans="1:7" x14ac:dyDescent="0.2">
      <c r="A10" s="1" t="s">
        <v>1</v>
      </c>
      <c r="C10" s="1" t="s">
        <v>2</v>
      </c>
      <c r="D10" s="111"/>
    </row>
    <row r="11" spans="1:7" x14ac:dyDescent="0.2">
      <c r="A11" s="4" t="s">
        <v>3</v>
      </c>
      <c r="B11" s="5"/>
      <c r="C11" s="4" t="s">
        <v>4</v>
      </c>
      <c r="D11" s="112"/>
    </row>
    <row r="12" spans="1:7" x14ac:dyDescent="0.2">
      <c r="C12" s="19"/>
    </row>
    <row r="13" spans="1:7" x14ac:dyDescent="0.2">
      <c r="A13" s="6">
        <v>1</v>
      </c>
      <c r="B13" s="7" t="s">
        <v>5</v>
      </c>
      <c r="C13" s="8" t="s">
        <v>96</v>
      </c>
      <c r="D13" s="106">
        <f>'G1-1'!F46</f>
        <v>16104630.756480468</v>
      </c>
    </row>
    <row r="14" spans="1:7" x14ac:dyDescent="0.2">
      <c r="A14" s="6">
        <v>2</v>
      </c>
      <c r="E14" s="7"/>
    </row>
    <row r="15" spans="1:7" x14ac:dyDescent="0.2">
      <c r="A15" s="6">
        <f t="shared" ref="A15:A24" si="0">1+A14</f>
        <v>3</v>
      </c>
      <c r="B15" s="7" t="s">
        <v>6</v>
      </c>
      <c r="C15" s="22" t="str">
        <f>C13</f>
        <v xml:space="preserve">G1-1 </v>
      </c>
      <c r="D15" s="20">
        <f>'G1-1'!F43</f>
        <v>392016092.14809936</v>
      </c>
      <c r="F15" s="23"/>
      <c r="G15" s="23"/>
    </row>
    <row r="16" spans="1:7" x14ac:dyDescent="0.2">
      <c r="A16" s="6">
        <v>3</v>
      </c>
      <c r="B16" s="7"/>
      <c r="C16" s="9"/>
      <c r="D16" s="21"/>
    </row>
    <row r="17" spans="1:4" x14ac:dyDescent="0.2">
      <c r="A17" s="6">
        <v>4</v>
      </c>
      <c r="B17" s="2" t="s">
        <v>97</v>
      </c>
      <c r="C17" s="10"/>
      <c r="D17" s="11">
        <f>D13/D15</f>
        <v>4.1081555270430878E-2</v>
      </c>
    </row>
    <row r="18" spans="1:4" x14ac:dyDescent="0.2">
      <c r="A18" s="6">
        <f t="shared" si="0"/>
        <v>5</v>
      </c>
      <c r="B18" s="7"/>
      <c r="C18" s="24"/>
      <c r="D18" s="21"/>
    </row>
    <row r="19" spans="1:4" x14ac:dyDescent="0.2">
      <c r="A19" s="6">
        <v>5</v>
      </c>
      <c r="B19" s="7" t="s">
        <v>7</v>
      </c>
      <c r="C19" s="22" t="s">
        <v>95</v>
      </c>
      <c r="D19" s="105">
        <f>'G3-1'!P30-'G3-1'!P18</f>
        <v>1.5398531558628172E-2</v>
      </c>
    </row>
    <row r="20" spans="1:4" x14ac:dyDescent="0.2">
      <c r="A20" s="6">
        <v>6</v>
      </c>
      <c r="B20" s="2" t="s">
        <v>98</v>
      </c>
      <c r="C20" s="12"/>
      <c r="D20" s="11">
        <f>D17-D19</f>
        <v>2.5683023711802706E-2</v>
      </c>
    </row>
    <row r="21" spans="1:4" x14ac:dyDescent="0.2">
      <c r="A21" s="6">
        <f t="shared" si="0"/>
        <v>7</v>
      </c>
      <c r="B21" s="7"/>
      <c r="C21" s="12"/>
      <c r="D21" s="25"/>
    </row>
    <row r="22" spans="1:4" x14ac:dyDescent="0.2">
      <c r="A22" s="6">
        <v>7</v>
      </c>
      <c r="B22" s="7" t="s">
        <v>8</v>
      </c>
      <c r="C22" s="22" t="str">
        <f>C19</f>
        <v>G3-1</v>
      </c>
      <c r="D22" s="105">
        <f>'G3-1'!L18</f>
        <v>0.41692627682757699</v>
      </c>
    </row>
    <row r="23" spans="1:4" x14ac:dyDescent="0.2">
      <c r="A23" s="6">
        <v>8</v>
      </c>
      <c r="B23" s="7"/>
      <c r="C23" s="24"/>
      <c r="D23" s="21"/>
    </row>
    <row r="24" spans="1:4" ht="13.5" thickBot="1" x14ac:dyDescent="0.25">
      <c r="A24" s="6">
        <f t="shared" si="0"/>
        <v>9</v>
      </c>
      <c r="B24" s="2" t="s">
        <v>99</v>
      </c>
      <c r="C24" s="24"/>
      <c r="D24" s="13">
        <f>D20/D22</f>
        <v>6.1600875596584462E-2</v>
      </c>
    </row>
    <row r="25" spans="1:4" ht="13.5" thickTop="1" x14ac:dyDescent="0.2">
      <c r="A25" s="6"/>
      <c r="B25" s="7"/>
      <c r="C25" s="24"/>
      <c r="D25" s="21"/>
    </row>
    <row r="26" spans="1:4" x14ac:dyDescent="0.2">
      <c r="A26" s="6"/>
      <c r="B26" s="7"/>
      <c r="C26" s="24"/>
      <c r="D26" s="21"/>
    </row>
    <row r="27" spans="1:4" x14ac:dyDescent="0.2">
      <c r="A27" s="6"/>
      <c r="B27" s="7"/>
      <c r="C27" s="24"/>
      <c r="D27" s="21"/>
    </row>
    <row r="28" spans="1:4" x14ac:dyDescent="0.2">
      <c r="A28" s="6"/>
      <c r="B28" s="7"/>
      <c r="C28" s="24"/>
      <c r="D28" s="21"/>
    </row>
    <row r="29" spans="1:4" x14ac:dyDescent="0.2">
      <c r="A29" s="6"/>
      <c r="C29" s="14"/>
    </row>
    <row r="30" spans="1:4" x14ac:dyDescent="0.2">
      <c r="A30" s="6"/>
    </row>
    <row r="31" spans="1:4" x14ac:dyDescent="0.2">
      <c r="A31" s="6"/>
      <c r="B31" s="26"/>
      <c r="C31" s="27"/>
      <c r="D31" s="28"/>
    </row>
    <row r="32" spans="1:4" ht="19.350000000000001" customHeight="1" x14ac:dyDescent="0.2">
      <c r="A32" s="15"/>
      <c r="B32" s="109"/>
      <c r="C32" s="109"/>
      <c r="D32" s="109"/>
    </row>
    <row r="33" spans="1:4" ht="30.6" customHeight="1" x14ac:dyDescent="0.2">
      <c r="A33" s="15"/>
      <c r="B33" s="109"/>
      <c r="C33" s="109"/>
      <c r="D33" s="109"/>
    </row>
    <row r="34" spans="1:4" ht="31.7" customHeight="1" x14ac:dyDescent="0.2">
      <c r="A34" s="15"/>
      <c r="B34" s="109"/>
      <c r="C34" s="109"/>
      <c r="D34" s="109"/>
    </row>
    <row r="35" spans="1:4" ht="34.700000000000003" customHeight="1" x14ac:dyDescent="0.2">
      <c r="A35" s="15"/>
      <c r="B35" s="109"/>
      <c r="C35" s="109"/>
      <c r="D35" s="109"/>
    </row>
    <row r="36" spans="1:4" x14ac:dyDescent="0.2">
      <c r="A36" s="16"/>
      <c r="B36" s="17"/>
      <c r="C36" s="17"/>
      <c r="D36" s="17"/>
    </row>
    <row r="37" spans="1:4" x14ac:dyDescent="0.2">
      <c r="A37" s="16"/>
      <c r="B37" s="17"/>
      <c r="C37" s="17"/>
      <c r="D37" s="17"/>
    </row>
  </sheetData>
  <mergeCells count="8">
    <mergeCell ref="B32:D32"/>
    <mergeCell ref="B33:D33"/>
    <mergeCell ref="B34:D34"/>
    <mergeCell ref="B35:D35"/>
    <mergeCell ref="A4:D4"/>
    <mergeCell ref="A5:D5"/>
    <mergeCell ref="A6:D6"/>
    <mergeCell ref="D9:D11"/>
  </mergeCells>
  <pageMargins left="0.7" right="0.7" top="0.75" bottom="0.75" header="0.3" footer="0.3"/>
  <pageSetup scale="91" orientation="portrait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574E7-D00C-41BF-A64D-6EB57EA3A389}">
  <dimension ref="A1:I55"/>
  <sheetViews>
    <sheetView zoomScale="70" zoomScaleNormal="70" workbookViewId="0">
      <selection sqref="A1:A2"/>
    </sheetView>
  </sheetViews>
  <sheetFormatPr defaultRowHeight="15" x14ac:dyDescent="0.25"/>
  <cols>
    <col min="1" max="1" width="29.42578125" customWidth="1"/>
    <col min="2" max="2" width="48.42578125" customWidth="1"/>
    <col min="3" max="9" width="25.5703125" customWidth="1"/>
  </cols>
  <sheetData>
    <row r="1" spans="1:9" x14ac:dyDescent="0.25">
      <c r="A1" s="114" t="s">
        <v>102</v>
      </c>
    </row>
    <row r="2" spans="1:9" x14ac:dyDescent="0.25">
      <c r="A2" s="114" t="s">
        <v>75</v>
      </c>
    </row>
    <row r="3" spans="1:9" ht="15.75" x14ac:dyDescent="0.25">
      <c r="A3" s="30" t="s">
        <v>10</v>
      </c>
      <c r="B3" s="31" t="s">
        <v>27</v>
      </c>
      <c r="C3" s="32" t="s">
        <v>28</v>
      </c>
      <c r="D3" s="30"/>
      <c r="E3" s="29"/>
      <c r="F3" s="31"/>
      <c r="G3" s="34" t="s">
        <v>29</v>
      </c>
      <c r="H3" s="31"/>
      <c r="I3" s="31"/>
    </row>
    <row r="4" spans="1:9" ht="16.5" thickBot="1" x14ac:dyDescent="0.3">
      <c r="A4" s="35"/>
      <c r="B4" s="36"/>
      <c r="C4" s="36"/>
      <c r="D4" s="36"/>
      <c r="E4" s="36"/>
      <c r="F4" s="36"/>
      <c r="G4" s="37"/>
      <c r="H4" s="36"/>
      <c r="I4" s="36"/>
    </row>
    <row r="5" spans="1:9" ht="15.75" x14ac:dyDescent="0.25">
      <c r="A5" s="30"/>
      <c r="B5" s="38"/>
      <c r="C5" s="38"/>
      <c r="D5" s="38"/>
      <c r="E5" s="38"/>
      <c r="F5" s="38"/>
      <c r="G5" s="39"/>
      <c r="H5" s="38"/>
      <c r="I5" s="38"/>
    </row>
    <row r="6" spans="1:9" ht="15.75" x14ac:dyDescent="0.25">
      <c r="A6" s="30" t="s">
        <v>11</v>
      </c>
      <c r="B6" s="31"/>
      <c r="C6" s="40" t="s">
        <v>12</v>
      </c>
      <c r="D6" s="41" t="s">
        <v>30</v>
      </c>
      <c r="E6" s="31"/>
      <c r="F6" s="31"/>
      <c r="G6" s="34" t="s">
        <v>13</v>
      </c>
      <c r="H6" s="31"/>
      <c r="I6" s="31"/>
    </row>
    <row r="7" spans="1:9" ht="15.75" x14ac:dyDescent="0.25">
      <c r="A7" s="30"/>
      <c r="B7" s="31"/>
      <c r="C7" s="30"/>
      <c r="D7" s="41" t="s">
        <v>31</v>
      </c>
      <c r="E7" s="31"/>
      <c r="F7" s="31"/>
      <c r="G7" s="42" t="s">
        <v>14</v>
      </c>
      <c r="H7" s="43"/>
      <c r="I7" s="31"/>
    </row>
    <row r="8" spans="1:9" ht="15.75" x14ac:dyDescent="0.25">
      <c r="A8" s="44" t="s">
        <v>15</v>
      </c>
      <c r="B8" s="44" t="s">
        <v>16</v>
      </c>
      <c r="C8" s="31"/>
      <c r="D8" s="41" t="s">
        <v>32</v>
      </c>
      <c r="E8" s="31"/>
      <c r="F8" s="31"/>
      <c r="G8" s="42" t="s">
        <v>33</v>
      </c>
      <c r="H8" s="31"/>
      <c r="I8" s="31"/>
    </row>
    <row r="9" spans="1:9" ht="15.75" x14ac:dyDescent="0.25">
      <c r="A9" s="30"/>
      <c r="B9" s="31"/>
      <c r="C9" s="31"/>
      <c r="D9" s="31"/>
      <c r="E9" s="31"/>
      <c r="F9" s="31"/>
      <c r="G9" s="42" t="s">
        <v>17</v>
      </c>
      <c r="H9" s="31"/>
      <c r="I9" s="31"/>
    </row>
    <row r="10" spans="1:9" ht="15.75" x14ac:dyDescent="0.25">
      <c r="A10" s="45" t="s">
        <v>18</v>
      </c>
      <c r="B10" s="31"/>
      <c r="C10" s="31"/>
      <c r="D10" s="31"/>
      <c r="E10" s="31"/>
      <c r="F10" s="31"/>
      <c r="G10" s="45" t="s">
        <v>19</v>
      </c>
      <c r="H10" s="31"/>
      <c r="I10" s="31"/>
    </row>
    <row r="11" spans="1:9" ht="16.5" thickBot="1" x14ac:dyDescent="0.3">
      <c r="A11" s="46"/>
      <c r="B11" s="47"/>
      <c r="C11" s="47"/>
      <c r="D11" s="47"/>
      <c r="E11" s="47"/>
      <c r="F11" s="47"/>
      <c r="G11" s="48"/>
      <c r="H11" s="47"/>
      <c r="I11" s="47"/>
    </row>
    <row r="12" spans="1:9" ht="15.75" x14ac:dyDescent="0.25">
      <c r="A12" s="30"/>
      <c r="B12" s="38"/>
      <c r="C12" s="38"/>
      <c r="D12" s="38"/>
      <c r="E12" s="38"/>
      <c r="F12" s="38"/>
      <c r="G12" s="40"/>
      <c r="H12" s="38"/>
      <c r="I12" s="38"/>
    </row>
    <row r="13" spans="1:9" ht="15.75" x14ac:dyDescent="0.25">
      <c r="A13" s="50" t="s">
        <v>1</v>
      </c>
      <c r="B13" s="29"/>
      <c r="C13" s="49" t="s">
        <v>34</v>
      </c>
      <c r="D13" s="50" t="s">
        <v>21</v>
      </c>
      <c r="E13" s="50" t="s">
        <v>20</v>
      </c>
      <c r="F13" s="49" t="s">
        <v>35</v>
      </c>
      <c r="G13" s="50" t="s">
        <v>36</v>
      </c>
      <c r="H13" s="50" t="s">
        <v>36</v>
      </c>
      <c r="I13" s="50" t="s">
        <v>36</v>
      </c>
    </row>
    <row r="14" spans="1:9" ht="15.75" x14ac:dyDescent="0.25">
      <c r="A14" s="50" t="s">
        <v>3</v>
      </c>
      <c r="B14" s="50" t="s">
        <v>37</v>
      </c>
      <c r="C14" s="51" t="s">
        <v>38</v>
      </c>
      <c r="D14" s="50" t="s">
        <v>23</v>
      </c>
      <c r="E14" s="50" t="s">
        <v>39</v>
      </c>
      <c r="F14" s="51" t="s">
        <v>40</v>
      </c>
      <c r="G14" s="50" t="s">
        <v>41</v>
      </c>
      <c r="H14" s="50" t="s">
        <v>23</v>
      </c>
      <c r="I14" s="50" t="s">
        <v>25</v>
      </c>
    </row>
    <row r="15" spans="1:9" ht="16.5" thickBot="1" x14ac:dyDescent="0.3">
      <c r="A15" s="53"/>
      <c r="B15" s="52"/>
      <c r="C15" s="52"/>
      <c r="D15" s="35"/>
      <c r="E15" s="52"/>
      <c r="F15" s="63" t="s">
        <v>26</v>
      </c>
      <c r="G15" s="48"/>
      <c r="H15" s="52"/>
      <c r="I15" s="53"/>
    </row>
    <row r="16" spans="1:9" ht="15.75" x14ac:dyDescent="0.25">
      <c r="A16" s="50"/>
      <c r="B16" s="38"/>
      <c r="C16" s="38"/>
      <c r="D16" s="38"/>
      <c r="E16" s="38"/>
      <c r="F16" s="38"/>
      <c r="G16" s="40"/>
      <c r="H16" s="38"/>
      <c r="I16" s="38"/>
    </row>
    <row r="17" spans="1:9" ht="15.75" x14ac:dyDescent="0.25">
      <c r="A17" s="50" t="s">
        <v>42</v>
      </c>
      <c r="B17" s="54" t="s">
        <v>43</v>
      </c>
      <c r="C17" s="31"/>
      <c r="D17" s="31"/>
      <c r="E17" s="31"/>
      <c r="F17" s="31"/>
      <c r="G17" s="40"/>
      <c r="H17" s="31"/>
      <c r="I17" s="31"/>
    </row>
    <row r="18" spans="1:9" ht="15.75" x14ac:dyDescent="0.25">
      <c r="A18" s="55"/>
      <c r="B18" s="30"/>
      <c r="C18" s="50"/>
      <c r="D18" s="50"/>
      <c r="E18" s="50"/>
      <c r="F18" s="50"/>
      <c r="G18" s="50"/>
      <c r="H18" s="50"/>
      <c r="I18" s="50"/>
    </row>
    <row r="19" spans="1:9" ht="15.75" x14ac:dyDescent="0.25">
      <c r="A19" s="55" t="s">
        <v>44</v>
      </c>
      <c r="B19" s="30" t="s">
        <v>45</v>
      </c>
      <c r="C19" s="56">
        <v>521622640.15692282</v>
      </c>
      <c r="D19" s="56">
        <v>-30083403.193076923</v>
      </c>
      <c r="E19" s="56">
        <v>491539236.96384591</v>
      </c>
      <c r="F19" s="56">
        <v>512163229.84828919</v>
      </c>
      <c r="G19" s="56">
        <v>659463015.2021445</v>
      </c>
      <c r="H19" s="56">
        <v>-16383311.595748551</v>
      </c>
      <c r="I19" s="56">
        <v>643079703.60639596</v>
      </c>
    </row>
    <row r="20" spans="1:9" ht="15.75" x14ac:dyDescent="0.25">
      <c r="A20" s="55" t="s">
        <v>46</v>
      </c>
      <c r="B20" s="30" t="s">
        <v>47</v>
      </c>
      <c r="C20" s="50">
        <v>27602673.824615382</v>
      </c>
      <c r="D20" s="50">
        <v>-3658085.6969230771</v>
      </c>
      <c r="E20" s="50">
        <v>23944588.127692305</v>
      </c>
      <c r="F20" s="50">
        <v>54946018.368038028</v>
      </c>
      <c r="G20" s="50">
        <v>30868480.344348129</v>
      </c>
      <c r="H20" s="50">
        <v>-2676040.1801070129</v>
      </c>
      <c r="I20" s="50">
        <v>28192440.164241116</v>
      </c>
    </row>
    <row r="21" spans="1:9" ht="15.75" x14ac:dyDescent="0.25">
      <c r="A21" s="55" t="s">
        <v>48</v>
      </c>
      <c r="B21" s="30" t="s">
        <v>49</v>
      </c>
      <c r="C21" s="50">
        <v>21656835</v>
      </c>
      <c r="D21" s="57">
        <v>0</v>
      </c>
      <c r="E21" s="50">
        <v>21656835</v>
      </c>
      <c r="F21" s="50">
        <v>21656835</v>
      </c>
      <c r="G21" s="50">
        <v>21656835</v>
      </c>
      <c r="H21" s="57">
        <v>0</v>
      </c>
      <c r="I21" s="50">
        <v>21656835</v>
      </c>
    </row>
    <row r="22" spans="1:9" ht="15.75" x14ac:dyDescent="0.25">
      <c r="A22" s="55">
        <v>4</v>
      </c>
      <c r="B22" s="30" t="s">
        <v>50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  <c r="H22" s="57">
        <v>0</v>
      </c>
      <c r="I22" s="57">
        <v>0</v>
      </c>
    </row>
    <row r="23" spans="1:9" ht="15.75" x14ac:dyDescent="0.25">
      <c r="A23" s="55">
        <v>5</v>
      </c>
      <c r="B23" s="30" t="s">
        <v>51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</row>
    <row r="24" spans="1:9" ht="15.75" x14ac:dyDescent="0.25">
      <c r="A24" s="55"/>
      <c r="B24" s="31"/>
      <c r="C24" s="56"/>
      <c r="D24" s="56"/>
      <c r="E24" s="56"/>
      <c r="F24" s="56"/>
      <c r="G24" s="56"/>
      <c r="H24" s="56"/>
      <c r="I24" s="56"/>
    </row>
    <row r="25" spans="1:9" ht="15.75" x14ac:dyDescent="0.25">
      <c r="A25" s="55">
        <v>6</v>
      </c>
      <c r="B25" s="30" t="s">
        <v>52</v>
      </c>
      <c r="C25" s="59">
        <v>570882148.98153818</v>
      </c>
      <c r="D25" s="59">
        <v>-33741488.890000001</v>
      </c>
      <c r="E25" s="59">
        <v>537140660.09153819</v>
      </c>
      <c r="F25" s="59">
        <v>588766083.21632719</v>
      </c>
      <c r="G25" s="59">
        <v>711988330.54649258</v>
      </c>
      <c r="H25" s="59">
        <v>-19059351.775855564</v>
      </c>
      <c r="I25" s="59">
        <v>692928978.77063704</v>
      </c>
    </row>
    <row r="26" spans="1:9" ht="15.75" x14ac:dyDescent="0.25">
      <c r="A26" s="55"/>
      <c r="B26" s="31"/>
      <c r="C26" s="56"/>
      <c r="D26" s="56"/>
      <c r="E26" s="56"/>
      <c r="F26" s="56"/>
      <c r="G26" s="56"/>
      <c r="H26" s="56"/>
      <c r="I26" s="56"/>
    </row>
    <row r="27" spans="1:9" ht="15.75" x14ac:dyDescent="0.25">
      <c r="A27" s="55"/>
      <c r="B27" s="29"/>
      <c r="C27" s="56"/>
      <c r="D27" s="56"/>
      <c r="E27" s="56"/>
      <c r="F27" s="56"/>
      <c r="G27" s="56"/>
      <c r="H27" s="56"/>
      <c r="I27" s="56"/>
    </row>
    <row r="28" spans="1:9" ht="15.75" x14ac:dyDescent="0.25">
      <c r="A28" s="55"/>
      <c r="B28" s="54" t="s">
        <v>53</v>
      </c>
      <c r="C28" s="56"/>
      <c r="D28" s="56"/>
      <c r="E28" s="56"/>
      <c r="F28" s="56"/>
      <c r="G28" s="56"/>
      <c r="H28" s="56"/>
      <c r="I28" s="56"/>
    </row>
    <row r="29" spans="1:9" ht="15.75" x14ac:dyDescent="0.25">
      <c r="A29" s="55"/>
      <c r="B29" s="30"/>
      <c r="C29" s="56"/>
      <c r="D29" s="56"/>
      <c r="E29" s="56"/>
      <c r="F29" s="56"/>
      <c r="G29" s="56"/>
      <c r="H29" s="56"/>
      <c r="I29" s="56"/>
    </row>
    <row r="30" spans="1:9" ht="15.75" x14ac:dyDescent="0.25">
      <c r="A30" s="55">
        <v>7</v>
      </c>
      <c r="B30" s="30" t="s">
        <v>54</v>
      </c>
      <c r="C30" s="56">
        <v>-199051907.92076924</v>
      </c>
      <c r="D30" s="56">
        <v>781286.83769230766</v>
      </c>
      <c r="E30" s="56">
        <v>-198270621.08307692</v>
      </c>
      <c r="F30" s="56">
        <v>-206483683.32353523</v>
      </c>
      <c r="G30" s="56">
        <v>-224359875.62284213</v>
      </c>
      <c r="H30" s="56">
        <v>1399872.5144683928</v>
      </c>
      <c r="I30" s="56">
        <v>-222960003.10837373</v>
      </c>
    </row>
    <row r="31" spans="1:9" ht="15.75" x14ac:dyDescent="0.25">
      <c r="A31" s="55">
        <v>8</v>
      </c>
      <c r="B31" s="30" t="s">
        <v>55</v>
      </c>
      <c r="C31" s="60">
        <v>0</v>
      </c>
      <c r="D31" s="60">
        <v>0</v>
      </c>
      <c r="E31" s="60">
        <v>0</v>
      </c>
      <c r="F31" s="60">
        <v>0</v>
      </c>
      <c r="G31" s="60">
        <v>0</v>
      </c>
      <c r="H31" s="60">
        <v>0</v>
      </c>
      <c r="I31" s="60">
        <v>0</v>
      </c>
    </row>
    <row r="32" spans="1:9" ht="15.75" x14ac:dyDescent="0.25">
      <c r="A32" s="55"/>
      <c r="B32" s="31"/>
      <c r="C32" s="56"/>
      <c r="D32" s="56"/>
      <c r="E32" s="56"/>
      <c r="F32" s="56"/>
      <c r="G32" s="56"/>
      <c r="H32" s="56"/>
      <c r="I32" s="56"/>
    </row>
    <row r="33" spans="1:9" ht="15.75" x14ac:dyDescent="0.25">
      <c r="A33" s="55">
        <v>9</v>
      </c>
      <c r="B33" s="30" t="s">
        <v>56</v>
      </c>
      <c r="C33" s="59">
        <v>-199051907.92076924</v>
      </c>
      <c r="D33" s="59">
        <v>781286.83769230766</v>
      </c>
      <c r="E33" s="59">
        <v>-198270621.08307692</v>
      </c>
      <c r="F33" s="59">
        <v>-206483683.32353523</v>
      </c>
      <c r="G33" s="59">
        <v>-224359875.62284213</v>
      </c>
      <c r="H33" s="59">
        <v>1399872.5144683928</v>
      </c>
      <c r="I33" s="59">
        <v>-222960003.10837373</v>
      </c>
    </row>
    <row r="34" spans="1:9" ht="15.75" x14ac:dyDescent="0.25">
      <c r="A34" s="55"/>
      <c r="B34" s="31"/>
      <c r="C34" s="56"/>
      <c r="D34" s="56"/>
      <c r="E34" s="56"/>
      <c r="F34" s="56"/>
      <c r="G34" s="56"/>
      <c r="H34" s="56"/>
      <c r="I34" s="56"/>
    </row>
    <row r="35" spans="1:9" ht="15.75" x14ac:dyDescent="0.25">
      <c r="A35" s="55">
        <v>10</v>
      </c>
      <c r="B35" s="30" t="s">
        <v>57</v>
      </c>
      <c r="C35" s="59">
        <v>371830241.06076896</v>
      </c>
      <c r="D35" s="59">
        <v>-32960202.052307691</v>
      </c>
      <c r="E35" s="59">
        <v>338870039.00846124</v>
      </c>
      <c r="F35" s="59">
        <v>382282399.89279199</v>
      </c>
      <c r="G35" s="59">
        <v>487628454.92365044</v>
      </c>
      <c r="H35" s="59">
        <v>-17659479.261387169</v>
      </c>
      <c r="I35" s="59">
        <v>469968975.66226327</v>
      </c>
    </row>
    <row r="36" spans="1:9" ht="15.75" x14ac:dyDescent="0.25">
      <c r="A36" s="55"/>
      <c r="B36" s="31"/>
      <c r="C36" s="56"/>
      <c r="D36" s="56"/>
      <c r="E36" s="56"/>
      <c r="F36" s="56"/>
      <c r="G36" s="56"/>
      <c r="H36" s="56"/>
      <c r="I36" s="56"/>
    </row>
    <row r="37" spans="1:9" ht="15.75" x14ac:dyDescent="0.25">
      <c r="A37" s="55"/>
      <c r="B37" s="31"/>
      <c r="C37" s="56"/>
      <c r="D37" s="56"/>
      <c r="E37" s="56"/>
      <c r="F37" s="56"/>
      <c r="G37" s="56"/>
      <c r="H37" s="56"/>
      <c r="I37" s="56"/>
    </row>
    <row r="38" spans="1:9" ht="15.75" x14ac:dyDescent="0.25">
      <c r="A38" s="55"/>
      <c r="B38" s="54" t="s">
        <v>58</v>
      </c>
      <c r="C38" s="56"/>
      <c r="D38" s="56"/>
      <c r="E38" s="56"/>
      <c r="F38" s="56"/>
      <c r="G38" s="56"/>
      <c r="H38" s="56"/>
      <c r="I38" s="56"/>
    </row>
    <row r="39" spans="1:9" ht="15.75" x14ac:dyDescent="0.25">
      <c r="A39" s="55"/>
      <c r="B39" s="30"/>
      <c r="C39" s="56"/>
      <c r="D39" s="56"/>
      <c r="E39" s="56"/>
      <c r="F39" s="56"/>
      <c r="G39" s="56"/>
      <c r="H39" s="56"/>
      <c r="I39" s="56"/>
    </row>
    <row r="40" spans="1:9" ht="15.75" x14ac:dyDescent="0.25">
      <c r="A40" s="55">
        <v>11</v>
      </c>
      <c r="B40" s="30" t="s">
        <v>59</v>
      </c>
      <c r="C40" s="59">
        <v>28932348.242307693</v>
      </c>
      <c r="D40" s="59">
        <v>-15212527.808461538</v>
      </c>
      <c r="E40" s="59">
        <v>13719820.433846155</v>
      </c>
      <c r="F40" s="59">
        <v>9733692.2553073838</v>
      </c>
      <c r="G40" s="59">
        <v>19889188.956726454</v>
      </c>
      <c r="H40" s="59">
        <v>-2435340.3012276934</v>
      </c>
      <c r="I40" s="59">
        <v>17453848.655498762</v>
      </c>
    </row>
    <row r="41" spans="1:9" ht="15.75" x14ac:dyDescent="0.25">
      <c r="A41" s="55"/>
      <c r="B41" s="31"/>
      <c r="C41" s="56"/>
      <c r="D41" s="56"/>
      <c r="E41" s="56"/>
      <c r="F41" s="56"/>
      <c r="G41" s="56"/>
      <c r="H41" s="56"/>
      <c r="I41" s="56"/>
    </row>
    <row r="42" spans="1:9" ht="15.75" x14ac:dyDescent="0.25">
      <c r="A42" s="55"/>
      <c r="B42" s="31"/>
      <c r="C42" s="56"/>
      <c r="D42" s="56"/>
      <c r="E42" s="56"/>
      <c r="F42" s="56"/>
      <c r="G42" s="56"/>
      <c r="H42" s="56"/>
      <c r="I42" s="56"/>
    </row>
    <row r="43" spans="1:9" ht="16.5" thickBot="1" x14ac:dyDescent="0.3">
      <c r="A43" s="55">
        <v>12</v>
      </c>
      <c r="B43" s="30" t="s">
        <v>60</v>
      </c>
      <c r="C43" s="61">
        <v>400762589.30307662</v>
      </c>
      <c r="D43" s="61">
        <v>-48172729.860769227</v>
      </c>
      <c r="E43" s="61">
        <v>352589859.44230741</v>
      </c>
      <c r="F43" s="107">
        <v>392016092.14809936</v>
      </c>
      <c r="G43" s="61">
        <v>507517643.88037688</v>
      </c>
      <c r="H43" s="61">
        <v>-20094819.562614862</v>
      </c>
      <c r="I43" s="61">
        <v>487422825.31776202</v>
      </c>
    </row>
    <row r="44" spans="1:9" ht="16.5" thickTop="1" x14ac:dyDescent="0.25">
      <c r="A44" s="55"/>
      <c r="B44" s="31"/>
      <c r="C44" s="56"/>
      <c r="D44" s="56"/>
      <c r="E44" s="56"/>
      <c r="F44" s="56"/>
      <c r="G44" s="56"/>
      <c r="H44" s="56"/>
      <c r="I44" s="56"/>
    </row>
    <row r="45" spans="1:9" ht="15.75" x14ac:dyDescent="0.25">
      <c r="A45" s="55"/>
      <c r="B45" s="31"/>
      <c r="C45" s="56"/>
      <c r="D45" s="56"/>
      <c r="E45" s="56"/>
      <c r="F45" s="56"/>
      <c r="G45" s="56"/>
      <c r="H45" s="56"/>
      <c r="I45" s="56"/>
    </row>
    <row r="46" spans="1:9" ht="16.5" thickBot="1" x14ac:dyDescent="0.3">
      <c r="A46" s="55">
        <v>13</v>
      </c>
      <c r="B46" s="30" t="s">
        <v>61</v>
      </c>
      <c r="C46" s="61">
        <v>18751696.949999992</v>
      </c>
      <c r="D46" s="61">
        <v>-1646274.6080176577</v>
      </c>
      <c r="E46" s="61">
        <v>17105422.341982335</v>
      </c>
      <c r="F46" s="107">
        <v>16104630.756480468</v>
      </c>
      <c r="G46" s="61">
        <v>16761974.966790924</v>
      </c>
      <c r="H46" s="61">
        <v>-5838031.9140149597</v>
      </c>
      <c r="I46" s="61">
        <v>10923943.052775964</v>
      </c>
    </row>
    <row r="47" spans="1:9" ht="16.5" thickTop="1" x14ac:dyDescent="0.25">
      <c r="A47" s="55"/>
      <c r="B47" s="31"/>
      <c r="C47" s="56"/>
      <c r="D47" s="56"/>
      <c r="E47" s="56"/>
      <c r="F47" s="56"/>
      <c r="G47" s="56"/>
      <c r="H47" s="56"/>
      <c r="I47" s="56"/>
    </row>
    <row r="48" spans="1:9" ht="15.75" x14ac:dyDescent="0.25">
      <c r="A48" s="55"/>
      <c r="B48" s="31"/>
      <c r="C48" s="56"/>
      <c r="D48" s="56"/>
      <c r="E48" s="56"/>
      <c r="F48" s="56"/>
      <c r="G48" s="56"/>
      <c r="H48" s="56"/>
      <c r="I48" s="56"/>
    </row>
    <row r="49" spans="1:9" ht="16.5" thickBot="1" x14ac:dyDescent="0.3">
      <c r="A49" s="55">
        <v>14</v>
      </c>
      <c r="B49" s="30" t="s">
        <v>62</v>
      </c>
      <c r="C49" s="62">
        <v>4.6790038418029645E-2</v>
      </c>
      <c r="D49" s="56"/>
      <c r="E49" s="62">
        <v>4.851365370813001E-2</v>
      </c>
      <c r="F49" s="56"/>
      <c r="G49" s="62">
        <v>3.3027373863561207E-2</v>
      </c>
      <c r="H49" s="56"/>
      <c r="I49" s="62">
        <v>2.2411636233191166E-2</v>
      </c>
    </row>
    <row r="50" spans="1:9" ht="16.5" thickTop="1" x14ac:dyDescent="0.25">
      <c r="A50" s="55"/>
      <c r="B50" s="29"/>
      <c r="C50" s="29"/>
      <c r="D50" s="29"/>
      <c r="E50" s="29"/>
      <c r="F50" s="29"/>
      <c r="G50" s="29"/>
      <c r="H50" s="29"/>
      <c r="I50" s="29"/>
    </row>
    <row r="51" spans="1:9" ht="15.75" x14ac:dyDescent="0.25">
      <c r="A51" s="55"/>
      <c r="B51" s="29"/>
      <c r="C51" s="29"/>
      <c r="D51" s="29"/>
      <c r="E51" s="29"/>
      <c r="F51" s="29"/>
      <c r="G51" s="29"/>
      <c r="H51" s="29"/>
      <c r="I51" s="29"/>
    </row>
    <row r="52" spans="1:9" ht="15.75" x14ac:dyDescent="0.25">
      <c r="A52" s="55"/>
      <c r="B52" s="33" t="s">
        <v>63</v>
      </c>
      <c r="C52" s="29"/>
      <c r="D52" s="29"/>
      <c r="E52" s="29"/>
      <c r="F52" s="29"/>
      <c r="G52" s="29"/>
      <c r="H52" s="29"/>
      <c r="I52" s="29"/>
    </row>
    <row r="53" spans="1:9" ht="16.5" thickBot="1" x14ac:dyDescent="0.3">
      <c r="A53" s="35"/>
      <c r="B53" s="36"/>
      <c r="C53" s="36"/>
      <c r="D53" s="36"/>
      <c r="E53" s="36"/>
      <c r="F53" s="36"/>
      <c r="G53" s="48"/>
      <c r="H53" s="36"/>
      <c r="I53" s="36"/>
    </row>
    <row r="54" spans="1:9" ht="15.75" x14ac:dyDescent="0.25">
      <c r="A54" s="34" t="s">
        <v>64</v>
      </c>
      <c r="B54" s="29"/>
      <c r="C54" s="29"/>
      <c r="D54" s="29"/>
      <c r="E54" s="29"/>
      <c r="F54" s="29"/>
      <c r="G54" s="34" t="s">
        <v>65</v>
      </c>
      <c r="H54" s="29"/>
      <c r="I54" s="29"/>
    </row>
    <row r="55" spans="1:9" ht="15.75" x14ac:dyDescent="0.25">
      <c r="A55" s="29"/>
      <c r="B55" s="34"/>
      <c r="C55" s="29"/>
      <c r="D55" s="29"/>
      <c r="E55" s="29"/>
      <c r="F55" s="29"/>
      <c r="G55" s="29"/>
      <c r="H55" s="29"/>
      <c r="I55" s="29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2B519-9408-441F-BE4F-A16913F4194E}">
  <dimension ref="A1:Y70"/>
  <sheetViews>
    <sheetView tabSelected="1" zoomScale="70" zoomScaleNormal="70" workbookViewId="0">
      <selection activeCell="F1" sqref="F1"/>
    </sheetView>
  </sheetViews>
  <sheetFormatPr defaultRowHeight="15" x14ac:dyDescent="0.25"/>
  <cols>
    <col min="1" max="1" width="5.28515625" customWidth="1"/>
    <col min="2" max="2" width="26.7109375" bestFit="1" customWidth="1"/>
    <col min="3" max="3" width="2.5703125" bestFit="1" customWidth="1"/>
    <col min="4" max="4" width="17.5703125" customWidth="1"/>
    <col min="5" max="5" width="2.28515625" customWidth="1"/>
    <col min="6" max="6" width="17.5703125" customWidth="1"/>
    <col min="7" max="7" width="2.28515625" customWidth="1"/>
    <col min="8" max="8" width="17.5703125" customWidth="1"/>
    <col min="9" max="9" width="2.28515625" customWidth="1"/>
    <col min="10" max="10" width="17.5703125" customWidth="1"/>
    <col min="11" max="11" width="2.28515625" customWidth="1"/>
    <col min="12" max="12" width="17.5703125" customWidth="1"/>
    <col min="13" max="13" width="2.28515625" customWidth="1"/>
    <col min="14" max="14" width="17.5703125" customWidth="1"/>
    <col min="15" max="15" width="2.28515625" customWidth="1"/>
    <col min="16" max="16" width="17.5703125" customWidth="1"/>
  </cols>
  <sheetData>
    <row r="1" spans="1:25" x14ac:dyDescent="0.25">
      <c r="A1" s="114" t="s">
        <v>103</v>
      </c>
    </row>
    <row r="2" spans="1:25" x14ac:dyDescent="0.25">
      <c r="A2" s="114" t="s">
        <v>75</v>
      </c>
    </row>
    <row r="3" spans="1:25" ht="15.75" x14ac:dyDescent="0.25">
      <c r="A3" s="65" t="s">
        <v>10</v>
      </c>
      <c r="B3" s="66" t="s">
        <v>66</v>
      </c>
      <c r="C3" s="67"/>
      <c r="D3" s="93" t="s">
        <v>67</v>
      </c>
      <c r="E3" s="68"/>
      <c r="F3" s="67"/>
      <c r="G3" s="66"/>
      <c r="H3" s="66"/>
      <c r="I3" s="66"/>
      <c r="J3" s="66"/>
      <c r="K3" s="66"/>
      <c r="L3" s="66"/>
      <c r="M3" s="69" t="s">
        <v>68</v>
      </c>
      <c r="N3" s="66"/>
      <c r="O3" s="66"/>
      <c r="P3" s="66"/>
      <c r="Q3" s="66"/>
      <c r="R3" s="66"/>
      <c r="S3" s="64"/>
      <c r="T3" s="64"/>
      <c r="U3" s="64"/>
      <c r="V3" s="64"/>
      <c r="W3" s="64"/>
      <c r="X3" s="64"/>
      <c r="Y3" s="64"/>
    </row>
    <row r="4" spans="1:25" ht="16.5" thickBot="1" x14ac:dyDescent="0.3">
      <c r="A4" s="71"/>
      <c r="B4" s="72"/>
      <c r="C4" s="73"/>
      <c r="D4" s="74"/>
      <c r="E4" s="72"/>
      <c r="F4" s="73"/>
      <c r="G4" s="72"/>
      <c r="H4" s="72"/>
      <c r="I4" s="72"/>
      <c r="J4" s="72"/>
      <c r="K4" s="72"/>
      <c r="L4" s="72"/>
      <c r="M4" s="75"/>
      <c r="N4" s="72"/>
      <c r="O4" s="72"/>
      <c r="P4" s="72"/>
      <c r="Q4" s="76"/>
      <c r="R4" s="76"/>
      <c r="S4" s="64"/>
      <c r="T4" s="77"/>
      <c r="U4" s="64"/>
      <c r="V4" s="64"/>
      <c r="W4" s="64"/>
      <c r="X4" s="64"/>
      <c r="Y4" s="64"/>
    </row>
    <row r="5" spans="1:25" ht="15.75" x14ac:dyDescent="0.25">
      <c r="A5" s="65"/>
      <c r="B5" s="76"/>
      <c r="C5" s="67"/>
      <c r="D5" s="64"/>
      <c r="E5" s="76"/>
      <c r="F5" s="67"/>
      <c r="G5" s="76"/>
      <c r="H5" s="76"/>
      <c r="I5" s="76"/>
      <c r="J5" s="76"/>
      <c r="K5" s="76"/>
      <c r="L5" s="76"/>
      <c r="M5" s="78"/>
      <c r="N5" s="76"/>
      <c r="O5" s="76"/>
      <c r="P5" s="76"/>
      <c r="Q5" s="76"/>
      <c r="R5" s="76"/>
      <c r="S5" s="64"/>
      <c r="T5" s="77"/>
      <c r="U5" s="64"/>
      <c r="V5" s="64"/>
      <c r="W5" s="64"/>
      <c r="X5" s="64"/>
      <c r="Y5" s="64"/>
    </row>
    <row r="6" spans="1:25" ht="15.75" x14ac:dyDescent="0.25">
      <c r="A6" s="65" t="s">
        <v>11</v>
      </c>
      <c r="B6" s="66"/>
      <c r="C6" s="67"/>
      <c r="D6" s="64"/>
      <c r="E6" s="67" t="s">
        <v>12</v>
      </c>
      <c r="F6" s="69" t="s">
        <v>69</v>
      </c>
      <c r="G6" s="64"/>
      <c r="H6" s="64"/>
      <c r="I6" s="66"/>
      <c r="J6" s="66"/>
      <c r="K6" s="66"/>
      <c r="L6" s="66"/>
      <c r="M6" s="69" t="s">
        <v>13</v>
      </c>
      <c r="N6" s="66"/>
      <c r="O6" s="66"/>
      <c r="P6" s="66"/>
      <c r="Q6" s="66"/>
      <c r="R6" s="66"/>
      <c r="S6" s="64"/>
      <c r="T6" s="64"/>
      <c r="U6" s="64"/>
      <c r="V6" s="64"/>
      <c r="W6" s="64"/>
      <c r="X6" s="64"/>
      <c r="Y6" s="64"/>
    </row>
    <row r="7" spans="1:25" ht="15.75" x14ac:dyDescent="0.25">
      <c r="A7" s="65"/>
      <c r="B7" s="66"/>
      <c r="C7" s="67"/>
      <c r="D7" s="64"/>
      <c r="E7" s="66"/>
      <c r="F7" s="69" t="s">
        <v>70</v>
      </c>
      <c r="G7" s="66"/>
      <c r="H7" s="64"/>
      <c r="I7" s="66"/>
      <c r="J7" s="66"/>
      <c r="K7" s="66"/>
      <c r="L7" s="66"/>
      <c r="M7" s="69" t="s">
        <v>71</v>
      </c>
      <c r="N7" s="66"/>
      <c r="O7" s="66"/>
      <c r="P7" s="66"/>
      <c r="Q7" s="66"/>
      <c r="R7" s="66"/>
      <c r="S7" s="64"/>
      <c r="T7" s="64"/>
      <c r="U7" s="64"/>
      <c r="V7" s="64"/>
      <c r="W7" s="64"/>
      <c r="X7" s="64"/>
      <c r="Y7" s="64"/>
    </row>
    <row r="8" spans="1:25" ht="15.75" x14ac:dyDescent="0.25">
      <c r="A8" s="65" t="s">
        <v>72</v>
      </c>
      <c r="B8" s="69" t="s">
        <v>16</v>
      </c>
      <c r="C8" s="67"/>
      <c r="D8" s="64"/>
      <c r="E8" s="70"/>
      <c r="F8" s="64"/>
      <c r="G8" s="64"/>
      <c r="H8" s="64"/>
      <c r="I8" s="66"/>
      <c r="J8" s="66"/>
      <c r="K8" s="66"/>
      <c r="L8" s="66"/>
      <c r="M8" s="100" t="s">
        <v>73</v>
      </c>
      <c r="N8" s="101"/>
      <c r="O8" s="101"/>
      <c r="P8" s="101"/>
      <c r="Q8" s="66"/>
      <c r="R8" s="66"/>
      <c r="S8" s="64"/>
      <c r="T8" s="64"/>
      <c r="U8" s="64"/>
      <c r="V8" s="64"/>
      <c r="W8" s="64"/>
      <c r="X8" s="64"/>
      <c r="Y8" s="64"/>
    </row>
    <row r="9" spans="1:25" ht="15.75" x14ac:dyDescent="0.25">
      <c r="A9" s="65"/>
      <c r="B9" s="66"/>
      <c r="C9" s="67"/>
      <c r="D9" s="64"/>
      <c r="E9" s="66"/>
      <c r="F9" s="67" t="s">
        <v>42</v>
      </c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4"/>
      <c r="T9" s="64"/>
      <c r="U9" s="64"/>
      <c r="V9" s="64"/>
      <c r="W9" s="64"/>
      <c r="X9" s="64"/>
      <c r="Y9" s="64"/>
    </row>
    <row r="10" spans="1:25" ht="15.75" x14ac:dyDescent="0.25">
      <c r="A10" s="102" t="s">
        <v>74</v>
      </c>
      <c r="B10" s="101" t="s">
        <v>75</v>
      </c>
      <c r="C10" s="103"/>
      <c r="D10" s="101"/>
      <c r="E10" s="103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4"/>
      <c r="T10" s="104"/>
      <c r="U10" s="104"/>
      <c r="V10" s="104"/>
      <c r="W10" s="104"/>
      <c r="X10" s="104"/>
      <c r="Y10" s="104"/>
    </row>
    <row r="11" spans="1:25" ht="16.5" thickBot="1" x14ac:dyDescent="0.3">
      <c r="A11" s="79"/>
      <c r="B11" s="80"/>
      <c r="C11" s="73"/>
      <c r="D11" s="80"/>
      <c r="E11" s="73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66"/>
      <c r="R11" s="66"/>
      <c r="S11" s="64"/>
      <c r="T11" s="64"/>
      <c r="U11" s="64"/>
      <c r="V11" s="64"/>
      <c r="W11" s="64"/>
      <c r="X11" s="64"/>
      <c r="Y11" s="64"/>
    </row>
    <row r="12" spans="1:25" ht="15.75" x14ac:dyDescent="0.25">
      <c r="A12" s="65"/>
      <c r="B12" s="76"/>
      <c r="C12" s="67"/>
      <c r="D12" s="76"/>
      <c r="E12" s="67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7"/>
      <c r="U12" s="64"/>
      <c r="V12" s="64"/>
      <c r="W12" s="64"/>
      <c r="X12" s="64"/>
      <c r="Y12" s="64"/>
    </row>
    <row r="13" spans="1:25" ht="15.75" x14ac:dyDescent="0.25">
      <c r="A13" s="64"/>
      <c r="B13" s="64"/>
      <c r="C13" s="64"/>
      <c r="D13" s="64"/>
      <c r="E13" s="64"/>
      <c r="F13" s="113" t="s">
        <v>23</v>
      </c>
      <c r="G13" s="113"/>
      <c r="H13" s="113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</row>
    <row r="14" spans="1:25" ht="15.75" x14ac:dyDescent="0.25">
      <c r="A14" s="81" t="s">
        <v>1</v>
      </c>
      <c r="B14" s="64"/>
      <c r="C14" s="64"/>
      <c r="D14" s="64"/>
      <c r="E14" s="64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</row>
    <row r="15" spans="1:25" ht="15.75" x14ac:dyDescent="0.25">
      <c r="A15" s="81" t="s">
        <v>3</v>
      </c>
      <c r="B15" s="83" t="s">
        <v>37</v>
      </c>
      <c r="C15" s="64"/>
      <c r="D15" s="83" t="s">
        <v>22</v>
      </c>
      <c r="E15" s="64"/>
      <c r="F15" s="84" t="s">
        <v>76</v>
      </c>
      <c r="G15" s="84"/>
      <c r="H15" s="84" t="s">
        <v>77</v>
      </c>
      <c r="I15" s="84"/>
      <c r="J15" s="84" t="s">
        <v>24</v>
      </c>
      <c r="K15" s="84"/>
      <c r="L15" s="84" t="s">
        <v>78</v>
      </c>
      <c r="M15" s="84"/>
      <c r="N15" s="84" t="s">
        <v>79</v>
      </c>
      <c r="O15" s="84"/>
      <c r="P15" s="84" t="s">
        <v>80</v>
      </c>
      <c r="Q15" s="66"/>
      <c r="R15" s="66"/>
      <c r="S15" s="66"/>
      <c r="T15" s="66"/>
      <c r="U15" s="66"/>
      <c r="V15" s="66"/>
      <c r="W15" s="66"/>
      <c r="X15" s="66"/>
      <c r="Y15" s="66"/>
    </row>
    <row r="16" spans="1:25" ht="16.5" thickBot="1" x14ac:dyDescent="0.3">
      <c r="A16" s="79"/>
      <c r="B16" s="85"/>
      <c r="C16" s="86"/>
      <c r="D16" s="85"/>
      <c r="E16" s="86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77"/>
      <c r="R16" s="77"/>
      <c r="S16" s="77"/>
      <c r="T16" s="77"/>
      <c r="U16" s="64"/>
      <c r="V16" s="64"/>
      <c r="W16" s="64"/>
      <c r="X16" s="64"/>
      <c r="Y16" s="64"/>
    </row>
    <row r="17" spans="1:25" ht="15.75" x14ac:dyDescent="0.25">
      <c r="A17" s="64"/>
      <c r="B17" s="64"/>
      <c r="C17" s="64"/>
      <c r="D17" s="64"/>
      <c r="E17" s="64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</row>
    <row r="18" spans="1:25" ht="15.75" x14ac:dyDescent="0.25">
      <c r="A18" s="81" t="s">
        <v>44</v>
      </c>
      <c r="B18" s="70" t="s">
        <v>81</v>
      </c>
      <c r="C18" s="82" t="s">
        <v>82</v>
      </c>
      <c r="D18" s="66">
        <v>182183305.65696663</v>
      </c>
      <c r="E18" s="82" t="s">
        <v>82</v>
      </c>
      <c r="F18" s="89">
        <v>0</v>
      </c>
      <c r="G18" s="82" t="s">
        <v>82</v>
      </c>
      <c r="H18" s="89">
        <v>-18741495.849777877</v>
      </c>
      <c r="I18" s="82" t="s">
        <v>82</v>
      </c>
      <c r="J18" s="66">
        <v>163441809.80718875</v>
      </c>
      <c r="K18" s="82"/>
      <c r="L18" s="90">
        <v>0.41692627682757699</v>
      </c>
      <c r="M18" s="82"/>
      <c r="N18" s="90">
        <v>0.1019</v>
      </c>
      <c r="O18" s="82"/>
      <c r="P18" s="90">
        <v>4.2484787608730097E-2</v>
      </c>
      <c r="Q18" s="66"/>
      <c r="R18" s="66"/>
      <c r="S18" s="66"/>
      <c r="T18" s="66"/>
      <c r="U18" s="66"/>
      <c r="V18" s="66"/>
      <c r="W18" s="66"/>
      <c r="X18" s="66"/>
      <c r="Y18" s="66"/>
    </row>
    <row r="19" spans="1:25" ht="15.75" x14ac:dyDescent="0.25">
      <c r="A19" s="64"/>
      <c r="B19" s="64"/>
      <c r="C19" s="64"/>
      <c r="D19" s="66"/>
      <c r="E19" s="64"/>
      <c r="F19" s="89"/>
      <c r="G19" s="82"/>
      <c r="H19" s="89"/>
      <c r="I19" s="82"/>
      <c r="J19" s="66" t="s">
        <v>42</v>
      </c>
      <c r="K19" s="82"/>
      <c r="L19" s="87"/>
      <c r="M19" s="82"/>
      <c r="N19" s="87"/>
      <c r="O19" s="82"/>
      <c r="P19" s="90"/>
      <c r="Q19" s="66"/>
      <c r="R19" s="66"/>
      <c r="S19" s="66"/>
      <c r="T19" s="66"/>
      <c r="U19" s="66"/>
      <c r="V19" s="66"/>
      <c r="W19" s="66"/>
      <c r="X19" s="66"/>
      <c r="Y19" s="66"/>
    </row>
    <row r="20" spans="1:25" ht="15.75" x14ac:dyDescent="0.25">
      <c r="A20" s="81" t="s">
        <v>46</v>
      </c>
      <c r="B20" s="70" t="s">
        <v>83</v>
      </c>
      <c r="C20" s="64"/>
      <c r="D20" s="66">
        <v>181684846.16117007</v>
      </c>
      <c r="E20" s="64"/>
      <c r="F20" s="89">
        <v>-7973660.3900000006</v>
      </c>
      <c r="G20" s="82"/>
      <c r="H20" s="89">
        <v>-17869954.963493571</v>
      </c>
      <c r="I20" s="82"/>
      <c r="J20" s="66">
        <v>155841230.80767649</v>
      </c>
      <c r="K20" s="82"/>
      <c r="L20" s="90">
        <v>0.39753784061447567</v>
      </c>
      <c r="M20" s="82"/>
      <c r="N20" s="90">
        <v>3.7027719674895952E-2</v>
      </c>
      <c r="O20" s="82"/>
      <c r="P20" s="90">
        <v>1.4719919722436272E-2</v>
      </c>
      <c r="Q20" s="66"/>
      <c r="R20" s="66"/>
      <c r="S20" s="66"/>
      <c r="T20" s="66"/>
      <c r="U20" s="66"/>
      <c r="V20" s="66"/>
      <c r="W20" s="66"/>
      <c r="X20" s="66"/>
      <c r="Y20" s="66"/>
    </row>
    <row r="21" spans="1:25" ht="15.75" x14ac:dyDescent="0.25">
      <c r="A21" s="64"/>
      <c r="B21" s="64"/>
      <c r="C21" s="64"/>
      <c r="D21" s="66"/>
      <c r="E21" s="64"/>
      <c r="F21" s="89"/>
      <c r="G21" s="82"/>
      <c r="H21" s="89" t="s">
        <v>42</v>
      </c>
      <c r="I21" s="82"/>
      <c r="J21" s="66" t="s">
        <v>42</v>
      </c>
      <c r="K21" s="82"/>
      <c r="L21" s="87"/>
      <c r="M21" s="82"/>
      <c r="N21" s="90"/>
      <c r="O21" s="82"/>
      <c r="P21" s="90"/>
      <c r="Q21" s="66"/>
      <c r="R21" s="66"/>
      <c r="S21" s="66"/>
      <c r="T21" s="66"/>
      <c r="U21" s="66"/>
      <c r="V21" s="66"/>
      <c r="W21" s="66"/>
      <c r="X21" s="66"/>
      <c r="Y21" s="66"/>
    </row>
    <row r="22" spans="1:25" ht="15.75" x14ac:dyDescent="0.25">
      <c r="A22" s="81" t="s">
        <v>48</v>
      </c>
      <c r="B22" s="70" t="s">
        <v>84</v>
      </c>
      <c r="C22" s="64"/>
      <c r="D22" s="66">
        <v>23655835.582490783</v>
      </c>
      <c r="E22" s="64"/>
      <c r="F22" s="89">
        <v>0</v>
      </c>
      <c r="G22" s="82"/>
      <c r="H22" s="89">
        <v>-2433514.6559864026</v>
      </c>
      <c r="I22" s="82"/>
      <c r="J22" s="66">
        <v>21222320.926504381</v>
      </c>
      <c r="K22" s="82"/>
      <c r="L22" s="90">
        <v>5.4136351402162906E-2</v>
      </c>
      <c r="M22" s="82"/>
      <c r="N22" s="90">
        <v>8.3008475992752163E-3</v>
      </c>
      <c r="O22" s="82"/>
      <c r="P22" s="90">
        <v>4.4937760257016346E-4</v>
      </c>
      <c r="Q22" s="66"/>
      <c r="R22" s="66"/>
      <c r="S22" s="66"/>
      <c r="T22" s="66"/>
      <c r="U22" s="66"/>
      <c r="V22" s="66"/>
      <c r="W22" s="66"/>
      <c r="X22" s="66"/>
      <c r="Y22" s="66"/>
    </row>
    <row r="23" spans="1:25" ht="15.75" x14ac:dyDescent="0.25">
      <c r="A23" s="64"/>
      <c r="B23" s="64"/>
      <c r="C23" s="64"/>
      <c r="D23" s="66"/>
      <c r="E23" s="64"/>
      <c r="F23" s="89"/>
      <c r="G23" s="82"/>
      <c r="H23" s="89" t="s">
        <v>42</v>
      </c>
      <c r="I23" s="82"/>
      <c r="J23" s="66" t="s">
        <v>42</v>
      </c>
      <c r="K23" s="82"/>
      <c r="L23" s="87"/>
      <c r="M23" s="82"/>
      <c r="N23" s="90"/>
      <c r="O23" s="82"/>
      <c r="P23" s="90"/>
      <c r="Q23" s="66"/>
      <c r="R23" s="66"/>
      <c r="S23" s="66"/>
      <c r="T23" s="66"/>
      <c r="U23" s="66"/>
      <c r="V23" s="66"/>
      <c r="W23" s="66"/>
      <c r="X23" s="66"/>
      <c r="Y23" s="66"/>
    </row>
    <row r="24" spans="1:25" ht="15.75" x14ac:dyDescent="0.25">
      <c r="A24" s="81" t="s">
        <v>85</v>
      </c>
      <c r="B24" s="70" t="s">
        <v>86</v>
      </c>
      <c r="C24" s="64"/>
      <c r="D24" s="66">
        <v>3740624.5046153846</v>
      </c>
      <c r="E24" s="64"/>
      <c r="F24" s="89">
        <v>0</v>
      </c>
      <c r="G24" s="82"/>
      <c r="H24" s="89">
        <v>-384804.18595997669</v>
      </c>
      <c r="I24" s="82"/>
      <c r="J24" s="66">
        <v>3355820.318655408</v>
      </c>
      <c r="K24" s="82"/>
      <c r="L24" s="90">
        <v>8.5604146993347452E-3</v>
      </c>
      <c r="M24" s="82"/>
      <c r="N24" s="90">
        <v>2.677840287802408E-2</v>
      </c>
      <c r="O24" s="82"/>
      <c r="P24" s="90">
        <v>2.2923423362174519E-4</v>
      </c>
      <c r="Q24" s="66"/>
      <c r="R24" s="66"/>
      <c r="S24" s="66"/>
      <c r="T24" s="66"/>
      <c r="U24" s="66"/>
      <c r="V24" s="66"/>
      <c r="W24" s="66"/>
      <c r="X24" s="66"/>
      <c r="Y24" s="66"/>
    </row>
    <row r="25" spans="1:25" ht="15.75" x14ac:dyDescent="0.25">
      <c r="A25" s="64"/>
      <c r="B25" s="64"/>
      <c r="C25" s="64"/>
      <c r="D25" s="66"/>
      <c r="E25" s="64"/>
      <c r="F25" s="89"/>
      <c r="G25" s="82"/>
      <c r="H25" s="89" t="s">
        <v>42</v>
      </c>
      <c r="I25" s="82"/>
      <c r="J25" s="66" t="s">
        <v>42</v>
      </c>
      <c r="K25" s="82"/>
      <c r="L25" s="87"/>
      <c r="M25" s="82"/>
      <c r="N25" s="90"/>
      <c r="O25" s="82"/>
      <c r="P25" s="90"/>
      <c r="Q25" s="66"/>
      <c r="R25" s="66"/>
      <c r="S25" s="66"/>
      <c r="T25" s="66"/>
      <c r="U25" s="66"/>
      <c r="V25" s="66"/>
      <c r="W25" s="66"/>
      <c r="X25" s="66"/>
      <c r="Y25" s="66"/>
    </row>
    <row r="26" spans="1:25" ht="15.75" x14ac:dyDescent="0.25">
      <c r="A26" s="81" t="s">
        <v>87</v>
      </c>
      <c r="B26" s="70" t="s">
        <v>88</v>
      </c>
      <c r="C26" s="64"/>
      <c r="D26" s="66">
        <v>53676723.06553176</v>
      </c>
      <c r="E26" s="64"/>
      <c r="F26" s="89">
        <v>0</v>
      </c>
      <c r="G26" s="82"/>
      <c r="H26" s="89">
        <v>-5521812.6542094145</v>
      </c>
      <c r="I26" s="82"/>
      <c r="J26" s="66">
        <v>48154910.411322348</v>
      </c>
      <c r="K26" s="82"/>
      <c r="L26" s="90">
        <v>0.12283911645644963</v>
      </c>
      <c r="M26" s="82"/>
      <c r="N26" s="90">
        <v>0</v>
      </c>
      <c r="O26" s="82"/>
      <c r="P26" s="90">
        <v>0</v>
      </c>
      <c r="Q26" s="66"/>
      <c r="R26" s="66"/>
      <c r="S26" s="66"/>
      <c r="T26" s="66"/>
      <c r="U26" s="66"/>
      <c r="V26" s="66"/>
      <c r="W26" s="66"/>
      <c r="X26" s="66"/>
      <c r="Y26" s="66"/>
    </row>
    <row r="27" spans="1:25" ht="15.75" x14ac:dyDescent="0.25">
      <c r="A27" s="64"/>
      <c r="B27" s="64"/>
      <c r="C27" s="64"/>
      <c r="D27" s="66"/>
      <c r="E27" s="64"/>
      <c r="F27" s="89"/>
      <c r="G27" s="82"/>
      <c r="H27" s="89" t="s">
        <v>42</v>
      </c>
      <c r="I27" s="82"/>
      <c r="J27" s="66" t="s">
        <v>42</v>
      </c>
      <c r="K27" s="82"/>
      <c r="L27" s="87"/>
      <c r="M27" s="82"/>
      <c r="N27" s="90"/>
      <c r="O27" s="82"/>
      <c r="P27" s="90"/>
      <c r="Q27" s="66"/>
      <c r="R27" s="66"/>
      <c r="S27" s="66"/>
      <c r="T27" s="66"/>
      <c r="U27" s="66"/>
      <c r="V27" s="66"/>
      <c r="W27" s="66"/>
      <c r="X27" s="66"/>
      <c r="Y27" s="66"/>
    </row>
    <row r="28" spans="1:25" ht="15.75" x14ac:dyDescent="0.25">
      <c r="A28" s="81" t="s">
        <v>89</v>
      </c>
      <c r="B28" s="70" t="s">
        <v>90</v>
      </c>
      <c r="C28" s="64"/>
      <c r="D28" s="66">
        <v>0</v>
      </c>
      <c r="E28" s="64"/>
      <c r="F28" s="89">
        <v>0</v>
      </c>
      <c r="G28" s="82"/>
      <c r="H28" s="89">
        <v>0</v>
      </c>
      <c r="I28" s="82"/>
      <c r="J28" s="66">
        <v>0</v>
      </c>
      <c r="K28" s="82"/>
      <c r="L28" s="90">
        <v>0</v>
      </c>
      <c r="M28" s="82"/>
      <c r="N28" s="90">
        <v>0</v>
      </c>
      <c r="O28" s="82"/>
      <c r="P28" s="90">
        <v>0</v>
      </c>
      <c r="Q28" s="66"/>
      <c r="R28" s="66"/>
      <c r="S28" s="66"/>
      <c r="T28" s="66"/>
      <c r="U28" s="66"/>
      <c r="V28" s="66"/>
      <c r="W28" s="66"/>
      <c r="X28" s="66"/>
      <c r="Y28" s="66"/>
    </row>
    <row r="29" spans="1:25" ht="15.75" x14ac:dyDescent="0.25">
      <c r="A29" s="64"/>
      <c r="B29" s="64"/>
      <c r="C29" s="64"/>
      <c r="D29" s="88"/>
      <c r="E29" s="64"/>
      <c r="F29" s="88"/>
      <c r="G29" s="82"/>
      <c r="H29" s="88"/>
      <c r="I29" s="82"/>
      <c r="J29" s="88"/>
      <c r="K29" s="82"/>
      <c r="L29" s="88"/>
      <c r="M29" s="82"/>
      <c r="N29" s="94"/>
      <c r="O29" s="82"/>
      <c r="P29" s="88"/>
      <c r="Q29" s="66"/>
      <c r="R29" s="66"/>
      <c r="S29" s="66"/>
      <c r="T29" s="66"/>
      <c r="U29" s="66"/>
      <c r="V29" s="66"/>
      <c r="W29" s="66"/>
      <c r="X29" s="66"/>
      <c r="Y29" s="66"/>
    </row>
    <row r="30" spans="1:25" ht="16.5" thickBot="1" x14ac:dyDescent="0.3">
      <c r="A30" s="81" t="s">
        <v>91</v>
      </c>
      <c r="B30" s="70" t="s">
        <v>92</v>
      </c>
      <c r="C30" s="82" t="s">
        <v>82</v>
      </c>
      <c r="D30" s="97">
        <v>444941334.97077465</v>
      </c>
      <c r="E30" s="82" t="s">
        <v>82</v>
      </c>
      <c r="F30" s="98">
        <v>-7973660.3900000006</v>
      </c>
      <c r="G30" s="82" t="s">
        <v>82</v>
      </c>
      <c r="H30" s="98">
        <v>-44951582.309427246</v>
      </c>
      <c r="I30" s="82" t="s">
        <v>82</v>
      </c>
      <c r="J30" s="97">
        <v>392016092.2713474</v>
      </c>
      <c r="K30" s="82"/>
      <c r="L30" s="99">
        <v>0.99999999999999989</v>
      </c>
      <c r="M30" s="82"/>
      <c r="N30" s="95"/>
      <c r="O30" s="82"/>
      <c r="P30" s="99">
        <v>5.7883319167358269E-2</v>
      </c>
      <c r="Q30" s="66"/>
      <c r="R30" s="66"/>
      <c r="S30" s="66"/>
      <c r="T30" s="66"/>
      <c r="U30" s="66"/>
      <c r="V30" s="66"/>
      <c r="W30" s="66"/>
      <c r="X30" s="66"/>
      <c r="Y30" s="66"/>
    </row>
    <row r="31" spans="1:25" ht="16.5" thickTop="1" x14ac:dyDescent="0.25">
      <c r="A31" s="64"/>
      <c r="B31" s="64"/>
      <c r="C31" s="64"/>
      <c r="D31" s="96"/>
      <c r="E31" s="64"/>
      <c r="F31" s="96"/>
      <c r="G31" s="66"/>
      <c r="H31" s="96"/>
      <c r="I31" s="66"/>
      <c r="J31" s="96"/>
      <c r="K31" s="66"/>
      <c r="L31" s="96"/>
      <c r="M31" s="66"/>
      <c r="N31" s="96"/>
      <c r="O31" s="66"/>
      <c r="P31" s="96"/>
      <c r="Q31" s="66"/>
      <c r="R31" s="66"/>
      <c r="S31" s="66"/>
      <c r="T31" s="66"/>
      <c r="U31" s="66"/>
      <c r="V31" s="66"/>
      <c r="W31" s="66"/>
      <c r="X31" s="66"/>
      <c r="Y31" s="66"/>
    </row>
    <row r="32" spans="1:25" ht="15.75" x14ac:dyDescent="0.25">
      <c r="A32" s="64"/>
      <c r="B32" s="64"/>
      <c r="C32" s="64"/>
      <c r="D32" s="66"/>
      <c r="E32" s="64"/>
      <c r="F32" s="66"/>
      <c r="G32" s="66"/>
      <c r="H32" s="66"/>
      <c r="I32" s="66"/>
      <c r="J32" s="87"/>
      <c r="K32" s="66"/>
      <c r="L32" s="87"/>
      <c r="M32" s="66"/>
      <c r="N32" s="87"/>
      <c r="O32" s="66"/>
      <c r="P32" s="87"/>
      <c r="Q32" s="66"/>
      <c r="R32" s="66"/>
      <c r="S32" s="66"/>
      <c r="T32" s="66"/>
      <c r="U32" s="66"/>
      <c r="V32" s="66"/>
      <c r="W32" s="66"/>
      <c r="X32" s="66"/>
      <c r="Y32" s="66"/>
    </row>
    <row r="33" spans="1:25" ht="15.75" x14ac:dyDescent="0.25">
      <c r="A33" s="64"/>
      <c r="B33" s="64"/>
      <c r="C33" s="64"/>
      <c r="D33" s="64"/>
      <c r="E33" s="64"/>
      <c r="F33" s="64"/>
      <c r="G33" s="64"/>
      <c r="H33" s="64"/>
      <c r="I33" s="64"/>
      <c r="J33" s="87"/>
      <c r="K33" s="64"/>
      <c r="L33" s="87"/>
      <c r="M33" s="64"/>
      <c r="N33" s="87"/>
      <c r="O33" s="64"/>
      <c r="P33" s="87"/>
      <c r="Q33" s="64"/>
      <c r="R33" s="64"/>
      <c r="S33" s="64"/>
      <c r="T33" s="64"/>
      <c r="U33" s="64"/>
      <c r="V33" s="64"/>
      <c r="W33" s="64"/>
      <c r="X33" s="64"/>
      <c r="Y33" s="64"/>
    </row>
    <row r="34" spans="1:25" ht="15.75" x14ac:dyDescent="0.25">
      <c r="A34" s="64"/>
      <c r="B34" s="64"/>
      <c r="C34" s="64"/>
      <c r="D34" s="66"/>
      <c r="E34" s="64"/>
      <c r="F34" s="64"/>
      <c r="G34" s="64"/>
      <c r="H34" s="64"/>
      <c r="I34" s="64"/>
      <c r="J34" s="87"/>
      <c r="K34" s="64"/>
      <c r="L34" s="87"/>
      <c r="M34" s="64"/>
      <c r="N34" s="87"/>
      <c r="O34" s="64"/>
      <c r="P34" s="87"/>
      <c r="Q34" s="64"/>
      <c r="R34" s="64"/>
      <c r="S34" s="64"/>
      <c r="T34" s="64"/>
      <c r="U34" s="64"/>
      <c r="V34" s="64"/>
      <c r="W34" s="64"/>
      <c r="X34" s="64"/>
      <c r="Y34" s="64"/>
    </row>
    <row r="35" spans="1:25" ht="15.75" x14ac:dyDescent="0.25">
      <c r="D35" s="64"/>
      <c r="E35" s="64"/>
      <c r="F35" s="64"/>
      <c r="G35" s="64"/>
      <c r="H35" s="91"/>
      <c r="I35" s="64"/>
      <c r="J35" s="87"/>
      <c r="K35" s="64"/>
      <c r="L35" s="87"/>
      <c r="M35" s="64"/>
      <c r="N35" s="87"/>
      <c r="O35" s="64"/>
      <c r="P35" s="87"/>
    </row>
    <row r="36" spans="1:25" ht="15.75" x14ac:dyDescent="0.25">
      <c r="D36" s="66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</row>
    <row r="37" spans="1:25" ht="15.75" x14ac:dyDescent="0.25">
      <c r="D37" s="64"/>
      <c r="E37" s="64"/>
      <c r="F37" s="89"/>
      <c r="G37" s="64"/>
      <c r="H37" s="92"/>
      <c r="I37" s="64"/>
      <c r="J37" s="64"/>
      <c r="K37" s="64"/>
      <c r="L37" s="64"/>
      <c r="M37" s="64"/>
      <c r="N37" s="64"/>
      <c r="O37" s="64"/>
      <c r="P37" s="64"/>
    </row>
    <row r="38" spans="1:25" ht="15.75" x14ac:dyDescent="0.25">
      <c r="D38" s="64"/>
      <c r="E38" s="64"/>
      <c r="F38" s="89"/>
      <c r="G38" s="64"/>
      <c r="H38" s="92"/>
      <c r="I38" s="64"/>
      <c r="J38" s="64"/>
      <c r="K38" s="64"/>
      <c r="L38" s="64"/>
      <c r="M38" s="64"/>
      <c r="N38" s="64"/>
      <c r="O38" s="64"/>
      <c r="P38" s="64"/>
    </row>
    <row r="39" spans="1:25" ht="15.75" x14ac:dyDescent="0.25">
      <c r="D39" s="64"/>
      <c r="E39" s="64"/>
      <c r="F39" s="89"/>
      <c r="G39" s="64"/>
      <c r="H39" s="92"/>
      <c r="I39" s="64"/>
      <c r="J39" s="64"/>
      <c r="K39" s="64"/>
      <c r="L39" s="64"/>
      <c r="M39" s="64"/>
      <c r="N39" s="64"/>
      <c r="O39" s="64"/>
      <c r="P39" s="64"/>
    </row>
    <row r="40" spans="1:25" ht="15.75" x14ac:dyDescent="0.25">
      <c r="D40" s="64"/>
      <c r="E40" s="64"/>
      <c r="F40" s="89"/>
      <c r="G40" s="64"/>
      <c r="H40" s="92"/>
      <c r="I40" s="64"/>
      <c r="J40" s="64"/>
      <c r="K40" s="64"/>
      <c r="L40" s="64"/>
      <c r="M40" s="64"/>
      <c r="N40" s="64"/>
      <c r="O40" s="64"/>
      <c r="P40" s="64"/>
    </row>
    <row r="41" spans="1:25" ht="15.75" x14ac:dyDescent="0.25">
      <c r="D41" s="64"/>
      <c r="E41" s="64"/>
      <c r="F41" s="89"/>
      <c r="G41" s="64"/>
      <c r="H41" s="92"/>
      <c r="I41" s="64"/>
      <c r="J41" s="64"/>
      <c r="K41" s="64"/>
      <c r="L41" s="64"/>
      <c r="M41" s="64"/>
      <c r="N41" s="64"/>
      <c r="O41" s="64"/>
      <c r="P41" s="64"/>
    </row>
    <row r="42" spans="1:25" ht="15.75" x14ac:dyDescent="0.25">
      <c r="D42" s="64"/>
      <c r="E42" s="64"/>
      <c r="F42" s="89"/>
      <c r="G42" s="64"/>
      <c r="H42" s="92"/>
      <c r="I42" s="64"/>
      <c r="J42" s="64"/>
      <c r="K42" s="64"/>
      <c r="L42" s="64"/>
      <c r="M42" s="64"/>
      <c r="N42" s="64"/>
      <c r="O42" s="64"/>
      <c r="P42" s="64"/>
    </row>
    <row r="43" spans="1:25" ht="15.75" x14ac:dyDescent="0.25">
      <c r="D43" s="64"/>
      <c r="E43" s="64"/>
      <c r="F43" s="89"/>
      <c r="G43" s="64"/>
      <c r="H43" s="92"/>
      <c r="I43" s="64"/>
      <c r="J43" s="64"/>
      <c r="K43" s="64"/>
      <c r="L43" s="64"/>
      <c r="M43" s="64"/>
      <c r="N43" s="64"/>
      <c r="O43" s="64"/>
      <c r="P43" s="64"/>
    </row>
    <row r="44" spans="1:25" ht="15.75" x14ac:dyDescent="0.25">
      <c r="D44" s="64"/>
      <c r="E44" s="64"/>
      <c r="F44" s="89"/>
      <c r="G44" s="64"/>
      <c r="H44" s="92"/>
      <c r="I44" s="64"/>
      <c r="J44" s="64"/>
      <c r="K44" s="64"/>
      <c r="L44" s="64"/>
      <c r="M44" s="64"/>
      <c r="N44" s="64"/>
      <c r="O44" s="64"/>
      <c r="P44" s="64"/>
    </row>
    <row r="45" spans="1:25" ht="15.75" x14ac:dyDescent="0.25">
      <c r="D45" s="64"/>
      <c r="E45" s="64"/>
      <c r="F45" s="89"/>
      <c r="G45" s="64"/>
      <c r="H45" s="92"/>
      <c r="I45" s="64"/>
      <c r="J45" s="64"/>
      <c r="K45" s="64"/>
      <c r="L45" s="64"/>
      <c r="M45" s="64"/>
      <c r="N45" s="64"/>
      <c r="O45" s="64"/>
      <c r="P45" s="64"/>
    </row>
    <row r="48" spans="1:25" ht="15.75" x14ac:dyDescent="0.25">
      <c r="D48" s="64"/>
      <c r="E48" s="64"/>
      <c r="F48" s="89"/>
      <c r="G48" s="64"/>
      <c r="H48" s="64"/>
      <c r="I48" s="64"/>
      <c r="J48" s="64"/>
      <c r="K48" s="64"/>
      <c r="L48" s="64"/>
      <c r="M48" s="64"/>
      <c r="N48" s="64"/>
      <c r="O48" s="64"/>
      <c r="P48" s="64"/>
    </row>
    <row r="63" spans="1:17" ht="16.5" thickBot="1" x14ac:dyDescent="0.3">
      <c r="A63" s="71"/>
      <c r="B63" s="72"/>
      <c r="C63" s="73"/>
      <c r="D63" s="72"/>
      <c r="E63" s="73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6"/>
    </row>
    <row r="64" spans="1:17" ht="15.75" x14ac:dyDescent="0.25">
      <c r="A64" s="81" t="s">
        <v>93</v>
      </c>
      <c r="B64" s="64"/>
      <c r="C64" s="64"/>
      <c r="D64" s="64"/>
      <c r="E64" s="64"/>
      <c r="F64" s="64"/>
      <c r="G64" s="64"/>
      <c r="H64" s="64"/>
      <c r="I64" s="64"/>
      <c r="J64" s="70" t="s">
        <v>94</v>
      </c>
      <c r="K64" s="64"/>
      <c r="L64" s="64"/>
      <c r="M64" s="64"/>
      <c r="N64" s="64"/>
      <c r="O64" s="64"/>
      <c r="P64" s="64"/>
      <c r="Q64" s="64"/>
    </row>
    <row r="70" spans="18:20" ht="15.75" x14ac:dyDescent="0.25">
      <c r="R70" s="76"/>
      <c r="S70" s="76"/>
      <c r="T70" s="77"/>
    </row>
  </sheetData>
  <mergeCells count="1">
    <mergeCell ref="F13:H1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Page 1</vt:lpstr>
      <vt:lpstr>G1-1</vt:lpstr>
      <vt:lpstr>G3-1</vt:lpstr>
      <vt:lpstr>'Page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2022-06-21T17:57:00Z</dcterms:created>
  <dcterms:modified xsi:type="dcterms:W3CDTF">2022-06-21T17:57:08Z</dcterms:modified>
</cp:coreProperties>
</file>