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DDE756D7-3E3B-493A-8FA2-916C6535B008}" xr6:coauthVersionLast="46" xr6:coauthVersionMax="46" xr10:uidLastSave="{00000000-0000-0000-0000-000000000000}"/>
  <bookViews>
    <workbookView xWindow="30810" yWindow="855" windowWidth="22755" windowHeight="13425" xr2:uid="{FD51BB17-0F96-4D2D-9F2A-3B84099A6BEC}"/>
  </bookViews>
  <sheets>
    <sheet name="Schedule" sheetId="1" r:id="rId1"/>
  </sheets>
  <externalReferences>
    <externalReference r:id="rId2"/>
  </externalReferences>
  <definedNames>
    <definedName name="\A">#REF!</definedName>
    <definedName name="\B">#REF!</definedName>
    <definedName name="\C">#REF!</definedName>
    <definedName name="\D">#REF!</definedName>
    <definedName name="\M">'[1]B-17 3of4'!#REF!</definedName>
    <definedName name="\Z">#REF!</definedName>
    <definedName name="_B2">#REF!</definedName>
    <definedName name="_B3">#REF!</definedName>
    <definedName name="_Key1" hidden="1">'[1]G1-1'!#REF!</definedName>
    <definedName name="_Order1" hidden="1">255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COVER">#REF!</definedName>
    <definedName name="EXEC">#REF!</definedName>
    <definedName name="INDEX">#REF!</definedName>
    <definedName name="INTERIM">#REF!</definedName>
    <definedName name="NOI">#REF!</definedName>
    <definedName name="_xlnm.Print_Area">#REF!</definedName>
    <definedName name="RATE">#REF!</definedName>
    <definedName name="RATEBASE">#REF!</definedName>
    <definedName name="ROR">#REF!</definedName>
    <definedName name="SCHA2">#REF!</definedName>
    <definedName name="SCHA4RC">#REF!</definedName>
    <definedName name="SCHB5P1">#REF!</definedName>
    <definedName name="SCHB5P2">#REF!</definedName>
    <definedName name="SCHB5P3">#REF!</definedName>
    <definedName name="SCHB7P1">#REF!</definedName>
    <definedName name="SCHB7P2">#REF!</definedName>
    <definedName name="TAXES">#REF!</definedName>
    <definedName name="TIT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27" i="1"/>
  <c r="C27" i="1"/>
  <c r="B27" i="1"/>
  <c r="F26" i="1"/>
  <c r="E26" i="1"/>
  <c r="D26" i="1"/>
  <c r="F25" i="1"/>
  <c r="D25" i="1"/>
  <c r="F24" i="1"/>
  <c r="D24" i="1"/>
  <c r="F23" i="1"/>
  <c r="F27" i="1" s="1"/>
  <c r="D23" i="1"/>
  <c r="D27" i="1" s="1"/>
  <c r="E20" i="1"/>
  <c r="C20" i="1"/>
  <c r="B20" i="1"/>
  <c r="F19" i="1"/>
  <c r="D19" i="1"/>
  <c r="D20" i="1" s="1"/>
  <c r="F18" i="1"/>
  <c r="F20" i="1" s="1"/>
  <c r="D18" i="1"/>
  <c r="E15" i="1"/>
  <c r="C15" i="1"/>
  <c r="C29" i="1" s="1"/>
  <c r="B15" i="1"/>
  <c r="B29" i="1" s="1"/>
  <c r="F14" i="1"/>
  <c r="D14" i="1"/>
  <c r="F13" i="1"/>
  <c r="D13" i="1"/>
  <c r="F12" i="1"/>
  <c r="D12" i="1"/>
  <c r="F11" i="1"/>
  <c r="D11" i="1"/>
  <c r="F10" i="1"/>
  <c r="F15" i="1" s="1"/>
  <c r="D10" i="1"/>
  <c r="D15" i="1" s="1"/>
  <c r="D29" i="1" s="1"/>
  <c r="F29" i="1" l="1"/>
</calcChain>
</file>

<file path=xl/sharedStrings.xml><?xml version="1.0" encoding="utf-8"?>
<sst xmlns="http://schemas.openxmlformats.org/spreadsheetml/2006/main" count="32" uniqueCount="27">
  <si>
    <t>Florida City Gas</t>
  </si>
  <si>
    <t>2022 Rate Case Expense Estimate</t>
  </si>
  <si>
    <t>Expense Type</t>
  </si>
  <si>
    <t>Rate Case</t>
  </si>
  <si>
    <t>Difference</t>
  </si>
  <si>
    <t>Outside Services:</t>
  </si>
  <si>
    <t xml:space="preserve">     Depreciation Study/Witness</t>
  </si>
  <si>
    <t xml:space="preserve">     ROE Witness</t>
  </si>
  <si>
    <t xml:space="preserve">     Legal</t>
  </si>
  <si>
    <t xml:space="preserve">     Cost of Service</t>
  </si>
  <si>
    <t xml:space="preserve">     Rebuttal (if needed)</t>
  </si>
  <si>
    <t xml:space="preserve">     Total</t>
  </si>
  <si>
    <t>Affiliate Support Charged to FCG:</t>
  </si>
  <si>
    <t xml:space="preserve">     FPL</t>
  </si>
  <si>
    <t xml:space="preserve">     NEER</t>
  </si>
  <si>
    <t>Other:</t>
  </si>
  <si>
    <t xml:space="preserve">     Travel Expenses</t>
  </si>
  <si>
    <t xml:space="preserve">     Temporary Services</t>
  </si>
  <si>
    <t xml:space="preserve">     Payroll and Overheads</t>
  </si>
  <si>
    <t xml:space="preserve">     Other (B)</t>
  </si>
  <si>
    <t>Total Estimated Rate Case Expenses</t>
  </si>
  <si>
    <t>(A)</t>
  </si>
  <si>
    <t>Notes:</t>
  </si>
  <si>
    <t>(A) Per MFR C-13 in 2017 Rate Case.  Note, doesn't include costs for hearings.</t>
  </si>
  <si>
    <t>(B) Printing costs and other costs related to customer notifications.</t>
  </si>
  <si>
    <t>20220069-GU</t>
  </si>
  <si>
    <t>FCG 000616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</si>
</sst>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1"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2"/>
      <name val="SWISS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0" fontId="8" fillId="0" borderId="0"/>
    <xf numFmtId="0" fontId="9" fillId="3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0" xfId="0" applyFill="1"/>
    <xf numFmtId="164" fontId="3" fillId="2" borderId="0" xfId="2" applyNumberFormat="1" applyFont="1" applyFill="1"/>
    <xf numFmtId="165" fontId="3" fillId="2" borderId="0" xfId="1" applyNumberFormat="1" applyFont="1" applyFill="1"/>
    <xf numFmtId="165" fontId="3" fillId="2" borderId="1" xfId="1" applyNumberFormat="1" applyFont="1" applyFill="1" applyBorder="1"/>
    <xf numFmtId="164" fontId="0" fillId="2" borderId="0" xfId="0" applyNumberFormat="1" applyFill="1"/>
    <xf numFmtId="165" fontId="0" fillId="0" borderId="0" xfId="1" applyNumberFormat="1" applyFont="1" applyFill="1"/>
    <xf numFmtId="165" fontId="0" fillId="0" borderId="1" xfId="1" applyNumberFormat="1" applyFont="1" applyFill="1" applyBorder="1"/>
    <xf numFmtId="164" fontId="2" fillId="2" borderId="2" xfId="0" applyNumberFormat="1" applyFont="1" applyFill="1" applyBorder="1"/>
    <xf numFmtId="0" fontId="2" fillId="2" borderId="0" xfId="0" applyFont="1" applyFill="1" applyAlignment="1">
      <alignment horizontal="right"/>
    </xf>
    <xf numFmtId="0" fontId="5" fillId="2" borderId="0" xfId="0" applyFont="1" applyFill="1"/>
    <xf numFmtId="49" fontId="10" fillId="0" borderId="0" xfId="13" applyNumberFormat="1" applyFont="1" applyAlignment="1">
      <alignment horizontal="left"/>
    </xf>
    <xf numFmtId="0" fontId="10" fillId="0" borderId="0" xfId="13" applyFont="1" applyAlignment="1">
      <alignment horizontal="left"/>
    </xf>
  </cellXfs>
  <cellStyles count="20">
    <cellStyle name="Comma" xfId="1" builtinId="3"/>
    <cellStyle name="Comma 2" xfId="7" xr:uid="{97BBE268-85B9-46FA-9376-F513C19715A5}"/>
    <cellStyle name="Comma 2 2" xfId="8" xr:uid="{DE369C5C-711D-4E29-8260-51EBADE3547E}"/>
    <cellStyle name="Comma 2 3" xfId="15" xr:uid="{ADFBD5C4-B096-4444-B814-AF70DCB93FE7}"/>
    <cellStyle name="Comma 3" xfId="17" xr:uid="{C8E3026A-C972-4FD5-8BAA-CAAC99786DBA}"/>
    <cellStyle name="Comma 4" xfId="19" xr:uid="{9E05CCE2-0BE6-4648-BDBB-FE5E5EBA6218}"/>
    <cellStyle name="Comma 5" xfId="4" xr:uid="{22BD29A8-C610-4BD0-887B-6471813B3670}"/>
    <cellStyle name="Currency" xfId="2" builtinId="4"/>
    <cellStyle name="Currency 2" xfId="5" xr:uid="{15829223-68DC-47E5-B40D-BA471E8D5F90}"/>
    <cellStyle name="Normal" xfId="0" builtinId="0"/>
    <cellStyle name="Normal 2" xfId="6" xr:uid="{468336F5-C671-4C50-B866-68B4662F6985}"/>
    <cellStyle name="Normal 2 2" xfId="13" xr:uid="{4FAC6786-ED13-49FA-9CFB-1C00E6550056}"/>
    <cellStyle name="Normal 2 3" xfId="11" xr:uid="{2CD38554-4049-44D6-A285-D1B84CD21E39}"/>
    <cellStyle name="Normal 3" xfId="14" xr:uid="{B24D4ADE-22C8-49D1-9D6A-E93A2601A1F0}"/>
    <cellStyle name="Normal 3 2" xfId="16" xr:uid="{2BCDA55B-7AFD-4C7B-86A6-B046EAB84D5E}"/>
    <cellStyle name="Normal 4" xfId="12" xr:uid="{3E356C4C-B28E-4462-B363-89EC4499D525}"/>
    <cellStyle name="Normal 5" xfId="10" xr:uid="{FD2ED59A-D86C-4F6E-9A59-8407D8D96688}"/>
    <cellStyle name="Normal 6" xfId="18" xr:uid="{37D2E601-6DCF-43D6-A1DE-4E5076D36A42}"/>
    <cellStyle name="Normal 7" xfId="3" xr:uid="{D2442CC8-BE7C-463B-9BBD-D2DBD106BF82}"/>
    <cellStyle name="Percent 2" xfId="9" xr:uid="{7B2B4439-53A1-4042-A519-D642C60F5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06/DataRequests/15531/Library/Test/MF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9"/>
      <sheetName val="B-10"/>
      <sheetName val="B-11"/>
      <sheetName val="B-12"/>
      <sheetName val="B-13 1of2"/>
      <sheetName val="B-13 2of2"/>
      <sheetName val="B-14"/>
      <sheetName val="B-15"/>
      <sheetName val="B-16"/>
      <sheetName val="B-17 1of4"/>
      <sheetName val="B-17 2of4"/>
      <sheetName val="B-17 3of4"/>
      <sheetName val="B-17 4of4"/>
      <sheetName val="B-18 1of3"/>
      <sheetName val="B-18 2of3"/>
      <sheetName val="B-18 3of3"/>
      <sheetName val="C-1"/>
      <sheetName val="C-2 1of2"/>
      <sheetName val="C-2 2of2"/>
      <sheetName val="C-3"/>
      <sheetName val="C-4"/>
      <sheetName val="C-5 1of2"/>
      <sheetName val="C-5 2of2"/>
      <sheetName val="C-6"/>
      <sheetName val="C-7"/>
      <sheetName val="C-8 1of2"/>
      <sheetName val="C-8 2of2"/>
      <sheetName val="C-9 1of2"/>
      <sheetName val="C-9 2of2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 1of2"/>
      <sheetName val="C-25 2of2"/>
      <sheetName val="C-26"/>
      <sheetName val="C-27"/>
      <sheetName val="C-28"/>
      <sheetName val="C-29"/>
      <sheetName val="C-30 1of2"/>
      <sheetName val="C-30 2of2"/>
      <sheetName val="C-31"/>
      <sheetName val="C-32"/>
      <sheetName val="C-33"/>
      <sheetName val="C-34"/>
      <sheetName val="C-35"/>
      <sheetName val="C-36"/>
      <sheetName val="C-37"/>
      <sheetName val="C-38"/>
      <sheetName val="D-1 1of2"/>
      <sheetName val="D-1 2of2"/>
      <sheetName val="D-2 1of2"/>
      <sheetName val="D-2 2of2"/>
      <sheetName val="D-3"/>
      <sheetName val="D-4"/>
      <sheetName val="D-5"/>
      <sheetName val="D-6"/>
      <sheetName val="D-7"/>
      <sheetName val="D-8"/>
      <sheetName val="D-9"/>
      <sheetName val="D-10"/>
      <sheetName val="D-11 1of3"/>
      <sheetName val="D-11 2of3"/>
      <sheetName val="D11 3of3"/>
      <sheetName val="D-12"/>
      <sheetName val="E-1 1of3"/>
      <sheetName val="E-1 2of3"/>
      <sheetName val="E-1 3of3"/>
      <sheetName val="E-2"/>
      <sheetName val="E-3 1of6"/>
      <sheetName val="E-3 2of6"/>
      <sheetName val="E-3 3of6"/>
      <sheetName val="E-3 4of6"/>
      <sheetName val="E-3 5of6"/>
      <sheetName val="E-3 6of6"/>
      <sheetName val="E-4"/>
      <sheetName val="E-5 1of4"/>
      <sheetName val="E-5 2of4"/>
      <sheetName val="E-5 3of4"/>
      <sheetName val="E-5 4of4"/>
      <sheetName val="E-6 1of5"/>
      <sheetName val="E-6 2of5"/>
      <sheetName val="E-6 3of5"/>
      <sheetName val="E-6 4of5"/>
      <sheetName val="E-6 5of5"/>
      <sheetName val="E-7"/>
      <sheetName val="E-8"/>
      <sheetName val="E-9"/>
      <sheetName val="F-1"/>
      <sheetName val="F-2 1of2"/>
      <sheetName val="F-2 2of2"/>
      <sheetName val="F-3"/>
      <sheetName val="F-4"/>
      <sheetName val="F-5 1of2"/>
      <sheetName val="F-5 2of2"/>
      <sheetName val="F-6"/>
      <sheetName val="F-7"/>
      <sheetName val="F-8"/>
      <sheetName val="F-9"/>
      <sheetName val="F-10"/>
      <sheetName val="G1-1"/>
      <sheetName val="G1-2"/>
      <sheetName val="G1-3"/>
      <sheetName val="G1-4"/>
      <sheetName val="G1-5"/>
      <sheetName val="G1-6"/>
      <sheetName val="G1-7"/>
      <sheetName val="G1-8"/>
      <sheetName val="G1-9"/>
      <sheetName val="G1-10"/>
      <sheetName val="G1-11"/>
      <sheetName val="G1-12"/>
      <sheetName val="G1-13"/>
      <sheetName val="G1-14"/>
      <sheetName val="G1-15"/>
      <sheetName val="G1-16a"/>
      <sheetName val="G1-16b"/>
      <sheetName val="G1-16c"/>
      <sheetName val="G1-16d"/>
      <sheetName val="G1-17"/>
      <sheetName val="G1-18"/>
      <sheetName val="G1-19a"/>
      <sheetName val="G1-19b"/>
      <sheetName val="G1-19c"/>
      <sheetName val="G1-19d"/>
      <sheetName val="G1-20"/>
      <sheetName val="G1-21"/>
      <sheetName val="G1-22"/>
      <sheetName val="G1-23"/>
      <sheetName val="G1-24"/>
      <sheetName val="G1-25"/>
      <sheetName val="G1-26"/>
      <sheetName val="G1-27"/>
      <sheetName val="G1-28"/>
      <sheetName val="G2-1"/>
      <sheetName val="G2-2"/>
      <sheetName val="G2-3"/>
      <sheetName val="G2-4"/>
      <sheetName val="G2-5"/>
      <sheetName val="G2-6"/>
      <sheetName val="G2-7"/>
      <sheetName val="G2-8"/>
      <sheetName val="G2-9"/>
      <sheetName val="G2-10"/>
      <sheetName val="G2-11"/>
      <sheetName val="G2-12"/>
      <sheetName val="G2-13"/>
      <sheetName val="G2-14"/>
      <sheetName val="G2-15"/>
      <sheetName val="G2-16"/>
      <sheetName val="G2-17"/>
      <sheetName val="G2-18"/>
      <sheetName val="G2-19"/>
      <sheetName val="G2-20"/>
      <sheetName val="G2-21"/>
      <sheetName val="G2-22"/>
      <sheetName val="G2-23"/>
      <sheetName val="G2-24"/>
      <sheetName val="G2-25"/>
      <sheetName val="G2-26"/>
      <sheetName val="G2-27"/>
      <sheetName val="G2-28"/>
      <sheetName val="G2-29"/>
      <sheetName val="G2-30"/>
      <sheetName val="G2-31"/>
      <sheetName val="G3-1"/>
      <sheetName val="G3-2"/>
      <sheetName val="G3-3"/>
      <sheetName val="G3-4"/>
      <sheetName val="G3-5"/>
      <sheetName val="G3-6"/>
      <sheetName val="G3-7"/>
      <sheetName val="G3-8"/>
      <sheetName val="G3-9"/>
      <sheetName val="G3-10"/>
      <sheetName val="G3-11"/>
      <sheetName val="G4"/>
      <sheetName val="G5"/>
      <sheetName val="G6 1of3"/>
      <sheetName val="G6 2of3"/>
      <sheetName val="G6 3of3"/>
      <sheetName val="G7 1of2"/>
      <sheetName val="G7 2of2"/>
      <sheetName val="H-1 1of6"/>
      <sheetName val="H-1 2of6"/>
      <sheetName val="H-1 3of6"/>
      <sheetName val="H-1 4of6"/>
      <sheetName val="H-1 5of6"/>
      <sheetName val="H-1 6of6"/>
      <sheetName val="H-2 1of6"/>
      <sheetName val="H-2 2of6"/>
      <sheetName val="H-2 3of6"/>
      <sheetName val="H-2 4of6"/>
      <sheetName val="H-2 5of6"/>
      <sheetName val="H-2 6of6"/>
      <sheetName val="H-3 1of5"/>
      <sheetName val="H-3 2of5"/>
      <sheetName val="H-3 3of5"/>
      <sheetName val="H-3 4of5"/>
      <sheetName val="H-3 5of5"/>
      <sheetName val="I-1"/>
      <sheetName val="I-2"/>
      <sheetName val="I-3 1of3"/>
      <sheetName val="I-3 2of3"/>
      <sheetName val="I-3 3of3"/>
      <sheetName val="I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A6B7E-3A8B-4B1D-9434-F8DA6C7E1DBB}">
  <dimension ref="A1:G34"/>
  <sheetViews>
    <sheetView tabSelected="1" workbookViewId="0">
      <selection sqref="A1:A2"/>
    </sheetView>
  </sheetViews>
  <sheetFormatPr defaultColWidth="6.77734375" defaultRowHeight="15"/>
  <cols>
    <col min="1" max="1" width="29.21875" style="6" customWidth="1"/>
    <col min="2" max="2" width="11" style="6" bestFit="1" customWidth="1"/>
    <col min="3" max="3" width="9.5546875" style="6" bestFit="1" customWidth="1"/>
    <col min="4" max="4" width="11" style="6" bestFit="1" customWidth="1"/>
    <col min="5" max="5" width="9.5546875" style="6" bestFit="1" customWidth="1"/>
    <col min="6" max="6" width="11" style="6" bestFit="1" customWidth="1"/>
    <col min="7" max="7" width="8.77734375" style="6" bestFit="1" customWidth="1"/>
    <col min="8" max="16384" width="6.77734375" style="6"/>
  </cols>
  <sheetData>
    <row r="1" spans="1:6" ht="15.75">
      <c r="A1" s="16" t="s">
        <v>26</v>
      </c>
    </row>
    <row r="2" spans="1:6" ht="15.75">
      <c r="A2" s="17" t="s">
        <v>25</v>
      </c>
    </row>
    <row r="3" spans="1:6" s="1" customFormat="1" ht="18.75">
      <c r="A3" s="1" t="s">
        <v>0</v>
      </c>
    </row>
    <row r="4" spans="1:6" s="1" customFormat="1" ht="18.75">
      <c r="A4" s="1" t="s">
        <v>1</v>
      </c>
    </row>
    <row r="5" spans="1:6" s="2" customFormat="1"/>
    <row r="6" spans="1:6" s="2" customFormat="1">
      <c r="B6" s="3">
        <v>2022</v>
      </c>
      <c r="C6" s="3">
        <v>2017</v>
      </c>
      <c r="D6" s="3"/>
      <c r="E6" s="3">
        <v>2003</v>
      </c>
      <c r="F6" s="3"/>
    </row>
    <row r="7" spans="1:6" s="2" customFormat="1">
      <c r="A7" s="4" t="s">
        <v>2</v>
      </c>
      <c r="B7" s="5" t="s">
        <v>3</v>
      </c>
      <c r="C7" s="5" t="s">
        <v>3</v>
      </c>
      <c r="D7" s="5" t="s">
        <v>4</v>
      </c>
      <c r="E7" s="5" t="s">
        <v>3</v>
      </c>
      <c r="F7" s="5" t="s">
        <v>4</v>
      </c>
    </row>
    <row r="9" spans="1:6">
      <c r="A9" s="6" t="s">
        <v>5</v>
      </c>
    </row>
    <row r="10" spans="1:6">
      <c r="A10" s="6" t="s">
        <v>6</v>
      </c>
      <c r="B10" s="7">
        <v>157862.39999999999</v>
      </c>
      <c r="C10" s="7">
        <v>75000</v>
      </c>
      <c r="D10" s="7">
        <f>B10-C10</f>
        <v>82862.399999999994</v>
      </c>
      <c r="E10" s="7">
        <v>11500</v>
      </c>
      <c r="F10" s="7">
        <f>B10-E10</f>
        <v>146362.4</v>
      </c>
    </row>
    <row r="11" spans="1:6">
      <c r="A11" s="6" t="s">
        <v>7</v>
      </c>
      <c r="B11" s="8">
        <v>60000</v>
      </c>
      <c r="C11" s="8">
        <v>50000</v>
      </c>
      <c r="D11" s="8">
        <f>B11-C11</f>
        <v>10000</v>
      </c>
      <c r="E11" s="8">
        <v>40000</v>
      </c>
      <c r="F11" s="8">
        <f>B11-E11</f>
        <v>20000</v>
      </c>
    </row>
    <row r="12" spans="1:6">
      <c r="A12" s="6" t="s">
        <v>8</v>
      </c>
      <c r="B12" s="8">
        <v>150000</v>
      </c>
      <c r="C12" s="8">
        <v>750000</v>
      </c>
      <c r="D12" s="8">
        <f>B12-C12</f>
        <v>-600000</v>
      </c>
      <c r="E12" s="8">
        <v>145000</v>
      </c>
      <c r="F12" s="8">
        <f>B12-E12</f>
        <v>5000</v>
      </c>
    </row>
    <row r="13" spans="1:6">
      <c r="A13" s="6" t="s">
        <v>9</v>
      </c>
      <c r="B13" s="8">
        <v>0</v>
      </c>
      <c r="C13" s="8">
        <v>0</v>
      </c>
      <c r="D13" s="8">
        <f>B13-C13</f>
        <v>0</v>
      </c>
      <c r="E13" s="8">
        <v>38500</v>
      </c>
      <c r="F13" s="8">
        <f>B13-E13</f>
        <v>-38500</v>
      </c>
    </row>
    <row r="14" spans="1:6">
      <c r="A14" s="6" t="s">
        <v>10</v>
      </c>
      <c r="B14" s="9">
        <v>0</v>
      </c>
      <c r="C14" s="9">
        <v>100000</v>
      </c>
      <c r="D14" s="9">
        <f>B14-C14</f>
        <v>-100000</v>
      </c>
      <c r="E14" s="9">
        <v>0</v>
      </c>
      <c r="F14" s="9">
        <f>B14-E14</f>
        <v>0</v>
      </c>
    </row>
    <row r="15" spans="1:6">
      <c r="A15" s="6" t="s">
        <v>11</v>
      </c>
      <c r="B15" s="7">
        <f>SUM(B10:B14)</f>
        <v>367862.4</v>
      </c>
      <c r="C15" s="7">
        <f>SUM(C10:C14)</f>
        <v>975000</v>
      </c>
      <c r="D15" s="7">
        <f>SUM(D10:D14)</f>
        <v>-607137.6</v>
      </c>
      <c r="E15" s="7">
        <f>SUM(E10:E14)</f>
        <v>235000</v>
      </c>
      <c r="F15" s="7">
        <f>SUM(F10:F14)</f>
        <v>132862.39999999999</v>
      </c>
    </row>
    <row r="17" spans="1:7">
      <c r="A17" s="6" t="s">
        <v>12</v>
      </c>
    </row>
    <row r="18" spans="1:7">
      <c r="A18" s="6" t="s">
        <v>13</v>
      </c>
      <c r="B18" s="7">
        <v>1564980.95</v>
      </c>
      <c r="C18" s="7">
        <v>0</v>
      </c>
      <c r="D18" s="7">
        <f>B18-C18</f>
        <v>1564980.95</v>
      </c>
      <c r="E18" s="7">
        <v>0</v>
      </c>
      <c r="F18" s="7">
        <f>B18-E18</f>
        <v>1564980.95</v>
      </c>
    </row>
    <row r="19" spans="1:7">
      <c r="A19" s="6" t="s">
        <v>14</v>
      </c>
      <c r="B19" s="9">
        <v>0</v>
      </c>
      <c r="C19" s="9">
        <v>0</v>
      </c>
      <c r="D19" s="9">
        <f>B19-C19</f>
        <v>0</v>
      </c>
      <c r="E19" s="9">
        <v>0</v>
      </c>
      <c r="F19" s="9">
        <f>B19-E19</f>
        <v>0</v>
      </c>
    </row>
    <row r="20" spans="1:7">
      <c r="A20" s="6" t="s">
        <v>11</v>
      </c>
      <c r="B20" s="10">
        <f>SUM(B18:B19)</f>
        <v>1564980.95</v>
      </c>
      <c r="C20" s="10">
        <f>SUM(C18:C19)</f>
        <v>0</v>
      </c>
      <c r="D20" s="10">
        <f>SUM(D18:D19)</f>
        <v>1564980.95</v>
      </c>
      <c r="E20" s="10">
        <f>SUM(E18:E19)</f>
        <v>0</v>
      </c>
      <c r="F20" s="10">
        <f>SUM(F18:F19)</f>
        <v>1564980.95</v>
      </c>
    </row>
    <row r="21" spans="1:7" ht="15.75">
      <c r="G21" s="2"/>
    </row>
    <row r="22" spans="1:7">
      <c r="A22" s="6" t="s">
        <v>15</v>
      </c>
    </row>
    <row r="23" spans="1:7">
      <c r="A23" s="6" t="s">
        <v>16</v>
      </c>
      <c r="B23" s="7">
        <v>18200</v>
      </c>
      <c r="C23" s="7">
        <v>50000</v>
      </c>
      <c r="D23" s="7">
        <f>B23-C23</f>
        <v>-31800</v>
      </c>
      <c r="E23" s="7">
        <v>50000</v>
      </c>
      <c r="F23" s="7">
        <f>B23-E23</f>
        <v>-31800</v>
      </c>
    </row>
    <row r="24" spans="1:7">
      <c r="A24" s="6" t="s">
        <v>17</v>
      </c>
      <c r="B24" s="11">
        <v>0</v>
      </c>
      <c r="C24" s="8">
        <v>125000</v>
      </c>
      <c r="D24" s="8">
        <f>B24-C24</f>
        <v>-125000</v>
      </c>
      <c r="E24" s="8">
        <v>40000</v>
      </c>
      <c r="F24" s="8">
        <f>B24-E24</f>
        <v>-40000</v>
      </c>
    </row>
    <row r="25" spans="1:7">
      <c r="A25" s="6" t="s">
        <v>18</v>
      </c>
      <c r="B25" s="8">
        <v>0</v>
      </c>
      <c r="C25" s="8">
        <v>0</v>
      </c>
      <c r="D25" s="8">
        <f>B25-C25</f>
        <v>0</v>
      </c>
      <c r="E25" s="8">
        <v>50000</v>
      </c>
      <c r="F25" s="8">
        <f>B25-E25</f>
        <v>-50000</v>
      </c>
    </row>
    <row r="26" spans="1:7">
      <c r="A26" s="6" t="s">
        <v>19</v>
      </c>
      <c r="B26" s="12">
        <v>40073.06</v>
      </c>
      <c r="C26" s="9">
        <v>50000</v>
      </c>
      <c r="D26" s="9">
        <f>B26-C26</f>
        <v>-9926.9400000000023</v>
      </c>
      <c r="E26" s="9">
        <f>50000+6707</f>
        <v>56707</v>
      </c>
      <c r="F26" s="9">
        <f>B26-E26</f>
        <v>-16633.940000000002</v>
      </c>
    </row>
    <row r="27" spans="1:7">
      <c r="B27" s="7">
        <f>SUM(B23:B26)</f>
        <v>58273.06</v>
      </c>
      <c r="C27" s="7">
        <f>SUM(C23:C26)</f>
        <v>225000</v>
      </c>
      <c r="D27" s="7">
        <f>SUM(D23:D26)</f>
        <v>-166726.94</v>
      </c>
      <c r="E27" s="7">
        <f>SUM(E23:E26)</f>
        <v>196707</v>
      </c>
      <c r="F27" s="7">
        <f>SUM(F23:F26)</f>
        <v>-138433.94</v>
      </c>
    </row>
    <row r="29" spans="1:7" ht="16.5" thickBot="1">
      <c r="A29" s="2" t="s">
        <v>20</v>
      </c>
      <c r="B29" s="13">
        <f>B15+B20+B27</f>
        <v>1991116.4100000001</v>
      </c>
      <c r="C29" s="13">
        <f>C15+C20+C27</f>
        <v>1200000</v>
      </c>
      <c r="D29" s="13">
        <f>D15+D20+D27</f>
        <v>791116.40999999992</v>
      </c>
      <c r="E29" s="13">
        <f>E15+E20+E27</f>
        <v>431707</v>
      </c>
      <c r="F29" s="13">
        <f>F15+F20+F27</f>
        <v>1559409.41</v>
      </c>
    </row>
    <row r="30" spans="1:7" ht="16.5" thickTop="1">
      <c r="C30" s="3" t="s">
        <v>21</v>
      </c>
      <c r="E30" s="3" t="s">
        <v>21</v>
      </c>
    </row>
    <row r="31" spans="1:7" ht="15.75">
      <c r="G31" s="14"/>
    </row>
    <row r="32" spans="1:7" ht="15.75">
      <c r="A32" s="15" t="s">
        <v>22</v>
      </c>
    </row>
    <row r="33" spans="1:1" ht="15.75">
      <c r="A33" s="2" t="s">
        <v>23</v>
      </c>
    </row>
    <row r="34" spans="1:1" ht="15.75">
      <c r="A34" s="2" t="s">
        <v>24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2022-06-21T23:15:18Z</dcterms:created>
  <dcterms:modified xsi:type="dcterms:W3CDTF">2022-06-21T23:15:27Z</dcterms:modified>
</cp:coreProperties>
</file>