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LANT\2 ACTUAL\Depreciation Studies\PGS\2022 Depreciation Study\FPSC\Discovery\1st Data Request\DR# 5\"/>
    </mc:Choice>
  </mc:AlternateContent>
  <xr:revisionPtr revIDLastSave="3" documentId="13_ncr:1_{12548296-3C0E-41D6-BD49-24037877E6CE}" xr6:coauthVersionLast="47" xr6:coauthVersionMax="47" xr10:uidLastSave="{076261F1-C0D6-4CF3-A59A-F94E45BF0021}"/>
  <bookViews>
    <workbookView xWindow="-120" yWindow="-120" windowWidth="51840" windowHeight="21240" activeTab="2" xr2:uid="{38FF04B2-8901-40EA-9F4B-0CAAEF951145}"/>
  </bookViews>
  <sheets>
    <sheet name="Annual Status 2022" sheetId="1" r:id="rId1"/>
    <sheet name="Annual Status 2023 " sheetId="2" r:id="rId2"/>
    <sheet name="Annual Status 2024 - Proposed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A">#REF!</definedName>
    <definedName name="\B">#REF!</definedName>
    <definedName name="\E">#REF!</definedName>
    <definedName name="\J">#REF!</definedName>
    <definedName name="\P">#REF!</definedName>
    <definedName name="\T">#REF!</definedName>
    <definedName name="___JE11">'[1]JE 6 Form'!#REF!</definedName>
    <definedName name="__APR99">#REF!</definedName>
    <definedName name="__AUG99">#REF!</definedName>
    <definedName name="__DEC98">#REF!</definedName>
    <definedName name="__DEC99">#REF!</definedName>
    <definedName name="__FEB99">#REF!</definedName>
    <definedName name="__JAN99">#REF!</definedName>
    <definedName name="__JUL99">#REF!</definedName>
    <definedName name="__JUN99">#REF!</definedName>
    <definedName name="__MAR99">#REF!</definedName>
    <definedName name="__MAY99">#REF!</definedName>
    <definedName name="__NOV98">#REF!</definedName>
    <definedName name="__NOV99">#REF!</definedName>
    <definedName name="__OCT98">#REF!</definedName>
    <definedName name="__OCT99">#REF!</definedName>
    <definedName name="__SEP99">#REF!</definedName>
    <definedName name="_16A_2">'[2]PG 16 BACKUP'!#REF!</definedName>
    <definedName name="_APR99">#REF!</definedName>
    <definedName name="_AUG99">#REF!</definedName>
    <definedName name="_DEC98">#REF!</definedName>
    <definedName name="_DEC99">#REF!</definedName>
    <definedName name="_FEB99">#REF!</definedName>
    <definedName name="_xlnm._FilterDatabase" localSheetId="0" hidden="1">'Annual Status 2022'!$A$6:$O$46</definedName>
    <definedName name="_xlnm._FilterDatabase" localSheetId="1" hidden="1">'Annual Status 2023 '!$A$6:$O$46</definedName>
    <definedName name="_xlnm._FilterDatabase" localSheetId="2" hidden="1">'Annual Status 2024 - Proposed'!$A$6:$O$46</definedName>
    <definedName name="_JAN99">#REF!</definedName>
    <definedName name="_JE11">'[3]JE 6 Form'!#REF!</definedName>
    <definedName name="_JUL99">#REF!</definedName>
    <definedName name="_JUN99">#REF!</definedName>
    <definedName name="_Key1" localSheetId="1" hidden="1">#REF!</definedName>
    <definedName name="_Key1" localSheetId="2" hidden="1">#REF!</definedName>
    <definedName name="_Key1" hidden="1">#REF!</definedName>
    <definedName name="_MAR99">#REF!</definedName>
    <definedName name="_MAY99">#REF!</definedName>
    <definedName name="_NOV98">#REF!</definedName>
    <definedName name="_NOV99">#REF!</definedName>
    <definedName name="_OCT98">#REF!</definedName>
    <definedName name="_OCT99">#REF!</definedName>
    <definedName name="_Order1" hidden="1">255</definedName>
    <definedName name="_SEP99">#REF!</definedName>
    <definedName name="_Sort" localSheetId="1" hidden="1">#REF!</definedName>
    <definedName name="_Sort" localSheetId="2" hidden="1">#REF!</definedName>
    <definedName name="_Sort" hidden="1">#REF!</definedName>
    <definedName name="ACCT_VARIANCE" localSheetId="1">#REF!</definedName>
    <definedName name="ACCT_VARIANCE" localSheetId="2">#REF!</definedName>
    <definedName name="ACCT_VARIANCE">#REF!</definedName>
    <definedName name="ACT_JAN18">[4]Input!$B$14</definedName>
    <definedName name="ACT2017_PROJECT_DESCRIPTION">'[5]2017 Actuals'!$Y:$Y</definedName>
    <definedName name="ACT2017_TOTAL">'[5]2017 Actuals'!$W:$W</definedName>
    <definedName name="ACT2017_YEAR">'[6]2017 Actuals'!$J:$J</definedName>
    <definedName name="adds" localSheetId="1">#REF!</definedName>
    <definedName name="adds" localSheetId="2">#REF!</definedName>
    <definedName name="adds">#REF!</definedName>
    <definedName name="ALTJE">'[7]JE 90084'!#REF!</definedName>
    <definedName name="BASE_UNBLD_REV_">#REF!</definedName>
    <definedName name="Beg_Bal" localSheetId="1">#REF!</definedName>
    <definedName name="Beg_Bal" localSheetId="2">#REF!</definedName>
    <definedName name="Beg_Bal">#REF!</definedName>
    <definedName name="BUD_APR">[8]Budget!$N:$N</definedName>
    <definedName name="BUD_AUG">[8]Budget!$R:$R</definedName>
    <definedName name="BUD_DEC">[8]Budget!$V:$V</definedName>
    <definedName name="BUD_FEB">[8]Budget!$L:$L</definedName>
    <definedName name="BUD_JAN">[8]Budget!$K:$K</definedName>
    <definedName name="BUD_JUL">[8]Budget!$Q:$Q</definedName>
    <definedName name="BUD_JUN">[8]Budget!$P:$P</definedName>
    <definedName name="BUD_MAR">[8]Budget!$M:$M</definedName>
    <definedName name="BUD_MAY">[8]Budget!$O:$O</definedName>
    <definedName name="BUD_NOV">[8]Budget!$U:$U</definedName>
    <definedName name="BUD_OCT">[8]Budget!$T:$T</definedName>
    <definedName name="BUD_PROJECT_DESCRIPTION">'[9]PGS 2017 Approved Budget'!$Y:$Y</definedName>
    <definedName name="BUD_SEP">[8]Budget!$S:$S</definedName>
    <definedName name="BUD_SUMMARY_PROJECT_DESCRIPTION">[10]Budget!$AA:$AA</definedName>
    <definedName name="BUD_TOTAL">'[9]PGS 2017 Approved Budget'!$W:$W</definedName>
    <definedName name="BUD_YEAR">'[9]PGS 2017 Approved Budget'!$J:$J</definedName>
    <definedName name="BUD2018_APR">'[5]2018 Budget'!$O:$O</definedName>
    <definedName name="BUD2018_AUG">'[5]2018 Budget'!$S:$S</definedName>
    <definedName name="BUD2018_CM">'[6]2019 Budget'!$Y:$Y</definedName>
    <definedName name="BUD2018_CM_YTD">'[6]2019 Budget'!$AC:$AC</definedName>
    <definedName name="BUD2018_DEC">'[5]2018 Budget'!$W:$W</definedName>
    <definedName name="BUD2018_FEB">'[5]2018 Budget'!$M:$M</definedName>
    <definedName name="BUD2018_JAN">'[5]2018 Budget'!$L:$L</definedName>
    <definedName name="BUD2018_JUL">'[5]2018 Budget'!$R:$R</definedName>
    <definedName name="BUD2018_JUN">'[5]2018 Budget'!$Q:$Q</definedName>
    <definedName name="BUD2018_MAR">'[5]2018 Budget'!$N:$N</definedName>
    <definedName name="BUD2018_MAY">'[5]2018 Budget'!$P:$P</definedName>
    <definedName name="BUD2018_MTD">'[6]2019 Budget'!$Z:$Z</definedName>
    <definedName name="BUD2018_NOV">'[5]2018 Budget'!$V:$V</definedName>
    <definedName name="BUD2018_OCT">'[5]2018 Budget'!$U:$U</definedName>
    <definedName name="BUD2018_PROJECT_DESCRIPTION">'[5]2018 Budget'!$AC:$AC</definedName>
    <definedName name="BUD2018_QTD">'[6]2019 Budget'!$AA:$AA</definedName>
    <definedName name="BUD2018_SEP">'[5]2018 Budget'!$T:$T</definedName>
    <definedName name="BUD2018_SUMMARY_PROJECT_DESCRIPTION">'[6]2019 Budget'!$AD:$AD</definedName>
    <definedName name="BUD2018_TOTAL">'[5]2018 Budget'!$X:$X</definedName>
    <definedName name="BUD2018_WO_GROUP">'[6]2019 Budget'!$AF:$AF</definedName>
    <definedName name="BUD2018_YEAR">'[5]2018 Budget'!$K:$K</definedName>
    <definedName name="BUD2018_YTD">'[6]2019 Budget'!$AB:$AB</definedName>
    <definedName name="BUD2019_APR">'[11]2019 Budget'!$O:$O</definedName>
    <definedName name="BUD2019_AUG">'[11]2019 Budget'!$S:$S</definedName>
    <definedName name="BUD2019_CM_YTD">'[11]2019 Budget'!$AC:$AC</definedName>
    <definedName name="BUD2019_DEC">'[11]2019 Budget'!$W:$W</definedName>
    <definedName name="BUD2019_FEB">'[11]2019 Budget'!$M:$M</definedName>
    <definedName name="BUD2019_FP_GROUP">'[11]2019 Budget'!$AF:$AF</definedName>
    <definedName name="BUD2019_JAN">'[11]2019 Budget'!$L:$L</definedName>
    <definedName name="BUD2019_JUL">'[11]2019 Budget'!$R:$R</definedName>
    <definedName name="BUD2019_JUN">'[11]2019 Budget'!$Q:$Q</definedName>
    <definedName name="BUD2019_MAR">'[11]2019 Budget'!$N:$N</definedName>
    <definedName name="BUD2019_MAY">'[11]2019 Budget'!$P:$P</definedName>
    <definedName name="BUD2019_MTD">'[11]2019 Budget'!$Z:$Z</definedName>
    <definedName name="BUD2019_NOV">'[11]2019 Budget'!$V:$V</definedName>
    <definedName name="BUD2019_OCT">'[11]2019 Budget'!$U:$U</definedName>
    <definedName name="BUD2019_PROJECT_DESCRIPTION">'[11]2019 Budget'!$AE:$AE</definedName>
    <definedName name="BUD2019_QTD">'[11]2019 Budget'!$AA:$AA</definedName>
    <definedName name="BUD2019_SEP">'[11]2019 Budget'!$T:$T</definedName>
    <definedName name="BUD2019_SUMMARY_PROJECT_DESCRIPTION">'[11]2019 Budget'!$AD:$AD</definedName>
    <definedName name="BUD2019_TOTAL">'[11]2019 Budget'!$X:$X</definedName>
    <definedName name="BUD2019_YEAR">'[11]2019 Budget'!$K:$K</definedName>
    <definedName name="BUD2019_YTD">'[11]2019 Budget'!$AB:$AB</definedName>
    <definedName name="cap_sch_page_1">#REF!</definedName>
    <definedName name="cap_sch_page_2">#REF!</definedName>
    <definedName name="cap_sch_page_3">#REF!</definedName>
    <definedName name="CIQWBGuid" hidden="1">"f0842c6b-4f67-4da4-8ab9-05f9b8d91da0"</definedName>
    <definedName name="CM_ACT_ACT">#REF!</definedName>
    <definedName name="CM_ACT_BUD">#REF!</definedName>
    <definedName name="CM_BASE_REV">[12]BASE!#REF!</definedName>
    <definedName name="CM_FORECAST">[8]Input!$B$8</definedName>
    <definedName name="CM_GWH_SALES">#REF!</definedName>
    <definedName name="CM_NAME">[6]Input!$B$6</definedName>
    <definedName name="CMACTTBRR">#REF!</definedName>
    <definedName name="CMBUDTBRR">#REF!</definedName>
    <definedName name="CMDETAIL">#REF!</definedName>
    <definedName name="CMOOR">#REF!</definedName>
    <definedName name="CMREVANAL">#REF!</definedName>
    <definedName name="CO._NAME__Lake_Worth_Utility_____MWHs">"MKT_BASED_SALES12"</definedName>
    <definedName name="cover1">#REF!</definedName>
    <definedName name="cover2">#REF!</definedName>
    <definedName name="Cum_Int" localSheetId="1">#REF!</definedName>
    <definedName name="Cum_Int" localSheetId="2">#REF!</definedName>
    <definedName name="Cum_Int">#REF!</definedName>
    <definedName name="CURRENT_YEAR">[8]Input!$B$1</definedName>
    <definedName name="CYFGSGF">[13]Input!$B$2</definedName>
    <definedName name="Data" localSheetId="1">#REF!</definedName>
    <definedName name="Data" localSheetId="2">#REF!</definedName>
    <definedName name="Data">#REF!</definedName>
    <definedName name="dcMillions">1000000</definedName>
    <definedName name="dcMonthsinYear">12</definedName>
    <definedName name="dcThousand">1000</definedName>
    <definedName name="ddd" localSheetId="1">#REF!</definedName>
    <definedName name="ddd" localSheetId="2">#REF!</definedName>
    <definedName name="ddd">#REF!</definedName>
    <definedName name="ddddddddddd" localSheetId="1">#REF!</definedName>
    <definedName name="ddddddddddd" localSheetId="2">#REF!</definedName>
    <definedName name="ddddddddddd">#REF!</definedName>
    <definedName name="Derivation_of_Energy_Separation_Factors">#REF!</definedName>
    <definedName name="Destino" localSheetId="1">#REF!</definedName>
    <definedName name="Destino" localSheetId="2">#REF!</definedName>
    <definedName name="Destino">#REF!</definedName>
    <definedName name="DIST" localSheetId="1">#REF!</definedName>
    <definedName name="DIST" localSheetId="2">#REF!</definedName>
    <definedName name="DIST">#REF!</definedName>
    <definedName name="DISTLIST" localSheetId="1">#REF!</definedName>
    <definedName name="DISTLIST" localSheetId="2">#REF!</definedName>
    <definedName name="DISTLIST">#REF!</definedName>
    <definedName name="DOWNLOAD">#REF!</definedName>
    <definedName name="ECONOMY">#REF!</definedName>
    <definedName name="ECONPURCHASE">#REF!</definedName>
    <definedName name="End_Bal" localSheetId="1">#REF!</definedName>
    <definedName name="End_Bal" localSheetId="2">#REF!</definedName>
    <definedName name="End_Bal">#REF!</definedName>
    <definedName name="EV__LASTREFTIME__" hidden="1">"(GMT-05:00)9/28/2017 1:11:18 PM"</definedName>
    <definedName name="EXAMPLE">#REF!</definedName>
    <definedName name="Extra_Pay" localSheetId="1">#REF!</definedName>
    <definedName name="Extra_Pay" localSheetId="2">#REF!</definedName>
    <definedName name="Extra_Pay">#REF!</definedName>
    <definedName name="failed" localSheetId="1">#REF!</definedName>
    <definedName name="failed" localSheetId="2">#REF!</definedName>
    <definedName name="failed">#REF!</definedName>
    <definedName name="FIN_PG_18">#REF!</definedName>
    <definedName name="FIN_PG_18A">#REF!</definedName>
    <definedName name="FIN_PG_18B">#REF!</definedName>
    <definedName name="FIN_PG_20">#REF!</definedName>
    <definedName name="FIN_PG_20_BUDGET_20A">#REF!</definedName>
    <definedName name="FIN_PG_20_BUDGET_20B">#REF!</definedName>
    <definedName name="FIN_PG_20A_CM">#REF!</definedName>
    <definedName name="FIN_PG_20A_CM_05">#REF!</definedName>
    <definedName name="FIN_PG_20A_PY">#REF!</definedName>
    <definedName name="FIN_PG_20B_ACTUAL">#REF!</definedName>
    <definedName name="FIN_PG_20B_BUDGET">#REF!</definedName>
    <definedName name="FIN_PG_20B_CM_05">#REF!</definedName>
    <definedName name="FIN_PG_20B_PY">#REF!</definedName>
    <definedName name="FIN_PG_20B_YTD">#REF!</definedName>
    <definedName name="FIN_PG_20B_YTD_05">#REF!</definedName>
    <definedName name="FM_FOR">[11]Input!$C$9</definedName>
    <definedName name="FM_FORECAST">[11]Input!$B$9</definedName>
    <definedName name="FM_NAME">[6]Input!$B$7</definedName>
    <definedName name="FMPA_JURIS_D">#REF!</definedName>
    <definedName name="FMPA_JURIS_D1">#REF!</definedName>
    <definedName name="FMPA_RESALE">#REF!</definedName>
    <definedName name="FOR0210_FP_GROUP">'[6]02+10F'!$AE:$AE</definedName>
    <definedName name="FOR0210_PROJECT_DESCRIPTION">'[6]02+10F'!$AD:$AD</definedName>
    <definedName name="FOR0210_TOTAL">'[6]02+10F'!$Y:$Y</definedName>
    <definedName name="FOR0210_YEAR">'[6]02+10F'!$L:$L</definedName>
    <definedName name="FORE_VS_FORE" localSheetId="1">#REF!</definedName>
    <definedName name="FORE_VS_FORE" localSheetId="2">#REF!</definedName>
    <definedName name="FORE_VS_FORE">#REF!</definedName>
    <definedName name="FORECAST_MONTH">[11]Input!$C$7</definedName>
    <definedName name="FORM42_1A">#REF!</definedName>
    <definedName name="FORM42_4A">#REF!</definedName>
    <definedName name="FORM42_5A">#REF!</definedName>
    <definedName name="FORM42_6A">#REF!</definedName>
    <definedName name="FORM42_7A">#REF!</definedName>
    <definedName name="FORM42_8A_P10">#REF!</definedName>
    <definedName name="FORM42_8A_P11">#REF!</definedName>
    <definedName name="FORM42_8A_P6">#REF!</definedName>
    <definedName name="FORM42_8A_P7">#REF!</definedName>
    <definedName name="FORM42_8A_P8">#REF!</definedName>
    <definedName name="FORM42_8A_P9">#REF!</definedName>
    <definedName name="FORM421E">#REF!</definedName>
    <definedName name="FORM421P">#REF!</definedName>
    <definedName name="FORM422P">#REF!</definedName>
    <definedName name="FORM423P">#REF!</definedName>
    <definedName name="FORM424PP1">#REF!</definedName>
    <definedName name="FORM424PP10">#REF!</definedName>
    <definedName name="FORM424PP11">#REF!</definedName>
    <definedName name="FORM424PP12">#REF!</definedName>
    <definedName name="FORM424PP13">#REF!</definedName>
    <definedName name="FORM424PP14">#REF!</definedName>
    <definedName name="FORM424PP15">#REF!</definedName>
    <definedName name="FORM424PP2">#REF!</definedName>
    <definedName name="FORM424PP3">#REF!</definedName>
    <definedName name="FORM424PP4">#REF!</definedName>
    <definedName name="FORM424PP5">#REF!</definedName>
    <definedName name="FORM424PP6">#REF!</definedName>
    <definedName name="FORM424PP7">#REF!</definedName>
    <definedName name="FORM424PP8">#REF!</definedName>
    <definedName name="FORM424PP9">#REF!</definedName>
    <definedName name="FORM426P">#REF!</definedName>
    <definedName name="FORM427P">#REF!</definedName>
    <definedName name="FORM428EP10">#REF!</definedName>
    <definedName name="FORM428EP13">#REF!</definedName>
    <definedName name="FORM428EP4">#REF!</definedName>
    <definedName name="FORM428EP9">#REF!</definedName>
    <definedName name="FORM428P">#REF!</definedName>
    <definedName name="FORM429P">#REF!</definedName>
    <definedName name="FORQ3_PROJECT_DESCRIPTION">'[6]Q3 Forecast'!$AE:$AE</definedName>
    <definedName name="FORQ3_TOTAL">'[6]Q3 Forecast'!$W:$W</definedName>
    <definedName name="FORQ3_YEAR">'[6]Q3 Forecast'!$J:$J</definedName>
    <definedName name="Full_Print" localSheetId="1">#REF!</definedName>
    <definedName name="Full_Print" localSheetId="2">#REF!</definedName>
    <definedName name="Full_Print">#REF!</definedName>
    <definedName name="Header_Row" localSheetId="1">ROW(#REF!)</definedName>
    <definedName name="Header_Row" localSheetId="2">ROW(#REF!)</definedName>
    <definedName name="Header_Row">ROW(#REF!)</definedName>
    <definedName name="HOME">#REF!</definedName>
    <definedName name="INDLASTDAYACT_">#REF!</definedName>
    <definedName name="INPUT">#REF!</definedName>
    <definedName name="Int" localSheetId="1">#REF!</definedName>
    <definedName name="Int" localSheetId="2">#REF!</definedName>
    <definedName name="Int">#REF!</definedName>
    <definedName name="INT_CALC">#REF!</definedName>
    <definedName name="Interest_Rate" localSheetId="1">#REF!</definedName>
    <definedName name="Interest_Rate" localSheetId="2">#REF!</definedName>
    <definedName name="Interest_Rate">#REF!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AVG_PRICE_TARGET" hidden="1">"c82"</definedName>
    <definedName name="IQ_CAPEX_BR" hidden="1">"c111"</definedName>
    <definedName name="IQ_CH" hidden="1">110000</definedName>
    <definedName name="IQ_CHANGE_AP_BR" hidden="1">"c135"</definedName>
    <definedName name="IQ_CHANGE_AR_BR" hidden="1">"c142"</definedName>
    <definedName name="IQ_CHANGE_OTHER_NET_OPER_ASSETS_BR" hidden="1">"c3595"</definedName>
    <definedName name="IQ_CHANGE_OTHER_WORK_CAP_BR" hidden="1">"c154"</definedName>
    <definedName name="IQ_CLASSB_OUTSTANDING_BS_DATE" hidden="1">"c1972"</definedName>
    <definedName name="IQ_CLASSB_OUTSTANDING_FILING_DATE" hidden="1">"c1974"</definedName>
    <definedName name="IQ_COMMON_APIC_BR" hidden="1">"c185"</definedName>
    <definedName name="IQ_COMMON_ISSUED_BR" hidden="1">"c199"</definedName>
    <definedName name="IQ_COMMON_REP_BR" hidden="1">"c208"</definedName>
    <definedName name="IQ_CONV_RATE" hidden="1">"c2192"</definedName>
    <definedName name="IQ_CQ" hidden="1">5000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ST_EPS_SURPRISE" hidden="1">"c1635"</definedName>
    <definedName name="IQ_EXPENSE_CODE_" hidden="1">"assign"</definedName>
    <definedName name="IQ_EXTRA_ACC_ITEMS_BR" hidden="1">"c412"</definedName>
    <definedName name="IQ_FH" hidden="1">100000</definedName>
    <definedName name="IQ_FHLB_DUE_AFTER_FIVE" hidden="1">"c2086"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TEL_EPS_EST" hidden="1">"c24729"</definedName>
    <definedName name="IQ_INTEREST_LT_DEBT" hidden="1">"c2086"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ISTING_CURRENCY" hidden="1">"c2127"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CRO_SURVEY_CONSUMER_SENTIMENT" hidden="1">"c20808"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41829.3635416667</definedName>
    <definedName name="IQ_NAV_ACT_OR_EST" hidden="1">"c2225"</definedName>
    <definedName name="IQ_NET_DEBT_ISSUED_BR" hidden="1">"c753"</definedName>
    <definedName name="IQ_NET_INT_INC_BR" hidden="1">"c765"</definedName>
    <definedName name="IQ_NTM" hidden="1">6000</definedName>
    <definedName name="IQ_NUM_OFFICES" hidden="1">"c2088"</definedName>
    <definedName name="IQ_NUMBER_SHAREHOLDERS_CLASSB" hidden="1">"c1969"</definedName>
    <definedName name="IQ_OG_OTHER_ADJ" hidden="1">"c1999"</definedName>
    <definedName name="IQ_OG_TOTAL_OIL_PRODUCTON" hidden="1">"c2059"</definedName>
    <definedName name="IQ_OPENED55" hidden="1">1</definedName>
    <definedName name="IQ_OPER_INC_BR" hidden="1">"c850"</definedName>
    <definedName name="IQ_OPTIONS_EXCERCISED" hidden="1">"c2116"</definedName>
    <definedName name="IQ_OTHER_AMORT_BR" hidden="1">"c5566"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OUTSTANDING_FILING_DATE_TOTAL" hidden="1">"c2107"</definedName>
    <definedName name="IQ_PC_WRITTEN" hidden="1">"c1027"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ARGET_PRICE_LASTCLOSE" hidden="1">"c1855"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PENSION_OBLIGATION" hidden="1">"c1292"</definedName>
    <definedName name="IQ_TOTAL_REV_BR" hidden="1">"c1303"</definedName>
    <definedName name="IQ_TOTAL_UNUSUAL_BR" hidden="1">"c5517"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JE_185_OPT_PROV">#REF!</definedName>
    <definedName name="JE_85_OPT_PROV">#REF!</definedName>
    <definedName name="je90006a">'[14]JE 6 Form'!#REF!</definedName>
    <definedName name="JURIS_G">#REF!</definedName>
    <definedName name="JURIS_G1">#REF!</definedName>
    <definedName name="JURIS_G2">#REF!</definedName>
    <definedName name="JURIS_G3">#REF!</definedName>
    <definedName name="l">#REF!</definedName>
    <definedName name="Last_Row" localSheetId="1">IF('Annual Status 2023 '!Values_Entered,'Annual Status 2023 '!Header_Row+'Annual Status 2023 '!Number_of_Payments,'Annual Status 2023 '!Header_Row)</definedName>
    <definedName name="Last_Row" localSheetId="2">IF('Annual Status 2024 - Proposed'!Values_Entered,'Annual Status 2024 - Proposed'!Header_Row+'Annual Status 2024 - Proposed'!Number_of_Payments,'Annual Status 2024 - Proposed'!Header_Row)</definedName>
    <definedName name="Last_Row">IF(Values_Entered,Header_Row+Number_of_Payments,Header_Row)</definedName>
    <definedName name="LASTDAY">#REF!</definedName>
    <definedName name="Loan_Amount" localSheetId="1">#REF!</definedName>
    <definedName name="Loan_Amount" localSheetId="2">#REF!</definedName>
    <definedName name="Loan_Amount">#REF!</definedName>
    <definedName name="Loan_Start" localSheetId="1">#REF!</definedName>
    <definedName name="Loan_Start" localSheetId="2">#REF!</definedName>
    <definedName name="Loan_Start">#REF!</definedName>
    <definedName name="Loan_Years" localSheetId="1">#REF!</definedName>
    <definedName name="Loan_Years" localSheetId="2">#REF!</definedName>
    <definedName name="Loan_Years">#REF!</definedName>
    <definedName name="MACRO">#REF!</definedName>
    <definedName name="MACROS">[15]UPDATES!$A$6</definedName>
    <definedName name="MISC_CM">#REF!</definedName>
    <definedName name="MISC_QTR">#REF!</definedName>
    <definedName name="MISC_SRV_1995">#REF!</definedName>
    <definedName name="MISC_SRV_1996">#REF!</definedName>
    <definedName name="MISC_SRV_1998">#REF!</definedName>
    <definedName name="MISC_SRV_1999">#REF!</definedName>
    <definedName name="MISC_SRV_BUD">#REF!</definedName>
    <definedName name="MISC_SRV_FRCST">#REF!</definedName>
    <definedName name="MISC_YTD">#REF!</definedName>
    <definedName name="MKT_BASED_PUR">#REF!</definedName>
    <definedName name="MKT_BASED_PUR1">#REF!</definedName>
    <definedName name="MKT_BASED_PUR2">#REF!</definedName>
    <definedName name="MS_CM_ACT_ACT">#REF!</definedName>
    <definedName name="MS_CM_ACT_BUD">#REF!</definedName>
    <definedName name="MS_QTR_ACT_ACT">#REF!</definedName>
    <definedName name="MS_QTR_ACT_BUD">#REF!</definedName>
    <definedName name="MS_YTD_ACT_ACT">#REF!</definedName>
    <definedName name="MS_YTD_ACT_BUD">#REF!</definedName>
    <definedName name="Num_Pmt_Per_Year" localSheetId="1">#REF!</definedName>
    <definedName name="Num_Pmt_Per_Year" localSheetId="2">#REF!</definedName>
    <definedName name="Num_Pmt_Per_Year">#REF!</definedName>
    <definedName name="Number_of_Payments" localSheetId="1">MATCH(0.01,'Annual Status 2023 '!End_Bal,-1)+1</definedName>
    <definedName name="Number_of_Payments" localSheetId="2">MATCH(0.01,'Annual Status 2024 - Proposed'!End_Bal,-1)+1</definedName>
    <definedName name="Number_of_Payments">MATCH(0.01,End_Bal,-1)+1</definedName>
    <definedName name="OOR">#REF!</definedName>
    <definedName name="OOR_1997ACT">#REF!</definedName>
    <definedName name="OOR_1998ACT">#REF!</definedName>
    <definedName name="OOR_ACT">#REF!</definedName>
    <definedName name="OOR_BUD">#REF!</definedName>
    <definedName name="OOR_CURYRBUD">#REF!</definedName>
    <definedName name="OOR94ACT">#REF!</definedName>
    <definedName name="OOR97ACTYTD">#REF!</definedName>
    <definedName name="OOR98ACTYTD">#REF!</definedName>
    <definedName name="OORBUD">#REF!</definedName>
    <definedName name="OORBUDYTD">#REF!</definedName>
    <definedName name="OORCM_ACT_PRIOR">#REF!</definedName>
    <definedName name="OORVPACTYTD">#REF!</definedName>
    <definedName name="OORVPBUDYTD">#REF!</definedName>
    <definedName name="OPT_PROV_BUDGET">#REF!</definedName>
    <definedName name="OPT_PROVISION">#REF!</definedName>
    <definedName name="Origen" localSheetId="1">#REF!</definedName>
    <definedName name="Origen" localSheetId="2">#REF!</definedName>
    <definedName name="Origen">#REF!</definedName>
    <definedName name="OTHER_ELEC_REV">#REF!</definedName>
    <definedName name="Page_2_of_5">#REF!</definedName>
    <definedName name="Page_3_of_5">#REF!</definedName>
    <definedName name="PAGE_FTMD">[16]A!#REF!</definedName>
    <definedName name="PAGE_NSB">[16]A!#REF!</definedName>
    <definedName name="Page18A">#REF!</definedName>
    <definedName name="Page18B">#REF!</definedName>
    <definedName name="Page18BDetail">#REF!</definedName>
    <definedName name="Page18Detail">#REF!</definedName>
    <definedName name="PagePrint" localSheetId="1">#REF!</definedName>
    <definedName name="PagePrint" localSheetId="2">#REF!</definedName>
    <definedName name="PagePrint">#REF!</definedName>
    <definedName name="Pay_Date" localSheetId="1">#REF!</definedName>
    <definedName name="Pay_Date" localSheetId="2">#REF!</definedName>
    <definedName name="Pay_Date">#REF!</definedName>
    <definedName name="Pay_Num" localSheetId="1">#REF!</definedName>
    <definedName name="Pay_Num" localSheetId="2">#REF!</definedName>
    <definedName name="Pay_Num">#REF!</definedName>
    <definedName name="Payment_Date" localSheetId="1">DATE(YEAR('Annual Status 2023 '!Loan_Start),MONTH('Annual Status 2023 '!Loan_Start)+Payment_Number,DAY('Annual Status 2023 '!Loan_Start))</definedName>
    <definedName name="Payment_Date" localSheetId="2">DATE(YEAR('Annual Status 2024 - Proposed'!Loan_Start),MONTH('Annual Status 2024 - Proposed'!Loan_Start)+Payment_Number,DAY('Annual Status 2024 - Proposed'!Loan_Start))</definedName>
    <definedName name="Payment_Date">DATE(YEAR(Loan_Start),MONTH(Loan_Start)+Payment_Number,DAY(Loan_Start))</definedName>
    <definedName name="pefis" localSheetId="1">#REF!</definedName>
    <definedName name="pefis" localSheetId="2">#REF!</definedName>
    <definedName name="pefis">#REF!</definedName>
    <definedName name="PF_PROJECT_DESCRIPTION">'[8]Prior Forecast'!$AB:$AB</definedName>
    <definedName name="PF_TOTAL">'[8]Prior Forecast'!$W:$W</definedName>
    <definedName name="PF_WO_GROUP">'[6]Prior Forecast'!$AC:$AC</definedName>
    <definedName name="PF_YEAR">'[8]Prior Forecast'!$J:$J</definedName>
    <definedName name="PF_YTD">'[6]Prior Forecast'!$Z:$Z</definedName>
    <definedName name="PGIII_16">#REF!</definedName>
    <definedName name="PGIII_17">#REF!</definedName>
    <definedName name="PGIII_18">#REF!</definedName>
    <definedName name="PGIII_19">#REF!</definedName>
    <definedName name="PGS_BS_ASSET" localSheetId="1">[17]Financials!#REF!</definedName>
    <definedName name="PGS_BS_ASSET" localSheetId="2">[17]Financials!#REF!</definedName>
    <definedName name="PGS_BS_ASSET">[17]Financials!#REF!</definedName>
    <definedName name="PGS_BS_LIABILITY" localSheetId="1">[17]Financials!#REF!</definedName>
    <definedName name="PGS_BS_LIABILITY" localSheetId="2">[17]Financials!#REF!</definedName>
    <definedName name="PGS_BS_LIABILITY">[17]Financials!#REF!</definedName>
    <definedName name="PGS_CASH" localSheetId="1">[17]Financials!#REF!</definedName>
    <definedName name="PGS_CASH" localSheetId="2">[17]Financials!#REF!</definedName>
    <definedName name="PGS_CASH">[17]Financials!#REF!</definedName>
    <definedName name="PGS_IS" localSheetId="1">[17]Financials!#REF!</definedName>
    <definedName name="PGS_IS" localSheetId="2">[17]Financials!#REF!</definedName>
    <definedName name="PGS_IS">[17]Financials!#REF!</definedName>
    <definedName name="PKDH">[18]Lists!$A$2:$A$54</definedName>
    <definedName name="PM_FORECAST">[8]Input!$B$9</definedName>
    <definedName name="PM_FORECAST_AMOUNT">[5]Input!$C$10</definedName>
    <definedName name="PM_MINUS_1_NAME">[11]Input!$B$5</definedName>
    <definedName name="PM_NAME">[6]Input!$B$5</definedName>
    <definedName name="Princ" localSheetId="1">#REF!</definedName>
    <definedName name="Princ" localSheetId="2">#REF!</definedName>
    <definedName name="Princ">#REF!</definedName>
    <definedName name="_xlnm.Print_Area" localSheetId="2">'Annual Status 2024 - Proposed'!$A$4:$O$57</definedName>
    <definedName name="Print_Area_MI">#REF!</definedName>
    <definedName name="Print_Area_Reset" localSheetId="1">OFFSET('Annual Status 2023 '!Full_Print,0,0,'Annual Status 2023 '!Last_Row)</definedName>
    <definedName name="Print_Area_Reset" localSheetId="2">OFFSET('Annual Status 2024 - Proposed'!Full_Print,0,0,'Annual Status 2024 - Proposed'!Last_Row)</definedName>
    <definedName name="Print_Area_Reset">OFFSET(Full_Print,0,0,Last_Row)</definedName>
    <definedName name="PRINT_MACRO">#REF!</definedName>
    <definedName name="PrintRangeC1" localSheetId="1">#REF!</definedName>
    <definedName name="PrintRangeC1" localSheetId="2">#REF!</definedName>
    <definedName name="PrintRangeC1">#REF!</definedName>
    <definedName name="PRIOR_MONTH">[11]Input!$C$6</definedName>
    <definedName name="PRIOR_YEAR">[6]Input!$B$1</definedName>
    <definedName name="PURCHPWR">#REF!</definedName>
    <definedName name="PYVAR">#REF!</definedName>
    <definedName name="QTR_ACT_ACT">#REF!</definedName>
    <definedName name="QTR_ACT_BUD">#REF!</definedName>
    <definedName name="QTR_BASE_REV">[12]BASE!#REF!</definedName>
    <definedName name="QTR_GWH_SALES">#REF!</definedName>
    <definedName name="QTRACTTBRR">#REF!</definedName>
    <definedName name="QTRBUDTBRR">#REF!</definedName>
    <definedName name="QTRDETAIL">#REF!</definedName>
    <definedName name="QTROOR">#REF!</definedName>
    <definedName name="QTRREVAN">#REF!</definedName>
    <definedName name="QUARTER">[6]Input!$B$16</definedName>
    <definedName name="random">'[19]2011 Random Sample Generator '!$A$4:$F$778</definedName>
    <definedName name="REFORECAST_1" localSheetId="1">'[20]OOR PRESENT.'!#REF!</definedName>
    <definedName name="REFORECAST_1" localSheetId="2">'[20]OOR PRESENT.'!#REF!</definedName>
    <definedName name="REFORECAST_1">'[20]OOR PRESENT.'!#REF!</definedName>
    <definedName name="REFORECAST_2" localSheetId="1">'[20]OOR PRESENT.'!#REF!</definedName>
    <definedName name="REFORECAST_2" localSheetId="2">'[20]OOR PRESENT.'!#REF!</definedName>
    <definedName name="REFORECAST_2">'[20]OOR PRESENT.'!#REF!</definedName>
    <definedName name="REFORECAST_3" localSheetId="1">'[20]OOR PRESENT.'!#REF!</definedName>
    <definedName name="REFORECAST_3" localSheetId="2">'[20]OOR PRESENT.'!#REF!</definedName>
    <definedName name="REFORECAST_3">'[20]OOR PRESENT.'!#REF!</definedName>
    <definedName name="REFORECAST_4" localSheetId="1">'[20]OOR PRESENT.'!#REF!</definedName>
    <definedName name="REFORECAST_4" localSheetId="2">'[20]OOR PRESENT.'!#REF!</definedName>
    <definedName name="REFORECAST_4">'[20]OOR PRESENT.'!#REF!</definedName>
    <definedName name="REFORECAST_5" localSheetId="1">'[20]OOR PRESENT.'!#REF!</definedName>
    <definedName name="REFORECAST_5" localSheetId="2">'[20]OOR PRESENT.'!#REF!</definedName>
    <definedName name="REFORECAST_5">'[20]OOR PRESENT.'!#REF!</definedName>
    <definedName name="RENT_CM">#REF!</definedName>
    <definedName name="RENT_QTR">#REF!</definedName>
    <definedName name="RENT_YTD">#REF!</definedName>
    <definedName name="RESIDUAL_CM">#REF!</definedName>
    <definedName name="RESIDUALS_QTR">#REF!</definedName>
    <definedName name="REV_RECAP">#REF!</definedName>
    <definedName name="REV_RECAP_HDR">#REF!</definedName>
    <definedName name="rev153data" localSheetId="1">#REF!</definedName>
    <definedName name="rev153data" localSheetId="2">#REF!</definedName>
    <definedName name="rev153data">#REF!</definedName>
    <definedName name="rev451data" localSheetId="1">#REF!</definedName>
    <definedName name="rev451data" localSheetId="2">#REF!</definedName>
    <definedName name="rev451data">#REF!</definedName>
    <definedName name="REVENUES">#REF!</definedName>
    <definedName name="sally">[21]UPDATES!$A$6</definedName>
    <definedName name="SCH_D_PURCH">'[3]SCH D PURCH '!$D$21:$Q$46,'[3]SCH D PURCH '!$D$49:$Q$147</definedName>
    <definedName name="Sched_Pay" localSheetId="1">#REF!</definedName>
    <definedName name="Sched_Pay" localSheetId="2">#REF!</definedName>
    <definedName name="Sched_Pay">#REF!</definedName>
    <definedName name="Scheduled_Extra_Payments" localSheetId="1">#REF!</definedName>
    <definedName name="Scheduled_Extra_Payments" localSheetId="2">#REF!</definedName>
    <definedName name="Scheduled_Extra_Payments">#REF!</definedName>
    <definedName name="Scheduled_Interest_Rate" localSheetId="1">#REF!</definedName>
    <definedName name="Scheduled_Interest_Rate" localSheetId="2">#REF!</definedName>
    <definedName name="Scheduled_Interest_Rate">#REF!</definedName>
    <definedName name="Scheduled_Monthly_Payment" localSheetId="1">#REF!</definedName>
    <definedName name="Scheduled_Monthly_Payment" localSheetId="2">#REF!</definedName>
    <definedName name="Scheduled_Monthly_Payment">#REF!</definedName>
    <definedName name="SEP_FACTOR">#REF!</definedName>
    <definedName name="SEPDEM">#REF!</definedName>
    <definedName name="SEPDEMAND">#REF!</definedName>
    <definedName name="SEPENERGY">#REF!</definedName>
    <definedName name="SURVRPT">#REF!</definedName>
    <definedName name="TABLE" localSheetId="1">#REF!</definedName>
    <definedName name="TABLE" localSheetId="2">#REF!</definedName>
    <definedName name="TABLE">#REF!</definedName>
    <definedName name="Target" localSheetId="1">#REF!</definedName>
    <definedName name="Target" localSheetId="2">#REF!</definedName>
    <definedName name="Target">#REF!</definedName>
    <definedName name="TBRR">#REF!</definedName>
    <definedName name="TBRRBUD">#REF!</definedName>
    <definedName name="TEFIS">#REF!</definedName>
    <definedName name="three" localSheetId="1">#REF!</definedName>
    <definedName name="three" localSheetId="2">#REF!</definedName>
    <definedName name="three">#REF!</definedName>
    <definedName name="Tolerance">[22]Interface_i.SOP!$E$5</definedName>
    <definedName name="Total_Emissions">#REF!</definedName>
    <definedName name="Total_Interest" localSheetId="1">#REF!</definedName>
    <definedName name="Total_Interest" localSheetId="2">#REF!</definedName>
    <definedName name="Total_Interest">#REF!</definedName>
    <definedName name="Total_Pay" localSheetId="1">#REF!</definedName>
    <definedName name="Total_Pay" localSheetId="2">#REF!</definedName>
    <definedName name="Total_Pay">#REF!</definedName>
    <definedName name="Total_Payment" localSheetId="1">Scheduled_Payment+Extra_Payment</definedName>
    <definedName name="Total_Payment" localSheetId="2">Scheduled_Payment+Extra_Payment</definedName>
    <definedName name="Total_Payment">Scheduled_Payment+Extra_Payment</definedName>
    <definedName name="UNBILD_REV_BUD">#REF!</definedName>
    <definedName name="UNBILLED">#REF!</definedName>
    <definedName name="UNBILLED_REVBUD">#REF!</definedName>
    <definedName name="UPDATED">[8]Input!$B$2</definedName>
    <definedName name="Values_Entered" localSheetId="1">IF('Annual Status 2023 '!Loan_Amount*'Annual Status 2023 '!Interest_Rate*'Annual Status 2023 '!Loan_Years*'Annual Status 2023 '!Loan_Start&gt;0,1,0)</definedName>
    <definedName name="Values_Entered" localSheetId="2">IF('Annual Status 2024 - Proposed'!Loan_Amount*'Annual Status 2024 - Proposed'!Interest_Rate*'Annual Status 2024 - Proposed'!Loan_Years*'Annual Status 2024 - Proposed'!Loan_Start&gt;0,1,0)</definedName>
    <definedName name="Values_Entered">IF(Loan_Amount*Interest_Rate*Loan_Years*Loan_Start&gt;0,1,0)</definedName>
    <definedName name="wert" localSheetId="1">#REF!</definedName>
    <definedName name="wert" localSheetId="2">#REF!</definedName>
    <definedName name="wert">#REF!</definedName>
    <definedName name="WHOLESALE">#REF!</definedName>
    <definedName name="WKSHEET3">#REF!</definedName>
    <definedName name="WOR_APR">[8]Working!$N:$N</definedName>
    <definedName name="WOR_AUG">[8]Working!$R:$R</definedName>
    <definedName name="WOR_DEC">[8]Working!$V:$V</definedName>
    <definedName name="WOR_EST_CHARGE_TYPE">[6]Working!$J:$J</definedName>
    <definedName name="WOR_FEB">[8]Working!$L:$L</definedName>
    <definedName name="WOR_JAN">[8]Working!$K:$K</definedName>
    <definedName name="WOR_JUL">[8]Working!$Q:$Q</definedName>
    <definedName name="WOR_JUN">[8]Working!$P:$P</definedName>
    <definedName name="WOR_MAR">[8]Working!$M:$M</definedName>
    <definedName name="WOR_MAY">[8]Working!$O:$O</definedName>
    <definedName name="WOR_NOV">[8]Working!$U:$U</definedName>
    <definedName name="WOR_OCT">[8]Working!$T:$T</definedName>
    <definedName name="WOR_PROJECT_DESCRIPTION">'[9]2018-2021'!$Y:$Y</definedName>
    <definedName name="WOR_SEP">[8]Working!$S:$S</definedName>
    <definedName name="WOR_TOTAL">'[9]2018-2021'!$W:$W</definedName>
    <definedName name="WOR_YEAR">'[9]2018-2021'!$J:$J</definedName>
    <definedName name="WORK_CM">[6]Working!$AA:$AA</definedName>
    <definedName name="WORK_CM_YTD">[6]Working!$AE:$AE</definedName>
    <definedName name="WORK_FP_GROUP">[11]Working!$AK:$AK</definedName>
    <definedName name="WORK_MTD">[6]Working!$AB:$AB</definedName>
    <definedName name="WORK_PROJECT_DESCRIPTION">[8]Working!$AC:$AC</definedName>
    <definedName name="WORK_QTD">[6]Working!$AC:$AC</definedName>
    <definedName name="WORK_SUMMARY_PROJECT_DESCRIPTION">[6]Working!$AG:$AG</definedName>
    <definedName name="WORK_TOTAL">[5]Working!$X:$X</definedName>
    <definedName name="WORK_WO_GROUP">[5]Working!$AF:$AF</definedName>
    <definedName name="WORK_YEAR">[8]Working!$J:$J</definedName>
    <definedName name="WORK_YTD">[6]Working!$AD:$AD</definedName>
    <definedName name="WPFORM421P">#REF!</definedName>
    <definedName name="YTD_ACT_ACT">#REF!</definedName>
    <definedName name="YTD_ACT_BUD">#REF!</definedName>
    <definedName name="YTD_BASE_REV">[12]BASE!$B$2:$N$27</definedName>
    <definedName name="YTD_GWH_SALES">#REF!</definedName>
    <definedName name="YTD_MISC_REV">#REF!</definedName>
    <definedName name="YTD_OTHR_ELECT_">#REF!</definedName>
    <definedName name="YTD_RENT">#REF!</definedName>
    <definedName name="YTD_RESIDUAL_RE">#REF!</definedName>
    <definedName name="YTDACTTBRR">#REF!</definedName>
    <definedName name="YTDBUDTBRR">#REF!</definedName>
    <definedName name="YTDOO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3" l="1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7" i="3"/>
  <c r="D57" i="3"/>
  <c r="E57" i="3"/>
  <c r="F57" i="3"/>
  <c r="H57" i="3"/>
  <c r="I57" i="3"/>
  <c r="J57" i="3"/>
  <c r="K57" i="3"/>
  <c r="L57" i="3"/>
  <c r="M57" i="3"/>
  <c r="C5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7" i="3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7" i="2"/>
  <c r="D57" i="2"/>
  <c r="E57" i="2"/>
  <c r="F57" i="2"/>
  <c r="H57" i="2"/>
  <c r="I57" i="2"/>
  <c r="J57" i="2"/>
  <c r="K57" i="2"/>
  <c r="L57" i="2"/>
  <c r="M57" i="2"/>
  <c r="C5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7" i="2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7" i="1"/>
  <c r="D57" i="1"/>
  <c r="E57" i="1"/>
  <c r="F57" i="1"/>
  <c r="H57" i="1"/>
  <c r="I57" i="1"/>
  <c r="J57" i="1"/>
  <c r="K57" i="1"/>
  <c r="L57" i="1"/>
  <c r="M57" i="1"/>
  <c r="C5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7" i="1"/>
  <c r="N57" i="3" l="1"/>
  <c r="G57" i="3"/>
  <c r="G57" i="2"/>
  <c r="N57" i="2"/>
  <c r="G57" i="1"/>
  <c r="N57" i="1"/>
  <c r="H5" i="3" l="1"/>
  <c r="G5" i="3"/>
  <c r="N5" i="3" s="1"/>
  <c r="H5" i="2"/>
  <c r="G5" i="2"/>
  <c r="N5" i="2" s="1"/>
  <c r="H60" i="3"/>
  <c r="N60" i="3" s="1"/>
  <c r="H5" i="1"/>
  <c r="G5" i="1"/>
  <c r="N5" i="1" l="1"/>
</calcChain>
</file>

<file path=xl/sharedStrings.xml><?xml version="1.0" encoding="utf-8"?>
<sst xmlns="http://schemas.openxmlformats.org/spreadsheetml/2006/main" count="231" uniqueCount="76">
  <si>
    <t>PGS 2022 ANNUAL STATUS REPORT</t>
  </si>
  <si>
    <t>Updated</t>
  </si>
  <si>
    <t>PLANT</t>
  </si>
  <si>
    <t>RESERVE</t>
  </si>
  <si>
    <t>Gross</t>
  </si>
  <si>
    <t>Depr</t>
  </si>
  <si>
    <t>Account</t>
  </si>
  <si>
    <t>Depr Description</t>
  </si>
  <si>
    <t>BOP</t>
  </si>
  <si>
    <t>Additions</t>
  </si>
  <si>
    <t>Retirements</t>
  </si>
  <si>
    <t>Adj / Xfers</t>
  </si>
  <si>
    <t>EOP</t>
  </si>
  <si>
    <t>Depreciation</t>
  </si>
  <si>
    <t>Salvage</t>
  </si>
  <si>
    <t>COR</t>
  </si>
  <si>
    <t>Rate</t>
  </si>
  <si>
    <t>39401 - CNG Station Equipment</t>
  </si>
  <si>
    <t>10500 - Future Use</t>
  </si>
  <si>
    <t>11501 - PGS Acq Adj (Reserve)</t>
  </si>
  <si>
    <t>30100 - Organization</t>
  </si>
  <si>
    <t>30200 - Franchise &amp; Consents</t>
  </si>
  <si>
    <t>30300 - Misc Intangible Plant</t>
  </si>
  <si>
    <t>30301 - Custom Intangible Plant</t>
  </si>
  <si>
    <t>30302 - SAP Intangible Plant</t>
  </si>
  <si>
    <t>33600-Renewable Natural Gas (RNG)</t>
  </si>
  <si>
    <t>36400-Liquified Natural Gas (LNG)</t>
  </si>
  <si>
    <t>37400 - Land Distribution</t>
  </si>
  <si>
    <t>37402 - Land Rights</t>
  </si>
  <si>
    <t>37500 - Structures &amp; Improvements</t>
  </si>
  <si>
    <t>37600 - Mains Steel</t>
  </si>
  <si>
    <t>37602 - Mains Plastic</t>
  </si>
  <si>
    <t>37700 - Compressor Equipment</t>
  </si>
  <si>
    <t>37800 - Meas &amp; Reg Station Eqp Gen</t>
  </si>
  <si>
    <t>37900 - Meas &amp; Reg Station Eqp City</t>
  </si>
  <si>
    <t>38000 - Services Steel</t>
  </si>
  <si>
    <t>38002 - Services Plastic</t>
  </si>
  <si>
    <t>38100 - Meters</t>
  </si>
  <si>
    <t>38200 - Meter Installations</t>
  </si>
  <si>
    <t>38300 - House Regulators</t>
  </si>
  <si>
    <t>38400 - House Regulator Installs</t>
  </si>
  <si>
    <t>38500 - Meas &amp; Reg Station Eqp Ind</t>
  </si>
  <si>
    <t>38602 - Other Property Cust Premise</t>
  </si>
  <si>
    <t>38608 - Other Property Cust Premise</t>
  </si>
  <si>
    <t>38700 - Other Equipment</t>
  </si>
  <si>
    <t>39000 - Structures &amp; Improvements</t>
  </si>
  <si>
    <t>39002 - Structur &amp; Improv Leasehold</t>
  </si>
  <si>
    <t>39100 - Office Furniture</t>
  </si>
  <si>
    <t>39101 - Computer Equipment</t>
  </si>
  <si>
    <t>39102 - Office Equipment</t>
  </si>
  <si>
    <t>39103 - Office Furniture</t>
  </si>
  <si>
    <t>39201 - Vehicles up to 1/2 Tons</t>
  </si>
  <si>
    <t>39202 - Vehicles from 1/2 - 1 Tons</t>
  </si>
  <si>
    <t>39203 - Airplane</t>
  </si>
  <si>
    <t>39204 - Trailers &amp; Other</t>
  </si>
  <si>
    <t>39205 - Vehicles over 1 Ton</t>
  </si>
  <si>
    <t xml:space="preserve">39300 - Stores Equipment </t>
  </si>
  <si>
    <t>39400 - Tools, Shop &amp; Garage Equip</t>
  </si>
  <si>
    <t>39500 - Laboratory Equipment</t>
  </si>
  <si>
    <t>39600 - Power Operated Equipment</t>
  </si>
  <si>
    <t>39700 - Communication Equipment</t>
  </si>
  <si>
    <t>39800 - Miscellaneous Equipment</t>
  </si>
  <si>
    <t>39900 - Other Tangible Property</t>
  </si>
  <si>
    <t>33601-Renewable Natural Gas (RNG) 104</t>
  </si>
  <si>
    <t>Check to the Tabs</t>
  </si>
  <si>
    <t xml:space="preserve">Account 37600 Includes Depreciation Credit </t>
  </si>
  <si>
    <t>PGS 2023 ANNUAL STATUS REPORT</t>
  </si>
  <si>
    <t>2023 Forecast</t>
  </si>
  <si>
    <t>RWIP Salvage</t>
  </si>
  <si>
    <t>RWIP COR</t>
  </si>
  <si>
    <t xml:space="preserve">Account 37600 - Mains Steel Includes FPSC Depreciation Credit </t>
  </si>
  <si>
    <t>PGS 2024 ANNUAL STATUS REPORT</t>
  </si>
  <si>
    <t>2024 Forecast</t>
  </si>
  <si>
    <t xml:space="preserve"> </t>
  </si>
  <si>
    <t>Note 1: The $34 million Amortization of Excess Depreciation Reserve was allocated over Distribution Plant based on the excess Theoretical Reserve as of 12/31/2024.  Prior to the transfer the full $34 million was all recorded in account 37600 Mains Steel.</t>
  </si>
  <si>
    <t>Note 2: The above reflects the proposed depreciation rates effective January 1,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</si>
</sst>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6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name val="Calibri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164" fontId="0" fillId="0" borderId="0" xfId="1" applyNumberFormat="1" applyFont="1" applyFill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quotePrefix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left"/>
    </xf>
    <xf numFmtId="165" fontId="2" fillId="0" borderId="0" xfId="2" applyNumberFormat="1" applyFont="1" applyFill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1" applyNumberFormat="1" applyFont="1" applyFill="1"/>
    <xf numFmtId="9" fontId="2" fillId="0" borderId="0" xfId="2" applyFont="1" applyFill="1" applyAlignment="1">
      <alignment horizontal="center"/>
    </xf>
    <xf numFmtId="0" fontId="2" fillId="0" borderId="0" xfId="1" applyNumberFormat="1" applyFont="1" applyFill="1" applyAlignment="1">
      <alignment horizontal="center"/>
    </xf>
    <xf numFmtId="164" fontId="2" fillId="0" borderId="2" xfId="1" applyNumberFormat="1" applyFont="1" applyFill="1" applyBorder="1"/>
    <xf numFmtId="9" fontId="2" fillId="0" borderId="0" xfId="0" applyNumberFormat="1" applyFont="1"/>
    <xf numFmtId="164" fontId="2" fillId="0" borderId="0" xfId="1" applyNumberFormat="1" applyFont="1" applyFill="1" applyAlignment="1">
      <alignment horizontal="center"/>
    </xf>
    <xf numFmtId="43" fontId="2" fillId="0" borderId="0" xfId="1" applyFont="1" applyFill="1" applyAlignment="1">
      <alignment horizontal="left"/>
    </xf>
    <xf numFmtId="43" fontId="2" fillId="0" borderId="0" xfId="1" quotePrefix="1" applyFont="1" applyFill="1" applyAlignment="1">
      <alignment horizontal="left"/>
    </xf>
    <xf numFmtId="43" fontId="3" fillId="0" borderId="0" xfId="1" applyFont="1" applyFill="1" applyAlignment="1">
      <alignment horizontal="left"/>
    </xf>
    <xf numFmtId="43" fontId="2" fillId="0" borderId="0" xfId="0" applyNumberFormat="1" applyFont="1"/>
    <xf numFmtId="43" fontId="0" fillId="0" borderId="0" xfId="1" applyFont="1" applyFill="1"/>
    <xf numFmtId="0" fontId="5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1" applyNumberFormat="1" applyFont="1" applyFill="1"/>
    <xf numFmtId="0" fontId="0" fillId="0" borderId="0" xfId="0" quotePrefix="1" applyAlignment="1">
      <alignment horizontal="left"/>
    </xf>
    <xf numFmtId="164" fontId="0" fillId="0" borderId="0" xfId="0" applyNumberFormat="1"/>
    <xf numFmtId="43" fontId="0" fillId="0" borderId="0" xfId="0" applyNumberFormat="1"/>
    <xf numFmtId="9" fontId="0" fillId="0" borderId="0" xfId="2" applyFont="1" applyFill="1" applyAlignment="1">
      <alignment horizontal="center"/>
    </xf>
    <xf numFmtId="9" fontId="0" fillId="0" borderId="0" xfId="0" applyNumberFormat="1"/>
    <xf numFmtId="0" fontId="4" fillId="0" borderId="0" xfId="0" applyFont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FUEL/ACTUAL/INTRCHNG/11_SALPU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SHARDATA/PLANT/4%20FORECAST/Monthly%20Forecast/SOP-Forecast/PGS/2019/7+5/Business%20Planning%20Schedules/PGS_2020-2021%20PGS%20Capital%20Budget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SHARDATA/PLANT/4%20FORECAST/Monthly%20Forecast/SOP-Forecast/PGS/2019/7+5/Business%20Planning%20Schedules/2019_PGS%207+5%20Capital%20Forecast_081419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etxb\Desktop\Base%20revenue%20030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Actuals\2018\Capital\01%20January\2018_01%20PGS%20Capital%20Expenditures%20Variance%20Analysis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FUEL/ACTUAL/INTRCHNG/Prior%20Years/Other%202009%20Files/Prior%20Years/Other%202007%20Files/Prior%20Years/Other%202006%20Files/Barbara%20J/03_SALPUR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borfs\PLZAFP1V\USERS\JFWHW\My%20Documents\2003%20Budget\Final%20Files%20for%202003%20Budget\SOP%20for%20Final%20Budget%20-%20050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FUEL/ACTUAL/INTRCHNG/11_PR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rategic%20Planning\Strategic%20Initiatives\Renewables\Financial%20Economic%20Model%20Dec%2013%20Final.xls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microsoft.com/office/2019/04/relationships/externalLinkLongPath" Target="Worksheet%20in%20C%20%20Users%20abuettikofer%20AppData%20Local%20Microsoft%20Windows%20Temporary%20Internet%20Files%20Content.Outlook%20BHVXXRG7%20Interface%20-%20Excel%20JE%20Upload.docx?3ADCAB77" TargetMode="External"/><Relationship Id="rId1" Type="http://schemas.openxmlformats.org/officeDocument/2006/relationships/externalLinkPath" Target="file:///\\3ADCAB77\Worksheet%20in%20C%20%20Users%20abuettikofer%20AppData%20Local%20Microsoft%20Windows%20Temporary%20Internet%20Files%20Content.Outlook%20BHVXXRG7%20Interface%20-%20Excel%20JE%20Upload.doc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sdmb\AppData\Local\Microsoft\Windows\Temporary%20Internet%20Files\Content.Outlook\K7ZEZHE0\Failure%20Rate%20Analys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_REPT\FIN_REPT\CLOSEOUT\PAGES\Revenue%20Pages\2009\02_February_09_RVPG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JKLAS\Plant%20Accting\OOR%20120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borfs\PLZAFP1V\PLT_ACCT\Data%20&amp;%20Apps\DATA\2003%20Monthly%20Reports\May_jak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T/2%20ACTUAL/Depreciation%20Studies/PGS/2022%20Depreciation%20Study/FPSC/Discovery/1st%20Data%20Request/2022%20PGS%20SOP%20Forecast%2010+2%202022-2024%20BV%20V.6%20for%20Depr%20Study%20proposed%20rat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FUEL/ACTUAL/INTRCHNG/10_SALPU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TECACTG\SHARDATA\PLANT\4%20FORECAST\Monthly%20Forecast\SOP-Forecast\PGS\2018\7+5\bv%20validation\2018_PGS%2007+05%20Capital%20Forecas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4%20FORECAST/Monthly%20Forecast/SOP-Forecast/PGS/2018/4+8/CAPEX/REV%20CIBS%20DRAFT3_02+10%20PGS%20Capital%20Forecas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sites/controller/RegPlantAccounting/PGS%20Regulatory%20Plant%20Reports/SOP/2019/PGS/Forecast/bv%20validation/2019_PGS%201+11%20Capital%20Forecas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kcpc\Local%20Settings\Temporary%20Internet%20Files\Content.Outlook\Z8TWNJ3F\Copy%20of%20JE90084_19_May_20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PLANT/4%20FORECAST/Monthly%20Forecast/SOP-Forecast/PGS/2018/1+11/BP%20CAPEX/2017_SGT%2005+07%20Capital%20Forecast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PLANT_ACCT/2017%20PLANT/SOP%20BUDGET/PGS%20BUDGET/CAPEX%20BV/5Y/2016-2021%20PGS%205%20Year%20Capital%20Forecast%20with%202017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 Review"/>
      <sheetName val="447 reclass items"/>
      <sheetName val="A B SALES"/>
      <sheetName val="RA &amp; Integrity Controls"/>
      <sheetName val="JE 6 Input"/>
      <sheetName val="JE 6 Form"/>
      <sheetName val="Unused Trans Reservations"/>
      <sheetName val="Trans Purch"/>
      <sheetName val="Trans Sales"/>
      <sheetName val="GSI Penalty refund"/>
      <sheetName val="GSI Imbalance Sales"/>
      <sheetName val="JURIS D SALES"/>
      <sheetName val="Juris D Input"/>
      <sheetName val="MKT BASED SALES"/>
      <sheetName val="COST BASED (CB) SALES"/>
      <sheetName val="SCH C BROKER SALES"/>
      <sheetName val="PR SALES"/>
      <sheetName val="447 &amp; 143 summary"/>
      <sheetName val="TOTAL SALES"/>
      <sheetName val="A B PURCH"/>
      <sheetName val="SCH J PURCH"/>
      <sheetName val="SCH REB (Renewable)"/>
      <sheetName val="SCH C BROKER PURCH"/>
      <sheetName val="SCH D PURCH "/>
      <sheetName val="COGEN PURCH"/>
      <sheetName val="HPP PURCH"/>
      <sheetName val="GSI PURCH"/>
      <sheetName val="OPT PROV_INADVT"/>
      <sheetName val="555 summary"/>
      <sheetName val="TOTAL PURCH"/>
      <sheetName val="DATA for Pres"/>
      <sheetName val="Presentation"/>
      <sheetName val="CM Paul no transm"/>
      <sheetName val="YTD Paul no transm"/>
      <sheetName val="FIN PG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  <sheetName val="Demand - Off System Sales "/>
      <sheetName val="$ per MWHs 2011"/>
      <sheetName val="MB SALES WKSHEET"/>
      <sheetName val="JM PURCHASE WKSHEET"/>
      <sheetName val="CM Paul with Transm"/>
      <sheetName val="YTD Paul with Transm"/>
      <sheetName val="Module1"/>
      <sheetName val="PR Breakout for Tom"/>
      <sheetName val="Purchase Power breakout for Tom"/>
      <sheetName val="FIN PG (2)"/>
      <sheetName val="Trans Purch Feb-Dec"/>
      <sheetName val="Adjustments"/>
      <sheetName val="Trans Purch Jan"/>
      <sheetName val="FIN PG "/>
      <sheetName val="$ per MWHs 2010"/>
      <sheetName val="Company_Abrev"/>
      <sheetName val="OPT PROV_INADVT_BUDGET"/>
      <sheetName val="SEP D SALES"/>
      <sheetName val="Presentation (2)"/>
      <sheetName val="11_SALPUR"/>
      <sheetName val="CM Paul"/>
      <sheetName val="YTD Pau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0-2021 Summary"/>
      <sheetName val="2020-2021 Detail"/>
      <sheetName val="2020"/>
      <sheetName val="2021"/>
      <sheetName val="2020 CIBS &amp; PPP"/>
      <sheetName val="2020_PP"/>
      <sheetName val="2021_PP"/>
      <sheetName val="CIBS"/>
      <sheetName val="2020 Map Table"/>
      <sheetName val="2021 Map Table"/>
      <sheetName val="Budget"/>
      <sheetName val="2019 Strat Plan"/>
      <sheetName val="Placeholder Removed from PP"/>
      <sheetName val="Project Description"/>
      <sheetName val="PowerPlant I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9 Forecast"/>
      <sheetName val="Specific FP"/>
      <sheetName val="Growth Initiatives"/>
      <sheetName val="2019 CIBS &amp; PPP"/>
      <sheetName val="2019 CIBS and PPP"/>
      <sheetName val="FY FCST to BUD"/>
      <sheetName val="FY CMF to Q1F"/>
      <sheetName val="FY CMF vs PMF (summary)"/>
      <sheetName val="Variance  mixture"/>
      <sheetName val="Variance to 02+10 Sum "/>
      <sheetName val="FQ 6"/>
      <sheetName val="Working Field Table"/>
      <sheetName val="FM Summary"/>
      <sheetName val="FQ Summary"/>
      <sheetName val="FY 5"/>
      <sheetName val="FY Summary"/>
      <sheetName val="FF 5"/>
      <sheetName val="FF Summary"/>
      <sheetName val="YTD FCST Balance"/>
      <sheetName val="Input"/>
      <sheetName val="CM Comparison"/>
      <sheetName val="Working"/>
      <sheetName val="Prior Forecast"/>
      <sheetName val="Q3 Forecast"/>
      <sheetName val="Q1 Forecast"/>
      <sheetName val="02+10F"/>
      <sheetName val="Pivot 2019B"/>
      <sheetName val="2019 Budget"/>
      <sheetName val="Pivot YTD 2017B"/>
      <sheetName val="Pivot YTD 2018B"/>
      <sheetName val="2018 Actuals"/>
      <sheetName val="Project Description"/>
      <sheetName val="PowerPlant ID"/>
      <sheetName val="FP Specific Conta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#REF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8"/>
      <sheetName val="M 1+11"/>
      <sheetName val="Variance to 1+11 Summary"/>
      <sheetName val="Variance to 1+11 Detail"/>
      <sheetName val="M 6"/>
      <sheetName val="Q 6"/>
      <sheetName val="Y 6"/>
      <sheetName val="MTD Summary"/>
      <sheetName val="QTD Summary"/>
      <sheetName val="YTD Summary"/>
      <sheetName val="Variance to Budget Detail"/>
      <sheetName val="Actuals Table"/>
      <sheetName val="Input"/>
      <sheetName val="Actuals"/>
      <sheetName val="Forecast"/>
      <sheetName val="Q2 Forecast"/>
      <sheetName val="Q1 Forecast"/>
      <sheetName val="Budget"/>
      <sheetName val="2017"/>
      <sheetName val="Field Table"/>
      <sheetName val="Project Description"/>
      <sheetName val="Location"/>
      <sheetName val="PowerPlant ID"/>
      <sheetName val="Specific FP Conta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B SALES"/>
      <sheetName val="JURIS D SALES"/>
      <sheetName val="JURIS J SALES"/>
      <sheetName val="J SALE IMBALANCE"/>
      <sheetName val="MKT BASED SALES"/>
      <sheetName val="SEP D SALES"/>
      <sheetName val="PR SALES"/>
      <sheetName val="BB4 HPP SALES"/>
      <sheetName val="TOTAL SALES"/>
      <sheetName val="HPP PURCH"/>
      <sheetName val="A B PURCH"/>
      <sheetName val="PR PURCH"/>
      <sheetName val="COGEN PURCH"/>
      <sheetName val="SCH J PURCH"/>
      <sheetName val="SMITH FIELD (SCH J)"/>
      <sheetName val="SCHED EOD-J"/>
      <sheetName val="SCH D PURCH "/>
      <sheetName val="PURCHASES FOR RESALE"/>
      <sheetName val="transmission charges"/>
      <sheetName val="OPT PROV_INADVT"/>
      <sheetName val="TOTAL PURCH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  <sheetName val="FIN PG 20"/>
      <sheetName val="Presentation"/>
      <sheetName val="JE 6 Input"/>
      <sheetName val="JE 6 Form"/>
      <sheetName val="Pg 21 Data"/>
      <sheetName val="Module1"/>
      <sheetName val="Notes"/>
      <sheetName val="Company_Abrev"/>
      <sheetName val="BUA"/>
      <sheetName val="ES"/>
      <sheetName val="TRANS BILL SUM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SA Spare Parts"/>
      <sheetName val="Rev Accts"/>
      <sheetName val="Procedures"/>
      <sheetName val="UPDATES"/>
      <sheetName val="2002 WS ACTUAL"/>
      <sheetName val="STMT OF PLT"/>
      <sheetName val="STMT OF PLT (Round)"/>
      <sheetName val="Page 34A"/>
      <sheetName val="Page 34B"/>
      <sheetName val="RWIP"/>
      <sheetName val="Trans Depr Clr"/>
      <sheetName val="105 Transfers"/>
      <sheetName val="BUDGET VS FORECAST"/>
      <sheetName val="CWIP 13mosDec"/>
      <sheetName val="CWIP 13mosMonthly"/>
      <sheetName val="AFUDC Month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Doc Review"/>
    </sheetNames>
    <sheetDataSet>
      <sheetData sheetId="0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V Inputs per HBryant"/>
      <sheetName val="New Info for followup meeting"/>
      <sheetName val="Sheet1"/>
      <sheetName val="Assumptions"/>
      <sheetName val=" Levelized"/>
      <sheetName val="Rev Req"/>
      <sheetName val="Avoided Cost"/>
      <sheetName val="Capital Invest"/>
      <sheetName val="DCF"/>
      <sheetName val="Income and Cash Flow"/>
      <sheetName val="Accretion Dilution"/>
      <sheetName val="Financials"/>
      <sheetName val="Capital Breakdown"/>
      <sheetName val="Roof Sq Foot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umentation"/>
      <sheetName val="UploadFile"/>
      <sheetName val="Lists"/>
      <sheetName val="Test"/>
    </sheetNames>
    <sheetDataSet>
      <sheetData sheetId="0"/>
      <sheetData sheetId="1"/>
      <sheetData sheetId="2" refreshError="1"/>
      <sheetData sheetId="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Objective"/>
      <sheetName val="Historical Data"/>
      <sheetName val="Weibull Analysis Results "/>
      <sheetName val="Cost Analysis"/>
      <sheetName val="2003 Weibull Analysis Results"/>
      <sheetName val="2003 Analyzed Data"/>
      <sheetName val="2003 Random Sample Generator "/>
      <sheetName val="2004 Random Sample Generator "/>
      <sheetName val="2004 Analyzed Data"/>
      <sheetName val="2004 Weibull Analysis Results "/>
      <sheetName val="2005 Random Sample Generator "/>
      <sheetName val="2005 Analyzed Data"/>
      <sheetName val="2005 Weibull Analysis Results"/>
      <sheetName val="2006 Random Sample Generator "/>
      <sheetName val="2006 Analyzed Data"/>
      <sheetName val="2006 Weibull Analysis Results"/>
      <sheetName val="2007 Random Sample Generator"/>
      <sheetName val="2007 Data Analyzed"/>
      <sheetName val="2007 Weibull Analysis Results"/>
      <sheetName val="2008 Random Sample Generator"/>
      <sheetName val="2008 Analyzed Data"/>
      <sheetName val="2008 Weibull Analysis Results "/>
      <sheetName val="2009 Random Sample Generator"/>
      <sheetName val="2009 Analyzed Data"/>
      <sheetName val="2009 Weibull Anaylsis Results"/>
      <sheetName val="2010 Random Sample Generator"/>
      <sheetName val="2010 Analyzed Data "/>
      <sheetName val="2010 Weibull Analysis Results"/>
      <sheetName val="2011 Random Sample Generator "/>
      <sheetName val="2011 Analyzed Data"/>
      <sheetName val="2011 Weibull Analysis Result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CEDURES"/>
      <sheetName val="DOWNLOAD"/>
      <sheetName val="UPDATES"/>
      <sheetName val="JE90046"/>
      <sheetName val="JE 90046 WKSHT"/>
      <sheetName val="RECAP REFORMAT"/>
      <sheetName val="RECAP"/>
      <sheetName val="JE185 Opt Prov"/>
      <sheetName val="JE85 Opt Prov"/>
      <sheetName val="14 WKSHEET"/>
      <sheetName val="PG 14 BACKUP"/>
      <sheetName val="PG 14  A_B_C_D"/>
      <sheetName val="PG 15 BACKUP"/>
      <sheetName val="PG 15 A_B_C_D"/>
      <sheetName val="16 WKSHEETS"/>
      <sheetName val="PG 16 BACKUP"/>
      <sheetName val="PG 16 A B C D"/>
      <sheetName val="PG 17"/>
      <sheetName val="WEB STATS"/>
      <sheetName val="PE_C FOR WEB STATS"/>
      <sheetName val="GWH"/>
      <sheetName val="BASE "/>
      <sheetName val="OUTPUT TO LINE WKSHT"/>
      <sheetName val="OUTPUT TO LINE"/>
      <sheetName val="UNBILLED MWH_RATE"/>
      <sheetName val="BUDGANALY (2)"/>
      <sheetName val="BUDGANALY"/>
      <sheetName val="ACTANALY (2)"/>
      <sheetName val="ACTANALY"/>
      <sheetName val="EIA 826"/>
      <sheetName val="EIA 15 back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OR VP Assumptions"/>
      <sheetName val="PROCEDURES"/>
      <sheetName val="Dist List"/>
      <sheetName val="UPDATES"/>
      <sheetName val="DOWNLOAD"/>
      <sheetName val="TO for RESID."/>
      <sheetName val="MISC SRV REV BACKUP"/>
      <sheetName val="MISC SRV DATA"/>
      <sheetName val="OOR PKG"/>
      <sheetName val="MISC SRV PKG"/>
      <sheetName val="OOR PRESENT."/>
      <sheetName val="RENT REV PRESEN"/>
      <sheetName val="MISC SRV PRESEN"/>
      <sheetName val="OOR BACKUP"/>
      <sheetName val="Monthly Detail by VP "/>
      <sheetName val="Detail by VP"/>
      <sheetName val="Detail by Component"/>
      <sheetName val="Summary by VP"/>
      <sheetName val="Executive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SA Spare Parts"/>
      <sheetName val="Rev Accts"/>
      <sheetName val="Procedures"/>
      <sheetName val="UPDATES"/>
      <sheetName val="2002 WS ACTUAL"/>
      <sheetName val="STMT OF PLT"/>
      <sheetName val="STMT OF PLT (Round)"/>
      <sheetName val="Page 34A"/>
      <sheetName val="Page 34B"/>
      <sheetName val="RWIP"/>
      <sheetName val="Trans Depr Clr"/>
      <sheetName val="105 Transfers"/>
      <sheetName val="BUDGET VS FORECAST"/>
      <sheetName val="CWIP 13mosDec"/>
      <sheetName val="CWIP 13mosMonthly"/>
      <sheetName val="AFUDC Monthl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eps"/>
      <sheetName val="Review 1"/>
      <sheetName val="Headers"/>
      <sheetName val="101 Adds"/>
      <sheetName val="Sheet5"/>
      <sheetName val="CPR Adds"/>
      <sheetName val="CWIP Balances net activity"/>
      <sheetName val="Manage All Data - Adds (2)"/>
      <sheetName val="CWIP Accumulation"/>
      <sheetName val="Manage All Data - Adds"/>
      <sheetName val="In Service Overrides"/>
      <sheetName val="300 Overrides"/>
      <sheetName val="Blanket FPs"/>
      <sheetName val="Brightmark Depr"/>
      <sheetName val="Master FP List"/>
      <sheetName val="Blanket % Reduction Map"/>
      <sheetName val="300 Account Map"/>
      <sheetName val="Classification"/>
      <sheetName val="Computer Equipment Override"/>
      <sheetName val="Retire %"/>
      <sheetName val="Appendix A-2 Amortization"/>
      <sheetName val="Depr Rates"/>
      <sheetName val="PGS PTD Actuals"/>
      <sheetName val="Sheet4"/>
      <sheetName val="Sheet3"/>
      <sheetName val="BV - ADDS"/>
      <sheetName val="Sheet6"/>
      <sheetName val="BV - COR"/>
      <sheetName val="BV - SALVAGE"/>
      <sheetName val="AFUDC"/>
      <sheetName val="Retirements"/>
      <sheetName val="300 Acct Desc"/>
      <sheetName val="Check"/>
      <sheetName val="Interface_i.SOP"/>
      <sheetName val="CPR Additions"/>
      <sheetName val="CPR Retirements"/>
      <sheetName val="CPR Xfer &amp; Adj"/>
      <sheetName val="Reserve Xfer &amp; Adj"/>
      <sheetName val="Reserve COR"/>
      <sheetName val="Reserve Salvage"/>
      <sheetName val="RWIP COR"/>
      <sheetName val="RWIP Salvage"/>
      <sheetName val="Depr Expense"/>
      <sheetName val="PLANT BALANCES"/>
      <sheetName val="RESERVE BALANCES"/>
      <sheetName val="NET PLANT"/>
      <sheetName val="Annual Status 2022"/>
      <sheetName val="Annual Status 2023 "/>
      <sheetName val="Annual Status 2024"/>
      <sheetName val="Annual Status 2024 - Proposed"/>
      <sheetName val="ASR 2024 Before new rates"/>
      <sheetName val="Depr Credit"/>
      <sheetName val="EMERA CF GAAP YTD "/>
      <sheetName val="CR Query"/>
      <sheetName val="Field Inputs"/>
      <sheetName val="SOP worksht"/>
      <sheetName val="SOP"/>
      <sheetName val="11+1 2020 vs 2+10 2020"/>
      <sheetName val="CIBSR 5+7 Forecas"/>
      <sheetName val="CIBSR 10Years"/>
      <sheetName val="Changes to Monthly Capex Scn 2"/>
      <sheetName val="Changes to Monthly Capex Retire"/>
      <sheetName val="2019-2024 Pivot"/>
      <sheetName val="EPM Input"/>
      <sheetName val="SOP v4 vs v3"/>
      <sheetName val="EPM v4 vs v3"/>
      <sheetName val="EPM v3 vs v2"/>
      <sheetName val="AFUDC Projects"/>
      <sheetName val="EPM 2023"/>
      <sheetName val="Sheet8"/>
      <sheetName val="CAPEX"/>
      <sheetName val="Business Planning Schedule"/>
      <sheetName val="BP 2018 Budget CAPEX"/>
      <sheetName val="BP 5+7 2017 CAPEX"/>
      <sheetName val="EMERA CF GAAP YTD"/>
      <sheetName val="Seg of CWIP- OLD"/>
      <sheetName val="TOTAL Asset Calc Projection"/>
      <sheetName val="CIBSR Summary"/>
      <sheetName val="CIBSR 2022"/>
      <sheetName val="CIBSR 2023"/>
      <sheetName val="CIBSR 2024"/>
      <sheetName val="CIBSR 2025"/>
      <sheetName val="CIBSR 2026"/>
      <sheetName val="CIBSR 2027"/>
      <sheetName val="Seg of CWIP"/>
      <sheetName val="SEG of CWIP ACT"/>
      <sheetName val="SEG of CWIP Report Download"/>
      <sheetName val="ANNUAL SUM"/>
      <sheetName val="Brightmark Lease"/>
      <sheetName val="Brightmark Lease Capex"/>
      <sheetName val="Rate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justments"/>
      <sheetName val="Doc Review"/>
      <sheetName val="RA &amp; Integrity Controls"/>
      <sheetName val="JE 6 Input"/>
      <sheetName val="JE 6 Form"/>
      <sheetName val="Unused Trans Reservations"/>
      <sheetName val="Trans Sales"/>
      <sheetName val="Trans Purch Feb-Dec"/>
      <sheetName val="Trans Purch Jan"/>
      <sheetName val="A B SALES"/>
      <sheetName val="GSI Imbalance Sales"/>
      <sheetName val="JURIS D SALES"/>
      <sheetName val="Juris D Input"/>
      <sheetName val="MKT BASED SALES"/>
      <sheetName val="COST BASED (CB) SALES"/>
      <sheetName val="SCH C BROKER SALES"/>
      <sheetName val="PR SALES"/>
      <sheetName val="TOTAL SALES"/>
      <sheetName val="447 &amp; 143 summary"/>
      <sheetName val="A B PURCH"/>
      <sheetName val="SCH J PURCH"/>
      <sheetName val="SCH REB (Renewable)"/>
      <sheetName val="SCH C BROKER PURCH"/>
      <sheetName val="SCH D PURCH "/>
      <sheetName val="COGEN PURCH"/>
      <sheetName val="HPP PURCH"/>
      <sheetName val="GSI PURCH"/>
      <sheetName val="OPT PROV_INADVT"/>
      <sheetName val="TOTAL PURCH"/>
      <sheetName val="555 summary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  <sheetName val="FIN PG "/>
      <sheetName val="Presentation"/>
      <sheetName val="Demand - Off System Sales "/>
      <sheetName val="$ per MWHs 2010"/>
      <sheetName val="MB SALES WKSHEET"/>
      <sheetName val="JM PURCHASE WKSHEET"/>
      <sheetName val="Module1"/>
      <sheetName val="Company_Abrev"/>
      <sheetName val="OPT PROV_INADVT_BUDGET"/>
      <sheetName val="SEP D SALES"/>
      <sheetName val="Trans Purch"/>
      <sheetName val="Presentation (2)"/>
      <sheetName val="FIN PG 20"/>
      <sheetName val="MB PURCHASE WKSHEET"/>
      <sheetName val="Macros"/>
      <sheetName val="J SALE IMBALANCE"/>
      <sheetName val="Juris D Input (2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8 Forecast"/>
      <sheetName val="Sheet1"/>
      <sheetName val="Specific FP"/>
      <sheetName val="Growth Initiatives"/>
      <sheetName val="2018 CIBS &amp; PPP"/>
      <sheetName val="FD 5"/>
      <sheetName val="Variance to PM Forecast Sum"/>
      <sheetName val="Variance to PM Forecast Detail"/>
      <sheetName val="FD 5 - 02+10"/>
      <sheetName val="Variance to 02+10 Sum "/>
      <sheetName val="Variance to 02+10"/>
      <sheetName val="FM 5"/>
      <sheetName val="FQ 6"/>
      <sheetName val="FM Summary"/>
      <sheetName val="FQ Summary"/>
      <sheetName val="FY 5"/>
      <sheetName val="FY Summary"/>
      <sheetName val="FF 5"/>
      <sheetName val="FF Summary"/>
      <sheetName val="Variance to Budget Detail"/>
      <sheetName val="Working Table"/>
      <sheetName val="Input"/>
      <sheetName val="Working"/>
      <sheetName val="Working Field Table"/>
      <sheetName val="PF Field Table"/>
      <sheetName val="Q2 Forecast"/>
      <sheetName val="Q1 Forecast"/>
      <sheetName val="Prior Forecast"/>
      <sheetName val="02+10F"/>
      <sheetName val="2018 Budget"/>
      <sheetName val="2017 Actuals"/>
      <sheetName val="2017 Budget"/>
      <sheetName val="Project Description"/>
      <sheetName val="PowerPlant ID"/>
      <sheetName val="FP Specific Conta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l"/>
      <sheetName val="take 1"/>
      <sheetName val="2018 Strat Plan"/>
      <sheetName val="2018 Forecast"/>
      <sheetName val="Specific FP"/>
      <sheetName val="Growth Initiatives"/>
      <sheetName val="2018 CIBS &amp; PPP"/>
      <sheetName val="FD 6"/>
      <sheetName val="Variance to 11+1 Summary"/>
      <sheetName val="Variance to 11+1 Detail"/>
      <sheetName val="FM 5"/>
      <sheetName val="FQ 6"/>
      <sheetName val="FY 5"/>
      <sheetName val="FF 5"/>
      <sheetName val="FM Summary"/>
      <sheetName val="FQ Summary"/>
      <sheetName val="FY Summary"/>
      <sheetName val="FF Summary"/>
      <sheetName val="Variance to Budget Detail"/>
      <sheetName val="Construction Plan"/>
      <sheetName val="Working Table"/>
      <sheetName val="Input"/>
      <sheetName val="Working"/>
      <sheetName val="Working Field Table"/>
      <sheetName val="PF Field Table"/>
      <sheetName val="Prior Forecast"/>
      <sheetName val="Q2 Forecast"/>
      <sheetName val="Q1 Forecast"/>
      <sheetName val="2018 Budget"/>
      <sheetName val="2017 Actuals"/>
      <sheetName val="2017 Budget"/>
      <sheetName val="Project Description"/>
      <sheetName val="PowerPlant ID"/>
      <sheetName val="FP Specific Conta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9 Forecast"/>
      <sheetName val="Sheet1"/>
      <sheetName val="Specific FP"/>
      <sheetName val="Growth Initiatives"/>
      <sheetName val="2019 CIBS &amp; PPP"/>
      <sheetName val="FD 5"/>
      <sheetName val="Variance to PM Forecast Sum"/>
      <sheetName val="Variance to Budget Detail"/>
      <sheetName val="Variance to PM Forecast Detail"/>
      <sheetName val="FD 5 - 02+10"/>
      <sheetName val="Variance to 02+10 Sum "/>
      <sheetName val="Variance to 02+10"/>
      <sheetName val="FM 5"/>
      <sheetName val="FQ 6"/>
      <sheetName val="Working Field Table"/>
      <sheetName val="FM Summary"/>
      <sheetName val="FQ Summary"/>
      <sheetName val="FY 5"/>
      <sheetName val="FY Summary"/>
      <sheetName val="FF 5"/>
      <sheetName val="FF Summary"/>
      <sheetName val="Working Table"/>
      <sheetName val="Input"/>
      <sheetName val="Sheet3"/>
      <sheetName val="Working"/>
      <sheetName val="PF Field Table"/>
      <sheetName val="Prior Forecast"/>
      <sheetName val="Q3 Forecast"/>
      <sheetName val="Q1 Forecast"/>
      <sheetName val="02+10F"/>
      <sheetName val="Pivot YTD 2018B"/>
      <sheetName val="2019 Budget"/>
      <sheetName val="Pivot YTD 2017B"/>
      <sheetName val="2017 Actuals"/>
      <sheetName val="2017 Budget"/>
      <sheetName val="Project Description"/>
      <sheetName val="PowerPlant ID"/>
      <sheetName val="FP Specific Conta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 &amp; Integrity Controls"/>
      <sheetName val="JE 90084"/>
      <sheetName val="WKSHEET 1"/>
      <sheetName val="WKSHEET 2"/>
      <sheetName val="Apr09WKSHEET 3"/>
      <sheetName val="Mar09WKSHEET 3"/>
      <sheetName val="Feb09WKSHEET 3"/>
      <sheetName val="Jan09WKSHEET 3"/>
      <sheetName val="Dec08WKSHEET 3"/>
      <sheetName val="Nov08WKSHEET 3"/>
      <sheetName val="Oct08WKSHEET 3"/>
      <sheetName val="Sep08WKSHEET 3"/>
      <sheetName val="Aug08WKSHEET 3"/>
      <sheetName val="Jul08WKSHEET 3"/>
      <sheetName val="Jun08WKSHEET 3"/>
      <sheetName val="May08WKSHEET 3"/>
      <sheetName val="BASE REV CALC"/>
      <sheetName val="Rate Analysis"/>
      <sheetName val="PCI30540 Totals"/>
      <sheetName val="Loss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CIBS &amp; PPP"/>
      <sheetName val="Working"/>
      <sheetName val="Prior Forecast"/>
      <sheetName val="Prior to 2017"/>
      <sheetName val="Project Description"/>
      <sheetName val="2017 Forecast"/>
      <sheetName val="5 Year"/>
      <sheetName val="FD 6"/>
      <sheetName val="FD 6.01"/>
      <sheetName val="FD Variance Detail"/>
      <sheetName val="FM 6"/>
      <sheetName val="FM 6.01"/>
      <sheetName val="FM Variance Detail"/>
      <sheetName val="FY 6"/>
      <sheetName val="FY 6.01"/>
      <sheetName val="FY Variance Detail"/>
      <sheetName val="FF 6"/>
      <sheetName val="FF 6.01"/>
      <sheetName val="FF Variance Detail"/>
      <sheetName val="Map Split"/>
      <sheetName val="TPA Ops Building"/>
      <sheetName val="TPA Training Yard"/>
      <sheetName val="Field Table-Working"/>
      <sheetName val="Field Table - PF"/>
      <sheetName val="Budget"/>
      <sheetName val="PowerPlant 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 Year"/>
      <sheetName val="PGS 2017 Approved Budget"/>
      <sheetName val="2018-2021"/>
      <sheetName val="Project Description"/>
      <sheetName val="----&gt;"/>
      <sheetName val="By Division Mary"/>
      <sheetName val="By Exp Type (add-Ret)"/>
      <sheetName val="FP"/>
      <sheetName val="Major Projects"/>
      <sheetName val="Exp Ty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63BFE-D0EF-4D69-947A-DBB222560A44}">
  <sheetPr>
    <tabColor rgb="FF99CCFF"/>
  </sheetPr>
  <dimension ref="A1:Z87"/>
  <sheetViews>
    <sheetView workbookViewId="0">
      <selection activeCell="B30" sqref="B30"/>
    </sheetView>
  </sheetViews>
  <sheetFormatPr defaultColWidth="8.5703125" defaultRowHeight="12.75"/>
  <cols>
    <col min="1" max="1" width="10.42578125" customWidth="1"/>
    <col min="2" max="2" width="43" bestFit="1" customWidth="1"/>
    <col min="3" max="3" width="15.42578125" bestFit="1" customWidth="1"/>
    <col min="4" max="4" width="16.42578125" bestFit="1" customWidth="1"/>
    <col min="5" max="5" width="19.42578125" bestFit="1" customWidth="1"/>
    <col min="6" max="6" width="17.42578125" bestFit="1" customWidth="1"/>
    <col min="7" max="7" width="15.42578125" bestFit="1" customWidth="1"/>
    <col min="8" max="8" width="16.5703125" bestFit="1" customWidth="1"/>
    <col min="9" max="9" width="19.42578125" bestFit="1" customWidth="1"/>
    <col min="10" max="10" width="16.5703125" bestFit="1" customWidth="1"/>
    <col min="11" max="11" width="14.42578125" bestFit="1" customWidth="1"/>
    <col min="12" max="12" width="12.42578125" bestFit="1" customWidth="1"/>
    <col min="13" max="13" width="17.42578125" bestFit="1" customWidth="1"/>
    <col min="14" max="14" width="14" bestFit="1" customWidth="1"/>
    <col min="15" max="15" width="11.42578125" style="3" bestFit="1" customWidth="1"/>
  </cols>
  <sheetData>
    <row r="1" spans="1:15" ht="18">
      <c r="A1" s="20" t="s">
        <v>0</v>
      </c>
    </row>
    <row r="3" spans="1:15">
      <c r="A3" t="s">
        <v>1</v>
      </c>
    </row>
    <row r="4" spans="1:15" ht="18">
      <c r="B4" s="20"/>
      <c r="C4" s="2" t="s">
        <v>2</v>
      </c>
      <c r="D4" s="2"/>
      <c r="E4" s="2"/>
      <c r="F4" s="2"/>
      <c r="G4" s="2" t="s">
        <v>2</v>
      </c>
      <c r="H4" s="2" t="s">
        <v>3</v>
      </c>
      <c r="I4" s="2"/>
      <c r="J4" s="2"/>
      <c r="K4" s="2"/>
      <c r="L4" s="2"/>
      <c r="M4" s="2"/>
      <c r="N4" s="2" t="s">
        <v>3</v>
      </c>
      <c r="O4" s="2">
        <v>2021</v>
      </c>
    </row>
    <row r="5" spans="1:15">
      <c r="A5" s="3"/>
      <c r="B5" s="3"/>
      <c r="C5" s="2">
        <v>2021</v>
      </c>
      <c r="D5" s="2"/>
      <c r="E5" s="2"/>
      <c r="F5" s="2"/>
      <c r="G5" s="2">
        <f>C5+1</f>
        <v>2022</v>
      </c>
      <c r="H5" s="2">
        <f>C5</f>
        <v>2021</v>
      </c>
      <c r="I5" s="2"/>
      <c r="J5" s="2"/>
      <c r="K5" s="2" t="s">
        <v>4</v>
      </c>
      <c r="L5" s="2" t="s">
        <v>4</v>
      </c>
      <c r="M5" s="2"/>
      <c r="N5" s="2">
        <f>G5</f>
        <v>2022</v>
      </c>
      <c r="O5" s="4" t="s">
        <v>5</v>
      </c>
    </row>
    <row r="6" spans="1:15">
      <c r="A6" s="5" t="s">
        <v>6</v>
      </c>
      <c r="B6" s="6" t="s">
        <v>7</v>
      </c>
      <c r="C6" s="5" t="s">
        <v>8</v>
      </c>
      <c r="D6" s="5" t="s">
        <v>9</v>
      </c>
      <c r="E6" s="5" t="s">
        <v>10</v>
      </c>
      <c r="F6" s="5" t="s">
        <v>11</v>
      </c>
      <c r="G6" s="5" t="s">
        <v>12</v>
      </c>
      <c r="H6" s="5" t="s">
        <v>8</v>
      </c>
      <c r="I6" s="5" t="s">
        <v>13</v>
      </c>
      <c r="J6" s="5" t="s">
        <v>10</v>
      </c>
      <c r="K6" s="5" t="s">
        <v>14</v>
      </c>
      <c r="L6" s="5" t="s">
        <v>15</v>
      </c>
      <c r="M6" s="5" t="s">
        <v>11</v>
      </c>
      <c r="N6" s="5" t="s">
        <v>12</v>
      </c>
      <c r="O6" s="5" t="s">
        <v>16</v>
      </c>
    </row>
    <row r="7" spans="1:15">
      <c r="A7" s="21">
        <v>10400</v>
      </c>
      <c r="B7" s="22" t="s">
        <v>17</v>
      </c>
      <c r="C7" s="1">
        <v>13128442.310000001</v>
      </c>
      <c r="D7" s="1">
        <v>0</v>
      </c>
      <c r="E7" s="1">
        <v>-10601440.890000001</v>
      </c>
      <c r="F7" s="1">
        <v>0</v>
      </c>
      <c r="G7" s="1">
        <f>SUM(C7:F7)</f>
        <v>2527001.42</v>
      </c>
      <c r="H7" s="1">
        <v>3441698.06</v>
      </c>
      <c r="I7" s="1">
        <v>389788.31999999989</v>
      </c>
      <c r="J7" s="1">
        <v>-10601440.890000001</v>
      </c>
      <c r="K7" s="1">
        <v>0</v>
      </c>
      <c r="L7" s="1">
        <v>0</v>
      </c>
      <c r="M7" s="1">
        <v>7427337.3799999999</v>
      </c>
      <c r="N7" s="1">
        <f>SUM(H7:M7)</f>
        <v>657382.86999999918</v>
      </c>
      <c r="O7" s="7">
        <v>0.05</v>
      </c>
    </row>
    <row r="8" spans="1:15">
      <c r="A8" s="21">
        <v>10500</v>
      </c>
      <c r="B8" s="22" t="s">
        <v>18</v>
      </c>
      <c r="C8" s="1">
        <v>1939551.55</v>
      </c>
      <c r="D8" s="1">
        <v>0</v>
      </c>
      <c r="E8" s="1">
        <v>0</v>
      </c>
      <c r="F8" s="1">
        <v>0</v>
      </c>
      <c r="G8" s="1">
        <f t="shared" ref="G8:G54" si="0">SUM(C8:F8)</f>
        <v>1939551.55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f t="shared" ref="N8:N54" si="1">SUM(H8:M8)</f>
        <v>0</v>
      </c>
      <c r="O8" s="7">
        <v>0</v>
      </c>
    </row>
    <row r="9" spans="1:15">
      <c r="A9" s="21">
        <v>11400</v>
      </c>
      <c r="B9" s="22" t="s">
        <v>19</v>
      </c>
      <c r="C9" s="1">
        <v>5031897.24</v>
      </c>
      <c r="D9" s="1">
        <v>0</v>
      </c>
      <c r="E9" s="1">
        <v>0</v>
      </c>
      <c r="F9" s="1">
        <v>0</v>
      </c>
      <c r="G9" s="1">
        <f t="shared" si="0"/>
        <v>5031897.24</v>
      </c>
      <c r="H9" s="1">
        <v>5028152.9800000144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f t="shared" si="1"/>
        <v>5028152.9800000144</v>
      </c>
      <c r="O9" s="7">
        <v>0</v>
      </c>
    </row>
    <row r="10" spans="1:15">
      <c r="A10" s="21">
        <v>30100</v>
      </c>
      <c r="B10" s="22" t="s">
        <v>20</v>
      </c>
      <c r="C10" s="1">
        <v>12620.1</v>
      </c>
      <c r="D10" s="1">
        <v>0</v>
      </c>
      <c r="E10" s="1">
        <v>0</v>
      </c>
      <c r="F10" s="1">
        <v>0</v>
      </c>
      <c r="G10" s="1">
        <f t="shared" si="0"/>
        <v>12620.1</v>
      </c>
      <c r="H10" s="1">
        <v>2.2737367544323206E-13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f t="shared" si="1"/>
        <v>2.2737367544323206E-13</v>
      </c>
      <c r="O10" s="7">
        <v>0</v>
      </c>
    </row>
    <row r="11" spans="1:15">
      <c r="A11" s="21">
        <v>30200</v>
      </c>
      <c r="B11" s="22" t="s">
        <v>21</v>
      </c>
      <c r="C11" s="1">
        <v>0</v>
      </c>
      <c r="D11" s="1">
        <v>0</v>
      </c>
      <c r="E11" s="1">
        <v>0</v>
      </c>
      <c r="F11" s="1">
        <v>0</v>
      </c>
      <c r="G11" s="1">
        <f t="shared" si="0"/>
        <v>0</v>
      </c>
      <c r="H11" s="1">
        <v>1.9258550310041755E-10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f t="shared" si="1"/>
        <v>1.9258550310041755E-10</v>
      </c>
      <c r="O11" s="7">
        <v>0.04</v>
      </c>
    </row>
    <row r="12" spans="1:15">
      <c r="A12" s="21">
        <v>30300</v>
      </c>
      <c r="B12" s="22" t="s">
        <v>22</v>
      </c>
      <c r="C12" s="1">
        <v>815325.07000000007</v>
      </c>
      <c r="D12" s="1">
        <v>0</v>
      </c>
      <c r="E12" s="1">
        <v>0</v>
      </c>
      <c r="F12" s="1">
        <v>0</v>
      </c>
      <c r="G12" s="1">
        <f t="shared" si="0"/>
        <v>815325.07000000007</v>
      </c>
      <c r="H12" s="1">
        <v>815325.0699999989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f t="shared" si="1"/>
        <v>815325.0699999989</v>
      </c>
      <c r="O12" s="7">
        <v>0.04</v>
      </c>
    </row>
    <row r="13" spans="1:15">
      <c r="A13" s="21">
        <v>30301</v>
      </c>
      <c r="B13" s="22" t="s">
        <v>23</v>
      </c>
      <c r="C13" s="1">
        <v>54992605.890000023</v>
      </c>
      <c r="D13" s="1">
        <v>6856246.5999999996</v>
      </c>
      <c r="E13" s="1">
        <v>-147824.76</v>
      </c>
      <c r="F13" s="1">
        <v>0</v>
      </c>
      <c r="G13" s="1">
        <f t="shared" si="0"/>
        <v>61701027.730000027</v>
      </c>
      <c r="H13" s="1">
        <v>20377774.279999997</v>
      </c>
      <c r="I13" s="1">
        <v>3954520.12</v>
      </c>
      <c r="J13" s="1">
        <v>-147824.76</v>
      </c>
      <c r="K13" s="1">
        <v>0</v>
      </c>
      <c r="L13" s="1">
        <v>0</v>
      </c>
      <c r="M13" s="1">
        <v>0</v>
      </c>
      <c r="N13" s="1">
        <f t="shared" si="1"/>
        <v>24184469.639999997</v>
      </c>
      <c r="O13" s="7">
        <v>6.6000000000000003E-2</v>
      </c>
    </row>
    <row r="14" spans="1:15">
      <c r="A14" s="21">
        <v>30302</v>
      </c>
      <c r="B14" s="22" t="s">
        <v>24</v>
      </c>
      <c r="C14" s="1">
        <v>0</v>
      </c>
      <c r="D14" s="1">
        <v>0</v>
      </c>
      <c r="E14" s="1">
        <v>0</v>
      </c>
      <c r="F14" s="1">
        <v>0</v>
      </c>
      <c r="G14" s="1">
        <f t="shared" si="0"/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f t="shared" si="1"/>
        <v>0</v>
      </c>
      <c r="O14" s="7">
        <v>0</v>
      </c>
    </row>
    <row r="15" spans="1:15">
      <c r="A15" s="21">
        <v>33600</v>
      </c>
      <c r="B15" s="22" t="s">
        <v>25</v>
      </c>
      <c r="C15" s="1">
        <v>0</v>
      </c>
      <c r="D15" s="1">
        <v>0</v>
      </c>
      <c r="E15" s="1">
        <v>0</v>
      </c>
      <c r="F15" s="1">
        <v>0</v>
      </c>
      <c r="G15" s="1">
        <f t="shared" si="0"/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f t="shared" si="1"/>
        <v>0</v>
      </c>
      <c r="O15" s="7">
        <v>3.5000000000000003E-2</v>
      </c>
    </row>
    <row r="16" spans="1:15">
      <c r="A16" s="21">
        <v>36400</v>
      </c>
      <c r="B16" s="22" t="s">
        <v>26</v>
      </c>
      <c r="C16" s="1">
        <v>0</v>
      </c>
      <c r="D16" s="1">
        <v>0</v>
      </c>
      <c r="E16" s="1">
        <v>0</v>
      </c>
      <c r="F16" s="1">
        <v>0</v>
      </c>
      <c r="G16" s="1">
        <f t="shared" si="0"/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f t="shared" si="1"/>
        <v>0</v>
      </c>
      <c r="O16" s="7">
        <v>3.5000000000000003E-2</v>
      </c>
    </row>
    <row r="17" spans="1:15">
      <c r="A17" s="21">
        <v>37400</v>
      </c>
      <c r="B17" s="22" t="s">
        <v>27</v>
      </c>
      <c r="C17" s="1">
        <v>14985872.639999997</v>
      </c>
      <c r="D17" s="1">
        <v>1171276.6299999999</v>
      </c>
      <c r="E17" s="1">
        <v>0</v>
      </c>
      <c r="F17" s="1">
        <v>0</v>
      </c>
      <c r="G17" s="1">
        <f t="shared" si="0"/>
        <v>16157149.269999996</v>
      </c>
      <c r="H17" s="1">
        <v>-60224.600000000413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f t="shared" si="1"/>
        <v>-60224.600000000413</v>
      </c>
      <c r="O17" s="7">
        <v>0</v>
      </c>
    </row>
    <row r="18" spans="1:15">
      <c r="A18" s="21">
        <v>37402</v>
      </c>
      <c r="B18" s="22" t="s">
        <v>28</v>
      </c>
      <c r="C18" s="1">
        <v>4268872.66</v>
      </c>
      <c r="D18" s="1">
        <v>0</v>
      </c>
      <c r="E18" s="1">
        <v>0</v>
      </c>
      <c r="F18" s="1">
        <v>0</v>
      </c>
      <c r="G18" s="1">
        <f t="shared" si="0"/>
        <v>4268872.66</v>
      </c>
      <c r="H18" s="1">
        <v>983638.73999999708</v>
      </c>
      <c r="I18" s="1">
        <v>55495.19999999999</v>
      </c>
      <c r="J18" s="1">
        <v>0</v>
      </c>
      <c r="K18" s="1">
        <v>0</v>
      </c>
      <c r="L18" s="1">
        <v>0</v>
      </c>
      <c r="M18" s="1">
        <v>0</v>
      </c>
      <c r="N18" s="1">
        <f t="shared" si="1"/>
        <v>1039133.939999997</v>
      </c>
      <c r="O18" s="7">
        <v>1.2999999999999999E-2</v>
      </c>
    </row>
    <row r="19" spans="1:15">
      <c r="A19" s="21">
        <v>37500</v>
      </c>
      <c r="B19" s="22" t="s">
        <v>29</v>
      </c>
      <c r="C19" s="1">
        <v>25824228.16</v>
      </c>
      <c r="D19" s="1">
        <v>706644.96000000008</v>
      </c>
      <c r="E19" s="1">
        <v>0</v>
      </c>
      <c r="F19" s="1">
        <v>0</v>
      </c>
      <c r="G19" s="1">
        <f t="shared" si="0"/>
        <v>26530873.120000001</v>
      </c>
      <c r="H19" s="1">
        <v>7748722.8400000054</v>
      </c>
      <c r="I19" s="1">
        <v>728236.7899999998</v>
      </c>
      <c r="J19" s="1">
        <v>0</v>
      </c>
      <c r="K19" s="1">
        <v>0</v>
      </c>
      <c r="L19" s="1">
        <v>0</v>
      </c>
      <c r="M19" s="1">
        <v>0</v>
      </c>
      <c r="N19" s="1">
        <f t="shared" si="1"/>
        <v>8476959.6300000045</v>
      </c>
      <c r="O19" s="7">
        <v>2.8000000000000001E-2</v>
      </c>
    </row>
    <row r="20" spans="1:15">
      <c r="A20" s="21">
        <v>37600</v>
      </c>
      <c r="B20" s="22" t="s">
        <v>30</v>
      </c>
      <c r="C20" s="1">
        <v>677690712.6099999</v>
      </c>
      <c r="D20" s="1">
        <v>59588526.220000006</v>
      </c>
      <c r="E20" s="1">
        <v>-970103.71999999986</v>
      </c>
      <c r="F20" s="1">
        <v>0</v>
      </c>
      <c r="G20" s="1">
        <f t="shared" si="0"/>
        <v>736309135.1099999</v>
      </c>
      <c r="H20" s="1">
        <v>213548874.25999999</v>
      </c>
      <c r="I20" s="1">
        <v>191267.48000000115</v>
      </c>
      <c r="J20" s="1">
        <v>-970103.71999999986</v>
      </c>
      <c r="K20" s="1">
        <v>-88474.330000000031</v>
      </c>
      <c r="L20" s="1">
        <v>-5411563.8499999996</v>
      </c>
      <c r="M20" s="1">
        <v>0</v>
      </c>
      <c r="N20" s="1">
        <f t="shared" si="1"/>
        <v>207269999.83999997</v>
      </c>
      <c r="O20" s="7">
        <v>2.1000000000000001E-2</v>
      </c>
    </row>
    <row r="21" spans="1:15">
      <c r="A21" s="21">
        <v>37602</v>
      </c>
      <c r="B21" s="22" t="s">
        <v>31</v>
      </c>
      <c r="C21" s="1">
        <v>716903779.41000021</v>
      </c>
      <c r="D21" s="1">
        <v>38039872.809999995</v>
      </c>
      <c r="E21" s="1">
        <v>-2499866.9399999995</v>
      </c>
      <c r="F21" s="1">
        <v>0</v>
      </c>
      <c r="G21" s="1">
        <f t="shared" si="0"/>
        <v>752443785.28000009</v>
      </c>
      <c r="H21" s="1">
        <v>216375142.35000008</v>
      </c>
      <c r="I21" s="1">
        <v>11804263.49</v>
      </c>
      <c r="J21" s="1">
        <v>-2499866.9399999995</v>
      </c>
      <c r="K21" s="1">
        <v>-53063.149999999994</v>
      </c>
      <c r="L21" s="1">
        <v>-3974157.7700000005</v>
      </c>
      <c r="M21" s="1">
        <v>0</v>
      </c>
      <c r="N21" s="1">
        <f t="shared" si="1"/>
        <v>221652317.98000008</v>
      </c>
      <c r="O21" s="7">
        <v>1.6E-2</v>
      </c>
    </row>
    <row r="22" spans="1:15">
      <c r="A22" s="21">
        <v>37700</v>
      </c>
      <c r="B22" s="22" t="s">
        <v>32</v>
      </c>
      <c r="C22" s="1">
        <v>19091947.57</v>
      </c>
      <c r="D22" s="1">
        <v>95350.330000000016</v>
      </c>
      <c r="E22" s="1">
        <v>0</v>
      </c>
      <c r="F22" s="1">
        <v>0</v>
      </c>
      <c r="G22" s="1">
        <f t="shared" si="0"/>
        <v>19187297.899999999</v>
      </c>
      <c r="H22" s="1">
        <v>263950.75</v>
      </c>
      <c r="I22" s="1">
        <v>574885.31999999995</v>
      </c>
      <c r="J22" s="1">
        <v>0</v>
      </c>
      <c r="K22" s="1">
        <v>-1470.5500000000002</v>
      </c>
      <c r="L22" s="1">
        <v>-67210.19</v>
      </c>
      <c r="M22" s="1">
        <v>0</v>
      </c>
      <c r="N22" s="1">
        <f t="shared" si="1"/>
        <v>770155.32999999984</v>
      </c>
      <c r="O22" s="7">
        <v>0.03</v>
      </c>
    </row>
    <row r="23" spans="1:15">
      <c r="A23" s="21">
        <v>37800</v>
      </c>
      <c r="B23" s="22" t="s">
        <v>33</v>
      </c>
      <c r="C23" s="1">
        <v>21356560.449999996</v>
      </c>
      <c r="D23" s="1">
        <v>934794.95000000007</v>
      </c>
      <c r="E23" s="1">
        <v>-160302.71999999997</v>
      </c>
      <c r="F23" s="1">
        <v>0</v>
      </c>
      <c r="G23" s="1">
        <f t="shared" si="0"/>
        <v>22131052.679999996</v>
      </c>
      <c r="H23" s="1">
        <v>4887995.589999998</v>
      </c>
      <c r="I23" s="1">
        <v>589424.93999999994</v>
      </c>
      <c r="J23" s="1">
        <v>-160302.71999999997</v>
      </c>
      <c r="K23" s="1">
        <v>0</v>
      </c>
      <c r="L23" s="1">
        <v>-109215.46</v>
      </c>
      <c r="M23" s="1">
        <v>0</v>
      </c>
      <c r="N23" s="1">
        <f t="shared" si="1"/>
        <v>5207902.3499999978</v>
      </c>
      <c r="O23" s="7">
        <v>2.7E-2</v>
      </c>
    </row>
    <row r="24" spans="1:15">
      <c r="A24" s="21">
        <v>37900</v>
      </c>
      <c r="B24" s="22" t="s">
        <v>34</v>
      </c>
      <c r="C24" s="1">
        <v>84861799.579999998</v>
      </c>
      <c r="D24" s="1">
        <v>11129230.190000001</v>
      </c>
      <c r="E24" s="1">
        <v>-24255.279999999999</v>
      </c>
      <c r="F24" s="1">
        <v>0</v>
      </c>
      <c r="G24" s="1">
        <f t="shared" si="0"/>
        <v>95966774.489999995</v>
      </c>
      <c r="H24" s="1">
        <v>16644366.159999995</v>
      </c>
      <c r="I24" s="1">
        <v>1927141.39</v>
      </c>
      <c r="J24" s="1">
        <v>-24255.279999999999</v>
      </c>
      <c r="K24" s="1">
        <v>0</v>
      </c>
      <c r="L24" s="1">
        <v>0</v>
      </c>
      <c r="M24" s="1">
        <v>0</v>
      </c>
      <c r="N24" s="1">
        <f t="shared" si="1"/>
        <v>18547252.269999992</v>
      </c>
      <c r="O24" s="7">
        <v>2.1000000000000001E-2</v>
      </c>
    </row>
    <row r="25" spans="1:15">
      <c r="A25" s="21">
        <v>38000</v>
      </c>
      <c r="B25" s="22" t="s">
        <v>35</v>
      </c>
      <c r="C25" s="1">
        <v>62844319.470000006</v>
      </c>
      <c r="D25" s="1">
        <v>5277037.9600000009</v>
      </c>
      <c r="E25" s="1">
        <v>-36015.140000000007</v>
      </c>
      <c r="F25" s="1">
        <v>0</v>
      </c>
      <c r="G25" s="1">
        <f t="shared" si="0"/>
        <v>68085342.290000007</v>
      </c>
      <c r="H25" s="1">
        <v>37842038.14000003</v>
      </c>
      <c r="I25" s="1">
        <v>2606834.77</v>
      </c>
      <c r="J25" s="1">
        <v>-36015.140000000007</v>
      </c>
      <c r="K25" s="1">
        <v>-10367.969999999999</v>
      </c>
      <c r="L25" s="1">
        <v>-684301.3899999999</v>
      </c>
      <c r="M25" s="1">
        <v>0</v>
      </c>
      <c r="N25" s="1">
        <f t="shared" si="1"/>
        <v>39718188.410000034</v>
      </c>
      <c r="O25" s="7">
        <v>0.04</v>
      </c>
    </row>
    <row r="26" spans="1:15">
      <c r="A26" s="21">
        <v>38002</v>
      </c>
      <c r="B26" s="22" t="s">
        <v>36</v>
      </c>
      <c r="C26" s="1">
        <v>487344020.80999994</v>
      </c>
      <c r="D26" s="1">
        <v>62233681.32</v>
      </c>
      <c r="E26" s="1">
        <v>-297871.56</v>
      </c>
      <c r="F26" s="1">
        <v>0</v>
      </c>
      <c r="G26" s="1">
        <f t="shared" si="0"/>
        <v>549279830.57000005</v>
      </c>
      <c r="H26" s="1">
        <v>196096102.13</v>
      </c>
      <c r="I26" s="1">
        <v>13873787.880000001</v>
      </c>
      <c r="J26" s="1">
        <v>-297871.56</v>
      </c>
      <c r="K26" s="1">
        <v>-34186.369999999995</v>
      </c>
      <c r="L26" s="1">
        <v>-2371310.2799999998</v>
      </c>
      <c r="M26" s="1">
        <v>0</v>
      </c>
      <c r="N26" s="1">
        <f t="shared" si="1"/>
        <v>207266521.79999998</v>
      </c>
      <c r="O26" s="7">
        <v>2.7E-2</v>
      </c>
    </row>
    <row r="27" spans="1:15">
      <c r="A27" s="21">
        <v>38100</v>
      </c>
      <c r="B27" s="22" t="s">
        <v>37</v>
      </c>
      <c r="C27" s="1">
        <v>84626200.10999997</v>
      </c>
      <c r="D27" s="1">
        <v>7955614.290000001</v>
      </c>
      <c r="E27" s="1">
        <v>0</v>
      </c>
      <c r="F27" s="1">
        <v>0</v>
      </c>
      <c r="G27" s="1">
        <f t="shared" si="0"/>
        <v>92581814.399999976</v>
      </c>
      <c r="H27" s="1">
        <v>33385931.739999972</v>
      </c>
      <c r="I27" s="1">
        <v>4405981.37</v>
      </c>
      <c r="J27" s="1">
        <v>0</v>
      </c>
      <c r="K27" s="1">
        <v>0</v>
      </c>
      <c r="L27" s="1">
        <v>0</v>
      </c>
      <c r="M27" s="1">
        <v>0</v>
      </c>
      <c r="N27" s="1">
        <f t="shared" si="1"/>
        <v>37791913.10999997</v>
      </c>
      <c r="O27" s="7">
        <v>0.05</v>
      </c>
    </row>
    <row r="28" spans="1:15">
      <c r="A28" s="21">
        <v>38200</v>
      </c>
      <c r="B28" s="22" t="s">
        <v>38</v>
      </c>
      <c r="C28" s="1">
        <v>81412880.449999988</v>
      </c>
      <c r="D28" s="1">
        <v>10932158.810000001</v>
      </c>
      <c r="E28" s="1">
        <v>0</v>
      </c>
      <c r="F28" s="1">
        <v>0</v>
      </c>
      <c r="G28" s="1">
        <f t="shared" si="0"/>
        <v>92345039.25999999</v>
      </c>
      <c r="H28" s="1">
        <v>35930411.419999994</v>
      </c>
      <c r="I28" s="1">
        <v>1889864.81</v>
      </c>
      <c r="J28" s="1">
        <v>0</v>
      </c>
      <c r="K28" s="1">
        <v>0</v>
      </c>
      <c r="L28" s="1">
        <v>0</v>
      </c>
      <c r="M28" s="1">
        <v>0</v>
      </c>
      <c r="N28" s="1">
        <f t="shared" si="1"/>
        <v>37820276.229999997</v>
      </c>
      <c r="O28" s="7">
        <v>2.1999999999999999E-2</v>
      </c>
    </row>
    <row r="29" spans="1:15">
      <c r="A29" s="21">
        <v>38300</v>
      </c>
      <c r="B29" s="22" t="s">
        <v>39</v>
      </c>
      <c r="C29" s="1">
        <v>18287448.070000004</v>
      </c>
      <c r="D29" s="1">
        <v>1638332.4799999997</v>
      </c>
      <c r="E29" s="1">
        <v>0</v>
      </c>
      <c r="F29" s="1">
        <v>0</v>
      </c>
      <c r="G29" s="1">
        <f t="shared" si="0"/>
        <v>19925780.550000004</v>
      </c>
      <c r="H29" s="1">
        <v>8755221.0500000026</v>
      </c>
      <c r="I29" s="1">
        <v>341869.44</v>
      </c>
      <c r="J29" s="1">
        <v>0</v>
      </c>
      <c r="K29" s="1">
        <v>0</v>
      </c>
      <c r="L29" s="1">
        <v>0</v>
      </c>
      <c r="M29" s="1">
        <v>0</v>
      </c>
      <c r="N29" s="1">
        <f t="shared" si="1"/>
        <v>9097090.4900000021</v>
      </c>
      <c r="O29" s="7">
        <v>1.7999999999999999E-2</v>
      </c>
    </row>
    <row r="30" spans="1:15">
      <c r="A30" s="21">
        <v>38400</v>
      </c>
      <c r="B30" s="22" t="s">
        <v>40</v>
      </c>
      <c r="C30" s="1">
        <v>32160125.440000001</v>
      </c>
      <c r="D30" s="1">
        <v>6517029.4899999993</v>
      </c>
      <c r="E30" s="1">
        <v>0</v>
      </c>
      <c r="F30" s="1">
        <v>0</v>
      </c>
      <c r="G30" s="1">
        <f t="shared" si="0"/>
        <v>38677154.93</v>
      </c>
      <c r="H30" s="1">
        <v>14788683.99</v>
      </c>
      <c r="I30" s="1">
        <v>665250.62</v>
      </c>
      <c r="J30" s="1">
        <v>0</v>
      </c>
      <c r="K30" s="1">
        <v>0</v>
      </c>
      <c r="L30" s="1">
        <v>0</v>
      </c>
      <c r="M30" s="1">
        <v>0</v>
      </c>
      <c r="N30" s="1">
        <f t="shared" si="1"/>
        <v>15453934.609999999</v>
      </c>
      <c r="O30" s="7">
        <v>1.9E-2</v>
      </c>
    </row>
    <row r="31" spans="1:15">
      <c r="A31" s="21">
        <v>38500</v>
      </c>
      <c r="B31" s="22" t="s">
        <v>41</v>
      </c>
      <c r="C31" s="1">
        <v>15049729.880000001</v>
      </c>
      <c r="D31" s="1">
        <v>147096.76</v>
      </c>
      <c r="E31" s="1">
        <v>0</v>
      </c>
      <c r="F31" s="1">
        <v>0</v>
      </c>
      <c r="G31" s="1">
        <f t="shared" si="0"/>
        <v>15196826.640000001</v>
      </c>
      <c r="H31" s="1">
        <v>6635165.2400000077</v>
      </c>
      <c r="I31" s="1">
        <v>346425.78</v>
      </c>
      <c r="J31" s="1">
        <v>0</v>
      </c>
      <c r="K31" s="1">
        <v>0</v>
      </c>
      <c r="L31" s="1">
        <v>0</v>
      </c>
      <c r="M31" s="1">
        <v>0</v>
      </c>
      <c r="N31" s="1">
        <f t="shared" si="1"/>
        <v>6981591.0200000079</v>
      </c>
      <c r="O31" s="7">
        <v>2.3E-2</v>
      </c>
    </row>
    <row r="32" spans="1:15">
      <c r="A32" s="21">
        <v>38602</v>
      </c>
      <c r="B32" s="22" t="s">
        <v>42</v>
      </c>
      <c r="C32" s="1">
        <v>0</v>
      </c>
      <c r="D32" s="1">
        <v>0</v>
      </c>
      <c r="E32" s="1">
        <v>0</v>
      </c>
      <c r="F32" s="1">
        <v>0</v>
      </c>
      <c r="G32" s="1">
        <f t="shared" si="0"/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f t="shared" si="1"/>
        <v>0</v>
      </c>
      <c r="O32" s="7">
        <v>0</v>
      </c>
    </row>
    <row r="33" spans="1:15">
      <c r="A33" s="21">
        <v>38608</v>
      </c>
      <c r="B33" s="22" t="s">
        <v>43</v>
      </c>
      <c r="C33" s="1">
        <v>0</v>
      </c>
      <c r="D33" s="1">
        <v>0</v>
      </c>
      <c r="E33" s="1">
        <v>0</v>
      </c>
      <c r="F33" s="1">
        <v>0</v>
      </c>
      <c r="G33" s="1">
        <f t="shared" si="0"/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f t="shared" si="1"/>
        <v>0</v>
      </c>
      <c r="O33" s="7">
        <v>0</v>
      </c>
    </row>
    <row r="34" spans="1:15">
      <c r="A34" s="21">
        <v>38700</v>
      </c>
      <c r="B34" s="22" t="s">
        <v>44</v>
      </c>
      <c r="C34" s="1">
        <v>12926003.25</v>
      </c>
      <c r="D34" s="1">
        <v>506839.74000000005</v>
      </c>
      <c r="E34" s="1">
        <v>-999.96</v>
      </c>
      <c r="F34" s="1">
        <v>0</v>
      </c>
      <c r="G34" s="1">
        <f t="shared" si="0"/>
        <v>13431843.029999999</v>
      </c>
      <c r="H34" s="1">
        <v>5037045.6399999978</v>
      </c>
      <c r="I34" s="1">
        <v>392828.08999999997</v>
      </c>
      <c r="J34" s="1">
        <v>-999.96</v>
      </c>
      <c r="K34" s="1">
        <v>1325</v>
      </c>
      <c r="L34" s="1">
        <v>0</v>
      </c>
      <c r="M34" s="1">
        <v>0</v>
      </c>
      <c r="N34" s="1">
        <f t="shared" si="1"/>
        <v>5430198.7699999977</v>
      </c>
      <c r="O34" s="7">
        <v>0.03</v>
      </c>
    </row>
    <row r="35" spans="1:15">
      <c r="A35" s="21">
        <v>39000</v>
      </c>
      <c r="B35" s="22" t="s">
        <v>45</v>
      </c>
      <c r="C35" s="1">
        <v>28184.34</v>
      </c>
      <c r="D35" s="1">
        <v>0</v>
      </c>
      <c r="E35" s="1">
        <v>0</v>
      </c>
      <c r="F35" s="1">
        <v>0</v>
      </c>
      <c r="G35" s="1">
        <f t="shared" si="0"/>
        <v>28184.34</v>
      </c>
      <c r="H35" s="1">
        <v>14882.159999999902</v>
      </c>
      <c r="I35" s="1">
        <v>676.44</v>
      </c>
      <c r="J35" s="1">
        <v>0</v>
      </c>
      <c r="K35" s="1">
        <v>0</v>
      </c>
      <c r="L35" s="1">
        <v>0</v>
      </c>
      <c r="M35" s="1">
        <v>0</v>
      </c>
      <c r="N35" s="1">
        <f t="shared" si="1"/>
        <v>15558.599999999902</v>
      </c>
      <c r="O35" s="7">
        <v>2.4E-2</v>
      </c>
    </row>
    <row r="36" spans="1:15">
      <c r="A36" s="21">
        <v>39002</v>
      </c>
      <c r="B36" s="22" t="s">
        <v>46</v>
      </c>
      <c r="C36" s="1">
        <v>134159.97</v>
      </c>
      <c r="D36" s="1">
        <v>0</v>
      </c>
      <c r="E36" s="1">
        <v>0</v>
      </c>
      <c r="F36" s="1">
        <v>0</v>
      </c>
      <c r="G36" s="1">
        <f t="shared" si="0"/>
        <v>134159.97</v>
      </c>
      <c r="H36" s="1">
        <v>30101.140000000003</v>
      </c>
      <c r="I36" s="1">
        <v>3354</v>
      </c>
      <c r="J36" s="1">
        <v>0</v>
      </c>
      <c r="K36" s="1">
        <v>0</v>
      </c>
      <c r="L36" s="1">
        <v>0</v>
      </c>
      <c r="M36" s="1">
        <v>0</v>
      </c>
      <c r="N36" s="1">
        <f t="shared" si="1"/>
        <v>33455.14</v>
      </c>
      <c r="O36" s="7">
        <v>2.4E-2</v>
      </c>
    </row>
    <row r="37" spans="1:15">
      <c r="A37" s="21">
        <v>39100</v>
      </c>
      <c r="B37" s="22" t="s">
        <v>47</v>
      </c>
      <c r="C37" s="1">
        <v>1878514.61</v>
      </c>
      <c r="D37" s="1">
        <v>31734.79</v>
      </c>
      <c r="E37" s="1">
        <v>0</v>
      </c>
      <c r="F37" s="1">
        <v>0</v>
      </c>
      <c r="G37" s="1">
        <f t="shared" si="0"/>
        <v>1910249.4000000001</v>
      </c>
      <c r="H37" s="1">
        <v>879809.84000000218</v>
      </c>
      <c r="I37" s="1">
        <v>111763.1</v>
      </c>
      <c r="J37" s="1">
        <v>0</v>
      </c>
      <c r="K37" s="1">
        <v>0</v>
      </c>
      <c r="L37" s="1">
        <v>0</v>
      </c>
      <c r="M37" s="1">
        <v>0</v>
      </c>
      <c r="N37" s="1">
        <f t="shared" si="1"/>
        <v>991572.94000000216</v>
      </c>
      <c r="O37" s="7">
        <v>5.8999999999999997E-2</v>
      </c>
    </row>
    <row r="38" spans="1:15">
      <c r="A38" s="21">
        <v>39101</v>
      </c>
      <c r="B38" s="22" t="s">
        <v>48</v>
      </c>
      <c r="C38" s="1">
        <v>3210854.290000001</v>
      </c>
      <c r="D38" s="1">
        <v>47509.97</v>
      </c>
      <c r="E38" s="1">
        <v>0</v>
      </c>
      <c r="F38" s="1">
        <v>0</v>
      </c>
      <c r="G38" s="1">
        <f t="shared" si="0"/>
        <v>3258364.2600000012</v>
      </c>
      <c r="H38" s="1">
        <v>2468545.5899999971</v>
      </c>
      <c r="I38" s="1">
        <v>358849.33</v>
      </c>
      <c r="J38" s="1">
        <v>0</v>
      </c>
      <c r="K38" s="1">
        <v>0</v>
      </c>
      <c r="L38" s="1">
        <v>0</v>
      </c>
      <c r="M38" s="1">
        <v>0</v>
      </c>
      <c r="N38" s="1">
        <f t="shared" si="1"/>
        <v>2827394.9199999971</v>
      </c>
      <c r="O38" s="7">
        <v>0.111</v>
      </c>
    </row>
    <row r="39" spans="1:15">
      <c r="A39" s="21">
        <v>39102</v>
      </c>
      <c r="B39" s="22" t="s">
        <v>49</v>
      </c>
      <c r="C39" s="1">
        <v>1463999.88</v>
      </c>
      <c r="D39" s="1">
        <v>67254.5</v>
      </c>
      <c r="E39" s="1">
        <v>-1580.5900000000001</v>
      </c>
      <c r="F39" s="1">
        <v>0</v>
      </c>
      <c r="G39" s="1">
        <f t="shared" si="0"/>
        <v>1529673.7899999998</v>
      </c>
      <c r="H39" s="1">
        <v>765811.85000000009</v>
      </c>
      <c r="I39" s="1">
        <v>98559.69</v>
      </c>
      <c r="J39" s="1">
        <v>-1580.5900000000001</v>
      </c>
      <c r="K39" s="1">
        <v>0</v>
      </c>
      <c r="L39" s="1">
        <v>0</v>
      </c>
      <c r="M39" s="1">
        <v>0</v>
      </c>
      <c r="N39" s="1">
        <f t="shared" si="1"/>
        <v>862790.95000000007</v>
      </c>
      <c r="O39" s="7">
        <v>6.7000000000000004E-2</v>
      </c>
    </row>
    <row r="40" spans="1:15">
      <c r="A40" s="21">
        <v>39103</v>
      </c>
      <c r="B40" s="22" t="s">
        <v>50</v>
      </c>
      <c r="C40" s="1">
        <v>0</v>
      </c>
      <c r="D40" s="1">
        <v>0</v>
      </c>
      <c r="E40" s="1">
        <v>0</v>
      </c>
      <c r="F40" s="1">
        <v>0</v>
      </c>
      <c r="G40" s="1">
        <f t="shared" si="0"/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f t="shared" si="1"/>
        <v>0</v>
      </c>
      <c r="O40" s="7">
        <v>0</v>
      </c>
    </row>
    <row r="41" spans="1:15">
      <c r="A41" s="21">
        <v>39201</v>
      </c>
      <c r="B41" s="22" t="s">
        <v>51</v>
      </c>
      <c r="C41" s="1">
        <v>8019567.6500000004</v>
      </c>
      <c r="D41" s="1">
        <v>1724117.87</v>
      </c>
      <c r="E41" s="1">
        <v>-531938.64</v>
      </c>
      <c r="F41" s="1">
        <v>0</v>
      </c>
      <c r="G41" s="1">
        <f t="shared" si="0"/>
        <v>9211746.879999999</v>
      </c>
      <c r="H41" s="1">
        <v>4853691.2699999958</v>
      </c>
      <c r="I41" s="1">
        <v>583949.18999999994</v>
      </c>
      <c r="J41" s="1">
        <v>-531938.64</v>
      </c>
      <c r="K41" s="1">
        <v>237600.69</v>
      </c>
      <c r="L41" s="1">
        <v>-44931.199999999997</v>
      </c>
      <c r="M41" s="1">
        <v>0</v>
      </c>
      <c r="N41" s="1">
        <f t="shared" si="1"/>
        <v>5098371.3099999959</v>
      </c>
      <c r="O41" s="7">
        <v>7.0000000000000007E-2</v>
      </c>
    </row>
    <row r="42" spans="1:15">
      <c r="A42" s="21">
        <v>39202</v>
      </c>
      <c r="B42" s="22" t="s">
        <v>52</v>
      </c>
      <c r="C42" s="1">
        <v>15737019.24</v>
      </c>
      <c r="D42" s="1">
        <v>2475253.83</v>
      </c>
      <c r="E42" s="1">
        <v>-408618.38</v>
      </c>
      <c r="F42" s="1">
        <v>0</v>
      </c>
      <c r="G42" s="1">
        <f t="shared" si="0"/>
        <v>17803654.690000001</v>
      </c>
      <c r="H42" s="1">
        <v>6778740.049999998</v>
      </c>
      <c r="I42" s="1">
        <v>929529.84</v>
      </c>
      <c r="J42" s="1">
        <v>-408618.38</v>
      </c>
      <c r="K42" s="1">
        <v>132684.81</v>
      </c>
      <c r="L42" s="1">
        <v>-76132.37000000001</v>
      </c>
      <c r="M42" s="1">
        <v>0</v>
      </c>
      <c r="N42" s="1">
        <f t="shared" si="1"/>
        <v>7356203.9499999974</v>
      </c>
      <c r="O42" s="7">
        <v>5.6000000000000001E-2</v>
      </c>
    </row>
    <row r="43" spans="1:15">
      <c r="A43" s="21">
        <v>39203</v>
      </c>
      <c r="B43" s="22" t="s">
        <v>53</v>
      </c>
      <c r="C43" s="1">
        <v>0</v>
      </c>
      <c r="D43" s="1">
        <v>0</v>
      </c>
      <c r="E43" s="1">
        <v>0</v>
      </c>
      <c r="F43" s="1">
        <v>0</v>
      </c>
      <c r="G43" s="1">
        <f t="shared" si="0"/>
        <v>0</v>
      </c>
      <c r="H43" s="1">
        <v>3.7252922968633584E-11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f t="shared" si="1"/>
        <v>3.7252922968633584E-11</v>
      </c>
      <c r="O43" s="7">
        <v>0</v>
      </c>
    </row>
    <row r="44" spans="1:15">
      <c r="A44" s="21">
        <v>39204</v>
      </c>
      <c r="B44" s="22" t="s">
        <v>54</v>
      </c>
      <c r="C44" s="1">
        <v>3282003.1499999994</v>
      </c>
      <c r="D44" s="1">
        <v>14459.36</v>
      </c>
      <c r="E44" s="1">
        <v>0</v>
      </c>
      <c r="F44" s="1">
        <v>0</v>
      </c>
      <c r="G44" s="1">
        <f t="shared" si="0"/>
        <v>3296462.5099999993</v>
      </c>
      <c r="H44" s="1">
        <v>598598.9</v>
      </c>
      <c r="I44" s="1">
        <v>95234.780000000013</v>
      </c>
      <c r="J44" s="1">
        <v>0</v>
      </c>
      <c r="K44" s="1">
        <v>0</v>
      </c>
      <c r="L44" s="1">
        <v>0</v>
      </c>
      <c r="M44" s="1">
        <v>0</v>
      </c>
      <c r="N44" s="1">
        <f t="shared" si="1"/>
        <v>693833.68</v>
      </c>
      <c r="O44" s="7">
        <v>2.9000000000000001E-2</v>
      </c>
    </row>
    <row r="45" spans="1:15" ht="13.5" customHeight="1">
      <c r="A45" s="21">
        <v>39205</v>
      </c>
      <c r="B45" s="22" t="s">
        <v>55</v>
      </c>
      <c r="C45" s="1">
        <v>2904243.62</v>
      </c>
      <c r="D45" s="1">
        <v>0</v>
      </c>
      <c r="E45" s="1">
        <v>-340104.39</v>
      </c>
      <c r="F45" s="1">
        <v>0</v>
      </c>
      <c r="G45" s="1">
        <f t="shared" si="0"/>
        <v>2564139.23</v>
      </c>
      <c r="H45" s="1">
        <v>1242102.2299999993</v>
      </c>
      <c r="I45" s="1">
        <v>181201.91999999998</v>
      </c>
      <c r="J45" s="1">
        <v>-340104.39</v>
      </c>
      <c r="K45" s="1">
        <v>17858</v>
      </c>
      <c r="L45" s="1">
        <v>-2958.6600000000003</v>
      </c>
      <c r="M45" s="1">
        <v>0</v>
      </c>
      <c r="N45" s="1">
        <f t="shared" si="1"/>
        <v>1098099.0999999994</v>
      </c>
      <c r="O45" s="7">
        <v>6.6000000000000003E-2</v>
      </c>
    </row>
    <row r="46" spans="1:15">
      <c r="A46" s="21">
        <v>39300</v>
      </c>
      <c r="B46" s="22" t="s">
        <v>56</v>
      </c>
      <c r="C46" s="1">
        <v>1283.3900000000001</v>
      </c>
      <c r="D46" s="1">
        <v>0</v>
      </c>
      <c r="E46" s="1">
        <v>0</v>
      </c>
      <c r="F46" s="1">
        <v>0</v>
      </c>
      <c r="G46" s="1">
        <f t="shared" si="0"/>
        <v>1283.3900000000001</v>
      </c>
      <c r="H46" s="1">
        <v>484.08000000006774</v>
      </c>
      <c r="I46" s="1">
        <v>53.880000000000017</v>
      </c>
      <c r="J46" s="1">
        <v>0</v>
      </c>
      <c r="K46" s="1">
        <v>0</v>
      </c>
      <c r="L46" s="1">
        <v>0</v>
      </c>
      <c r="M46" s="1">
        <v>0</v>
      </c>
      <c r="N46" s="1">
        <f t="shared" si="1"/>
        <v>537.96000000006779</v>
      </c>
      <c r="O46" s="7">
        <v>4.2000000000000003E-2</v>
      </c>
    </row>
    <row r="47" spans="1:15">
      <c r="A47" s="21">
        <v>39400</v>
      </c>
      <c r="B47" s="22" t="s">
        <v>57</v>
      </c>
      <c r="C47" s="1">
        <v>7040325.8900000006</v>
      </c>
      <c r="D47" s="1">
        <v>70095.72</v>
      </c>
      <c r="E47" s="1">
        <v>0</v>
      </c>
      <c r="F47" s="1">
        <v>0</v>
      </c>
      <c r="G47" s="1">
        <f t="shared" si="0"/>
        <v>7110421.6100000003</v>
      </c>
      <c r="H47" s="1">
        <v>3701436.5199999986</v>
      </c>
      <c r="I47" s="1">
        <v>395508.63</v>
      </c>
      <c r="J47" s="1">
        <v>0</v>
      </c>
      <c r="K47" s="1">
        <v>0</v>
      </c>
      <c r="L47" s="1">
        <v>0</v>
      </c>
      <c r="M47" s="1">
        <v>0</v>
      </c>
      <c r="N47" s="1">
        <f t="shared" si="1"/>
        <v>4096945.1499999985</v>
      </c>
      <c r="O47" s="7">
        <v>5.6000000000000001E-2</v>
      </c>
    </row>
    <row r="48" spans="1:15">
      <c r="A48" s="21">
        <v>39401</v>
      </c>
      <c r="B48" s="22" t="s">
        <v>17</v>
      </c>
      <c r="C48" s="1">
        <v>54248.67</v>
      </c>
      <c r="D48" s="1">
        <v>4788.5600000000004</v>
      </c>
      <c r="E48" s="1">
        <v>0</v>
      </c>
      <c r="F48" s="1">
        <v>0</v>
      </c>
      <c r="G48" s="1">
        <f t="shared" si="0"/>
        <v>59037.229999999996</v>
      </c>
      <c r="H48" s="1">
        <v>5651.5</v>
      </c>
      <c r="I48" s="1">
        <v>2932.66</v>
      </c>
      <c r="J48" s="1">
        <v>0</v>
      </c>
      <c r="K48" s="1">
        <v>0</v>
      </c>
      <c r="L48" s="1">
        <v>0</v>
      </c>
      <c r="M48" s="1">
        <v>0</v>
      </c>
      <c r="N48" s="1">
        <f t="shared" si="1"/>
        <v>8584.16</v>
      </c>
      <c r="O48" s="7">
        <v>0.05</v>
      </c>
    </row>
    <row r="49" spans="1:26">
      <c r="A49" s="21">
        <v>39500</v>
      </c>
      <c r="B49" s="22" t="s">
        <v>58</v>
      </c>
      <c r="C49" s="1">
        <v>0</v>
      </c>
      <c r="D49" s="1">
        <v>0</v>
      </c>
      <c r="E49" s="1">
        <v>0</v>
      </c>
      <c r="F49" s="1">
        <v>0</v>
      </c>
      <c r="G49" s="1">
        <f t="shared" si="0"/>
        <v>0</v>
      </c>
      <c r="H49" s="1">
        <v>1.4915713109076023E-10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f t="shared" si="1"/>
        <v>1.4915713109076023E-10</v>
      </c>
      <c r="O49" s="7">
        <v>0.05</v>
      </c>
    </row>
    <row r="50" spans="1:26">
      <c r="A50" s="21">
        <v>39600</v>
      </c>
      <c r="B50" s="22" t="s">
        <v>59</v>
      </c>
      <c r="C50" s="1">
        <v>3105360.03</v>
      </c>
      <c r="D50" s="1">
        <v>10696.08</v>
      </c>
      <c r="E50" s="1">
        <v>0</v>
      </c>
      <c r="F50" s="1">
        <v>0</v>
      </c>
      <c r="G50" s="1">
        <f t="shared" si="0"/>
        <v>3116056.11</v>
      </c>
      <c r="H50" s="1">
        <v>1984466.2800000005</v>
      </c>
      <c r="I50" s="1">
        <v>83868.779999999984</v>
      </c>
      <c r="J50" s="1">
        <v>0</v>
      </c>
      <c r="K50" s="1">
        <v>0</v>
      </c>
      <c r="L50" s="1">
        <v>0</v>
      </c>
      <c r="M50" s="1">
        <v>0</v>
      </c>
      <c r="N50" s="1">
        <f t="shared" si="1"/>
        <v>2068335.0600000005</v>
      </c>
      <c r="O50" s="7">
        <v>2.7E-2</v>
      </c>
    </row>
    <row r="51" spans="1:26">
      <c r="A51" s="21">
        <v>39700</v>
      </c>
      <c r="B51" s="22" t="s">
        <v>60</v>
      </c>
      <c r="C51" s="1">
        <v>3060528.5200000005</v>
      </c>
      <c r="D51" s="1">
        <v>0</v>
      </c>
      <c r="E51" s="1">
        <v>-100377.66</v>
      </c>
      <c r="F51" s="1">
        <v>0</v>
      </c>
      <c r="G51" s="1">
        <f t="shared" si="0"/>
        <v>2960150.8600000003</v>
      </c>
      <c r="H51" s="1">
        <v>2578736.2699999944</v>
      </c>
      <c r="I51" s="1">
        <v>231796.13999999993</v>
      </c>
      <c r="J51" s="1">
        <v>-100377.66</v>
      </c>
      <c r="K51" s="1">
        <v>0</v>
      </c>
      <c r="L51" s="1">
        <v>0</v>
      </c>
      <c r="M51" s="1">
        <v>0</v>
      </c>
      <c r="N51" s="1">
        <f t="shared" si="1"/>
        <v>2710154.7499999944</v>
      </c>
      <c r="O51" s="7">
        <v>7.6999999999999999E-2</v>
      </c>
    </row>
    <row r="52" spans="1:26">
      <c r="A52" s="21">
        <v>39800</v>
      </c>
      <c r="B52" s="22" t="s">
        <v>61</v>
      </c>
      <c r="C52" s="1">
        <v>212167.02000000002</v>
      </c>
      <c r="D52" s="1">
        <v>0</v>
      </c>
      <c r="E52" s="1">
        <v>0</v>
      </c>
      <c r="F52" s="1">
        <v>0</v>
      </c>
      <c r="G52" s="1">
        <f t="shared" si="0"/>
        <v>212167.02000000002</v>
      </c>
      <c r="H52" s="1">
        <v>218472.37000000002</v>
      </c>
      <c r="I52" s="1">
        <v>10608.360000000006</v>
      </c>
      <c r="J52" s="1">
        <v>0</v>
      </c>
      <c r="K52" s="1">
        <v>0</v>
      </c>
      <c r="L52" s="1">
        <v>0</v>
      </c>
      <c r="M52" s="1">
        <v>0</v>
      </c>
      <c r="N52" s="1">
        <f t="shared" si="1"/>
        <v>229080.73000000004</v>
      </c>
      <c r="O52" s="7">
        <v>0.05</v>
      </c>
    </row>
    <row r="53" spans="1:26">
      <c r="A53" s="21">
        <v>39900</v>
      </c>
      <c r="B53" s="22" t="s">
        <v>62</v>
      </c>
      <c r="C53" s="1">
        <v>0</v>
      </c>
      <c r="D53" s="1">
        <v>0</v>
      </c>
      <c r="E53" s="1">
        <v>0</v>
      </c>
      <c r="F53" s="1">
        <v>0</v>
      </c>
      <c r="G53" s="1">
        <f t="shared" si="0"/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f t="shared" si="1"/>
        <v>0</v>
      </c>
      <c r="O53" s="7">
        <v>0</v>
      </c>
    </row>
    <row r="54" spans="1:26">
      <c r="A54" s="21">
        <v>33601</v>
      </c>
      <c r="B54" t="s">
        <v>63</v>
      </c>
      <c r="C54" s="1">
        <v>0</v>
      </c>
      <c r="D54" s="1">
        <v>0</v>
      </c>
      <c r="E54" s="1">
        <v>0</v>
      </c>
      <c r="F54" s="1">
        <v>0</v>
      </c>
      <c r="G54" s="1">
        <f t="shared" si="0"/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f t="shared" si="1"/>
        <v>0</v>
      </c>
      <c r="O54" s="7">
        <v>6.6000000000000003E-2</v>
      </c>
    </row>
    <row r="55" spans="1:26" s="3" customFormat="1">
      <c r="A55" s="8"/>
      <c r="B55" s="8"/>
      <c r="C55" s="9"/>
      <c r="D55" s="9"/>
      <c r="E55" s="9"/>
      <c r="F55" s="9"/>
      <c r="G55" s="1"/>
      <c r="H55" s="9"/>
      <c r="I55" s="9"/>
      <c r="J55" s="9"/>
      <c r="K55" s="9"/>
      <c r="L55" s="9"/>
      <c r="M55" s="9"/>
      <c r="N55" s="9"/>
      <c r="O55" s="10"/>
    </row>
    <row r="56" spans="1:26">
      <c r="A56" s="2"/>
      <c r="D56" s="1"/>
      <c r="K56" s="1"/>
      <c r="L56" s="1"/>
      <c r="M56" s="1"/>
      <c r="O56" s="10"/>
    </row>
    <row r="57" spans="1:26" ht="13.5" thickBot="1">
      <c r="A57" s="11"/>
      <c r="B57" s="23"/>
      <c r="C57" s="12">
        <f>SUM(C7:C56)</f>
        <v>2485687402.9900002</v>
      </c>
      <c r="D57" s="12">
        <f t="shared" ref="D57:N57" si="2">SUM(D7:D56)</f>
        <v>218175644.22000003</v>
      </c>
      <c r="E57" s="12">
        <f t="shared" si="2"/>
        <v>-16121300.630000005</v>
      </c>
      <c r="F57" s="12">
        <f t="shared" si="2"/>
        <v>0</v>
      </c>
      <c r="G57" s="12">
        <f t="shared" si="2"/>
        <v>2687741746.5800014</v>
      </c>
      <c r="H57" s="12">
        <f t="shared" si="2"/>
        <v>854647545.87999988</v>
      </c>
      <c r="I57" s="12">
        <f t="shared" si="2"/>
        <v>47825752.550000004</v>
      </c>
      <c r="J57" s="12">
        <f t="shared" si="2"/>
        <v>-16121300.630000005</v>
      </c>
      <c r="K57" s="12">
        <f t="shared" si="2"/>
        <v>201906.12999999998</v>
      </c>
      <c r="L57" s="12">
        <f t="shared" si="2"/>
        <v>-12741781.17</v>
      </c>
      <c r="M57" s="12">
        <f t="shared" si="2"/>
        <v>7427337.3799999999</v>
      </c>
      <c r="N57" s="12">
        <f t="shared" si="2"/>
        <v>881239460.13999999</v>
      </c>
      <c r="O57" s="13"/>
    </row>
    <row r="58" spans="1:26" s="1" customFormat="1" ht="13.5" thickTop="1">
      <c r="A58" s="14"/>
      <c r="B58" s="1" t="s">
        <v>64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9"/>
      <c r="S58"/>
      <c r="T58"/>
      <c r="U58"/>
      <c r="V58"/>
      <c r="W58"/>
      <c r="X58"/>
      <c r="Y58"/>
      <c r="Z58"/>
    </row>
    <row r="59" spans="1:26" s="1" customFormat="1">
      <c r="A59" s="15"/>
      <c r="B59" s="15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3"/>
      <c r="S59" s="3"/>
      <c r="T59" s="3"/>
      <c r="U59" s="3"/>
      <c r="V59" s="3"/>
      <c r="W59" s="3"/>
      <c r="X59" s="3"/>
      <c r="Y59" s="3"/>
      <c r="Z59" s="3"/>
    </row>
    <row r="60" spans="1:26" s="1" customFormat="1">
      <c r="A60" s="15"/>
      <c r="B60" s="15" t="s">
        <v>65</v>
      </c>
      <c r="C60" s="9"/>
      <c r="D60" s="9"/>
      <c r="E60" s="9"/>
      <c r="F60" s="9"/>
      <c r="G60" s="9"/>
      <c r="H60" s="9"/>
      <c r="I60" s="9">
        <v>-14368000</v>
      </c>
      <c r="J60" s="9"/>
      <c r="K60" s="9"/>
      <c r="L60" s="9"/>
      <c r="M60" s="9"/>
      <c r="N60" s="9">
        <v>-14368000</v>
      </c>
      <c r="O60" s="3"/>
      <c r="S60"/>
      <c r="T60"/>
      <c r="U60"/>
      <c r="V60"/>
      <c r="W60"/>
      <c r="X60"/>
      <c r="Y60"/>
      <c r="Z60"/>
    </row>
    <row r="61" spans="1:26" s="1" customFormat="1">
      <c r="A61" s="15"/>
      <c r="B61" s="16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3"/>
    </row>
    <row r="62" spans="1:26" s="1" customFormat="1">
      <c r="A62" s="14"/>
      <c r="K62" s="14"/>
      <c r="L62" s="14"/>
      <c r="O62" s="9"/>
    </row>
    <row r="63" spans="1:26">
      <c r="B63" s="24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26" ht="14.25" customHeight="1">
      <c r="A64" s="1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9"/>
    </row>
    <row r="65" spans="1:16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"/>
    </row>
    <row r="67" spans="1:16">
      <c r="G67" s="25"/>
    </row>
    <row r="68" spans="1:16">
      <c r="G68" s="25"/>
      <c r="H68" s="26"/>
      <c r="I68" s="26"/>
      <c r="J68" s="26"/>
      <c r="K68" s="26"/>
      <c r="L68" s="26"/>
      <c r="M68" s="26"/>
      <c r="N68" s="26"/>
      <c r="O68" s="18"/>
      <c r="P68" s="26"/>
    </row>
    <row r="70" spans="1:16">
      <c r="H70" s="26"/>
      <c r="I70" s="26"/>
      <c r="J70" s="26"/>
      <c r="K70" s="26"/>
      <c r="L70" s="26"/>
      <c r="M70" s="26"/>
      <c r="N70" s="26"/>
      <c r="O70" s="18"/>
      <c r="P70" s="26"/>
    </row>
    <row r="71" spans="1:16">
      <c r="D71" s="25"/>
    </row>
    <row r="72" spans="1:16">
      <c r="G72" s="25"/>
    </row>
    <row r="73" spans="1:16">
      <c r="G73" s="19"/>
    </row>
    <row r="77" spans="1:16">
      <c r="O77" s="9"/>
    </row>
    <row r="79" spans="1:16">
      <c r="O79" s="9"/>
    </row>
    <row r="83" spans="15:15">
      <c r="O83" s="9"/>
    </row>
    <row r="87" spans="15:15">
      <c r="O87" s="9"/>
    </row>
  </sheetData>
  <autoFilter ref="A6:O46" xr:uid="{00000000-0009-0000-0000-00002D000000}"/>
  <pageMargins left="0.75" right="0.75" top="1" bottom="1" header="0.5" footer="0.5"/>
  <pageSetup orientation="portrait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368CB-3E76-467A-B9F8-744D9DCD775D}">
  <sheetPr>
    <tabColor rgb="FF99CCFF"/>
  </sheetPr>
  <dimension ref="A1:P71"/>
  <sheetViews>
    <sheetView workbookViewId="0">
      <selection activeCell="B17" sqref="B17"/>
    </sheetView>
  </sheetViews>
  <sheetFormatPr defaultColWidth="9.42578125" defaultRowHeight="12.75"/>
  <cols>
    <col min="1" max="1" width="10.42578125" customWidth="1"/>
    <col min="2" max="2" width="37.5703125" bestFit="1" customWidth="1"/>
    <col min="3" max="3" width="15.42578125" bestFit="1" customWidth="1"/>
    <col min="4" max="4" width="16.42578125" bestFit="1" customWidth="1"/>
    <col min="5" max="5" width="19.42578125" bestFit="1" customWidth="1"/>
    <col min="6" max="6" width="17.42578125" bestFit="1" customWidth="1"/>
    <col min="7" max="7" width="15.42578125" bestFit="1" customWidth="1"/>
    <col min="8" max="8" width="16.5703125" bestFit="1" customWidth="1"/>
    <col min="9" max="9" width="19.42578125" bestFit="1" customWidth="1"/>
    <col min="10" max="10" width="16.5703125" bestFit="1" customWidth="1"/>
    <col min="11" max="11" width="15.7109375" customWidth="1"/>
    <col min="12" max="12" width="12.42578125" bestFit="1" customWidth="1"/>
    <col min="13" max="13" width="17.42578125" bestFit="1" customWidth="1"/>
    <col min="14" max="14" width="14" bestFit="1" customWidth="1"/>
    <col min="15" max="15" width="11.42578125" bestFit="1" customWidth="1"/>
    <col min="16" max="16" width="14.140625" bestFit="1" customWidth="1"/>
  </cols>
  <sheetData>
    <row r="1" spans="1:16" ht="18">
      <c r="A1" s="20" t="s">
        <v>66</v>
      </c>
    </row>
    <row r="2" spans="1:16">
      <c r="A2" s="3" t="s">
        <v>67</v>
      </c>
    </row>
    <row r="3" spans="1:16">
      <c r="A3" s="3" t="s">
        <v>1</v>
      </c>
    </row>
    <row r="4" spans="1:16" ht="18">
      <c r="B4" s="20"/>
      <c r="C4" s="2" t="s">
        <v>2</v>
      </c>
      <c r="D4" s="2"/>
      <c r="E4" s="2"/>
      <c r="F4" s="2"/>
      <c r="G4" s="2" t="s">
        <v>2</v>
      </c>
      <c r="H4" s="2" t="s">
        <v>3</v>
      </c>
      <c r="I4" s="2"/>
      <c r="J4" s="2"/>
      <c r="K4" s="2" t="s">
        <v>4</v>
      </c>
      <c r="L4" s="2" t="s">
        <v>4</v>
      </c>
      <c r="M4" s="2"/>
      <c r="N4" s="2" t="s">
        <v>3</v>
      </c>
      <c r="O4" s="2">
        <v>2021</v>
      </c>
    </row>
    <row r="5" spans="1:16">
      <c r="A5" s="3"/>
      <c r="B5" s="3"/>
      <c r="C5" s="2">
        <v>2022</v>
      </c>
      <c r="D5" s="2"/>
      <c r="E5" s="2"/>
      <c r="F5" s="2"/>
      <c r="G5" s="2">
        <f>C5+1</f>
        <v>2023</v>
      </c>
      <c r="H5" s="2">
        <f>C5</f>
        <v>2022</v>
      </c>
      <c r="I5" s="2"/>
      <c r="J5" s="2"/>
      <c r="K5" s="2" t="s">
        <v>14</v>
      </c>
      <c r="L5" s="2" t="s">
        <v>15</v>
      </c>
      <c r="M5" s="2"/>
      <c r="N5" s="2">
        <f>G5</f>
        <v>2023</v>
      </c>
      <c r="O5" s="4" t="s">
        <v>5</v>
      </c>
    </row>
    <row r="6" spans="1:16">
      <c r="A6" s="5" t="s">
        <v>6</v>
      </c>
      <c r="B6" s="6" t="s">
        <v>7</v>
      </c>
      <c r="C6" s="5" t="s">
        <v>8</v>
      </c>
      <c r="D6" s="5" t="s">
        <v>9</v>
      </c>
      <c r="E6" s="5" t="s">
        <v>10</v>
      </c>
      <c r="F6" s="5" t="s">
        <v>11</v>
      </c>
      <c r="G6" s="5" t="s">
        <v>12</v>
      </c>
      <c r="H6" s="5" t="s">
        <v>8</v>
      </c>
      <c r="I6" s="5" t="s">
        <v>13</v>
      </c>
      <c r="J6" s="5" t="s">
        <v>10</v>
      </c>
      <c r="K6" s="5" t="s">
        <v>68</v>
      </c>
      <c r="L6" s="5" t="s">
        <v>69</v>
      </c>
      <c r="M6" s="5" t="s">
        <v>11</v>
      </c>
      <c r="N6" s="5" t="s">
        <v>12</v>
      </c>
      <c r="O6" s="5" t="s">
        <v>16</v>
      </c>
    </row>
    <row r="7" spans="1:16">
      <c r="A7" s="21">
        <v>10400</v>
      </c>
      <c r="B7" s="22" t="s">
        <v>17</v>
      </c>
      <c r="C7" s="1">
        <v>2527001.42</v>
      </c>
      <c r="D7" s="1">
        <v>0</v>
      </c>
      <c r="E7" s="1">
        <v>0</v>
      </c>
      <c r="F7" s="1">
        <v>0</v>
      </c>
      <c r="G7" s="1">
        <f>SUM(C7:F7)</f>
        <v>2527001.42</v>
      </c>
      <c r="H7" s="1">
        <v>657382.87000000116</v>
      </c>
      <c r="I7" s="1">
        <v>126350.071</v>
      </c>
      <c r="J7" s="1">
        <v>0</v>
      </c>
      <c r="K7" s="1">
        <v>0</v>
      </c>
      <c r="L7" s="1">
        <v>0</v>
      </c>
      <c r="M7" s="1">
        <v>0</v>
      </c>
      <c r="N7" s="1">
        <f>SUM(H7:M7)</f>
        <v>783732.94100000116</v>
      </c>
      <c r="O7" s="7">
        <v>0.05</v>
      </c>
      <c r="P7" s="25"/>
    </row>
    <row r="8" spans="1:16">
      <c r="A8" s="21">
        <v>10500</v>
      </c>
      <c r="B8" s="22" t="s">
        <v>18</v>
      </c>
      <c r="C8" s="1">
        <v>1939551.55</v>
      </c>
      <c r="D8" s="1">
        <v>0</v>
      </c>
      <c r="E8" s="1">
        <v>0</v>
      </c>
      <c r="F8" s="1">
        <v>0</v>
      </c>
      <c r="G8" s="1">
        <f t="shared" ref="G8:G54" si="0">SUM(C8:F8)</f>
        <v>1939551.55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f t="shared" ref="N8:N54" si="1">SUM(H8:M8)</f>
        <v>0</v>
      </c>
      <c r="O8" s="7">
        <v>0</v>
      </c>
      <c r="P8" s="25"/>
    </row>
    <row r="9" spans="1:16">
      <c r="A9" s="21">
        <v>11400</v>
      </c>
      <c r="B9" s="22" t="s">
        <v>19</v>
      </c>
      <c r="C9" s="1">
        <v>5031897.24</v>
      </c>
      <c r="D9" s="1">
        <v>0</v>
      </c>
      <c r="E9" s="1">
        <v>0</v>
      </c>
      <c r="F9" s="1">
        <v>0</v>
      </c>
      <c r="G9" s="1">
        <f t="shared" si="0"/>
        <v>5031897.24</v>
      </c>
      <c r="H9" s="1">
        <v>5028152.9800000144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f t="shared" si="1"/>
        <v>5028152.9800000144</v>
      </c>
      <c r="O9" s="7">
        <v>0</v>
      </c>
      <c r="P9" s="25"/>
    </row>
    <row r="10" spans="1:16">
      <c r="A10" s="21">
        <v>30100</v>
      </c>
      <c r="B10" s="22" t="s">
        <v>20</v>
      </c>
      <c r="C10" s="1">
        <v>12620.1</v>
      </c>
      <c r="D10" s="1">
        <v>0</v>
      </c>
      <c r="E10" s="1">
        <v>0</v>
      </c>
      <c r="F10" s="1">
        <v>0</v>
      </c>
      <c r="G10" s="1">
        <f t="shared" si="0"/>
        <v>12620.1</v>
      </c>
      <c r="H10" s="1">
        <v>2.2737367544323206E-13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f t="shared" si="1"/>
        <v>2.2737367544323206E-13</v>
      </c>
      <c r="O10" s="7">
        <v>0</v>
      </c>
      <c r="P10" s="25"/>
    </row>
    <row r="11" spans="1:16">
      <c r="A11" s="21">
        <v>30200</v>
      </c>
      <c r="B11" s="22" t="s">
        <v>21</v>
      </c>
      <c r="C11" s="1">
        <v>0</v>
      </c>
      <c r="D11" s="1">
        <v>0</v>
      </c>
      <c r="E11" s="1">
        <v>0</v>
      </c>
      <c r="F11" s="1">
        <v>0</v>
      </c>
      <c r="G11" s="1">
        <f t="shared" si="0"/>
        <v>0</v>
      </c>
      <c r="H11" s="1">
        <v>1.9258550310041755E-10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f t="shared" si="1"/>
        <v>1.9258550310041755E-10</v>
      </c>
      <c r="O11" s="7">
        <v>0.04</v>
      </c>
      <c r="P11" s="25"/>
    </row>
    <row r="12" spans="1:16">
      <c r="A12" s="21">
        <v>30300</v>
      </c>
      <c r="B12" s="22" t="s">
        <v>22</v>
      </c>
      <c r="C12" s="1">
        <v>815325.07000000007</v>
      </c>
      <c r="D12" s="1">
        <v>0</v>
      </c>
      <c r="E12" s="1">
        <v>0</v>
      </c>
      <c r="F12" s="1">
        <v>0</v>
      </c>
      <c r="G12" s="1">
        <f t="shared" si="0"/>
        <v>815325.07000000007</v>
      </c>
      <c r="H12" s="1">
        <v>815325.0699999989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f t="shared" si="1"/>
        <v>815325.0699999989</v>
      </c>
      <c r="O12" s="7">
        <v>0.04</v>
      </c>
      <c r="P12" s="25"/>
    </row>
    <row r="13" spans="1:16">
      <c r="A13" s="21">
        <v>30301</v>
      </c>
      <c r="B13" s="22" t="s">
        <v>23</v>
      </c>
      <c r="C13" s="1">
        <v>61701027.730000019</v>
      </c>
      <c r="D13" s="1">
        <v>48825616.25999999</v>
      </c>
      <c r="E13" s="1">
        <v>0</v>
      </c>
      <c r="F13" s="1">
        <v>0</v>
      </c>
      <c r="G13" s="1">
        <f t="shared" si="0"/>
        <v>110526643.99000001</v>
      </c>
      <c r="H13" s="1">
        <v>24184469.639999997</v>
      </c>
      <c r="I13" s="1">
        <v>5963799.1318235015</v>
      </c>
      <c r="J13" s="1">
        <v>0</v>
      </c>
      <c r="K13" s="1">
        <v>0</v>
      </c>
      <c r="L13" s="1">
        <v>0</v>
      </c>
      <c r="M13" s="1">
        <v>0</v>
      </c>
      <c r="N13" s="1">
        <f t="shared" si="1"/>
        <v>30148268.771823499</v>
      </c>
      <c r="O13" s="7">
        <v>6.6000000000000003E-2</v>
      </c>
      <c r="P13" s="25"/>
    </row>
    <row r="14" spans="1:16">
      <c r="A14" s="21">
        <v>30302</v>
      </c>
      <c r="B14" s="22" t="s">
        <v>24</v>
      </c>
      <c r="C14" s="1">
        <v>0</v>
      </c>
      <c r="D14" s="1">
        <v>0</v>
      </c>
      <c r="E14" s="1">
        <v>0</v>
      </c>
      <c r="F14" s="1">
        <v>0</v>
      </c>
      <c r="G14" s="1">
        <f t="shared" si="0"/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f t="shared" si="1"/>
        <v>0</v>
      </c>
      <c r="O14" s="7">
        <v>0</v>
      </c>
      <c r="P14" s="25"/>
    </row>
    <row r="15" spans="1:16">
      <c r="A15" s="21">
        <v>33600</v>
      </c>
      <c r="B15" s="22" t="s">
        <v>25</v>
      </c>
      <c r="C15" s="1">
        <v>0</v>
      </c>
      <c r="D15" s="1">
        <v>16109646.340000002</v>
      </c>
      <c r="E15" s="1">
        <v>0</v>
      </c>
      <c r="F15" s="1">
        <v>0</v>
      </c>
      <c r="G15" s="1">
        <f t="shared" si="0"/>
        <v>16109646.340000002</v>
      </c>
      <c r="H15" s="1">
        <v>0</v>
      </c>
      <c r="I15" s="1">
        <v>515471.1447375</v>
      </c>
      <c r="J15" s="1">
        <v>0</v>
      </c>
      <c r="K15" s="1">
        <v>0</v>
      </c>
      <c r="L15" s="1">
        <v>0</v>
      </c>
      <c r="M15" s="1">
        <v>0</v>
      </c>
      <c r="N15" s="1">
        <f t="shared" si="1"/>
        <v>515471.1447375</v>
      </c>
      <c r="O15" s="7">
        <v>3.5000000000000003E-2</v>
      </c>
      <c r="P15" s="25"/>
    </row>
    <row r="16" spans="1:16">
      <c r="A16" s="21">
        <v>36400</v>
      </c>
      <c r="B16" s="22" t="s">
        <v>26</v>
      </c>
      <c r="C16" s="1">
        <v>0</v>
      </c>
      <c r="D16" s="1">
        <v>1485380.05</v>
      </c>
      <c r="E16" s="1">
        <v>0</v>
      </c>
      <c r="F16" s="1">
        <v>0</v>
      </c>
      <c r="G16" s="1">
        <f t="shared" si="0"/>
        <v>1485380.05</v>
      </c>
      <c r="H16" s="1">
        <v>0</v>
      </c>
      <c r="I16" s="1">
        <v>25561.084675000002</v>
      </c>
      <c r="J16" s="1">
        <v>0</v>
      </c>
      <c r="K16" s="1">
        <v>0</v>
      </c>
      <c r="L16" s="1">
        <v>0</v>
      </c>
      <c r="M16" s="1">
        <v>0</v>
      </c>
      <c r="N16" s="1">
        <f t="shared" si="1"/>
        <v>25561.084675000002</v>
      </c>
      <c r="O16" s="7">
        <v>3.5000000000000003E-2</v>
      </c>
      <c r="P16" s="25"/>
    </row>
    <row r="17" spans="1:16">
      <c r="A17" s="21">
        <v>37400</v>
      </c>
      <c r="B17" s="22" t="s">
        <v>27</v>
      </c>
      <c r="C17" s="1">
        <v>16157149.27</v>
      </c>
      <c r="D17" s="1">
        <v>0</v>
      </c>
      <c r="E17" s="1">
        <v>0</v>
      </c>
      <c r="F17" s="1">
        <v>0</v>
      </c>
      <c r="G17" s="1">
        <f t="shared" si="0"/>
        <v>16157149.27</v>
      </c>
      <c r="H17" s="1">
        <v>-60224.600000000413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f t="shared" si="1"/>
        <v>-60224.600000000413</v>
      </c>
      <c r="O17" s="7">
        <v>0</v>
      </c>
      <c r="P17" s="25"/>
    </row>
    <row r="18" spans="1:16">
      <c r="A18" s="21">
        <v>37402</v>
      </c>
      <c r="B18" s="22" t="s">
        <v>28</v>
      </c>
      <c r="C18" s="1">
        <v>4268872.66</v>
      </c>
      <c r="D18" s="1">
        <v>0</v>
      </c>
      <c r="E18" s="1">
        <v>0</v>
      </c>
      <c r="F18" s="1">
        <v>0</v>
      </c>
      <c r="G18" s="1">
        <f t="shared" si="0"/>
        <v>4268872.66</v>
      </c>
      <c r="H18" s="1">
        <v>1039133.9399999968</v>
      </c>
      <c r="I18" s="1">
        <v>55495.344580000012</v>
      </c>
      <c r="J18" s="1">
        <v>0</v>
      </c>
      <c r="K18" s="1">
        <v>0</v>
      </c>
      <c r="L18" s="1">
        <v>0</v>
      </c>
      <c r="M18" s="1">
        <v>0</v>
      </c>
      <c r="N18" s="1">
        <f t="shared" si="1"/>
        <v>1094629.2845799967</v>
      </c>
      <c r="O18" s="7">
        <v>1.2999999999999999E-2</v>
      </c>
      <c r="P18" s="25"/>
    </row>
    <row r="19" spans="1:16">
      <c r="A19" s="21">
        <v>37500</v>
      </c>
      <c r="B19" s="22" t="s">
        <v>29</v>
      </c>
      <c r="C19" s="1">
        <v>26530873.119999997</v>
      </c>
      <c r="D19" s="1">
        <v>5278050.9899999993</v>
      </c>
      <c r="E19" s="1">
        <v>-422244.07919999998</v>
      </c>
      <c r="F19" s="1">
        <v>0</v>
      </c>
      <c r="G19" s="1">
        <f t="shared" si="0"/>
        <v>31386680.030799996</v>
      </c>
      <c r="H19" s="1">
        <v>8476959.6300000064</v>
      </c>
      <c r="I19" s="1">
        <v>834443.57069089368</v>
      </c>
      <c r="J19" s="1">
        <v>-422244.07919999998</v>
      </c>
      <c r="K19" s="1">
        <v>0</v>
      </c>
      <c r="L19" s="1">
        <v>0</v>
      </c>
      <c r="M19" s="1">
        <v>0</v>
      </c>
      <c r="N19" s="1">
        <f t="shared" si="1"/>
        <v>8889159.1214909013</v>
      </c>
      <c r="O19" s="7">
        <v>2.8000000000000001E-2</v>
      </c>
      <c r="P19" s="25"/>
    </row>
    <row r="20" spans="1:16">
      <c r="A20" s="21">
        <v>37600</v>
      </c>
      <c r="B20" s="22" t="s">
        <v>30</v>
      </c>
      <c r="C20" s="1">
        <v>736309135.1099999</v>
      </c>
      <c r="D20" s="1">
        <v>91298946.495545566</v>
      </c>
      <c r="E20" s="1">
        <v>-1316000.478736382</v>
      </c>
      <c r="F20" s="1">
        <v>0</v>
      </c>
      <c r="G20" s="1">
        <f t="shared" si="0"/>
        <v>826292081.12680912</v>
      </c>
      <c r="H20" s="1">
        <v>207269999.83999994</v>
      </c>
      <c r="I20" s="1">
        <v>-3779496.3871974237</v>
      </c>
      <c r="J20" s="1">
        <v>-1316000.478736382</v>
      </c>
      <c r="K20" s="1">
        <v>0</v>
      </c>
      <c r="L20" s="1">
        <v>0</v>
      </c>
      <c r="M20" s="1">
        <v>0</v>
      </c>
      <c r="N20" s="1">
        <f t="shared" si="1"/>
        <v>202174502.97406614</v>
      </c>
      <c r="O20" s="7">
        <v>2.1000000000000001E-2</v>
      </c>
      <c r="P20" s="25"/>
    </row>
    <row r="21" spans="1:16">
      <c r="A21" s="21">
        <v>37602</v>
      </c>
      <c r="B21" s="22" t="s">
        <v>31</v>
      </c>
      <c r="C21" s="1">
        <v>752443785.27999997</v>
      </c>
      <c r="D21" s="1">
        <v>227207007.88544795</v>
      </c>
      <c r="E21" s="1">
        <v>-18176560.630835839</v>
      </c>
      <c r="F21" s="1">
        <v>0</v>
      </c>
      <c r="G21" s="1">
        <f t="shared" si="0"/>
        <v>961474232.53461206</v>
      </c>
      <c r="H21" s="1">
        <v>221652317.98000011</v>
      </c>
      <c r="I21" s="1">
        <v>14301276.378153488</v>
      </c>
      <c r="J21" s="1">
        <v>-18176560.630835839</v>
      </c>
      <c r="K21" s="1">
        <v>0</v>
      </c>
      <c r="L21" s="1">
        <v>-6610407.8399999999</v>
      </c>
      <c r="M21" s="1">
        <v>0</v>
      </c>
      <c r="N21" s="1">
        <f t="shared" si="1"/>
        <v>211166625.88731775</v>
      </c>
      <c r="O21" s="7">
        <v>1.6E-2</v>
      </c>
      <c r="P21" s="25"/>
    </row>
    <row r="22" spans="1:16">
      <c r="A22" s="21">
        <v>37700</v>
      </c>
      <c r="B22" s="22" t="s">
        <v>32</v>
      </c>
      <c r="C22" s="1">
        <v>19187297.899999999</v>
      </c>
      <c r="D22" s="1">
        <v>0</v>
      </c>
      <c r="E22" s="1">
        <v>0</v>
      </c>
      <c r="F22" s="1">
        <v>0</v>
      </c>
      <c r="G22" s="1">
        <f t="shared" si="0"/>
        <v>19187297.899999999</v>
      </c>
      <c r="H22" s="1">
        <v>770155.33</v>
      </c>
      <c r="I22" s="1">
        <v>575618.93700000003</v>
      </c>
      <c r="J22" s="1">
        <v>0</v>
      </c>
      <c r="K22" s="1">
        <v>0</v>
      </c>
      <c r="L22" s="1">
        <v>0</v>
      </c>
      <c r="M22" s="1">
        <v>0</v>
      </c>
      <c r="N22" s="1">
        <f t="shared" si="1"/>
        <v>1345774.267</v>
      </c>
      <c r="O22" s="7">
        <v>0.03</v>
      </c>
      <c r="P22" s="25"/>
    </row>
    <row r="23" spans="1:16">
      <c r="A23" s="21">
        <v>37800</v>
      </c>
      <c r="B23" s="22" t="s">
        <v>33</v>
      </c>
      <c r="C23" s="1">
        <v>22131052.68</v>
      </c>
      <c r="D23" s="1">
        <v>21743.29</v>
      </c>
      <c r="E23" s="1">
        <v>-1739.4632000000001</v>
      </c>
      <c r="F23" s="1">
        <v>0</v>
      </c>
      <c r="G23" s="1">
        <f t="shared" si="0"/>
        <v>22151056.5068</v>
      </c>
      <c r="H23" s="1">
        <v>5207902.3499999978</v>
      </c>
      <c r="I23" s="1">
        <v>597808.47402179986</v>
      </c>
      <c r="J23" s="1">
        <v>-1739.4632000000001</v>
      </c>
      <c r="K23" s="1">
        <v>0</v>
      </c>
      <c r="L23" s="1">
        <v>0</v>
      </c>
      <c r="M23" s="1">
        <v>0</v>
      </c>
      <c r="N23" s="1">
        <f t="shared" si="1"/>
        <v>5803971.3608217975</v>
      </c>
      <c r="O23" s="7">
        <v>2.7E-2</v>
      </c>
      <c r="P23" s="25"/>
    </row>
    <row r="24" spans="1:16">
      <c r="A24" s="21">
        <v>37900</v>
      </c>
      <c r="B24" s="22" t="s">
        <v>34</v>
      </c>
      <c r="C24" s="1">
        <v>95966774.489999995</v>
      </c>
      <c r="D24" s="1">
        <v>21433447.27</v>
      </c>
      <c r="E24" s="1">
        <v>-1377904.9784000006</v>
      </c>
      <c r="F24" s="1">
        <v>0</v>
      </c>
      <c r="G24" s="1">
        <f t="shared" si="0"/>
        <v>116022316.78159998</v>
      </c>
      <c r="H24" s="1">
        <v>18547252.269999996</v>
      </c>
      <c r="I24" s="1">
        <v>2317969.3804343301</v>
      </c>
      <c r="J24" s="1">
        <v>-1377904.9784000006</v>
      </c>
      <c r="K24" s="1">
        <v>0</v>
      </c>
      <c r="L24" s="1">
        <v>0</v>
      </c>
      <c r="M24" s="1">
        <v>0</v>
      </c>
      <c r="N24" s="1">
        <f t="shared" si="1"/>
        <v>19487316.672034327</v>
      </c>
      <c r="O24" s="7">
        <v>2.1000000000000001E-2</v>
      </c>
      <c r="P24" s="25"/>
    </row>
    <row r="25" spans="1:16">
      <c r="A25" s="21">
        <v>38000</v>
      </c>
      <c r="B25" s="22" t="s">
        <v>35</v>
      </c>
      <c r="C25" s="1">
        <v>68085342.290000007</v>
      </c>
      <c r="D25" s="1">
        <v>0</v>
      </c>
      <c r="E25" s="1">
        <v>0</v>
      </c>
      <c r="F25" s="1">
        <v>0</v>
      </c>
      <c r="G25" s="1">
        <f t="shared" si="0"/>
        <v>68085342.290000007</v>
      </c>
      <c r="H25" s="1">
        <v>39718188.410000041</v>
      </c>
      <c r="I25" s="1">
        <v>2723413.6916000005</v>
      </c>
      <c r="J25" s="1">
        <v>0</v>
      </c>
      <c r="K25" s="1">
        <v>0</v>
      </c>
      <c r="L25" s="1">
        <v>0</v>
      </c>
      <c r="M25" s="1">
        <v>0</v>
      </c>
      <c r="N25" s="1">
        <f t="shared" si="1"/>
        <v>42441602.101600043</v>
      </c>
      <c r="O25" s="7">
        <v>0.04</v>
      </c>
      <c r="P25" s="25"/>
    </row>
    <row r="26" spans="1:16">
      <c r="A26" s="21">
        <v>38002</v>
      </c>
      <c r="B26" s="22" t="s">
        <v>36</v>
      </c>
      <c r="C26" s="1">
        <v>549279830.56999969</v>
      </c>
      <c r="D26" s="1">
        <v>66087725.829999991</v>
      </c>
      <c r="E26" s="1">
        <v>-5287018.0663999999</v>
      </c>
      <c r="F26" s="1">
        <v>0</v>
      </c>
      <c r="G26" s="1">
        <f t="shared" si="0"/>
        <v>610080538.33359969</v>
      </c>
      <c r="H26" s="1">
        <v>207266521.79999989</v>
      </c>
      <c r="I26" s="1">
        <v>15601891.78443455</v>
      </c>
      <c r="J26" s="1">
        <v>-5287018.0663999999</v>
      </c>
      <c r="K26" s="1">
        <v>0</v>
      </c>
      <c r="L26" s="1">
        <v>-5703648.0000000009</v>
      </c>
      <c r="M26" s="1">
        <v>0</v>
      </c>
      <c r="N26" s="1">
        <f t="shared" si="1"/>
        <v>211877747.51803446</v>
      </c>
      <c r="O26" s="7">
        <v>2.7E-2</v>
      </c>
      <c r="P26" s="25"/>
    </row>
    <row r="27" spans="1:16">
      <c r="A27" s="21">
        <v>38100</v>
      </c>
      <c r="B27" s="22" t="s">
        <v>37</v>
      </c>
      <c r="C27" s="1">
        <v>92581814.399999961</v>
      </c>
      <c r="D27" s="1">
        <v>7270521.6099999994</v>
      </c>
      <c r="E27" s="1">
        <v>-581641.72880000004</v>
      </c>
      <c r="F27" s="1">
        <v>0</v>
      </c>
      <c r="G27" s="1">
        <f t="shared" si="0"/>
        <v>99270694.281199962</v>
      </c>
      <c r="H27" s="1">
        <v>37791913.109999977</v>
      </c>
      <c r="I27" s="1">
        <v>4780061.8836701652</v>
      </c>
      <c r="J27" s="1">
        <v>-581641.72880000004</v>
      </c>
      <c r="K27" s="1">
        <v>0</v>
      </c>
      <c r="L27" s="1">
        <v>0</v>
      </c>
      <c r="M27" s="1">
        <v>0</v>
      </c>
      <c r="N27" s="1">
        <f t="shared" si="1"/>
        <v>41990333.264870144</v>
      </c>
      <c r="O27" s="7">
        <v>0.05</v>
      </c>
      <c r="P27" s="25"/>
    </row>
    <row r="28" spans="1:16">
      <c r="A28" s="21">
        <v>38200</v>
      </c>
      <c r="B28" s="22" t="s">
        <v>38</v>
      </c>
      <c r="C28" s="1">
        <v>92345039.25999999</v>
      </c>
      <c r="D28" s="1">
        <v>14647230.451392706</v>
      </c>
      <c r="E28" s="1">
        <v>-1171778.4361114169</v>
      </c>
      <c r="F28" s="1">
        <v>0</v>
      </c>
      <c r="G28" s="1">
        <f t="shared" si="0"/>
        <v>105820491.27528128</v>
      </c>
      <c r="H28" s="1">
        <v>37820276.229999989</v>
      </c>
      <c r="I28" s="1">
        <v>2167772.2522919062</v>
      </c>
      <c r="J28" s="1">
        <v>-1171778.4361114169</v>
      </c>
      <c r="K28" s="1">
        <v>0</v>
      </c>
      <c r="L28" s="1">
        <v>-736255.55999999994</v>
      </c>
      <c r="M28" s="1">
        <v>0</v>
      </c>
      <c r="N28" s="1">
        <f t="shared" si="1"/>
        <v>38080014.486180469</v>
      </c>
      <c r="O28" s="7">
        <v>2.1999999999999999E-2</v>
      </c>
      <c r="P28" s="25"/>
    </row>
    <row r="29" spans="1:16">
      <c r="A29" s="21">
        <v>38300</v>
      </c>
      <c r="B29" s="22" t="s">
        <v>39</v>
      </c>
      <c r="C29" s="1">
        <v>19925780.550000004</v>
      </c>
      <c r="D29" s="1">
        <v>914170.26999999979</v>
      </c>
      <c r="E29" s="1">
        <v>-73133.621599999999</v>
      </c>
      <c r="F29" s="1">
        <v>0</v>
      </c>
      <c r="G29" s="1">
        <f t="shared" si="0"/>
        <v>20766817.198400006</v>
      </c>
      <c r="H29" s="1">
        <v>9097090.4900000058</v>
      </c>
      <c r="I29" s="1">
        <v>365613.83889378008</v>
      </c>
      <c r="J29" s="1">
        <v>-73133.621599999999</v>
      </c>
      <c r="K29" s="1">
        <v>0</v>
      </c>
      <c r="L29" s="1">
        <v>0</v>
      </c>
      <c r="M29" s="1">
        <v>0</v>
      </c>
      <c r="N29" s="1">
        <f t="shared" si="1"/>
        <v>9389570.7072937861</v>
      </c>
      <c r="O29" s="7">
        <v>1.7999999999999999E-2</v>
      </c>
      <c r="P29" s="25"/>
    </row>
    <row r="30" spans="1:16">
      <c r="A30" s="21">
        <v>38400</v>
      </c>
      <c r="B30" s="22" t="s">
        <v>40</v>
      </c>
      <c r="C30" s="1">
        <v>38677154.93</v>
      </c>
      <c r="D30" s="1">
        <v>0</v>
      </c>
      <c r="E30" s="1">
        <v>0</v>
      </c>
      <c r="F30" s="1">
        <v>0</v>
      </c>
      <c r="G30" s="1">
        <f t="shared" si="0"/>
        <v>38677154.93</v>
      </c>
      <c r="H30" s="1">
        <v>15453934.609999998</v>
      </c>
      <c r="I30" s="1">
        <v>734865.94366999995</v>
      </c>
      <c r="J30" s="1">
        <v>0</v>
      </c>
      <c r="K30" s="1">
        <v>0</v>
      </c>
      <c r="L30" s="1">
        <v>0</v>
      </c>
      <c r="M30" s="1">
        <v>0</v>
      </c>
      <c r="N30" s="1">
        <f t="shared" si="1"/>
        <v>16188800.553669997</v>
      </c>
      <c r="O30" s="7">
        <v>1.9E-2</v>
      </c>
      <c r="P30" s="25"/>
    </row>
    <row r="31" spans="1:16">
      <c r="A31" s="21">
        <v>38500</v>
      </c>
      <c r="B31" s="22" t="s">
        <v>41</v>
      </c>
      <c r="C31" s="1">
        <v>15196826.640000001</v>
      </c>
      <c r="D31" s="1">
        <v>0</v>
      </c>
      <c r="E31" s="1">
        <v>0</v>
      </c>
      <c r="F31" s="1">
        <v>0</v>
      </c>
      <c r="G31" s="1">
        <f t="shared" si="0"/>
        <v>15196826.640000001</v>
      </c>
      <c r="H31" s="1">
        <v>6981591.0200000107</v>
      </c>
      <c r="I31" s="1">
        <v>349527.01271999994</v>
      </c>
      <c r="J31" s="1">
        <v>0</v>
      </c>
      <c r="K31" s="1">
        <v>0</v>
      </c>
      <c r="L31" s="1">
        <v>0</v>
      </c>
      <c r="M31" s="1">
        <v>0</v>
      </c>
      <c r="N31" s="1">
        <f t="shared" si="1"/>
        <v>7331118.0327200107</v>
      </c>
      <c r="O31" s="7">
        <v>2.3E-2</v>
      </c>
      <c r="P31" s="25"/>
    </row>
    <row r="32" spans="1:16">
      <c r="A32" s="21">
        <v>38602</v>
      </c>
      <c r="B32" s="22" t="s">
        <v>42</v>
      </c>
      <c r="C32" s="1">
        <v>0</v>
      </c>
      <c r="D32" s="1">
        <v>0</v>
      </c>
      <c r="E32" s="1">
        <v>0</v>
      </c>
      <c r="F32" s="1">
        <v>0</v>
      </c>
      <c r="G32" s="1">
        <f t="shared" si="0"/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f t="shared" si="1"/>
        <v>0</v>
      </c>
      <c r="O32" s="7">
        <v>0</v>
      </c>
      <c r="P32" s="25"/>
    </row>
    <row r="33" spans="1:16">
      <c r="A33" s="21">
        <v>38608</v>
      </c>
      <c r="B33" s="22" t="s">
        <v>43</v>
      </c>
      <c r="C33" s="1">
        <v>0</v>
      </c>
      <c r="D33" s="1">
        <v>0</v>
      </c>
      <c r="E33" s="1">
        <v>0</v>
      </c>
      <c r="F33" s="1">
        <v>0</v>
      </c>
      <c r="G33" s="1">
        <f t="shared" si="0"/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f t="shared" si="1"/>
        <v>0</v>
      </c>
      <c r="O33" s="7">
        <v>0</v>
      </c>
      <c r="P33" s="25"/>
    </row>
    <row r="34" spans="1:16">
      <c r="A34" s="21">
        <v>38700</v>
      </c>
      <c r="B34" s="22" t="s">
        <v>44</v>
      </c>
      <c r="C34" s="1">
        <v>13431843.029999996</v>
      </c>
      <c r="D34" s="1">
        <v>0</v>
      </c>
      <c r="E34" s="1">
        <v>0</v>
      </c>
      <c r="F34" s="1">
        <v>0</v>
      </c>
      <c r="G34" s="1">
        <f t="shared" si="0"/>
        <v>13431843.029999996</v>
      </c>
      <c r="H34" s="1">
        <v>5430198.7699999977</v>
      </c>
      <c r="I34" s="1">
        <v>402955.29089999973</v>
      </c>
      <c r="J34" s="1">
        <v>0</v>
      </c>
      <c r="K34" s="1">
        <v>0</v>
      </c>
      <c r="L34" s="1">
        <v>0</v>
      </c>
      <c r="M34" s="1">
        <v>0</v>
      </c>
      <c r="N34" s="1">
        <f t="shared" si="1"/>
        <v>5833154.0608999971</v>
      </c>
      <c r="O34" s="7">
        <v>0.03</v>
      </c>
      <c r="P34" s="25"/>
    </row>
    <row r="35" spans="1:16">
      <c r="A35" s="21">
        <v>39000</v>
      </c>
      <c r="B35" s="22" t="s">
        <v>45</v>
      </c>
      <c r="C35" s="1">
        <v>28184.34</v>
      </c>
      <c r="D35" s="1">
        <v>544265.86</v>
      </c>
      <c r="E35" s="1">
        <v>-43541.268799999998</v>
      </c>
      <c r="F35" s="1">
        <v>0</v>
      </c>
      <c r="G35" s="1">
        <f t="shared" si="0"/>
        <v>528908.93119999999</v>
      </c>
      <c r="H35" s="1">
        <v>15558.599999999911</v>
      </c>
      <c r="I35" s="1">
        <v>9689.4668015999996</v>
      </c>
      <c r="J35" s="1">
        <v>-43541.268799999998</v>
      </c>
      <c r="K35" s="1">
        <v>0</v>
      </c>
      <c r="L35" s="1">
        <v>0</v>
      </c>
      <c r="M35" s="1">
        <v>0</v>
      </c>
      <c r="N35" s="1">
        <f t="shared" si="1"/>
        <v>-18293.201998400087</v>
      </c>
      <c r="O35" s="7">
        <v>2.4E-2</v>
      </c>
      <c r="P35" s="25"/>
    </row>
    <row r="36" spans="1:16">
      <c r="A36" s="21">
        <v>39002</v>
      </c>
      <c r="B36" s="22" t="s">
        <v>46</v>
      </c>
      <c r="C36" s="1">
        <v>134159.97</v>
      </c>
      <c r="D36" s="1">
        <v>0</v>
      </c>
      <c r="E36" s="1">
        <v>0</v>
      </c>
      <c r="F36" s="1">
        <v>0</v>
      </c>
      <c r="G36" s="1">
        <f t="shared" si="0"/>
        <v>134159.97</v>
      </c>
      <c r="H36" s="1">
        <v>33455.14</v>
      </c>
      <c r="I36" s="1">
        <v>3219.8392799999997</v>
      </c>
      <c r="J36" s="1">
        <v>0</v>
      </c>
      <c r="K36" s="1">
        <v>0</v>
      </c>
      <c r="L36" s="1">
        <v>0</v>
      </c>
      <c r="M36" s="1">
        <v>0</v>
      </c>
      <c r="N36" s="1">
        <f t="shared" si="1"/>
        <v>36674.97928</v>
      </c>
      <c r="O36" s="7">
        <v>2.4E-2</v>
      </c>
      <c r="P36" s="25"/>
    </row>
    <row r="37" spans="1:16">
      <c r="A37" s="21">
        <v>39100</v>
      </c>
      <c r="B37" s="22" t="s">
        <v>47</v>
      </c>
      <c r="C37" s="1">
        <v>1910249.4000000001</v>
      </c>
      <c r="D37" s="1">
        <v>241700.3300000001</v>
      </c>
      <c r="E37" s="1">
        <v>0</v>
      </c>
      <c r="F37" s="1">
        <v>0</v>
      </c>
      <c r="G37" s="1">
        <f t="shared" si="0"/>
        <v>2151949.7300000004</v>
      </c>
      <c r="H37" s="1">
        <v>991572.94000000239</v>
      </c>
      <c r="I37" s="1">
        <v>122594.43920162501</v>
      </c>
      <c r="J37" s="1">
        <v>0</v>
      </c>
      <c r="K37" s="1">
        <v>0</v>
      </c>
      <c r="L37" s="1">
        <v>0</v>
      </c>
      <c r="M37" s="1">
        <v>0</v>
      </c>
      <c r="N37" s="1">
        <f t="shared" si="1"/>
        <v>1114167.3792016273</v>
      </c>
      <c r="O37" s="7">
        <v>5.8999999999999997E-2</v>
      </c>
      <c r="P37" s="25"/>
    </row>
    <row r="38" spans="1:16">
      <c r="A38" s="21">
        <v>39101</v>
      </c>
      <c r="B38" s="22" t="s">
        <v>48</v>
      </c>
      <c r="C38" s="1">
        <v>3258364.2600000007</v>
      </c>
      <c r="D38" s="1">
        <v>2673941.5974910171</v>
      </c>
      <c r="E38" s="1">
        <v>0</v>
      </c>
      <c r="F38" s="1">
        <v>0</v>
      </c>
      <c r="G38" s="1">
        <f t="shared" si="0"/>
        <v>5932305.8574910183</v>
      </c>
      <c r="H38" s="1">
        <v>2827394.9199999967</v>
      </c>
      <c r="I38" s="1">
        <v>604267.7503643852</v>
      </c>
      <c r="J38" s="1">
        <v>0</v>
      </c>
      <c r="K38" s="1">
        <v>0</v>
      </c>
      <c r="L38" s="1">
        <v>-84.36</v>
      </c>
      <c r="M38" s="1">
        <v>0</v>
      </c>
      <c r="N38" s="1">
        <f t="shared" si="1"/>
        <v>3431578.3103643819</v>
      </c>
      <c r="O38" s="7">
        <v>0.111</v>
      </c>
      <c r="P38" s="25"/>
    </row>
    <row r="39" spans="1:16">
      <c r="A39" s="21">
        <v>39102</v>
      </c>
      <c r="B39" s="22" t="s">
        <v>49</v>
      </c>
      <c r="C39" s="1">
        <v>1529673.7899999998</v>
      </c>
      <c r="D39" s="1">
        <v>0</v>
      </c>
      <c r="E39" s="1">
        <v>0</v>
      </c>
      <c r="F39" s="1">
        <v>0</v>
      </c>
      <c r="G39" s="1">
        <f t="shared" si="0"/>
        <v>1529673.7899999998</v>
      </c>
      <c r="H39" s="1">
        <v>862790.94999999984</v>
      </c>
      <c r="I39" s="1">
        <v>102488.14393000001</v>
      </c>
      <c r="J39" s="1">
        <v>0</v>
      </c>
      <c r="K39" s="1">
        <v>0</v>
      </c>
      <c r="L39" s="1">
        <v>0</v>
      </c>
      <c r="M39" s="1">
        <v>0</v>
      </c>
      <c r="N39" s="1">
        <f t="shared" si="1"/>
        <v>965279.09392999986</v>
      </c>
      <c r="O39" s="7">
        <v>6.7000000000000004E-2</v>
      </c>
      <c r="P39" s="25"/>
    </row>
    <row r="40" spans="1:16">
      <c r="A40" s="21">
        <v>39103</v>
      </c>
      <c r="B40" s="22" t="s">
        <v>50</v>
      </c>
      <c r="C40" s="1">
        <v>0</v>
      </c>
      <c r="D40" s="1">
        <v>0</v>
      </c>
      <c r="E40" s="1">
        <v>0</v>
      </c>
      <c r="F40" s="1">
        <v>0</v>
      </c>
      <c r="G40" s="1">
        <f t="shared" si="0"/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f t="shared" si="1"/>
        <v>0</v>
      </c>
      <c r="O40" s="7">
        <v>0</v>
      </c>
      <c r="P40" s="25"/>
    </row>
    <row r="41" spans="1:16">
      <c r="A41" s="21">
        <v>39201</v>
      </c>
      <c r="B41" s="22" t="s">
        <v>51</v>
      </c>
      <c r="C41" s="1">
        <v>9211746.8800000008</v>
      </c>
      <c r="D41" s="1">
        <v>6169828.3810883248</v>
      </c>
      <c r="E41" s="1">
        <v>0</v>
      </c>
      <c r="F41" s="1">
        <v>0</v>
      </c>
      <c r="G41" s="1">
        <f t="shared" si="0"/>
        <v>15381575.261088327</v>
      </c>
      <c r="H41" s="1">
        <v>5098371.3099999987</v>
      </c>
      <c r="I41" s="1">
        <v>875465.15246539796</v>
      </c>
      <c r="J41" s="1">
        <v>0</v>
      </c>
      <c r="K41" s="1">
        <v>84797.959999999992</v>
      </c>
      <c r="L41" s="1">
        <v>0</v>
      </c>
      <c r="M41" s="1">
        <v>0</v>
      </c>
      <c r="N41" s="1">
        <f t="shared" si="1"/>
        <v>6058634.4224653961</v>
      </c>
      <c r="O41" s="7">
        <v>7.0000000000000007E-2</v>
      </c>
      <c r="P41" s="25"/>
    </row>
    <row r="42" spans="1:16">
      <c r="A42" s="21">
        <v>39202</v>
      </c>
      <c r="B42" s="22" t="s">
        <v>52</v>
      </c>
      <c r="C42" s="1">
        <v>17803654.690000001</v>
      </c>
      <c r="D42" s="1">
        <v>0</v>
      </c>
      <c r="E42" s="1">
        <v>0</v>
      </c>
      <c r="F42" s="1">
        <v>0</v>
      </c>
      <c r="G42" s="1">
        <f t="shared" si="0"/>
        <v>17803654.690000001</v>
      </c>
      <c r="H42" s="1">
        <v>7356203.9499999974</v>
      </c>
      <c r="I42" s="1">
        <v>997004.66264000034</v>
      </c>
      <c r="J42" s="1">
        <v>0</v>
      </c>
      <c r="K42" s="1">
        <v>0</v>
      </c>
      <c r="L42" s="1">
        <v>0</v>
      </c>
      <c r="M42" s="1">
        <v>0</v>
      </c>
      <c r="N42" s="1">
        <f t="shared" si="1"/>
        <v>8353208.6126399981</v>
      </c>
      <c r="O42" s="7">
        <v>5.6000000000000001E-2</v>
      </c>
      <c r="P42" s="25"/>
    </row>
    <row r="43" spans="1:16">
      <c r="A43" s="21">
        <v>39203</v>
      </c>
      <c r="B43" s="22" t="s">
        <v>53</v>
      </c>
      <c r="C43" s="1">
        <v>0</v>
      </c>
      <c r="D43" s="1">
        <v>0</v>
      </c>
      <c r="E43" s="1">
        <v>0</v>
      </c>
      <c r="F43" s="1">
        <v>0</v>
      </c>
      <c r="G43" s="1">
        <f t="shared" si="0"/>
        <v>0</v>
      </c>
      <c r="H43" s="1">
        <v>3.7252922968633584E-11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f t="shared" si="1"/>
        <v>3.7252922968633584E-11</v>
      </c>
      <c r="O43" s="7">
        <v>0</v>
      </c>
      <c r="P43" s="25"/>
    </row>
    <row r="44" spans="1:16">
      <c r="A44" s="21">
        <v>39204</v>
      </c>
      <c r="B44" s="22" t="s">
        <v>54</v>
      </c>
      <c r="C44" s="1">
        <v>3296462.5099999993</v>
      </c>
      <c r="D44" s="1">
        <v>1315163.5615047601</v>
      </c>
      <c r="E44" s="1">
        <v>0</v>
      </c>
      <c r="F44" s="1">
        <v>0</v>
      </c>
      <c r="G44" s="1">
        <f t="shared" si="0"/>
        <v>4611626.0715047596</v>
      </c>
      <c r="H44" s="1">
        <v>693833.6799999997</v>
      </c>
      <c r="I44" s="1">
        <v>127307.47773737105</v>
      </c>
      <c r="J44" s="1">
        <v>0</v>
      </c>
      <c r="K44" s="1">
        <v>0</v>
      </c>
      <c r="L44" s="1">
        <v>0</v>
      </c>
      <c r="M44" s="1">
        <v>0</v>
      </c>
      <c r="N44" s="1">
        <f t="shared" si="1"/>
        <v>821141.15773737081</v>
      </c>
      <c r="O44" s="7">
        <v>2.9000000000000001E-2</v>
      </c>
      <c r="P44" s="25"/>
    </row>
    <row r="45" spans="1:16" ht="13.5" customHeight="1">
      <c r="A45" s="21">
        <v>39205</v>
      </c>
      <c r="B45" s="22" t="s">
        <v>55</v>
      </c>
      <c r="C45" s="1">
        <v>2564139.23</v>
      </c>
      <c r="D45" s="1">
        <v>0</v>
      </c>
      <c r="E45" s="1">
        <v>0</v>
      </c>
      <c r="F45" s="1">
        <v>0</v>
      </c>
      <c r="G45" s="1">
        <f t="shared" si="0"/>
        <v>2564139.23</v>
      </c>
      <c r="H45" s="1">
        <v>1098099.0999999999</v>
      </c>
      <c r="I45" s="1">
        <v>169233.18917999999</v>
      </c>
      <c r="J45" s="1">
        <v>0</v>
      </c>
      <c r="K45" s="1">
        <v>0</v>
      </c>
      <c r="L45" s="1">
        <v>0</v>
      </c>
      <c r="M45" s="1">
        <v>0</v>
      </c>
      <c r="N45" s="1">
        <f t="shared" si="1"/>
        <v>1267332.2891799998</v>
      </c>
      <c r="O45" s="7">
        <v>6.6000000000000003E-2</v>
      </c>
      <c r="P45" s="25"/>
    </row>
    <row r="46" spans="1:16">
      <c r="A46" s="21">
        <v>39300</v>
      </c>
      <c r="B46" s="22" t="s">
        <v>56</v>
      </c>
      <c r="C46" s="1">
        <v>1283.3900000000001</v>
      </c>
      <c r="D46" s="1">
        <v>0</v>
      </c>
      <c r="E46" s="1">
        <v>0</v>
      </c>
      <c r="F46" s="1">
        <v>0</v>
      </c>
      <c r="G46" s="1">
        <f t="shared" si="0"/>
        <v>1283.3900000000001</v>
      </c>
      <c r="H46" s="1">
        <v>537.96000000006779</v>
      </c>
      <c r="I46" s="1">
        <v>53.902380000000022</v>
      </c>
      <c r="J46" s="1">
        <v>0</v>
      </c>
      <c r="K46" s="1">
        <v>0</v>
      </c>
      <c r="L46" s="1">
        <v>0</v>
      </c>
      <c r="M46" s="1">
        <v>0</v>
      </c>
      <c r="N46" s="1">
        <f t="shared" si="1"/>
        <v>591.86238000006779</v>
      </c>
      <c r="O46" s="7">
        <v>4.2000000000000003E-2</v>
      </c>
      <c r="P46" s="25"/>
    </row>
    <row r="47" spans="1:16">
      <c r="A47" s="21">
        <v>39400</v>
      </c>
      <c r="B47" s="22" t="s">
        <v>57</v>
      </c>
      <c r="C47" s="1">
        <v>7110421.6099999994</v>
      </c>
      <c r="D47" s="1">
        <v>1605734.5099999998</v>
      </c>
      <c r="E47" s="1">
        <v>-128458.76080000002</v>
      </c>
      <c r="F47" s="1">
        <v>0</v>
      </c>
      <c r="G47" s="1">
        <f t="shared" si="0"/>
        <v>8587697.3591999989</v>
      </c>
      <c r="H47" s="1">
        <v>4096945.1499999985</v>
      </c>
      <c r="I47" s="1">
        <v>452357.98863938672</v>
      </c>
      <c r="J47" s="1">
        <v>-128458.76080000002</v>
      </c>
      <c r="K47" s="1">
        <v>0</v>
      </c>
      <c r="L47" s="1">
        <v>0</v>
      </c>
      <c r="M47" s="1">
        <v>0</v>
      </c>
      <c r="N47" s="1">
        <f t="shared" si="1"/>
        <v>4420844.3778393846</v>
      </c>
      <c r="O47" s="7">
        <v>5.6000000000000001E-2</v>
      </c>
      <c r="P47" s="25"/>
    </row>
    <row r="48" spans="1:16">
      <c r="A48" s="21">
        <v>39401</v>
      </c>
      <c r="B48" s="22" t="s">
        <v>17</v>
      </c>
      <c r="C48" s="1">
        <v>59037.229999999996</v>
      </c>
      <c r="D48" s="1">
        <v>655754.14</v>
      </c>
      <c r="E48" s="1">
        <v>0</v>
      </c>
      <c r="F48" s="1">
        <v>0</v>
      </c>
      <c r="G48" s="1">
        <f t="shared" si="0"/>
        <v>714791.37</v>
      </c>
      <c r="H48" s="1">
        <v>8584.16</v>
      </c>
      <c r="I48" s="1">
        <v>2951.8614999999995</v>
      </c>
      <c r="J48" s="1">
        <v>0</v>
      </c>
      <c r="K48" s="1">
        <v>0</v>
      </c>
      <c r="L48" s="1">
        <v>0</v>
      </c>
      <c r="M48" s="1">
        <v>0</v>
      </c>
      <c r="N48" s="1">
        <f t="shared" si="1"/>
        <v>11536.021499999999</v>
      </c>
      <c r="O48" s="7">
        <v>0.05</v>
      </c>
      <c r="P48" s="25"/>
    </row>
    <row r="49" spans="1:16">
      <c r="A49" s="21">
        <v>39500</v>
      </c>
      <c r="B49" s="22" t="s">
        <v>58</v>
      </c>
      <c r="C49" s="1">
        <v>0</v>
      </c>
      <c r="D49" s="1">
        <v>0</v>
      </c>
      <c r="E49" s="1">
        <v>0</v>
      </c>
      <c r="F49" s="1">
        <v>0</v>
      </c>
      <c r="G49" s="1">
        <f t="shared" si="0"/>
        <v>0</v>
      </c>
      <c r="H49" s="1">
        <v>1.4915713109076023E-10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f t="shared" si="1"/>
        <v>1.4915713109076023E-10</v>
      </c>
      <c r="O49" s="7">
        <v>0.05</v>
      </c>
      <c r="P49" s="25"/>
    </row>
    <row r="50" spans="1:16">
      <c r="A50" s="21">
        <v>39600</v>
      </c>
      <c r="B50" s="22" t="s">
        <v>59</v>
      </c>
      <c r="C50" s="1">
        <v>3116056.11</v>
      </c>
      <c r="D50" s="1">
        <v>484735.73791431397</v>
      </c>
      <c r="E50" s="1">
        <v>-38778.85903314512</v>
      </c>
      <c r="F50" s="1">
        <v>0</v>
      </c>
      <c r="G50" s="1">
        <f t="shared" si="0"/>
        <v>3562012.9888811689</v>
      </c>
      <c r="H50" s="1">
        <v>2068335.0600000012</v>
      </c>
      <c r="I50" s="1">
        <v>91502.933339696698</v>
      </c>
      <c r="J50" s="1">
        <v>-38778.85903314512</v>
      </c>
      <c r="K50" s="1">
        <v>0</v>
      </c>
      <c r="L50" s="1">
        <v>0</v>
      </c>
      <c r="M50" s="1">
        <v>0</v>
      </c>
      <c r="N50" s="1">
        <f t="shared" si="1"/>
        <v>2121059.1343065528</v>
      </c>
      <c r="O50" s="7">
        <v>2.7E-2</v>
      </c>
      <c r="P50" s="25"/>
    </row>
    <row r="51" spans="1:16">
      <c r="A51" s="21">
        <v>39700</v>
      </c>
      <c r="B51" s="22" t="s">
        <v>60</v>
      </c>
      <c r="C51" s="1">
        <v>2960150.8600000003</v>
      </c>
      <c r="D51" s="1">
        <v>59905.99</v>
      </c>
      <c r="E51" s="1">
        <v>-4792.4791999999998</v>
      </c>
      <c r="F51" s="1">
        <v>0</v>
      </c>
      <c r="G51" s="1">
        <f t="shared" si="0"/>
        <v>3015264.3708000006</v>
      </c>
      <c r="H51" s="1">
        <v>2710154.7499999939</v>
      </c>
      <c r="I51" s="1">
        <v>230957.63001567672</v>
      </c>
      <c r="J51" s="1">
        <v>-4792.4791999999998</v>
      </c>
      <c r="K51" s="1">
        <v>0</v>
      </c>
      <c r="L51" s="1">
        <v>0</v>
      </c>
      <c r="M51" s="1">
        <v>0</v>
      </c>
      <c r="N51" s="1">
        <f t="shared" si="1"/>
        <v>2936319.9008156708</v>
      </c>
      <c r="O51" s="7">
        <v>7.6999999999999999E-2</v>
      </c>
      <c r="P51" s="25"/>
    </row>
    <row r="52" spans="1:16">
      <c r="A52" s="21">
        <v>39800</v>
      </c>
      <c r="B52" t="s">
        <v>61</v>
      </c>
      <c r="C52" s="1">
        <v>212167.02000000002</v>
      </c>
      <c r="D52" s="1">
        <v>583815.16410236084</v>
      </c>
      <c r="E52" s="1">
        <v>-46705.213128188858</v>
      </c>
      <c r="F52" s="1">
        <v>0</v>
      </c>
      <c r="G52" s="1">
        <f t="shared" si="0"/>
        <v>749276.970974172</v>
      </c>
      <c r="H52" s="1">
        <v>229080.73</v>
      </c>
      <c r="I52" s="1">
        <v>29603.331306509514</v>
      </c>
      <c r="J52" s="1">
        <v>-46705.213128188858</v>
      </c>
      <c r="K52" s="1">
        <v>0</v>
      </c>
      <c r="L52" s="1">
        <v>0</v>
      </c>
      <c r="M52" s="1">
        <v>0</v>
      </c>
      <c r="N52" s="1">
        <f t="shared" si="1"/>
        <v>211978.84817832068</v>
      </c>
      <c r="O52" s="7">
        <v>0.05</v>
      </c>
      <c r="P52" s="25"/>
    </row>
    <row r="53" spans="1:16">
      <c r="A53" s="21">
        <v>39900</v>
      </c>
      <c r="B53" t="s">
        <v>62</v>
      </c>
      <c r="C53" s="1">
        <v>0</v>
      </c>
      <c r="D53" s="1">
        <v>0</v>
      </c>
      <c r="E53" s="1">
        <v>0</v>
      </c>
      <c r="F53" s="1">
        <v>0</v>
      </c>
      <c r="G53" s="1">
        <f t="shared" si="0"/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f t="shared" si="1"/>
        <v>0</v>
      </c>
      <c r="O53" s="7">
        <v>0</v>
      </c>
      <c r="P53" s="25"/>
    </row>
    <row r="54" spans="1:16">
      <c r="A54" s="21">
        <v>33601</v>
      </c>
      <c r="B54" t="s">
        <v>63</v>
      </c>
      <c r="C54" s="1">
        <v>0</v>
      </c>
      <c r="D54" s="1">
        <v>35668591.620000005</v>
      </c>
      <c r="E54" s="1">
        <v>0</v>
      </c>
      <c r="F54" s="1">
        <v>0</v>
      </c>
      <c r="G54" s="1">
        <f t="shared" si="0"/>
        <v>35668591.620000005</v>
      </c>
      <c r="H54" s="1">
        <v>0</v>
      </c>
      <c r="I54" s="1">
        <v>1961772.5391000002</v>
      </c>
      <c r="J54" s="1">
        <v>0</v>
      </c>
      <c r="K54" s="1">
        <v>0</v>
      </c>
      <c r="L54" s="1">
        <v>0</v>
      </c>
      <c r="M54" s="1">
        <v>0</v>
      </c>
      <c r="N54" s="1">
        <f t="shared" si="1"/>
        <v>1961772.5391000002</v>
      </c>
      <c r="O54" s="7">
        <v>6.6000000000000003E-2</v>
      </c>
      <c r="P54" s="25"/>
    </row>
    <row r="55" spans="1:16">
      <c r="A55" s="2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7"/>
      <c r="P55" s="25"/>
    </row>
    <row r="56" spans="1:16">
      <c r="B56" s="2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27"/>
      <c r="P56" s="25"/>
    </row>
    <row r="57" spans="1:16" ht="13.5" thickBot="1">
      <c r="A57" s="11"/>
      <c r="B57" s="23"/>
      <c r="C57" s="12">
        <f>SUM(C7:C56)</f>
        <v>2687741746.5800004</v>
      </c>
      <c r="D57" s="12">
        <f t="shared" ref="D57:N57" si="2">SUM(D7:D56)</f>
        <v>550582923.63448691</v>
      </c>
      <c r="E57" s="12">
        <f t="shared" si="2"/>
        <v>-28670298.064244971</v>
      </c>
      <c r="F57" s="12">
        <f t="shared" si="2"/>
        <v>0</v>
      </c>
      <c r="G57" s="12">
        <f t="shared" si="2"/>
        <v>3209654372.1502409</v>
      </c>
      <c r="H57" s="12">
        <f t="shared" si="2"/>
        <v>881239460.13999999</v>
      </c>
      <c r="I57" s="12">
        <f t="shared" si="2"/>
        <v>54440869.135981135</v>
      </c>
      <c r="J57" s="12">
        <f t="shared" si="2"/>
        <v>-28670298.064244971</v>
      </c>
      <c r="K57" s="12">
        <f t="shared" si="2"/>
        <v>84797.959999999992</v>
      </c>
      <c r="L57" s="12">
        <f t="shared" si="2"/>
        <v>-13050395.76</v>
      </c>
      <c r="M57" s="12">
        <f t="shared" si="2"/>
        <v>0</v>
      </c>
      <c r="N57" s="12">
        <f t="shared" si="2"/>
        <v>894044433.41173625</v>
      </c>
      <c r="O57" s="28"/>
      <c r="P57" s="25"/>
    </row>
    <row r="58" spans="1:16" s="1" customFormat="1" ht="13.5" thickTop="1">
      <c r="A58" s="14"/>
      <c r="B58" s="1" t="s">
        <v>64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</row>
    <row r="59" spans="1:16" s="1" customFormat="1">
      <c r="A59" s="15"/>
      <c r="B59" s="15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/>
    </row>
    <row r="60" spans="1:16" s="1" customFormat="1">
      <c r="A60" s="15"/>
      <c r="B60" s="15" t="s">
        <v>70</v>
      </c>
      <c r="C60" s="9"/>
      <c r="D60" s="9"/>
      <c r="E60" s="9"/>
      <c r="F60" s="9"/>
      <c r="G60" s="9"/>
      <c r="H60" s="9">
        <v>-14368000</v>
      </c>
      <c r="I60" s="9">
        <v>-19632000</v>
      </c>
      <c r="J60" s="9"/>
      <c r="K60" s="9"/>
      <c r="L60" s="9"/>
      <c r="M60" s="9"/>
      <c r="N60" s="9">
        <v>-34000000</v>
      </c>
      <c r="O60"/>
    </row>
    <row r="61" spans="1:16" s="1" customFormat="1">
      <c r="A61" s="15"/>
      <c r="B61" s="16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/>
    </row>
    <row r="63" spans="1:16">
      <c r="O63" s="1"/>
    </row>
    <row r="67" spans="15:15">
      <c r="O67" s="1"/>
    </row>
    <row r="71" spans="15:15">
      <c r="O71" s="1"/>
    </row>
  </sheetData>
  <autoFilter ref="A6:O46" xr:uid="{00000000-0009-0000-0000-00002D000000}"/>
  <pageMargins left="0.75" right="0.75" top="1" bottom="1" header="0.5" footer="0.5"/>
  <pageSetup orientation="portrait" r:id="rId1"/>
  <headerFooter alignWithMargins="0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BBD2F-ECAC-4DD3-8071-C4164C877E65}">
  <sheetPr>
    <tabColor rgb="FF99CCFF"/>
    <pageSetUpPr fitToPage="1"/>
  </sheetPr>
  <dimension ref="A1:S62"/>
  <sheetViews>
    <sheetView tabSelected="1" zoomScaleNormal="100" workbookViewId="0">
      <selection activeCell="B13" sqref="B13"/>
    </sheetView>
  </sheetViews>
  <sheetFormatPr defaultColWidth="9.42578125" defaultRowHeight="12.75"/>
  <cols>
    <col min="1" max="1" width="10.42578125" customWidth="1"/>
    <col min="2" max="2" width="37.5703125" bestFit="1" customWidth="1"/>
    <col min="3" max="3" width="15.42578125" customWidth="1"/>
    <col min="4" max="4" width="16.42578125" customWidth="1"/>
    <col min="5" max="5" width="19.42578125" customWidth="1"/>
    <col min="6" max="6" width="17.42578125" customWidth="1"/>
    <col min="7" max="7" width="18" style="3" customWidth="1"/>
    <col min="8" max="8" width="16.5703125" bestFit="1" customWidth="1"/>
    <col min="9" max="9" width="19.42578125" bestFit="1" customWidth="1"/>
    <col min="10" max="10" width="16.5703125" bestFit="1" customWidth="1"/>
    <col min="11" max="11" width="15.7109375" customWidth="1"/>
    <col min="12" max="12" width="15.7109375" bestFit="1" customWidth="1"/>
    <col min="13" max="13" width="17.42578125" bestFit="1" customWidth="1"/>
    <col min="14" max="14" width="16.140625" style="3" customWidth="1"/>
    <col min="15" max="15" width="11.42578125" bestFit="1" customWidth="1"/>
    <col min="16" max="16" width="9.42578125" customWidth="1"/>
    <col min="17" max="17" width="14.140625" customWidth="1"/>
  </cols>
  <sheetData>
    <row r="1" spans="1:15" ht="18">
      <c r="A1" s="20" t="s">
        <v>71</v>
      </c>
    </row>
    <row r="2" spans="1:15">
      <c r="A2" s="3" t="s">
        <v>72</v>
      </c>
    </row>
    <row r="3" spans="1:15">
      <c r="A3" s="3" t="s">
        <v>1</v>
      </c>
    </row>
    <row r="4" spans="1:15" ht="18">
      <c r="B4" s="20"/>
      <c r="C4" s="2" t="s">
        <v>2</v>
      </c>
      <c r="D4" s="2"/>
      <c r="E4" s="2"/>
      <c r="F4" s="2"/>
      <c r="G4" s="2" t="s">
        <v>2</v>
      </c>
      <c r="H4" s="2" t="s">
        <v>3</v>
      </c>
      <c r="I4" s="2"/>
      <c r="J4" s="2"/>
      <c r="K4" s="2" t="s">
        <v>4</v>
      </c>
      <c r="L4" s="2" t="s">
        <v>4</v>
      </c>
      <c r="M4" s="2"/>
      <c r="N4" s="2" t="s">
        <v>3</v>
      </c>
      <c r="O4" s="2">
        <v>2024</v>
      </c>
    </row>
    <row r="5" spans="1:15">
      <c r="A5" s="3"/>
      <c r="B5" s="3"/>
      <c r="C5" s="2">
        <v>2023</v>
      </c>
      <c r="D5" s="2"/>
      <c r="E5" s="2"/>
      <c r="F5" s="2"/>
      <c r="G5" s="2">
        <f>C5+1</f>
        <v>2024</v>
      </c>
      <c r="H5" s="2">
        <f>C5</f>
        <v>2023</v>
      </c>
      <c r="I5" s="2"/>
      <c r="J5" s="2"/>
      <c r="K5" s="2" t="s">
        <v>14</v>
      </c>
      <c r="L5" s="2" t="s">
        <v>15</v>
      </c>
      <c r="M5" s="2"/>
      <c r="N5" s="2">
        <f>G5</f>
        <v>2024</v>
      </c>
      <c r="O5" s="4" t="s">
        <v>5</v>
      </c>
    </row>
    <row r="6" spans="1:15">
      <c r="A6" s="5" t="s">
        <v>6</v>
      </c>
      <c r="B6" s="6" t="s">
        <v>7</v>
      </c>
      <c r="C6" s="5" t="s">
        <v>8</v>
      </c>
      <c r="D6" s="5" t="s">
        <v>9</v>
      </c>
      <c r="E6" s="5" t="s">
        <v>10</v>
      </c>
      <c r="F6" s="5" t="s">
        <v>11</v>
      </c>
      <c r="G6" s="5" t="s">
        <v>12</v>
      </c>
      <c r="H6" s="5" t="s">
        <v>8</v>
      </c>
      <c r="I6" s="5" t="s">
        <v>13</v>
      </c>
      <c r="J6" s="5" t="s">
        <v>10</v>
      </c>
      <c r="K6" s="5" t="s">
        <v>68</v>
      </c>
      <c r="L6" s="5" t="s">
        <v>69</v>
      </c>
      <c r="M6" s="5" t="s">
        <v>11</v>
      </c>
      <c r="N6" s="5" t="s">
        <v>12</v>
      </c>
      <c r="O6" s="5" t="s">
        <v>16</v>
      </c>
    </row>
    <row r="7" spans="1:15">
      <c r="A7" s="21">
        <v>10400</v>
      </c>
      <c r="B7" s="22" t="s">
        <v>17</v>
      </c>
      <c r="C7" s="1">
        <v>2527001.42</v>
      </c>
      <c r="D7" s="1">
        <v>0</v>
      </c>
      <c r="E7" s="1">
        <v>0</v>
      </c>
      <c r="F7" s="1">
        <v>0</v>
      </c>
      <c r="G7" s="9">
        <f>SUM(C7:F7)</f>
        <v>2527001.42</v>
      </c>
      <c r="H7" s="1">
        <v>783732.94100000116</v>
      </c>
      <c r="I7" s="1">
        <v>128877.07241999998</v>
      </c>
      <c r="J7" s="1">
        <v>0</v>
      </c>
      <c r="K7" s="1">
        <v>0</v>
      </c>
      <c r="L7" s="1">
        <v>0</v>
      </c>
      <c r="M7" s="1">
        <v>0</v>
      </c>
      <c r="N7" s="9">
        <f>SUM(H7:M7)</f>
        <v>912610.01342000114</v>
      </c>
      <c r="O7" s="7">
        <v>5.0999999999999997E-2</v>
      </c>
    </row>
    <row r="8" spans="1:15">
      <c r="A8" s="21">
        <v>10500</v>
      </c>
      <c r="B8" s="22" t="s">
        <v>18</v>
      </c>
      <c r="C8" s="1">
        <v>1939551.55</v>
      </c>
      <c r="D8" s="1">
        <v>0</v>
      </c>
      <c r="E8" s="1">
        <v>0</v>
      </c>
      <c r="F8" s="1">
        <v>0</v>
      </c>
      <c r="G8" s="9">
        <f t="shared" ref="G8:G54" si="0">SUM(C8:F8)</f>
        <v>1939551.55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9">
        <f t="shared" ref="N8:N54" si="1">SUM(H8:M8)</f>
        <v>0</v>
      </c>
      <c r="O8" s="7">
        <v>0</v>
      </c>
    </row>
    <row r="9" spans="1:15">
      <c r="A9" s="21">
        <v>11400</v>
      </c>
      <c r="B9" s="22" t="s">
        <v>19</v>
      </c>
      <c r="C9" s="1">
        <v>5031897.24</v>
      </c>
      <c r="D9" s="1">
        <v>0</v>
      </c>
      <c r="E9" s="1">
        <v>0</v>
      </c>
      <c r="F9" s="1">
        <v>0</v>
      </c>
      <c r="G9" s="9">
        <f t="shared" si="0"/>
        <v>5031897.24</v>
      </c>
      <c r="H9" s="1">
        <v>5028152.9800000144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9">
        <f t="shared" si="1"/>
        <v>5028152.9800000144</v>
      </c>
      <c r="O9" s="7">
        <v>0</v>
      </c>
    </row>
    <row r="10" spans="1:15">
      <c r="A10" s="21">
        <v>30100</v>
      </c>
      <c r="B10" s="22" t="s">
        <v>20</v>
      </c>
      <c r="C10" s="1">
        <v>12620.1</v>
      </c>
      <c r="D10" s="1">
        <v>0</v>
      </c>
      <c r="E10" s="1">
        <v>0</v>
      </c>
      <c r="F10" s="1">
        <v>0</v>
      </c>
      <c r="G10" s="9">
        <f t="shared" si="0"/>
        <v>12620.1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9">
        <f t="shared" si="1"/>
        <v>0</v>
      </c>
      <c r="O10" s="7">
        <v>0</v>
      </c>
    </row>
    <row r="11" spans="1:15">
      <c r="A11" s="21">
        <v>30200</v>
      </c>
      <c r="B11" s="22" t="s">
        <v>21</v>
      </c>
      <c r="C11" s="1">
        <v>0</v>
      </c>
      <c r="D11" s="1">
        <v>0</v>
      </c>
      <c r="E11" s="1">
        <v>0</v>
      </c>
      <c r="F11" s="1">
        <v>0</v>
      </c>
      <c r="G11" s="9">
        <f t="shared" si="0"/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9">
        <f t="shared" si="1"/>
        <v>0</v>
      </c>
      <c r="O11" s="7">
        <v>0.04</v>
      </c>
    </row>
    <row r="12" spans="1:15">
      <c r="A12" s="21">
        <v>30300</v>
      </c>
      <c r="B12" s="22" t="s">
        <v>22</v>
      </c>
      <c r="C12" s="1">
        <v>815325.07000000007</v>
      </c>
      <c r="D12" s="1">
        <v>0</v>
      </c>
      <c r="E12" s="1">
        <v>0</v>
      </c>
      <c r="F12" s="1">
        <v>0</v>
      </c>
      <c r="G12" s="9">
        <f t="shared" si="0"/>
        <v>815325.07000000007</v>
      </c>
      <c r="H12" s="1">
        <v>815325.0699999989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9">
        <f t="shared" si="1"/>
        <v>815325.0699999989</v>
      </c>
      <c r="O12" s="7">
        <v>0.04</v>
      </c>
    </row>
    <row r="13" spans="1:15">
      <c r="A13" s="21">
        <v>30301</v>
      </c>
      <c r="B13" s="22" t="s">
        <v>23</v>
      </c>
      <c r="C13" s="1">
        <v>110526643.99000001</v>
      </c>
      <c r="D13" s="1">
        <v>14303044.800000003</v>
      </c>
      <c r="E13" s="1">
        <v>0</v>
      </c>
      <c r="F13" s="1">
        <v>0</v>
      </c>
      <c r="G13" s="9">
        <f t="shared" si="0"/>
        <v>124829688.79000001</v>
      </c>
      <c r="H13" s="1">
        <v>30148268.771823503</v>
      </c>
      <c r="I13" s="1">
        <v>7375232.0699199988</v>
      </c>
      <c r="J13" s="1">
        <v>0</v>
      </c>
      <c r="K13" s="1">
        <v>0</v>
      </c>
      <c r="L13" s="1">
        <v>0</v>
      </c>
      <c r="M13" s="1">
        <v>0</v>
      </c>
      <c r="N13" s="9">
        <f t="shared" si="1"/>
        <v>37523500.841743499</v>
      </c>
      <c r="O13" s="7">
        <v>6.6000000000000003E-2</v>
      </c>
    </row>
    <row r="14" spans="1:15">
      <c r="A14" s="21">
        <v>30302</v>
      </c>
      <c r="B14" s="22" t="s">
        <v>24</v>
      </c>
      <c r="C14" s="1">
        <v>0</v>
      </c>
      <c r="D14" s="1">
        <v>0</v>
      </c>
      <c r="E14" s="1">
        <v>0</v>
      </c>
      <c r="F14" s="1">
        <v>0</v>
      </c>
      <c r="G14" s="9">
        <f t="shared" si="0"/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9">
        <f t="shared" si="1"/>
        <v>0</v>
      </c>
      <c r="O14" s="7">
        <v>0</v>
      </c>
    </row>
    <row r="15" spans="1:15">
      <c r="A15" s="21">
        <v>33600</v>
      </c>
      <c r="B15" s="22" t="s">
        <v>25</v>
      </c>
      <c r="C15" s="1">
        <v>16109646.340000002</v>
      </c>
      <c r="D15" s="1">
        <v>0</v>
      </c>
      <c r="E15" s="1">
        <v>0</v>
      </c>
      <c r="F15" s="1">
        <v>0</v>
      </c>
      <c r="G15" s="9">
        <f t="shared" si="0"/>
        <v>16109646.340000002</v>
      </c>
      <c r="H15" s="1">
        <v>515471.1447375</v>
      </c>
      <c r="I15" s="1">
        <v>547727.97556000005</v>
      </c>
      <c r="J15" s="1">
        <v>0</v>
      </c>
      <c r="K15" s="1">
        <v>0</v>
      </c>
      <c r="L15" s="1">
        <v>0</v>
      </c>
      <c r="M15" s="1">
        <v>0</v>
      </c>
      <c r="N15" s="9">
        <f t="shared" si="1"/>
        <v>1063199.1202974999</v>
      </c>
      <c r="O15" s="7">
        <v>3.4000000000000002E-2</v>
      </c>
    </row>
    <row r="16" spans="1:15">
      <c r="A16" s="21">
        <v>36400</v>
      </c>
      <c r="B16" s="22" t="s">
        <v>26</v>
      </c>
      <c r="C16" s="1">
        <v>1485380.05</v>
      </c>
      <c r="D16" s="1">
        <v>17975.919999999925</v>
      </c>
      <c r="E16" s="1">
        <v>0</v>
      </c>
      <c r="F16" s="1">
        <v>0</v>
      </c>
      <c r="G16" s="9">
        <f t="shared" si="0"/>
        <v>1503355.97</v>
      </c>
      <c r="H16" s="1">
        <v>25561.084675000002</v>
      </c>
      <c r="I16" s="1">
        <v>52522.942704166664</v>
      </c>
      <c r="J16" s="1">
        <v>0</v>
      </c>
      <c r="K16" s="1">
        <v>0</v>
      </c>
      <c r="L16" s="1">
        <v>0</v>
      </c>
      <c r="M16" s="1">
        <v>0</v>
      </c>
      <c r="N16" s="9">
        <f t="shared" si="1"/>
        <v>78084.02737916667</v>
      </c>
      <c r="O16" s="7">
        <v>3.5000000000000003E-2</v>
      </c>
    </row>
    <row r="17" spans="1:19">
      <c r="A17" s="21">
        <v>37400</v>
      </c>
      <c r="B17" s="22" t="s">
        <v>27</v>
      </c>
      <c r="C17" s="1">
        <v>16157149.27</v>
      </c>
      <c r="D17" s="1">
        <v>0</v>
      </c>
      <c r="E17" s="1">
        <v>0</v>
      </c>
      <c r="F17" s="1">
        <v>0</v>
      </c>
      <c r="G17" s="9">
        <f t="shared" si="0"/>
        <v>16157149.27</v>
      </c>
      <c r="H17" s="1">
        <v>-60224.600000000413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9">
        <f t="shared" si="1"/>
        <v>-60224.600000000413</v>
      </c>
      <c r="O17" s="7">
        <v>0</v>
      </c>
    </row>
    <row r="18" spans="1:19">
      <c r="A18" s="21">
        <v>37402</v>
      </c>
      <c r="B18" s="22" t="s">
        <v>28</v>
      </c>
      <c r="C18" s="1">
        <v>4268872.66</v>
      </c>
      <c r="D18" s="1">
        <v>0</v>
      </c>
      <c r="E18" s="1">
        <v>0</v>
      </c>
      <c r="F18" s="1">
        <v>0</v>
      </c>
      <c r="G18" s="9">
        <f t="shared" si="0"/>
        <v>4268872.66</v>
      </c>
      <c r="H18" s="1">
        <v>1094629.2845799963</v>
      </c>
      <c r="I18" s="1">
        <v>55495.344580000012</v>
      </c>
      <c r="J18" s="1">
        <v>0</v>
      </c>
      <c r="K18" s="1">
        <v>0</v>
      </c>
      <c r="L18" s="1">
        <v>0</v>
      </c>
      <c r="M18" s="1">
        <v>0</v>
      </c>
      <c r="N18" s="9">
        <f t="shared" si="1"/>
        <v>1150124.6291599963</v>
      </c>
      <c r="O18" s="7">
        <v>1.2999999999999999E-2</v>
      </c>
      <c r="S18" t="s">
        <v>73</v>
      </c>
    </row>
    <row r="19" spans="1:19">
      <c r="A19" s="21">
        <v>37500</v>
      </c>
      <c r="B19" s="22" t="s">
        <v>29</v>
      </c>
      <c r="C19" s="1">
        <v>31386680.030800011</v>
      </c>
      <c r="D19" s="1">
        <v>12123218.999999998</v>
      </c>
      <c r="E19" s="1">
        <v>-969857.52</v>
      </c>
      <c r="F19" s="1">
        <v>0</v>
      </c>
      <c r="G19" s="9">
        <f t="shared" si="0"/>
        <v>42540041.510800004</v>
      </c>
      <c r="H19" s="1">
        <v>8889159.1214909013</v>
      </c>
      <c r="I19" s="1">
        <v>951000.07770233392</v>
      </c>
      <c r="J19" s="1">
        <v>-969857.52</v>
      </c>
      <c r="K19" s="1">
        <v>0</v>
      </c>
      <c r="L19" s="1">
        <v>0</v>
      </c>
      <c r="M19" s="1">
        <v>0</v>
      </c>
      <c r="N19" s="9">
        <f t="shared" si="1"/>
        <v>8870301.6791932359</v>
      </c>
      <c r="O19" s="7">
        <v>2.9000000000000001E-2</v>
      </c>
    </row>
    <row r="20" spans="1:19">
      <c r="A20" s="21">
        <v>37600</v>
      </c>
      <c r="B20" s="22" t="s">
        <v>30</v>
      </c>
      <c r="C20" s="1">
        <v>826292081.12680876</v>
      </c>
      <c r="D20" s="1">
        <v>14028807.663222639</v>
      </c>
      <c r="E20" s="1">
        <v>-896053.9344935203</v>
      </c>
      <c r="F20" s="1">
        <v>0</v>
      </c>
      <c r="G20" s="9">
        <f t="shared" si="0"/>
        <v>839424834.85553789</v>
      </c>
      <c r="H20" s="1">
        <v>202174502.97406608</v>
      </c>
      <c r="I20" s="1">
        <v>19993680.876607511</v>
      </c>
      <c r="J20" s="1">
        <v>-896053.9344935203</v>
      </c>
      <c r="K20" s="1">
        <v>-5505.9500000000007</v>
      </c>
      <c r="L20" s="1">
        <v>-33035.699999999997</v>
      </c>
      <c r="M20" s="1">
        <v>0</v>
      </c>
      <c r="N20" s="9">
        <f t="shared" si="1"/>
        <v>221233588.2661801</v>
      </c>
      <c r="O20" s="7">
        <v>2.4E-2</v>
      </c>
    </row>
    <row r="21" spans="1:19">
      <c r="A21" s="21">
        <v>37602</v>
      </c>
      <c r="B21" s="22" t="s">
        <v>31</v>
      </c>
      <c r="C21" s="1">
        <v>961474232.53461218</v>
      </c>
      <c r="D21" s="1">
        <v>124233377.74835862</v>
      </c>
      <c r="E21" s="1">
        <v>-9386344.2405626103</v>
      </c>
      <c r="F21" s="1">
        <v>0</v>
      </c>
      <c r="G21" s="9">
        <f t="shared" si="0"/>
        <v>1076321266.0424082</v>
      </c>
      <c r="H21" s="1">
        <v>211166625.88731781</v>
      </c>
      <c r="I21" s="1">
        <v>18189262.523299549</v>
      </c>
      <c r="J21" s="1">
        <v>-9386344.2405626103</v>
      </c>
      <c r="K21" s="1">
        <v>0</v>
      </c>
      <c r="L21" s="1">
        <v>-6848015.2300000023</v>
      </c>
      <c r="M21" s="1">
        <v>0</v>
      </c>
      <c r="N21" s="9">
        <f t="shared" si="1"/>
        <v>213121528.94005474</v>
      </c>
      <c r="O21" s="7">
        <v>1.7999999999999999E-2</v>
      </c>
    </row>
    <row r="22" spans="1:19">
      <c r="A22" s="21">
        <v>37700</v>
      </c>
      <c r="B22" s="22" t="s">
        <v>32</v>
      </c>
      <c r="C22" s="1">
        <v>19187297.899999999</v>
      </c>
      <c r="D22" s="1">
        <v>0</v>
      </c>
      <c r="E22" s="1">
        <v>0</v>
      </c>
      <c r="F22" s="1">
        <v>0</v>
      </c>
      <c r="G22" s="9">
        <f t="shared" si="0"/>
        <v>19187297.899999999</v>
      </c>
      <c r="H22" s="1">
        <v>1345774.2670000002</v>
      </c>
      <c r="I22" s="1">
        <v>575618.93700000003</v>
      </c>
      <c r="J22" s="1">
        <v>0</v>
      </c>
      <c r="K22" s="1">
        <v>0</v>
      </c>
      <c r="L22" s="1">
        <v>0</v>
      </c>
      <c r="M22" s="1">
        <v>0</v>
      </c>
      <c r="N22" s="9">
        <f t="shared" si="1"/>
        <v>1921393.2040000004</v>
      </c>
      <c r="O22" s="7">
        <v>0.03</v>
      </c>
    </row>
    <row r="23" spans="1:19">
      <c r="A23" s="21">
        <v>37800</v>
      </c>
      <c r="B23" s="22" t="s">
        <v>33</v>
      </c>
      <c r="C23" s="1">
        <v>22151056.5068</v>
      </c>
      <c r="D23" s="1">
        <v>736667</v>
      </c>
      <c r="E23" s="1">
        <v>-58933.360000000008</v>
      </c>
      <c r="F23" s="1">
        <v>0</v>
      </c>
      <c r="G23" s="9">
        <f t="shared" si="0"/>
        <v>22828790.1468</v>
      </c>
      <c r="H23" s="1">
        <v>5803971.3608217975</v>
      </c>
      <c r="I23" s="1">
        <v>678531.0293040002</v>
      </c>
      <c r="J23" s="1">
        <v>-58933.360000000008</v>
      </c>
      <c r="K23" s="1">
        <v>0</v>
      </c>
      <c r="L23" s="1">
        <v>0</v>
      </c>
      <c r="M23" s="1">
        <v>0</v>
      </c>
      <c r="N23" s="9">
        <f t="shared" si="1"/>
        <v>6423569.0301257977</v>
      </c>
      <c r="O23" s="7">
        <v>0.03</v>
      </c>
    </row>
    <row r="24" spans="1:19">
      <c r="A24" s="21">
        <v>37900</v>
      </c>
      <c r="B24" s="22" t="s">
        <v>34</v>
      </c>
      <c r="C24" s="1">
        <v>116022316.78160004</v>
      </c>
      <c r="D24" s="1">
        <v>7298344</v>
      </c>
      <c r="E24" s="1">
        <v>-583867.52</v>
      </c>
      <c r="F24" s="1">
        <v>0</v>
      </c>
      <c r="G24" s="9">
        <f t="shared" si="0"/>
        <v>122736793.26160005</v>
      </c>
      <c r="H24" s="1">
        <v>19487316.672034327</v>
      </c>
      <c r="I24" s="1">
        <v>2589142.0322812009</v>
      </c>
      <c r="J24" s="1">
        <v>-583867.52</v>
      </c>
      <c r="K24" s="1">
        <v>0</v>
      </c>
      <c r="L24" s="1">
        <v>0</v>
      </c>
      <c r="M24" s="1">
        <v>0</v>
      </c>
      <c r="N24" s="9">
        <f t="shared" si="1"/>
        <v>21492591.184315529</v>
      </c>
      <c r="O24" s="7">
        <v>2.1999999999999999E-2</v>
      </c>
    </row>
    <row r="25" spans="1:19">
      <c r="A25" s="21">
        <v>38000</v>
      </c>
      <c r="B25" s="22" t="s">
        <v>35</v>
      </c>
      <c r="C25" s="1">
        <v>68085342.290000007</v>
      </c>
      <c r="D25" s="1">
        <v>0</v>
      </c>
      <c r="E25" s="1">
        <v>0</v>
      </c>
      <c r="F25" s="1">
        <v>0</v>
      </c>
      <c r="G25" s="9">
        <f t="shared" si="0"/>
        <v>68085342.290000007</v>
      </c>
      <c r="H25" s="1">
        <v>42441602.101600066</v>
      </c>
      <c r="I25" s="1">
        <v>2927669.7184700002</v>
      </c>
      <c r="J25" s="1">
        <v>0</v>
      </c>
      <c r="K25" s="1">
        <v>0</v>
      </c>
      <c r="L25" s="1">
        <v>0</v>
      </c>
      <c r="M25" s="1">
        <v>0</v>
      </c>
      <c r="N25" s="9">
        <f t="shared" si="1"/>
        <v>45369271.820070066</v>
      </c>
      <c r="O25" s="7">
        <v>4.2999999999999997E-2</v>
      </c>
    </row>
    <row r="26" spans="1:19">
      <c r="A26" s="21">
        <v>38002</v>
      </c>
      <c r="B26" s="22" t="s">
        <v>36</v>
      </c>
      <c r="C26" s="1">
        <v>610080538.33359969</v>
      </c>
      <c r="D26" s="1">
        <v>62511257.599999994</v>
      </c>
      <c r="E26" s="1">
        <v>-5000900.608</v>
      </c>
      <c r="F26" s="1">
        <v>0</v>
      </c>
      <c r="G26" s="9">
        <f t="shared" si="0"/>
        <v>667590895.32559967</v>
      </c>
      <c r="H26" s="1">
        <v>211877747.51803452</v>
      </c>
      <c r="I26" s="1">
        <v>19729700.564801238</v>
      </c>
      <c r="J26" s="1">
        <v>-5000900.608</v>
      </c>
      <c r="K26" s="1">
        <v>0</v>
      </c>
      <c r="L26" s="1">
        <v>-5476331.8800000018</v>
      </c>
      <c r="M26" s="1">
        <v>0</v>
      </c>
      <c r="N26" s="9">
        <f t="shared" si="1"/>
        <v>221130215.59483576</v>
      </c>
      <c r="O26" s="7">
        <v>3.1E-2</v>
      </c>
    </row>
    <row r="27" spans="1:19">
      <c r="A27" s="21">
        <v>38100</v>
      </c>
      <c r="B27" s="22" t="s">
        <v>37</v>
      </c>
      <c r="C27" s="1">
        <v>99270694.281199992</v>
      </c>
      <c r="D27" s="1">
        <v>15370700.000665599</v>
      </c>
      <c r="E27" s="1">
        <v>-1229656.0000532479</v>
      </c>
      <c r="F27" s="1">
        <v>0</v>
      </c>
      <c r="G27" s="9">
        <f t="shared" si="0"/>
        <v>113411738.28181235</v>
      </c>
      <c r="H27" s="1">
        <v>41990333.264870122</v>
      </c>
      <c r="I27" s="1">
        <v>4964199.7932967348</v>
      </c>
      <c r="J27" s="1">
        <v>-1229656.0000532479</v>
      </c>
      <c r="K27" s="1">
        <v>0</v>
      </c>
      <c r="L27" s="1">
        <v>0</v>
      </c>
      <c r="M27" s="1">
        <v>0</v>
      </c>
      <c r="N27" s="9">
        <f t="shared" si="1"/>
        <v>45724877.058113605</v>
      </c>
      <c r="O27" s="7">
        <v>4.7E-2</v>
      </c>
    </row>
    <row r="28" spans="1:19">
      <c r="A28" s="21">
        <v>38200</v>
      </c>
      <c r="B28" s="22" t="s">
        <v>38</v>
      </c>
      <c r="C28" s="1">
        <v>105820491.27528127</v>
      </c>
      <c r="D28" s="1">
        <v>14527639.261068391</v>
      </c>
      <c r="E28" s="1">
        <v>-1162211.1408854714</v>
      </c>
      <c r="F28" s="1">
        <v>0</v>
      </c>
      <c r="G28" s="9">
        <f t="shared" si="0"/>
        <v>119185919.39546418</v>
      </c>
      <c r="H28" s="1">
        <v>38080014.486180432</v>
      </c>
      <c r="I28" s="1">
        <v>3019238.1549912849</v>
      </c>
      <c r="J28" s="1">
        <v>-1162211.1408854714</v>
      </c>
      <c r="K28" s="1">
        <v>0</v>
      </c>
      <c r="L28" s="1">
        <v>-716706.4800000001</v>
      </c>
      <c r="M28" s="1">
        <v>0</v>
      </c>
      <c r="N28" s="9">
        <f t="shared" si="1"/>
        <v>39220335.020286247</v>
      </c>
      <c r="O28" s="7">
        <v>2.7E-2</v>
      </c>
    </row>
    <row r="29" spans="1:19">
      <c r="A29" s="21">
        <v>38300</v>
      </c>
      <c r="B29" s="22" t="s">
        <v>39</v>
      </c>
      <c r="C29" s="1">
        <v>20766817.198400009</v>
      </c>
      <c r="D29" s="1">
        <v>974000.00000000012</v>
      </c>
      <c r="E29" s="1">
        <v>-77920</v>
      </c>
      <c r="F29" s="1">
        <v>0</v>
      </c>
      <c r="G29" s="9">
        <f t="shared" si="0"/>
        <v>21662897.198400009</v>
      </c>
      <c r="H29" s="1">
        <v>9389570.7072937917</v>
      </c>
      <c r="I29" s="1">
        <v>444746.53639080015</v>
      </c>
      <c r="J29" s="1">
        <v>-77920</v>
      </c>
      <c r="K29" s="1">
        <v>0</v>
      </c>
      <c r="L29" s="1">
        <v>0</v>
      </c>
      <c r="M29" s="1">
        <v>0</v>
      </c>
      <c r="N29" s="9">
        <f t="shared" si="1"/>
        <v>9756397.2436845917</v>
      </c>
      <c r="O29" s="7">
        <v>2.1000000000000001E-2</v>
      </c>
    </row>
    <row r="30" spans="1:19">
      <c r="A30" s="21">
        <v>38400</v>
      </c>
      <c r="B30" s="22" t="s">
        <v>40</v>
      </c>
      <c r="C30" s="1">
        <v>38677154.93</v>
      </c>
      <c r="D30" s="1">
        <v>0</v>
      </c>
      <c r="E30" s="1">
        <v>0</v>
      </c>
      <c r="F30" s="1">
        <v>0</v>
      </c>
      <c r="G30" s="9">
        <f t="shared" si="0"/>
        <v>38677154.93</v>
      </c>
      <c r="H30" s="1">
        <v>16188800.553669995</v>
      </c>
      <c r="I30" s="1">
        <v>928251.7183200001</v>
      </c>
      <c r="J30" s="1">
        <v>0</v>
      </c>
      <c r="K30" s="1">
        <v>0</v>
      </c>
      <c r="L30" s="1">
        <v>0</v>
      </c>
      <c r="M30" s="1">
        <v>0</v>
      </c>
      <c r="N30" s="9">
        <f t="shared" si="1"/>
        <v>17117052.271989994</v>
      </c>
      <c r="O30" s="7">
        <v>2.4E-2</v>
      </c>
    </row>
    <row r="31" spans="1:19">
      <c r="A31" s="21">
        <v>38500</v>
      </c>
      <c r="B31" s="22" t="s">
        <v>41</v>
      </c>
      <c r="C31" s="1">
        <v>15196826.640000001</v>
      </c>
      <c r="D31" s="1">
        <v>0</v>
      </c>
      <c r="E31" s="1">
        <v>0</v>
      </c>
      <c r="F31" s="1">
        <v>0</v>
      </c>
      <c r="G31" s="9">
        <f t="shared" si="0"/>
        <v>15196826.640000001</v>
      </c>
      <c r="H31" s="1">
        <v>7331118.032720007</v>
      </c>
      <c r="I31" s="1">
        <v>334330.18607999996</v>
      </c>
      <c r="J31" s="1">
        <v>0</v>
      </c>
      <c r="K31" s="1">
        <v>0</v>
      </c>
      <c r="L31" s="1">
        <v>0</v>
      </c>
      <c r="M31" s="1">
        <v>0</v>
      </c>
      <c r="N31" s="9">
        <f t="shared" si="1"/>
        <v>7665448.2188000074</v>
      </c>
      <c r="O31" s="7">
        <v>2.1999999999999999E-2</v>
      </c>
    </row>
    <row r="32" spans="1:19">
      <c r="A32" s="21">
        <v>38602</v>
      </c>
      <c r="B32" s="22" t="s">
        <v>42</v>
      </c>
      <c r="C32" s="1">
        <v>0</v>
      </c>
      <c r="D32" s="1">
        <v>0</v>
      </c>
      <c r="E32" s="1">
        <v>0</v>
      </c>
      <c r="F32" s="1">
        <v>0</v>
      </c>
      <c r="G32" s="9">
        <f t="shared" si="0"/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9">
        <f t="shared" si="1"/>
        <v>0</v>
      </c>
      <c r="O32" s="7">
        <v>0</v>
      </c>
    </row>
    <row r="33" spans="1:15">
      <c r="A33" s="21">
        <v>38608</v>
      </c>
      <c r="B33" s="22" t="s">
        <v>43</v>
      </c>
      <c r="C33" s="1">
        <v>0</v>
      </c>
      <c r="D33" s="1">
        <v>0</v>
      </c>
      <c r="E33" s="1">
        <v>0</v>
      </c>
      <c r="F33" s="1">
        <v>0</v>
      </c>
      <c r="G33" s="9">
        <f t="shared" si="0"/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9">
        <f t="shared" si="1"/>
        <v>0</v>
      </c>
      <c r="O33" s="7">
        <v>0</v>
      </c>
    </row>
    <row r="34" spans="1:15">
      <c r="A34" s="21">
        <v>38700</v>
      </c>
      <c r="B34" s="22" t="s">
        <v>44</v>
      </c>
      <c r="C34" s="1">
        <v>13431843.029999996</v>
      </c>
      <c r="D34" s="1">
        <v>0</v>
      </c>
      <c r="E34" s="1">
        <v>0</v>
      </c>
      <c r="F34" s="1">
        <v>0</v>
      </c>
      <c r="G34" s="9">
        <f t="shared" si="0"/>
        <v>13431843.029999996</v>
      </c>
      <c r="H34" s="1">
        <v>5833154.0609000009</v>
      </c>
      <c r="I34" s="1">
        <v>402955.29089999973</v>
      </c>
      <c r="J34" s="1">
        <v>0</v>
      </c>
      <c r="K34" s="1">
        <v>0</v>
      </c>
      <c r="L34" s="1">
        <v>0</v>
      </c>
      <c r="M34" s="1">
        <v>0</v>
      </c>
      <c r="N34" s="9">
        <f t="shared" si="1"/>
        <v>6236109.3518000003</v>
      </c>
      <c r="O34" s="7">
        <v>0.03</v>
      </c>
    </row>
    <row r="35" spans="1:15">
      <c r="A35" s="21">
        <v>39000</v>
      </c>
      <c r="B35" s="22" t="s">
        <v>45</v>
      </c>
      <c r="C35" s="1">
        <v>528908.93119999999</v>
      </c>
      <c r="D35" s="1">
        <v>0</v>
      </c>
      <c r="E35" s="1">
        <v>0</v>
      </c>
      <c r="F35" s="1">
        <v>0</v>
      </c>
      <c r="G35" s="9">
        <f t="shared" si="0"/>
        <v>528908.93119999999</v>
      </c>
      <c r="H35" s="1">
        <v>-18293.201998400094</v>
      </c>
      <c r="I35" s="1">
        <v>21685.2661792</v>
      </c>
      <c r="J35" s="1">
        <v>0</v>
      </c>
      <c r="K35" s="1">
        <v>0</v>
      </c>
      <c r="L35" s="1">
        <v>0</v>
      </c>
      <c r="M35" s="1">
        <v>0</v>
      </c>
      <c r="N35" s="9">
        <f t="shared" si="1"/>
        <v>3392.0641807999054</v>
      </c>
      <c r="O35" s="7">
        <v>4.1000000000000002E-2</v>
      </c>
    </row>
    <row r="36" spans="1:15">
      <c r="A36" s="21">
        <v>39002</v>
      </c>
      <c r="B36" s="22" t="s">
        <v>46</v>
      </c>
      <c r="C36" s="1">
        <v>134159.97</v>
      </c>
      <c r="D36" s="1">
        <v>0</v>
      </c>
      <c r="E36" s="1">
        <v>0</v>
      </c>
      <c r="F36" s="1">
        <v>0</v>
      </c>
      <c r="G36" s="9">
        <f t="shared" si="0"/>
        <v>134159.97</v>
      </c>
      <c r="H36" s="1">
        <v>36674.979280000014</v>
      </c>
      <c r="I36" s="1">
        <v>5500.5587700000005</v>
      </c>
      <c r="J36" s="1">
        <v>0</v>
      </c>
      <c r="K36" s="1">
        <v>0</v>
      </c>
      <c r="L36" s="1">
        <v>0</v>
      </c>
      <c r="M36" s="1">
        <v>0</v>
      </c>
      <c r="N36" s="9">
        <f t="shared" si="1"/>
        <v>42175.538050000017</v>
      </c>
      <c r="O36" s="7">
        <v>4.1000000000000002E-2</v>
      </c>
    </row>
    <row r="37" spans="1:15">
      <c r="A37" s="21">
        <v>39100</v>
      </c>
      <c r="B37" s="22" t="s">
        <v>47</v>
      </c>
      <c r="C37" s="1">
        <v>2151949.73</v>
      </c>
      <c r="D37" s="1">
        <v>40500.000000000029</v>
      </c>
      <c r="E37" s="1">
        <v>0</v>
      </c>
      <c r="F37" s="1">
        <v>0</v>
      </c>
      <c r="G37" s="9">
        <f t="shared" si="0"/>
        <v>2192449.73</v>
      </c>
      <c r="H37" s="1">
        <v>1114167.3792016271</v>
      </c>
      <c r="I37" s="1">
        <v>136709.45683499999</v>
      </c>
      <c r="J37" s="1">
        <v>0</v>
      </c>
      <c r="K37" s="1">
        <v>0</v>
      </c>
      <c r="L37" s="1">
        <v>0</v>
      </c>
      <c r="M37" s="1">
        <v>0</v>
      </c>
      <c r="N37" s="9">
        <f t="shared" si="1"/>
        <v>1250876.8360366272</v>
      </c>
      <c r="O37" s="7">
        <v>6.3E-2</v>
      </c>
    </row>
    <row r="38" spans="1:15">
      <c r="A38" s="21">
        <v>39101</v>
      </c>
      <c r="B38" s="22" t="s">
        <v>48</v>
      </c>
      <c r="C38" s="1">
        <v>5932305.8574910183</v>
      </c>
      <c r="D38" s="1">
        <v>491651.28750897286</v>
      </c>
      <c r="E38" s="1">
        <v>0</v>
      </c>
      <c r="F38" s="1">
        <v>0</v>
      </c>
      <c r="G38" s="9">
        <f t="shared" si="0"/>
        <v>6423957.1449999912</v>
      </c>
      <c r="H38" s="1">
        <v>3431578.3103643847</v>
      </c>
      <c r="I38" s="1">
        <v>498803.85151164304</v>
      </c>
      <c r="J38" s="1">
        <v>0</v>
      </c>
      <c r="K38" s="1">
        <v>0</v>
      </c>
      <c r="L38" s="1">
        <v>-75.11999999999999</v>
      </c>
      <c r="M38" s="1">
        <v>0</v>
      </c>
      <c r="N38" s="9">
        <f t="shared" si="1"/>
        <v>3930307.0418760274</v>
      </c>
      <c r="O38" s="7">
        <v>8.1000000000000003E-2</v>
      </c>
    </row>
    <row r="39" spans="1:15">
      <c r="A39" s="21">
        <v>39102</v>
      </c>
      <c r="B39" s="22" t="s">
        <v>49</v>
      </c>
      <c r="C39" s="1">
        <v>1529673.7899999998</v>
      </c>
      <c r="D39" s="1">
        <v>0</v>
      </c>
      <c r="E39" s="1">
        <v>0</v>
      </c>
      <c r="F39" s="1">
        <v>0</v>
      </c>
      <c r="G39" s="9">
        <f t="shared" si="0"/>
        <v>1529673.7899999998</v>
      </c>
      <c r="H39" s="1">
        <v>965279.09392999916</v>
      </c>
      <c r="I39" s="1">
        <v>94839.774979999987</v>
      </c>
      <c r="J39" s="1">
        <v>0</v>
      </c>
      <c r="K39" s="1">
        <v>0</v>
      </c>
      <c r="L39" s="1">
        <v>0</v>
      </c>
      <c r="M39" s="1">
        <v>0</v>
      </c>
      <c r="N39" s="9">
        <f t="shared" si="1"/>
        <v>1060118.8689099993</v>
      </c>
      <c r="O39" s="7">
        <v>6.2E-2</v>
      </c>
    </row>
    <row r="40" spans="1:15">
      <c r="A40" s="21">
        <v>39103</v>
      </c>
      <c r="B40" s="22" t="s">
        <v>50</v>
      </c>
      <c r="C40" s="1">
        <v>0</v>
      </c>
      <c r="D40" s="1">
        <v>0</v>
      </c>
      <c r="E40" s="1">
        <v>0</v>
      </c>
      <c r="F40" s="1">
        <v>0</v>
      </c>
      <c r="G40" s="9">
        <f t="shared" si="0"/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9">
        <f t="shared" si="1"/>
        <v>0</v>
      </c>
      <c r="O40" s="7">
        <v>0</v>
      </c>
    </row>
    <row r="41" spans="1:15">
      <c r="A41" s="21">
        <v>39201</v>
      </c>
      <c r="B41" s="22" t="s">
        <v>51</v>
      </c>
      <c r="C41" s="1">
        <v>15381575.261088327</v>
      </c>
      <c r="D41" s="1">
        <v>8319999.639862583</v>
      </c>
      <c r="E41" s="1">
        <v>0</v>
      </c>
      <c r="F41" s="1">
        <v>0</v>
      </c>
      <c r="G41" s="9">
        <f t="shared" si="0"/>
        <v>23701574.900950909</v>
      </c>
      <c r="H41" s="1">
        <v>6058634.4224653952</v>
      </c>
      <c r="I41" s="1">
        <v>1927590.0079181129</v>
      </c>
      <c r="J41" s="1">
        <v>0</v>
      </c>
      <c r="K41" s="1">
        <v>121994.54000000001</v>
      </c>
      <c r="L41" s="1">
        <v>0</v>
      </c>
      <c r="M41" s="1">
        <v>0</v>
      </c>
      <c r="N41" s="9">
        <f t="shared" si="1"/>
        <v>8108218.9703835081</v>
      </c>
      <c r="O41" s="7">
        <v>0.10100000000000001</v>
      </c>
    </row>
    <row r="42" spans="1:15">
      <c r="A42" s="21">
        <v>39202</v>
      </c>
      <c r="B42" s="22" t="s">
        <v>52</v>
      </c>
      <c r="C42" s="1">
        <v>17803654.690000001</v>
      </c>
      <c r="D42" s="1">
        <v>0</v>
      </c>
      <c r="E42" s="1">
        <v>0</v>
      </c>
      <c r="F42" s="1">
        <v>0</v>
      </c>
      <c r="G42" s="9">
        <f t="shared" si="0"/>
        <v>17803654.690000001</v>
      </c>
      <c r="H42" s="1">
        <v>8353208.6126399953</v>
      </c>
      <c r="I42" s="1">
        <v>1264059.4829900004</v>
      </c>
      <c r="J42" s="1">
        <v>0</v>
      </c>
      <c r="K42" s="1">
        <v>0</v>
      </c>
      <c r="L42" s="1">
        <v>0</v>
      </c>
      <c r="M42" s="1">
        <v>0</v>
      </c>
      <c r="N42" s="9">
        <f t="shared" si="1"/>
        <v>9617268.0956299957</v>
      </c>
      <c r="O42" s="7">
        <v>7.0999999999999994E-2</v>
      </c>
    </row>
    <row r="43" spans="1:15">
      <c r="A43" s="21">
        <v>39203</v>
      </c>
      <c r="B43" s="22" t="s">
        <v>53</v>
      </c>
      <c r="C43" s="1">
        <v>0</v>
      </c>
      <c r="D43" s="1">
        <v>0</v>
      </c>
      <c r="E43" s="1">
        <v>0</v>
      </c>
      <c r="F43" s="1">
        <v>0</v>
      </c>
      <c r="G43" s="9">
        <f t="shared" si="0"/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9">
        <f t="shared" si="1"/>
        <v>0</v>
      </c>
      <c r="O43" s="7">
        <v>0</v>
      </c>
    </row>
    <row r="44" spans="1:15">
      <c r="A44" s="21">
        <v>39204</v>
      </c>
      <c r="B44" s="22" t="s">
        <v>54</v>
      </c>
      <c r="C44" s="1">
        <v>4611626.0715047615</v>
      </c>
      <c r="D44" s="1">
        <v>69941.248751477717</v>
      </c>
      <c r="E44" s="1">
        <v>0</v>
      </c>
      <c r="F44" s="1">
        <v>0</v>
      </c>
      <c r="G44" s="9">
        <f t="shared" si="0"/>
        <v>4681567.3202562388</v>
      </c>
      <c r="H44" s="1">
        <v>821141.15773737081</v>
      </c>
      <c r="I44" s="1">
        <v>111452.78175812135</v>
      </c>
      <c r="J44" s="1">
        <v>0</v>
      </c>
      <c r="K44" s="1">
        <v>0</v>
      </c>
      <c r="L44" s="1">
        <v>0</v>
      </c>
      <c r="M44" s="1">
        <v>0</v>
      </c>
      <c r="N44" s="9">
        <f t="shared" si="1"/>
        <v>932593.93949549214</v>
      </c>
      <c r="O44" s="7">
        <v>2.4E-2</v>
      </c>
    </row>
    <row r="45" spans="1:15" ht="13.5" customHeight="1">
      <c r="A45" s="21">
        <v>39205</v>
      </c>
      <c r="B45" s="22" t="s">
        <v>55</v>
      </c>
      <c r="C45" s="1">
        <v>2564139.23</v>
      </c>
      <c r="D45" s="1">
        <v>0</v>
      </c>
      <c r="E45" s="1">
        <v>0</v>
      </c>
      <c r="F45" s="1">
        <v>0</v>
      </c>
      <c r="G45" s="9">
        <f t="shared" si="0"/>
        <v>2564139.23</v>
      </c>
      <c r="H45" s="1">
        <v>1267332.2891799987</v>
      </c>
      <c r="I45" s="1">
        <v>143591.79688000001</v>
      </c>
      <c r="J45" s="1">
        <v>0</v>
      </c>
      <c r="K45" s="1">
        <v>0</v>
      </c>
      <c r="L45" s="1">
        <v>0</v>
      </c>
      <c r="M45" s="1">
        <v>0</v>
      </c>
      <c r="N45" s="9">
        <f t="shared" si="1"/>
        <v>1410924.0860599987</v>
      </c>
      <c r="O45" s="7">
        <v>5.6000000000000001E-2</v>
      </c>
    </row>
    <row r="46" spans="1:15">
      <c r="A46" s="21">
        <v>39300</v>
      </c>
      <c r="B46" s="22" t="s">
        <v>56</v>
      </c>
      <c r="C46" s="1">
        <v>1283.3900000000001</v>
      </c>
      <c r="D46" s="1">
        <v>0</v>
      </c>
      <c r="E46" s="1">
        <v>0</v>
      </c>
      <c r="F46" s="1">
        <v>0</v>
      </c>
      <c r="G46" s="9">
        <f t="shared" si="0"/>
        <v>1283.3900000000001</v>
      </c>
      <c r="H46" s="1">
        <v>591.86238000006733</v>
      </c>
      <c r="I46" s="1">
        <v>55.185769999999984</v>
      </c>
      <c r="J46" s="1">
        <v>0</v>
      </c>
      <c r="K46" s="1">
        <v>0</v>
      </c>
      <c r="L46" s="1">
        <v>0</v>
      </c>
      <c r="M46" s="1">
        <v>0</v>
      </c>
      <c r="N46" s="9">
        <f t="shared" si="1"/>
        <v>647.04815000006727</v>
      </c>
      <c r="O46" s="7">
        <v>4.2999999999999997E-2</v>
      </c>
    </row>
    <row r="47" spans="1:15">
      <c r="A47" s="21">
        <v>39400</v>
      </c>
      <c r="B47" s="22" t="s">
        <v>57</v>
      </c>
      <c r="C47" s="1">
        <v>8587697.3591999989</v>
      </c>
      <c r="D47" s="1">
        <v>823262</v>
      </c>
      <c r="E47" s="1">
        <v>-65860.959999999992</v>
      </c>
      <c r="F47" s="1">
        <v>0</v>
      </c>
      <c r="G47" s="9">
        <f t="shared" si="0"/>
        <v>9345098.399199998</v>
      </c>
      <c r="H47" s="1">
        <v>4420844.3778393865</v>
      </c>
      <c r="I47" s="1">
        <v>437347.25951746677</v>
      </c>
      <c r="J47" s="1">
        <v>-65860.959999999992</v>
      </c>
      <c r="K47" s="1">
        <v>0</v>
      </c>
      <c r="L47" s="1">
        <v>0</v>
      </c>
      <c r="M47" s="1">
        <v>0</v>
      </c>
      <c r="N47" s="9">
        <f t="shared" si="1"/>
        <v>4792330.6773568531</v>
      </c>
      <c r="O47" s="7">
        <v>4.9000000000000002E-2</v>
      </c>
    </row>
    <row r="48" spans="1:15">
      <c r="A48" s="21">
        <v>39401</v>
      </c>
      <c r="B48" s="22" t="s">
        <v>17</v>
      </c>
      <c r="C48" s="1">
        <v>714791.37</v>
      </c>
      <c r="D48" s="1">
        <v>0</v>
      </c>
      <c r="E48" s="1">
        <v>0</v>
      </c>
      <c r="F48" s="1">
        <v>0</v>
      </c>
      <c r="G48" s="9">
        <f t="shared" si="0"/>
        <v>714791.37</v>
      </c>
      <c r="H48" s="1">
        <v>11536.021499999999</v>
      </c>
      <c r="I48" s="1">
        <v>36454.35987</v>
      </c>
      <c r="J48" s="1">
        <v>0</v>
      </c>
      <c r="K48" s="1">
        <v>0</v>
      </c>
      <c r="L48" s="1">
        <v>0</v>
      </c>
      <c r="M48" s="1">
        <v>0</v>
      </c>
      <c r="N48" s="9">
        <f t="shared" si="1"/>
        <v>47990.381370000003</v>
      </c>
      <c r="O48" s="7">
        <v>5.0999999999999997E-2</v>
      </c>
    </row>
    <row r="49" spans="1:15">
      <c r="A49" s="21">
        <v>39500</v>
      </c>
      <c r="B49" s="22" t="s">
        <v>58</v>
      </c>
      <c r="C49" s="1">
        <v>0</v>
      </c>
      <c r="D49" s="1">
        <v>0</v>
      </c>
      <c r="E49" s="1">
        <v>0</v>
      </c>
      <c r="F49" s="1">
        <v>0</v>
      </c>
      <c r="G49" s="9">
        <f t="shared" si="0"/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9">
        <f t="shared" si="1"/>
        <v>0</v>
      </c>
      <c r="O49" s="7">
        <v>0.05</v>
      </c>
    </row>
    <row r="50" spans="1:15">
      <c r="A50" s="21">
        <v>39600</v>
      </c>
      <c r="B50" s="22" t="s">
        <v>59</v>
      </c>
      <c r="C50" s="1">
        <v>3562012.9888811684</v>
      </c>
      <c r="D50" s="1">
        <v>1044256.1074807071</v>
      </c>
      <c r="E50" s="1">
        <v>-83540.488598456577</v>
      </c>
      <c r="F50" s="1">
        <v>0</v>
      </c>
      <c r="G50" s="9">
        <f t="shared" si="0"/>
        <v>4522728.6077634189</v>
      </c>
      <c r="H50" s="1">
        <v>2121059.1343065533</v>
      </c>
      <c r="I50" s="1">
        <v>152279.15547219134</v>
      </c>
      <c r="J50" s="1">
        <v>-83540.488598456577</v>
      </c>
      <c r="K50" s="1">
        <v>-16666.66</v>
      </c>
      <c r="L50" s="1">
        <v>-8333.33</v>
      </c>
      <c r="M50" s="1">
        <v>0</v>
      </c>
      <c r="N50" s="9">
        <f t="shared" si="1"/>
        <v>2164797.811180288</v>
      </c>
      <c r="O50" s="7">
        <v>3.6999999999999998E-2</v>
      </c>
    </row>
    <row r="51" spans="1:15">
      <c r="A51" s="21">
        <v>39700</v>
      </c>
      <c r="B51" s="22" t="s">
        <v>60</v>
      </c>
      <c r="C51" s="1">
        <v>3015264.3708000011</v>
      </c>
      <c r="D51" s="1">
        <v>12000</v>
      </c>
      <c r="E51" s="1">
        <v>-960</v>
      </c>
      <c r="F51" s="1">
        <v>0</v>
      </c>
      <c r="G51" s="9">
        <f t="shared" si="0"/>
        <v>3026304.3708000011</v>
      </c>
      <c r="H51" s="1">
        <v>2936319.9008156699</v>
      </c>
      <c r="I51" s="1">
        <v>77391.785517200027</v>
      </c>
      <c r="J51" s="1">
        <v>-960</v>
      </c>
      <c r="K51" s="1">
        <v>0</v>
      </c>
      <c r="L51" s="1">
        <v>0</v>
      </c>
      <c r="M51" s="1">
        <v>0</v>
      </c>
      <c r="N51" s="9">
        <f t="shared" si="1"/>
        <v>3012751.6863328698</v>
      </c>
      <c r="O51" s="7">
        <v>7.6999999999999999E-2</v>
      </c>
    </row>
    <row r="52" spans="1:15">
      <c r="A52" s="21">
        <v>39800</v>
      </c>
      <c r="B52" t="s">
        <v>61</v>
      </c>
      <c r="C52" s="1">
        <v>749276.97097417188</v>
      </c>
      <c r="D52" s="1">
        <v>189309.81917879707</v>
      </c>
      <c r="E52" s="1">
        <v>-15144.785534303768</v>
      </c>
      <c r="F52" s="1">
        <v>0</v>
      </c>
      <c r="G52" s="9">
        <f t="shared" si="0"/>
        <v>923442.0046186652</v>
      </c>
      <c r="H52" s="1">
        <v>211978.84817832071</v>
      </c>
      <c r="I52" s="1">
        <v>37630.989812791435</v>
      </c>
      <c r="J52" s="1">
        <v>-15144.785534303768</v>
      </c>
      <c r="K52" s="1">
        <v>0</v>
      </c>
      <c r="L52" s="1">
        <v>0</v>
      </c>
      <c r="M52" s="1">
        <v>0</v>
      </c>
      <c r="N52" s="9">
        <f t="shared" si="1"/>
        <v>234465.05245680836</v>
      </c>
      <c r="O52" s="7">
        <v>4.4999999999999998E-2</v>
      </c>
    </row>
    <row r="53" spans="1:15">
      <c r="A53" s="21">
        <v>39900</v>
      </c>
      <c r="B53" t="s">
        <v>62</v>
      </c>
      <c r="C53" s="1">
        <v>0</v>
      </c>
      <c r="D53" s="1">
        <v>0</v>
      </c>
      <c r="E53" s="1">
        <v>0</v>
      </c>
      <c r="F53" s="1">
        <v>0</v>
      </c>
      <c r="G53" s="9">
        <f t="shared" si="0"/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9">
        <f t="shared" si="1"/>
        <v>0</v>
      </c>
      <c r="O53" s="7">
        <v>7.6999999999999999E-2</v>
      </c>
    </row>
    <row r="54" spans="1:15">
      <c r="A54" s="21">
        <v>33601</v>
      </c>
      <c r="B54" t="s">
        <v>63</v>
      </c>
      <c r="C54" s="1">
        <v>35668591.620000005</v>
      </c>
      <c r="D54" s="1">
        <v>0</v>
      </c>
      <c r="E54" s="1">
        <v>0</v>
      </c>
      <c r="F54" s="1">
        <v>0</v>
      </c>
      <c r="G54" s="9">
        <f t="shared" si="0"/>
        <v>35668591.620000005</v>
      </c>
      <c r="H54" s="1">
        <v>1961772.5391000002</v>
      </c>
      <c r="I54" s="1">
        <v>2389795.6385400007</v>
      </c>
      <c r="J54" s="1">
        <v>0</v>
      </c>
      <c r="K54" s="1">
        <v>0</v>
      </c>
      <c r="L54" s="1">
        <v>0</v>
      </c>
      <c r="M54" s="1">
        <v>0</v>
      </c>
      <c r="N54" s="9">
        <f t="shared" si="1"/>
        <v>4351568.1776400004</v>
      </c>
      <c r="O54" s="7">
        <v>6.7000000000000004E-2</v>
      </c>
    </row>
    <row r="55" spans="1:15">
      <c r="A55" s="22"/>
      <c r="C55" s="1"/>
      <c r="D55" s="1"/>
      <c r="E55" s="1"/>
      <c r="F55" s="1"/>
      <c r="G55" s="9"/>
      <c r="H55" s="1"/>
      <c r="I55" s="1"/>
      <c r="J55" s="1"/>
      <c r="K55" s="1"/>
      <c r="L55" s="1"/>
      <c r="M55" s="1"/>
      <c r="N55" s="9"/>
      <c r="O55" s="7"/>
    </row>
    <row r="56" spans="1:15">
      <c r="B56" s="22"/>
      <c r="C56" s="1"/>
      <c r="D56" s="1"/>
      <c r="E56" s="1"/>
      <c r="F56" s="1"/>
      <c r="G56" s="9"/>
      <c r="H56" s="1"/>
      <c r="I56" s="1"/>
      <c r="J56" s="1"/>
      <c r="K56" s="1"/>
      <c r="L56" s="1"/>
      <c r="M56" s="1"/>
      <c r="N56" s="9"/>
      <c r="O56" s="27"/>
    </row>
    <row r="57" spans="1:15" ht="13.5" thickBot="1">
      <c r="A57" s="11"/>
      <c r="B57" s="23"/>
      <c r="C57" s="12">
        <f>SUM(C7:C56)</f>
        <v>3209654372.1502404</v>
      </c>
      <c r="D57" s="12">
        <f t="shared" ref="D57:N57" si="2">SUM(D7:D56)</f>
        <v>277115953.09609777</v>
      </c>
      <c r="E57" s="12">
        <f t="shared" si="2"/>
        <v>-19531250.558127612</v>
      </c>
      <c r="F57" s="12">
        <f t="shared" si="2"/>
        <v>0</v>
      </c>
      <c r="G57" s="12">
        <f t="shared" si="2"/>
        <v>3467239074.6882105</v>
      </c>
      <c r="H57" s="12">
        <f t="shared" si="2"/>
        <v>894044433.41173625</v>
      </c>
      <c r="I57" s="12">
        <f t="shared" si="2"/>
        <v>91223370.19695054</v>
      </c>
      <c r="J57" s="12">
        <f t="shared" si="2"/>
        <v>-19531250.558127612</v>
      </c>
      <c r="K57" s="12">
        <f t="shared" si="2"/>
        <v>99821.930000000008</v>
      </c>
      <c r="L57" s="12">
        <f t="shared" si="2"/>
        <v>-13082497.740000004</v>
      </c>
      <c r="M57" s="12">
        <f t="shared" si="2"/>
        <v>0</v>
      </c>
      <c r="N57" s="12">
        <f t="shared" si="2"/>
        <v>952753877.24055886</v>
      </c>
      <c r="O57" s="28"/>
    </row>
    <row r="58" spans="1:15" s="1" customFormat="1" ht="13.5" thickTop="1">
      <c r="A58" s="14"/>
      <c r="B58" s="1" t="s">
        <v>64</v>
      </c>
      <c r="C58" s="1">
        <v>0</v>
      </c>
      <c r="D58" s="1">
        <v>0</v>
      </c>
      <c r="E58" s="1">
        <v>0</v>
      </c>
      <c r="F58" s="1">
        <v>0</v>
      </c>
      <c r="G58" s="9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9">
        <v>0</v>
      </c>
    </row>
    <row r="59" spans="1:15" s="1" customFormat="1">
      <c r="A59" s="15"/>
      <c r="B59" s="15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/>
    </row>
    <row r="60" spans="1:15" s="1" customFormat="1">
      <c r="A60" s="15"/>
      <c r="B60" s="15" t="s">
        <v>70</v>
      </c>
      <c r="C60" s="9"/>
      <c r="D60" s="9"/>
      <c r="E60" s="9"/>
      <c r="F60" s="9"/>
      <c r="G60" s="9"/>
      <c r="H60" s="9">
        <f>+'Annual Status 2023 '!N60</f>
        <v>-34000000</v>
      </c>
      <c r="I60" s="9">
        <v>0</v>
      </c>
      <c r="J60" s="9"/>
      <c r="K60" s="9"/>
      <c r="L60" s="9"/>
      <c r="M60" s="9">
        <v>34000000</v>
      </c>
      <c r="N60" s="9">
        <f t="shared" ref="N60" si="3">SUM(H60:M60)</f>
        <v>0</v>
      </c>
      <c r="O60"/>
    </row>
    <row r="61" spans="1:15" s="1" customFormat="1" ht="15">
      <c r="A61" s="15"/>
      <c r="B61" s="29" t="s">
        <v>74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/>
    </row>
    <row r="62" spans="1:15" s="1" customFormat="1" ht="15">
      <c r="A62" s="17"/>
      <c r="B62" s="29" t="s">
        <v>75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/>
    </row>
  </sheetData>
  <autoFilter ref="A6:O46" xr:uid="{00000000-0009-0000-0000-00002D000000}"/>
  <printOptions horizontalCentered="1"/>
  <pageMargins left="0.25" right="0" top="1" bottom="0.75" header="0.5" footer="0.5"/>
  <pageSetup scale="41" orientation="landscape" blackAndWhite="1" r:id="rId1"/>
  <headerFooter alignWithMargins="0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469E761E20748A773F85B33816D32" ma:contentTypeVersion="8" ma:contentTypeDescription="Create a new document." ma:contentTypeScope="" ma:versionID="45849dd9197746f20f4ab6a8c6450c2b">
  <xsd:schema xmlns:xsd="http://www.w3.org/2001/XMLSchema" xmlns:xs="http://www.w3.org/2001/XMLSchema" xmlns:p="http://schemas.microsoft.com/office/2006/metadata/properties" xmlns:ns2="9bbac886-2f20-4c15-ac8f-bd6773befed2" xmlns:ns3="f5f9a743-18e3-40ef-b0a4-47096f190587" targetNamespace="http://schemas.microsoft.com/office/2006/metadata/properties" ma:root="true" ma:fieldsID="52adc7b104ba52613c2eddb51410fe75" ns2:_="" ns3:_="">
    <xsd:import namespace="9bbac886-2f20-4c15-ac8f-bd6773befed2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ac886-2f20-4c15-ac8f-bd6773bef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0d90dcfc-fae9-4e4b-a5af-fefb3c7f5e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ab0eab9-6703-42af-a6a2-7b4a6e090421}" ma:internalName="TaxCatchAll" ma:showField="CatchAllData" ma:web="f5f9a743-18e3-40ef-b0a4-47096f1905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bbac886-2f20-4c15-ac8f-bd6773befed2">
      <Terms xmlns="http://schemas.microsoft.com/office/infopath/2007/PartnerControls"/>
    </lcf76f155ced4ddcb4097134ff3c332f>
    <TaxCatchAll xmlns="f5f9a743-18e3-40ef-b0a4-47096f190587" xsi:nil="true"/>
  </documentManagement>
</p:properties>
</file>

<file path=customXml/itemProps1.xml><?xml version="1.0" encoding="utf-8"?>
<ds:datastoreItem xmlns:ds="http://schemas.openxmlformats.org/officeDocument/2006/customXml" ds:itemID="{1CA5F758-4BF8-4A21-ABA5-6224C20597FB}"/>
</file>

<file path=customXml/itemProps2.xml><?xml version="1.0" encoding="utf-8"?>
<ds:datastoreItem xmlns:ds="http://schemas.openxmlformats.org/officeDocument/2006/customXml" ds:itemID="{7F4B1E50-E333-4C9A-A6EE-44412DB85177}"/>
</file>

<file path=customXml/itemProps3.xml><?xml version="1.0" encoding="utf-8"?>
<ds:datastoreItem xmlns:ds="http://schemas.openxmlformats.org/officeDocument/2006/customXml" ds:itemID="{B249E6C9-5153-4E35-9FC1-71160D20AC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Hensley, Marianella</dc:creator>
  <cp:keywords/>
  <dc:description/>
  <cp:lastModifiedBy>Hillary, Sean P.</cp:lastModifiedBy>
  <cp:revision/>
  <dcterms:created xsi:type="dcterms:W3CDTF">2023-03-20T16:03:00Z</dcterms:created>
  <dcterms:modified xsi:type="dcterms:W3CDTF">2023-04-04T22:21:29Z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2023-03-20T16:03:01Z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00861a08-c15e-4c71-bbe0-0d79d2b97558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0x0101001B9469E761E20748A773F85B33816D32</vt:lpwstr>
  </property>
</Properties>
</file>