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Staff's 13th IRRs (Nos. 147-148)/Drafter Workspace/Attachments/"/>
    </mc:Choice>
  </mc:AlternateContent>
  <xr:revisionPtr revIDLastSave="0" documentId="13_ncr:1_{F41F38D5-FDDF-4D10-BF57-F7AD130A189C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Summary" sheetId="2" r:id="rId1"/>
  </sheets>
  <definedNames>
    <definedName name="_xlnm.Print_Area" localSheetId="0">Summary!$A$1:$E$29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D16" i="2"/>
  <c r="D17" i="2"/>
  <c r="D18" i="2"/>
  <c r="C23" i="2" l="1"/>
  <c r="D13" i="2" l="1"/>
  <c r="D11" i="2"/>
  <c r="D10" i="2"/>
  <c r="D8" i="2"/>
  <c r="D9" i="2"/>
  <c r="D7" i="2"/>
  <c r="D12" i="2"/>
  <c r="D15" i="2"/>
  <c r="D14" i="2" l="1"/>
  <c r="D19" i="2" s="1"/>
  <c r="B19" i="2" l="1"/>
  <c r="B23" i="2" l="1"/>
  <c r="D23" i="2" s="1"/>
  <c r="D22" i="2"/>
  <c r="C26" i="2" l="1"/>
  <c r="C29" i="2" s="1"/>
  <c r="B26" i="2" l="1"/>
  <c r="B29" i="2" s="1"/>
  <c r="D29" i="2" s="1"/>
  <c r="D26" i="2" l="1"/>
</calcChain>
</file>

<file path=xl/sharedStrings.xml><?xml version="1.0" encoding="utf-8"?>
<sst xmlns="http://schemas.openxmlformats.org/spreadsheetml/2006/main" count="39" uniqueCount="36">
  <si>
    <t>Outside Consultants</t>
  </si>
  <si>
    <t>Legal Services</t>
  </si>
  <si>
    <t>Other Expenses</t>
  </si>
  <si>
    <t>Actual 
(as of 07/31/2023)</t>
  </si>
  <si>
    <t>PEOPLES GAS SYSTEM, INC.</t>
  </si>
  <si>
    <t>2023 Rate Case Expense</t>
  </si>
  <si>
    <t>MAC Consulting</t>
  </si>
  <si>
    <t>Lee Thomson</t>
  </si>
  <si>
    <t>Susan Richards</t>
  </si>
  <si>
    <t>Sean Hillary</t>
  </si>
  <si>
    <t>Ausley &amp; McMullen, P.A.</t>
  </si>
  <si>
    <t>Estimate to Completion</t>
  </si>
  <si>
    <t>Itron, Inc.</t>
  </si>
  <si>
    <t>Concentric Energy Advisors, Inc.</t>
  </si>
  <si>
    <t>Economic Consulting Services</t>
  </si>
  <si>
    <t>Yardley Associates</t>
  </si>
  <si>
    <t>Service Description</t>
  </si>
  <si>
    <t>Cost of Service and rate design consulting; Witness</t>
  </si>
  <si>
    <t>Florida growth and economics consulting; Witness</t>
  </si>
  <si>
    <t>Customer and load forecast consulting; Witness</t>
  </si>
  <si>
    <t>Return on Equity consulting; Witness</t>
  </si>
  <si>
    <t>Cost of Service and rate design consulting</t>
  </si>
  <si>
    <t>Depreciation study consulting; Witness</t>
  </si>
  <si>
    <t>Affiliate employee seconded to support Finance group for RC</t>
  </si>
  <si>
    <t>Outside contractor supporting Finance group for RC</t>
  </si>
  <si>
    <t>Outside regulatory counsel</t>
  </si>
  <si>
    <t>TOTAL</t>
  </si>
  <si>
    <t>Misc. Other</t>
  </si>
  <si>
    <t>Scottmadden Mgmt Consultants</t>
  </si>
  <si>
    <t>Susan Clark</t>
  </si>
  <si>
    <t>Ron Brise</t>
  </si>
  <si>
    <t>Terry Deason</t>
  </si>
  <si>
    <t>Estimated Total</t>
  </si>
  <si>
    <t>Witness/hearing preparation consulting</t>
  </si>
  <si>
    <t>as of August 4, 2023</t>
  </si>
  <si>
    <t>Printing, postage, advertising, supplies, travel exp.,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</si>
</sst>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 applyAlignment="1">
      <alignment vertical="top"/>
    </xf>
    <xf numFmtId="44" fontId="0" fillId="0" borderId="0" xfId="2" applyFont="1" applyAlignment="1">
      <alignment vertical="top"/>
    </xf>
    <xf numFmtId="43" fontId="0" fillId="0" borderId="0" xfId="1" applyFont="1" applyAlignment="1">
      <alignment vertical="top"/>
    </xf>
    <xf numFmtId="43" fontId="0" fillId="0" borderId="0" xfId="0" applyNumberFormat="1" applyAlignment="1">
      <alignment vertical="top"/>
    </xf>
    <xf numFmtId="0" fontId="1" fillId="0" borderId="0" xfId="0" applyFont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center" wrapText="1"/>
    </xf>
    <xf numFmtId="44" fontId="2" fillId="0" borderId="3" xfId="2" applyFont="1" applyBorder="1" applyAlignment="1">
      <alignment vertical="top"/>
    </xf>
    <xf numFmtId="44" fontId="2" fillId="0" borderId="1" xfId="2" applyFont="1" applyBorder="1" applyAlignment="1">
      <alignment vertical="top"/>
    </xf>
    <xf numFmtId="43" fontId="0" fillId="0" borderId="0" xfId="1" applyFont="1" applyFill="1" applyAlignment="1">
      <alignment vertical="top"/>
    </xf>
    <xf numFmtId="44" fontId="0" fillId="0" borderId="0" xfId="2" applyFont="1" applyFill="1" applyAlignment="1">
      <alignment vertical="top"/>
    </xf>
    <xf numFmtId="0" fontId="2" fillId="0" borderId="0" xfId="0" applyFont="1" applyAlignment="1">
      <alignment horizontal="center" vertical="top"/>
    </xf>
    <xf numFmtId="14" fontId="1" fillId="0" borderId="0" xfId="0" applyNumberFormat="1" applyFont="1" applyAlignment="1">
      <alignment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1" defaultTableStyle="TableStyleMedium9" defaultPivotStyle="PivotStyleLight16">
    <tableStyle name="Invisible" pivot="0" table="0" count="0" xr9:uid="{6D3D5907-CF81-4005-A69B-AB4BBF3549C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2B2C-CB02-4DD2-8052-2EC0524F1213}">
  <sheetPr>
    <pageSetUpPr fitToPage="1"/>
  </sheetPr>
  <dimension ref="A1:E30"/>
  <sheetViews>
    <sheetView showGridLines="0" tabSelected="1" workbookViewId="0">
      <selection activeCell="E35" sqref="E35"/>
    </sheetView>
  </sheetViews>
  <sheetFormatPr defaultRowHeight="13.2" x14ac:dyDescent="0.25"/>
  <cols>
    <col min="1" max="1" width="28.44140625" bestFit="1" customWidth="1"/>
    <col min="2" max="2" width="16.33203125" bestFit="1" customWidth="1"/>
    <col min="3" max="3" width="12.44140625" bestFit="1" customWidth="1"/>
    <col min="4" max="4" width="13.77734375" bestFit="1" customWidth="1"/>
    <col min="5" max="5" width="50.44140625" bestFit="1" customWidth="1"/>
  </cols>
  <sheetData>
    <row r="1" spans="1:5" x14ac:dyDescent="0.25">
      <c r="A1" s="12" t="s">
        <v>4</v>
      </c>
      <c r="B1" s="12"/>
      <c r="C1" s="12"/>
      <c r="D1" s="12"/>
      <c r="E1" s="12"/>
    </row>
    <row r="2" spans="1:5" x14ac:dyDescent="0.25">
      <c r="A2" s="12" t="s">
        <v>5</v>
      </c>
      <c r="B2" s="12"/>
      <c r="C2" s="12"/>
      <c r="D2" s="12"/>
      <c r="E2" s="12"/>
    </row>
    <row r="3" spans="1:5" x14ac:dyDescent="0.25">
      <c r="A3" s="12" t="s">
        <v>34</v>
      </c>
      <c r="B3" s="12"/>
      <c r="C3" s="12"/>
      <c r="D3" s="12"/>
      <c r="E3" s="12"/>
    </row>
    <row r="5" spans="1:5" ht="27" thickBot="1" x14ac:dyDescent="0.3">
      <c r="B5" s="5" t="s">
        <v>3</v>
      </c>
      <c r="C5" s="5" t="s">
        <v>11</v>
      </c>
      <c r="D5" s="5" t="s">
        <v>32</v>
      </c>
      <c r="E5" s="7" t="s">
        <v>16</v>
      </c>
    </row>
    <row r="6" spans="1:5" ht="7.8" customHeight="1" x14ac:dyDescent="0.25"/>
    <row r="7" spans="1:5" x14ac:dyDescent="0.25">
      <c r="A7" s="4" t="s">
        <v>13</v>
      </c>
      <c r="B7" s="1">
        <v>232436.75000000003</v>
      </c>
      <c r="C7" s="1">
        <v>25000</v>
      </c>
      <c r="D7" s="1">
        <f>B7+C7</f>
        <v>257436.75000000003</v>
      </c>
      <c r="E7" s="4" t="s">
        <v>17</v>
      </c>
    </row>
    <row r="8" spans="1:5" x14ac:dyDescent="0.25">
      <c r="A8" s="4" t="s">
        <v>14</v>
      </c>
      <c r="B8" s="3">
        <v>10000</v>
      </c>
      <c r="C8" s="10">
        <v>10000</v>
      </c>
      <c r="D8" s="2">
        <f t="shared" ref="D8:D18" si="0">B8+C8</f>
        <v>20000</v>
      </c>
      <c r="E8" s="4" t="s">
        <v>18</v>
      </c>
    </row>
    <row r="9" spans="1:5" x14ac:dyDescent="0.25">
      <c r="A9" s="4" t="s">
        <v>12</v>
      </c>
      <c r="B9" s="3">
        <v>51760</v>
      </c>
      <c r="C9" s="2">
        <v>30000</v>
      </c>
      <c r="D9" s="2">
        <f t="shared" si="0"/>
        <v>81760</v>
      </c>
      <c r="E9" s="4" t="s">
        <v>19</v>
      </c>
    </row>
    <row r="10" spans="1:5" x14ac:dyDescent="0.25">
      <c r="A10" s="4" t="s">
        <v>7</v>
      </c>
      <c r="B10" s="3">
        <v>24725.02</v>
      </c>
      <c r="C10" s="2">
        <v>0</v>
      </c>
      <c r="D10" s="2">
        <f t="shared" si="0"/>
        <v>24725.02</v>
      </c>
      <c r="E10" s="4" t="s">
        <v>23</v>
      </c>
    </row>
    <row r="11" spans="1:5" x14ac:dyDescent="0.25">
      <c r="A11" s="4" t="s">
        <v>6</v>
      </c>
      <c r="B11" s="3">
        <v>45399.380000000005</v>
      </c>
      <c r="C11" s="2">
        <v>42000</v>
      </c>
      <c r="D11" s="2">
        <f t="shared" si="0"/>
        <v>87399.38</v>
      </c>
      <c r="E11" s="4" t="s">
        <v>22</v>
      </c>
    </row>
    <row r="12" spans="1:5" x14ac:dyDescent="0.25">
      <c r="A12" s="4" t="s">
        <v>28</v>
      </c>
      <c r="B12" s="3">
        <v>37513.93</v>
      </c>
      <c r="C12" s="2">
        <v>85000</v>
      </c>
      <c r="D12" s="2">
        <f t="shared" si="0"/>
        <v>122513.93</v>
      </c>
      <c r="E12" s="4" t="s">
        <v>20</v>
      </c>
    </row>
    <row r="13" spans="1:5" x14ac:dyDescent="0.25">
      <c r="A13" s="13" t="s">
        <v>9</v>
      </c>
      <c r="B13" s="3">
        <v>124695.62999999999</v>
      </c>
      <c r="C13" s="2">
        <v>25000</v>
      </c>
      <c r="D13" s="2">
        <f t="shared" si="0"/>
        <v>149695.63</v>
      </c>
      <c r="E13" s="4" t="s">
        <v>24</v>
      </c>
    </row>
    <row r="14" spans="1:5" x14ac:dyDescent="0.25">
      <c r="A14" s="13" t="s">
        <v>8</v>
      </c>
      <c r="B14" s="3">
        <v>106420.70999999999</v>
      </c>
      <c r="C14" s="2">
        <v>10000</v>
      </c>
      <c r="D14" s="2">
        <f t="shared" si="0"/>
        <v>116420.70999999999</v>
      </c>
      <c r="E14" s="4" t="s">
        <v>24</v>
      </c>
    </row>
    <row r="15" spans="1:5" x14ac:dyDescent="0.25">
      <c r="A15" s="4" t="s">
        <v>15</v>
      </c>
      <c r="B15" s="3">
        <v>16200</v>
      </c>
      <c r="C15" s="2">
        <v>0</v>
      </c>
      <c r="D15" s="2">
        <f t="shared" si="0"/>
        <v>16200</v>
      </c>
      <c r="E15" s="4" t="s">
        <v>21</v>
      </c>
    </row>
    <row r="16" spans="1:5" x14ac:dyDescent="0.25">
      <c r="A16" s="4" t="s">
        <v>29</v>
      </c>
      <c r="B16" s="3">
        <v>0</v>
      </c>
      <c r="C16" s="2">
        <v>10000</v>
      </c>
      <c r="D16" s="2">
        <f t="shared" si="0"/>
        <v>10000</v>
      </c>
      <c r="E16" s="4" t="s">
        <v>33</v>
      </c>
    </row>
    <row r="17" spans="1:5" x14ac:dyDescent="0.25">
      <c r="A17" s="4" t="s">
        <v>30</v>
      </c>
      <c r="B17" s="3">
        <v>0</v>
      </c>
      <c r="C17" s="2">
        <v>10000</v>
      </c>
      <c r="D17" s="2">
        <f t="shared" si="0"/>
        <v>10000</v>
      </c>
      <c r="E17" s="4" t="s">
        <v>33</v>
      </c>
    </row>
    <row r="18" spans="1:5" x14ac:dyDescent="0.25">
      <c r="A18" s="4" t="s">
        <v>31</v>
      </c>
      <c r="B18" s="3">
        <v>0</v>
      </c>
      <c r="C18" s="2">
        <v>10000</v>
      </c>
      <c r="D18" s="2">
        <f t="shared" si="0"/>
        <v>10000</v>
      </c>
      <c r="E18" s="4" t="s">
        <v>33</v>
      </c>
    </row>
    <row r="19" spans="1:5" x14ac:dyDescent="0.25">
      <c r="A19" s="6" t="s">
        <v>0</v>
      </c>
      <c r="B19" s="8">
        <f>SUM(B7:B15)</f>
        <v>649151.41999999993</v>
      </c>
      <c r="C19" s="8">
        <f>SUM(C7:C18)</f>
        <v>257000</v>
      </c>
      <c r="D19" s="8">
        <f>SUM(D7:D18)</f>
        <v>906151.42</v>
      </c>
    </row>
    <row r="22" spans="1:5" x14ac:dyDescent="0.25">
      <c r="A22" s="4" t="s">
        <v>10</v>
      </c>
      <c r="B22" s="1">
        <v>1197495.79</v>
      </c>
      <c r="C22" s="11">
        <v>500000</v>
      </c>
      <c r="D22" s="2">
        <f t="shared" ref="D22" si="1">B22+C22</f>
        <v>1697495.79</v>
      </c>
      <c r="E22" s="4" t="s">
        <v>25</v>
      </c>
    </row>
    <row r="23" spans="1:5" x14ac:dyDescent="0.25">
      <c r="A23" s="6" t="s">
        <v>1</v>
      </c>
      <c r="B23" s="8">
        <f>B22</f>
        <v>1197495.79</v>
      </c>
      <c r="C23" s="8">
        <f>C22</f>
        <v>500000</v>
      </c>
      <c r="D23" s="8">
        <f>SUM(B23:C23)</f>
        <v>1697495.79</v>
      </c>
    </row>
    <row r="24" spans="1:5" ht="13.2" customHeight="1" x14ac:dyDescent="0.25"/>
    <row r="25" spans="1:5" x14ac:dyDescent="0.25">
      <c r="A25" s="4" t="s">
        <v>27</v>
      </c>
      <c r="B25" s="1">
        <v>69054.989999998157</v>
      </c>
      <c r="C25" s="1">
        <v>105945.01000000184</v>
      </c>
      <c r="D25" s="2">
        <v>175000</v>
      </c>
    </row>
    <row r="26" spans="1:5" x14ac:dyDescent="0.25">
      <c r="A26" s="6" t="s">
        <v>2</v>
      </c>
      <c r="B26" s="8">
        <f>+B25</f>
        <v>69054.989999998157</v>
      </c>
      <c r="C26" s="8">
        <f t="shared" ref="C26" si="2">+C25</f>
        <v>105945.01000000184</v>
      </c>
      <c r="D26" s="8">
        <f>SUM(B26:C26)</f>
        <v>175000</v>
      </c>
      <c r="E26" s="4" t="s">
        <v>35</v>
      </c>
    </row>
    <row r="27" spans="1:5" x14ac:dyDescent="0.25">
      <c r="A27" s="4"/>
    </row>
    <row r="29" spans="1:5" ht="13.8" thickBot="1" x14ac:dyDescent="0.3">
      <c r="A29" s="6" t="s">
        <v>26</v>
      </c>
      <c r="B29" s="9">
        <f>+B19+B23+B26</f>
        <v>1915702.1999999981</v>
      </c>
      <c r="C29" s="9">
        <f>+C19+C23+C26</f>
        <v>862945.01000000187</v>
      </c>
      <c r="D29" s="9">
        <f>SUM(B29:C29)</f>
        <v>2778647.21</v>
      </c>
    </row>
    <row r="30" spans="1:5" ht="13.8" thickTop="1" x14ac:dyDescent="0.25"/>
  </sheetData>
  <sortState xmlns:xlrd2="http://schemas.microsoft.com/office/spreadsheetml/2017/richdata2" ref="A7:E15">
    <sortCondition ref="A7:A15"/>
  </sortState>
  <mergeCells count="3">
    <mergeCell ref="A1:E1"/>
    <mergeCell ref="A2:E2"/>
    <mergeCell ref="A3:E3"/>
  </mergeCells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1C03C9-B75A-4BD1-90BF-863EABA7362D}"/>
</file>

<file path=customXml/itemProps2.xml><?xml version="1.0" encoding="utf-8"?>
<ds:datastoreItem xmlns:ds="http://schemas.openxmlformats.org/officeDocument/2006/customXml" ds:itemID="{82817809-89D6-4C7A-8480-EF02D6D2C275}">
  <ds:schemaRefs>
    <ds:schemaRef ds:uri="http://schemas.microsoft.com/office/2006/documentManagement/types"/>
    <ds:schemaRef ds:uri="http://schemas.microsoft.com/office/infopath/2007/PartnerControls"/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http://purl.org/dc/terms/"/>
    <ds:schemaRef ds:uri="http://schemas.openxmlformats.org/package/2006/metadata/core-properties"/>
    <ds:schemaRef ds:uri="94791c15-4105-42df-b17e-66b53d20fde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07F320-3D87-450D-85C6-60C111F509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Elliott, Matthew E.</cp:lastModifiedBy>
  <cp:revision>1</cp:revision>
  <cp:lastPrinted>2023-07-31T20:37:53Z</cp:lastPrinted>
  <dcterms:created xsi:type="dcterms:W3CDTF">2023-07-31T21:01:43Z</dcterms:created>
  <dcterms:modified xsi:type="dcterms:W3CDTF">2023-08-07T14:52:30Z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2023-07-31T16:00:08Z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396896ad-e3ec-455f-b265-66179e149ee6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0x01010093961404F3F6B34988E14CCD792B016F</vt:lpwstr>
  </property>
</Properties>
</file>