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6DEA8EC8-8A07-4B1C-AD35-BD1396EF4046}" xr6:coauthVersionLast="47" xr6:coauthVersionMax="47" xr10:uidLastSave="{00000000-0000-0000-0000-000000000000}"/>
  <bookViews>
    <workbookView xWindow="-120" yWindow="-120" windowWidth="38640" windowHeight="15840" activeTab="2" xr2:uid="{9B927132-28BE-48F4-9895-920EC1842C3D}"/>
  </bookViews>
  <sheets>
    <sheet name="Rutkin" sheetId="12" r:id="rId1"/>
    <sheet name="Estrada" sheetId="11" r:id="rId2"/>
    <sheet name="O'Connor" sheetId="10" r:id="rId3"/>
    <sheet name="Richard" sheetId="8" r:id="rId4"/>
    <sheet name="Pivot" sheetId="7" r:id="rId5"/>
    <sheet name="Details" sheetId="1" r:id="rId6"/>
  </sheets>
  <definedNames>
    <definedName name="_xlnm._FilterDatabase" localSheetId="5" hidden="1">Details!$A$1:$H$465</definedName>
    <definedName name="_xlnm.Print_Area" localSheetId="1">Estrada!$A$1:$E$24</definedName>
    <definedName name="_xlnm.Print_Area" localSheetId="2">'O''Connor'!$A$1:$E$24</definedName>
    <definedName name="_xlnm.Print_Area" localSheetId="3">Richard!$A$1:$E$69</definedName>
    <definedName name="_xlnm.Print_Area" localSheetId="0">Rutkin!$A$1:$G$22</definedName>
  </definedNames>
  <calcPr calcId="191029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B19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C8" i="12"/>
  <c r="D8" i="12"/>
  <c r="E8" i="12"/>
  <c r="F8" i="12"/>
  <c r="B8" i="12"/>
  <c r="B66" i="8"/>
  <c r="C66" i="8"/>
  <c r="D66" i="8"/>
  <c r="E66" i="8"/>
  <c r="A66" i="8"/>
  <c r="C67" i="8"/>
  <c r="D67" i="8"/>
  <c r="E67" i="8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A30" i="8"/>
  <c r="B30" i="8"/>
  <c r="C30" i="8"/>
  <c r="D30" i="8"/>
  <c r="E30" i="8"/>
  <c r="A31" i="8"/>
  <c r="B31" i="8"/>
  <c r="C31" i="8"/>
  <c r="D31" i="8"/>
  <c r="E31" i="8"/>
  <c r="A32" i="8"/>
  <c r="B32" i="8"/>
  <c r="C32" i="8"/>
  <c r="D32" i="8"/>
  <c r="E32" i="8"/>
  <c r="A33" i="8"/>
  <c r="B33" i="8"/>
  <c r="C33" i="8"/>
  <c r="D33" i="8"/>
  <c r="E33" i="8"/>
  <c r="A34" i="8"/>
  <c r="B34" i="8"/>
  <c r="C34" i="8"/>
  <c r="D34" i="8"/>
  <c r="E34" i="8"/>
  <c r="A35" i="8"/>
  <c r="B35" i="8"/>
  <c r="C35" i="8"/>
  <c r="D35" i="8"/>
  <c r="E35" i="8"/>
  <c r="A36" i="8"/>
  <c r="B36" i="8"/>
  <c r="C36" i="8"/>
  <c r="D36" i="8"/>
  <c r="E36" i="8"/>
  <c r="A37" i="8"/>
  <c r="B37" i="8"/>
  <c r="C37" i="8"/>
  <c r="D37" i="8"/>
  <c r="E37" i="8"/>
  <c r="A38" i="8"/>
  <c r="B38" i="8"/>
  <c r="C38" i="8"/>
  <c r="D38" i="8"/>
  <c r="E38" i="8"/>
  <c r="A39" i="8"/>
  <c r="B39" i="8"/>
  <c r="C39" i="8"/>
  <c r="D39" i="8"/>
  <c r="E39" i="8"/>
  <c r="A40" i="8"/>
  <c r="B40" i="8"/>
  <c r="C40" i="8"/>
  <c r="D40" i="8"/>
  <c r="E40" i="8"/>
  <c r="A41" i="8"/>
  <c r="B41" i="8"/>
  <c r="C41" i="8"/>
  <c r="D41" i="8"/>
  <c r="E41" i="8"/>
  <c r="A42" i="8"/>
  <c r="B42" i="8"/>
  <c r="C42" i="8"/>
  <c r="D42" i="8"/>
  <c r="E42" i="8"/>
  <c r="A43" i="8"/>
  <c r="B43" i="8"/>
  <c r="C43" i="8"/>
  <c r="D43" i="8"/>
  <c r="E43" i="8"/>
  <c r="A44" i="8"/>
  <c r="B44" i="8"/>
  <c r="C44" i="8"/>
  <c r="D44" i="8"/>
  <c r="E44" i="8"/>
  <c r="A45" i="8"/>
  <c r="B45" i="8"/>
  <c r="C45" i="8"/>
  <c r="D45" i="8"/>
  <c r="E45" i="8"/>
  <c r="A46" i="8"/>
  <c r="B46" i="8"/>
  <c r="C46" i="8"/>
  <c r="D46" i="8"/>
  <c r="E46" i="8"/>
  <c r="A47" i="8"/>
  <c r="B47" i="8"/>
  <c r="C47" i="8"/>
  <c r="D47" i="8"/>
  <c r="E47" i="8"/>
  <c r="A48" i="8"/>
  <c r="B48" i="8"/>
  <c r="C48" i="8"/>
  <c r="D48" i="8"/>
  <c r="E48" i="8"/>
  <c r="A49" i="8"/>
  <c r="B49" i="8"/>
  <c r="C49" i="8"/>
  <c r="D49" i="8"/>
  <c r="E49" i="8"/>
  <c r="A50" i="8"/>
  <c r="B50" i="8"/>
  <c r="C50" i="8"/>
  <c r="D50" i="8"/>
  <c r="E50" i="8"/>
  <c r="A51" i="8"/>
  <c r="B51" i="8"/>
  <c r="C51" i="8"/>
  <c r="D51" i="8"/>
  <c r="E51" i="8"/>
  <c r="A52" i="8"/>
  <c r="B52" i="8"/>
  <c r="C52" i="8"/>
  <c r="D52" i="8"/>
  <c r="E52" i="8"/>
  <c r="A53" i="8"/>
  <c r="B53" i="8"/>
  <c r="C53" i="8"/>
  <c r="D53" i="8"/>
  <c r="E53" i="8"/>
  <c r="A54" i="8"/>
  <c r="B54" i="8"/>
  <c r="C54" i="8"/>
  <c r="D54" i="8"/>
  <c r="E54" i="8"/>
  <c r="A55" i="8"/>
  <c r="B55" i="8"/>
  <c r="C55" i="8"/>
  <c r="D55" i="8"/>
  <c r="E55" i="8"/>
  <c r="A56" i="8"/>
  <c r="B56" i="8"/>
  <c r="C56" i="8"/>
  <c r="D56" i="8"/>
  <c r="E56" i="8"/>
  <c r="A57" i="8"/>
  <c r="B57" i="8"/>
  <c r="C57" i="8"/>
  <c r="D57" i="8"/>
  <c r="E57" i="8"/>
  <c r="A58" i="8"/>
  <c r="B58" i="8"/>
  <c r="C58" i="8"/>
  <c r="D58" i="8"/>
  <c r="E58" i="8"/>
  <c r="A59" i="8"/>
  <c r="B59" i="8"/>
  <c r="C59" i="8"/>
  <c r="D59" i="8"/>
  <c r="E59" i="8"/>
  <c r="A60" i="8"/>
  <c r="B60" i="8"/>
  <c r="C60" i="8"/>
  <c r="D60" i="8"/>
  <c r="E60" i="8"/>
  <c r="A61" i="8"/>
  <c r="B61" i="8"/>
  <c r="C61" i="8"/>
  <c r="D61" i="8"/>
  <c r="E61" i="8"/>
  <c r="A62" i="8"/>
  <c r="B62" i="8"/>
  <c r="C62" i="8"/>
  <c r="D62" i="8"/>
  <c r="E62" i="8"/>
  <c r="A63" i="8"/>
  <c r="B63" i="8"/>
  <c r="C63" i="8"/>
  <c r="D63" i="8"/>
  <c r="E63" i="8"/>
  <c r="B24" i="8"/>
  <c r="C24" i="8"/>
  <c r="D24" i="8"/>
  <c r="E24" i="8"/>
  <c r="A24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8" i="8"/>
  <c r="C64" i="8" l="1"/>
  <c r="E64" i="8"/>
  <c r="D64" i="8"/>
  <c r="E17" i="12"/>
  <c r="F17" i="12"/>
  <c r="D17" i="12"/>
  <c r="C22" i="8"/>
  <c r="E22" i="8"/>
  <c r="D22" i="8"/>
  <c r="E69" i="8" l="1"/>
  <c r="D69" i="8"/>
  <c r="C69" i="8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8" i="11"/>
  <c r="A21" i="10"/>
  <c r="B21" i="10"/>
  <c r="C21" i="10"/>
  <c r="D21" i="10"/>
  <c r="E21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B8" i="10"/>
  <c r="C8" i="10"/>
  <c r="D8" i="10"/>
  <c r="E8" i="10"/>
  <c r="A8" i="10"/>
  <c r="E20" i="12" l="1"/>
  <c r="E22" i="12" s="1"/>
  <c r="D22" i="11"/>
  <c r="D24" i="11" s="1"/>
  <c r="C22" i="11"/>
  <c r="C24" i="11" s="1"/>
  <c r="D20" i="12"/>
  <c r="D22" i="12" s="1"/>
  <c r="F20" i="12"/>
  <c r="F22" i="12" s="1"/>
  <c r="C22" i="10"/>
  <c r="C24" i="10" s="1"/>
  <c r="E22" i="11"/>
  <c r="E24" i="11" s="1"/>
  <c r="E22" i="10"/>
  <c r="E24" i="10" s="1"/>
  <c r="D22" i="10"/>
  <c r="D24" i="10" s="1"/>
  <c r="E104" i="7"/>
  <c r="F104" i="7"/>
  <c r="D104" i="7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<sst xmlns="http://schemas.openxmlformats.org/spreadsheetml/2006/main" count="2627" uniqueCount="576">
  <si>
    <t>Growth</t>
  </si>
  <si>
    <t>Gas Heat Pump (GHP)</t>
  </si>
  <si>
    <t>01 Gas Heat Pump</t>
  </si>
  <si>
    <t>04 Gas Heat Pump</t>
  </si>
  <si>
    <t>06 Gas Heat Pump</t>
  </si>
  <si>
    <t>15 Gas Heat Pump</t>
  </si>
  <si>
    <t>Liquified Natural Gas (LNG)</t>
  </si>
  <si>
    <t>Measuring and Regulation Station Equipment</t>
  </si>
  <si>
    <t>01 Meas Reg Station Equip</t>
  </si>
  <si>
    <t>02 Meas Reg Station Equip</t>
  </si>
  <si>
    <t>04 Meas Reg Station Equip</t>
  </si>
  <si>
    <t>05 Meas Reg Station Equip</t>
  </si>
  <si>
    <t>06 Meas Reg Station Equip</t>
  </si>
  <si>
    <t>09 Meas Reg Station Equip</t>
  </si>
  <si>
    <t>10 Meas Reg Station Equip</t>
  </si>
  <si>
    <t>11 Meas Reg Station Equip</t>
  </si>
  <si>
    <t>14 Meas Reg Station Equip</t>
  </si>
  <si>
    <t>16 Meas Reg Station Equip</t>
  </si>
  <si>
    <t>90 Meas Reg Station Equip</t>
  </si>
  <si>
    <t>Bi-Directional Meter Stn Relocation</t>
  </si>
  <si>
    <t>Gate-Daytona South FPU</t>
  </si>
  <si>
    <t>Gate-Hudson Rebuild</t>
  </si>
  <si>
    <t>Gate-Oakleaf Station</t>
  </si>
  <si>
    <t>Orlando South (Sandlake) gate</t>
  </si>
  <si>
    <t>Tampa NW Gate</t>
  </si>
  <si>
    <t>Meters and Regulators</t>
  </si>
  <si>
    <t>01 Meter/Reg Install - Comm</t>
  </si>
  <si>
    <t>01 Meter/Reg Install - Res</t>
  </si>
  <si>
    <t>01 Regulators</t>
  </si>
  <si>
    <t>02 Meter/Reg Install - Comm</t>
  </si>
  <si>
    <t>02 Meter/Reg Install - Res</t>
  </si>
  <si>
    <t>02 Regulators</t>
  </si>
  <si>
    <t>03 Meter/Reg Install - Comm</t>
  </si>
  <si>
    <t>03 Meter/Reg Install - Res</t>
  </si>
  <si>
    <t>03 Regulators</t>
  </si>
  <si>
    <t>04 Meter/Reg Install - Comm</t>
  </si>
  <si>
    <t>04 Meter/Reg Install - Res</t>
  </si>
  <si>
    <t>04 Regulators</t>
  </si>
  <si>
    <t>05 Meter/Reg Install - Comm</t>
  </si>
  <si>
    <t>05 Meter/Reg Install - Res</t>
  </si>
  <si>
    <t>06 Meter/Reg Install - Comm</t>
  </si>
  <si>
    <t>06 Meter/Reg Install - Res</t>
  </si>
  <si>
    <t>06 Regulators</t>
  </si>
  <si>
    <t>08 Meter/Reg Install - Comm</t>
  </si>
  <si>
    <t>08 Meter/Reg Install - Res</t>
  </si>
  <si>
    <t>08 Regulators</t>
  </si>
  <si>
    <t>09 Meter/Reg Install - Comm</t>
  </si>
  <si>
    <t>09 Meter/Reg Install - Res</t>
  </si>
  <si>
    <t>09 Regulators</t>
  </si>
  <si>
    <t>10 Meter/Reg Install - Comm</t>
  </si>
  <si>
    <t>10 Meter/Reg Install - Res</t>
  </si>
  <si>
    <t>10 Regulators</t>
  </si>
  <si>
    <t>11 Meter/Reg Install - Comm</t>
  </si>
  <si>
    <t>11 Meter/Reg Install - Res</t>
  </si>
  <si>
    <t>11 Regulators</t>
  </si>
  <si>
    <t>13 Meter/Reg Install - Comm</t>
  </si>
  <si>
    <t>13 Meter/Reg Install - Res</t>
  </si>
  <si>
    <t>13 Regulators</t>
  </si>
  <si>
    <t>14 Meter/Reg Install - Comm</t>
  </si>
  <si>
    <t>14 Meter/Reg Install - Res</t>
  </si>
  <si>
    <t>14 Regulators</t>
  </si>
  <si>
    <t>15 Meter/Reg Install - Comm</t>
  </si>
  <si>
    <t>15 Meter/Reg Install - Res</t>
  </si>
  <si>
    <t>15 Regulators</t>
  </si>
  <si>
    <t>16 Meter/Reg Install - Comm</t>
  </si>
  <si>
    <t>16 Meter/Reg Install - Res</t>
  </si>
  <si>
    <t>16 Regulators</t>
  </si>
  <si>
    <t>90 Meters</t>
  </si>
  <si>
    <t>New Revenue Mains</t>
  </si>
  <si>
    <t>01 New Revenue Mains</t>
  </si>
  <si>
    <t>02 New Revenue Mains</t>
  </si>
  <si>
    <t>03 New Revenue Mains</t>
  </si>
  <si>
    <t>04 New Revenue Mains</t>
  </si>
  <si>
    <t>05 New Revenue Mains</t>
  </si>
  <si>
    <t>06 New Revenue Mains</t>
  </si>
  <si>
    <t>08 New Revenue Mains</t>
  </si>
  <si>
    <t>09 New Revenue Mains</t>
  </si>
  <si>
    <t>11 New Revenue Mains</t>
  </si>
  <si>
    <t>13 New Revenue Mains</t>
  </si>
  <si>
    <t>14 New Revenue Mains</t>
  </si>
  <si>
    <t>15 New Revenue Mains</t>
  </si>
  <si>
    <t>16 New Revenue Mains</t>
  </si>
  <si>
    <t>Clay County Expansion</t>
  </si>
  <si>
    <t>Governor's Park Expansion</t>
  </si>
  <si>
    <t>LT Ranch Development</t>
  </si>
  <si>
    <t>Main - Cecil</t>
  </si>
  <si>
    <t>Main - Thomas Compressor Stn Upg</t>
  </si>
  <si>
    <t>Main - Verdana Village</t>
  </si>
  <si>
    <t>Main to The Isles of Old Tampa Bay</t>
  </si>
  <si>
    <t>Main-Annabelle Island Green Cove Sp</t>
  </si>
  <si>
    <t>Main-Avalon Park</t>
  </si>
  <si>
    <t>Main-Corkscrew Crossings</t>
  </si>
  <si>
    <t>Main-Esplanade Lk Club Dev</t>
  </si>
  <si>
    <t>Main-Estancia Development</t>
  </si>
  <si>
    <t>Main-Golden Ocala Expansion</t>
  </si>
  <si>
    <t>Main-Grand Cypress Resort Timeshare</t>
  </si>
  <si>
    <t>Main-Horizons West Village I</t>
  </si>
  <si>
    <t>Main-Kingston Ranch</t>
  </si>
  <si>
    <t>Main-Lake Pickett North</t>
  </si>
  <si>
    <t>Main-MacDill AFB Generation</t>
  </si>
  <si>
    <t>Main-Magic Village 3</t>
  </si>
  <si>
    <t>Main-Margaritaville Latitudes</t>
  </si>
  <si>
    <t>Main-New River</t>
  </si>
  <si>
    <t>Main-Newfield-Pineland Prairie</t>
  </si>
  <si>
    <t>Main-Poitras at Lake Nona</t>
  </si>
  <si>
    <t>Main-Shdw Wd Dev Sndy Ln  Whitak</t>
  </si>
  <si>
    <t>Main-Skinner SE Quad 295 &amp; JBT</t>
  </si>
  <si>
    <t>Main-SkySail - Oil Well Rd Collier</t>
  </si>
  <si>
    <t>Main-South Shore Bay</t>
  </si>
  <si>
    <t>Main-Terreno-Valencia Golf CC</t>
  </si>
  <si>
    <t>Main-Town of lmmokalee - Collier C</t>
  </si>
  <si>
    <t>Main-Twin Eagles Development</t>
  </si>
  <si>
    <t>Main-Two Rivers Sub ph I &amp; II</t>
  </si>
  <si>
    <t>Main-Two Rivers Subdivision ph III</t>
  </si>
  <si>
    <t>Main-Two Rivers Subdivision ph IV</t>
  </si>
  <si>
    <t>Main-Two Rivers Subdivision ph V</t>
  </si>
  <si>
    <t>Main-Universal Orlando Project P304</t>
  </si>
  <si>
    <t>Main-Villages Buildout</t>
  </si>
  <si>
    <t>Main-Wellness Way Expansion</t>
  </si>
  <si>
    <t>Main-West Villages-Venice</t>
  </si>
  <si>
    <t>Main-Whispering Pines</t>
  </si>
  <si>
    <t>South St Johns Residential Exp</t>
  </si>
  <si>
    <t>New Revenue Services</t>
  </si>
  <si>
    <t>01 New Revenue Services</t>
  </si>
  <si>
    <t>02 New Revenue Services</t>
  </si>
  <si>
    <t>03 New Revenue Services</t>
  </si>
  <si>
    <t>04 New Revenue Services</t>
  </si>
  <si>
    <t>05 New Revenue Services</t>
  </si>
  <si>
    <t>06 New Revenue Services</t>
  </si>
  <si>
    <t>08 New Revenue Services</t>
  </si>
  <si>
    <t>09 New Revenue Services</t>
  </si>
  <si>
    <t>10 New Revenue Services</t>
  </si>
  <si>
    <t>11 New Revenue Services</t>
  </si>
  <si>
    <t>13 New Revenue Services</t>
  </si>
  <si>
    <t>14 New Revenue Services</t>
  </si>
  <si>
    <t>15 New Revenue Services</t>
  </si>
  <si>
    <t>16 New Revenue Services</t>
  </si>
  <si>
    <t>Renewable Natural Gas (RNG)</t>
  </si>
  <si>
    <t>Cathodic Protection</t>
  </si>
  <si>
    <t>01 Cathodic Protection</t>
  </si>
  <si>
    <t>02 Cathodic Protection</t>
  </si>
  <si>
    <t>03 Cathodic Protection</t>
  </si>
  <si>
    <t>04 Cathodic Protection</t>
  </si>
  <si>
    <t>05 Cathodic Protection</t>
  </si>
  <si>
    <t>06 Cathodic Protection</t>
  </si>
  <si>
    <t>09 Cathodic Protection</t>
  </si>
  <si>
    <t>13 Cathodic Protection</t>
  </si>
  <si>
    <t>14 Cathodic Protection</t>
  </si>
  <si>
    <t>15 Cathodic Protection</t>
  </si>
  <si>
    <t>16 Cathodic Protection</t>
  </si>
  <si>
    <t>Distribution System Improvements</t>
  </si>
  <si>
    <t>01 Distribution System Improvements</t>
  </si>
  <si>
    <t>02 Distribution System Improvements</t>
  </si>
  <si>
    <t>03 Distribution System Improvements</t>
  </si>
  <si>
    <t>04 Distribution System Improvements</t>
  </si>
  <si>
    <t>06 Distribution System Improvements</t>
  </si>
  <si>
    <t>11 Distribution System Improvements</t>
  </si>
  <si>
    <t>13 Distribution System Improvements</t>
  </si>
  <si>
    <t>14 Distribution System Improvements</t>
  </si>
  <si>
    <t>15 Distribution System Improvements</t>
  </si>
  <si>
    <t>16 Distribution System Improvements</t>
  </si>
  <si>
    <t>Downtown Miami - upg 5 psi to 60psi</t>
  </si>
  <si>
    <t>Gerdau Steel/Yellow Water Rd</t>
  </si>
  <si>
    <t>Harbor Lights Bay Pines Replacement</t>
  </si>
  <si>
    <t>JAX Transmission Blowdown Relocates</t>
  </si>
  <si>
    <t>MAOP Verify Pressure Test-Dade City</t>
  </si>
  <si>
    <t>Material Verify Digs Baldwin</t>
  </si>
  <si>
    <t>Material Verify Digs Eustis</t>
  </si>
  <si>
    <t>Material Verify Digs Kennedy 16</t>
  </si>
  <si>
    <t>Mayport/Southside Beaches</t>
  </si>
  <si>
    <t>NW 80th System Improvement</t>
  </si>
  <si>
    <t>OTOW/60th Connector</t>
  </si>
  <si>
    <t>Sawgrass Bay Blvd Backfeed</t>
  </si>
  <si>
    <t>Undetectable Gas Pipes</t>
  </si>
  <si>
    <t>Improvements to Property</t>
  </si>
  <si>
    <t>Classrooms at Gas Worx</t>
  </si>
  <si>
    <t>Orlando Service Center</t>
  </si>
  <si>
    <t>Main Replacements</t>
  </si>
  <si>
    <t>01 Main Replacements</t>
  </si>
  <si>
    <t>02 Main Replacements</t>
  </si>
  <si>
    <t>03 Main Replacements</t>
  </si>
  <si>
    <t>04 Main Replacements</t>
  </si>
  <si>
    <t>05 Main Replacements</t>
  </si>
  <si>
    <t>06 Main Replacements</t>
  </si>
  <si>
    <t>08 Main Replacements</t>
  </si>
  <si>
    <t>09 Main Replacements</t>
  </si>
  <si>
    <t>11 Main Replacements</t>
  </si>
  <si>
    <t>13 Main Replacements</t>
  </si>
  <si>
    <t>14 Main Replacements</t>
  </si>
  <si>
    <t>15 Main Replacements</t>
  </si>
  <si>
    <t>16 Main Replacements</t>
  </si>
  <si>
    <t>Main Replace-Casing&amp;Above Grnd Pipe</t>
  </si>
  <si>
    <t>Main Replace-Cedar Hills Area</t>
  </si>
  <si>
    <t>Main Replace-New Pass Sarasota</t>
  </si>
  <si>
    <t>Main Replace-Sherwood Area</t>
  </si>
  <si>
    <t>Main-Replace Ortega River Crossing</t>
  </si>
  <si>
    <t>Main-Replace-Tropicana</t>
  </si>
  <si>
    <t>Measuring and Regulation Improvements</t>
  </si>
  <si>
    <t>Gate-Peters Road</t>
  </si>
  <si>
    <t>Jericho Regulator Station</t>
  </si>
  <si>
    <t>90 Periodic Meter Changeouts</t>
  </si>
  <si>
    <t>Municipal Improvements</t>
  </si>
  <si>
    <t>01 Municipal Improvements</t>
  </si>
  <si>
    <t>02 Municipal Improvements</t>
  </si>
  <si>
    <t>03 Municipal Improvements</t>
  </si>
  <si>
    <t>04 Municipal Improvements</t>
  </si>
  <si>
    <t>05 Municipal Improvements</t>
  </si>
  <si>
    <t>06 Municipal Improvements</t>
  </si>
  <si>
    <t>11 Municipal Improvements</t>
  </si>
  <si>
    <t>13 Municipal Improvements</t>
  </si>
  <si>
    <t>14 Municipal Improvements</t>
  </si>
  <si>
    <t>15 Municipal Improvements</t>
  </si>
  <si>
    <t>16 Municipal Improvements</t>
  </si>
  <si>
    <t>North River Road MI</t>
  </si>
  <si>
    <t>Non-Construction</t>
  </si>
  <si>
    <t>01 Improvements to Property</t>
  </si>
  <si>
    <t>01 Power Operated Equipment</t>
  </si>
  <si>
    <t>01 Testing and Measuring Equipment</t>
  </si>
  <si>
    <t>01 Tools and Shop Equipment</t>
  </si>
  <si>
    <t>02 Improvements to Property</t>
  </si>
  <si>
    <t>02 Power Operated Equipment</t>
  </si>
  <si>
    <t>02 Testing and Measuring Equipment</t>
  </si>
  <si>
    <t>02 Tools and Shop Equipment</t>
  </si>
  <si>
    <t>03 Improvements to Property</t>
  </si>
  <si>
    <t>03 Misc. Non-Revenue Producing</t>
  </si>
  <si>
    <t>03 Power Operated Equipment</t>
  </si>
  <si>
    <t>03 Tools and Shop Equipment</t>
  </si>
  <si>
    <t>04 Improvements to Property</t>
  </si>
  <si>
    <t>04 Misc. Non-Revenue Producing</t>
  </si>
  <si>
    <t>04 Power Operated Equipment</t>
  </si>
  <si>
    <t>04 Testing and Measuring Equipment</t>
  </si>
  <si>
    <t>04 Tools and Shop Equipment</t>
  </si>
  <si>
    <t>05 Improvements to Property</t>
  </si>
  <si>
    <t>05 Power Operated Equipment</t>
  </si>
  <si>
    <t>05 Testing and Measuring Equipment</t>
  </si>
  <si>
    <t>05 Tools and Shop Equipment</t>
  </si>
  <si>
    <t>06 Improvements to Property</t>
  </si>
  <si>
    <t>06 Misc. Non-Revenue Producing</t>
  </si>
  <si>
    <t>06 Power Operated Equipment</t>
  </si>
  <si>
    <t>06 Testing and Measuring Equipment</t>
  </si>
  <si>
    <t>06 Tools and Shop Equipment</t>
  </si>
  <si>
    <t>08 Improvements to Property</t>
  </si>
  <si>
    <t>08 Power Operated Equipment</t>
  </si>
  <si>
    <t>08 Tools and Shop Equipment</t>
  </si>
  <si>
    <t>09 Improvements to Property</t>
  </si>
  <si>
    <t>09 Power Operated Equipment</t>
  </si>
  <si>
    <t>09 Testing and Measuring Equipment</t>
  </si>
  <si>
    <t>09 Tools and Shop Equipment</t>
  </si>
  <si>
    <t>10 Improvements to Property</t>
  </si>
  <si>
    <t>10 Tools and Shop Equipment</t>
  </si>
  <si>
    <t>11 Improvements to Property</t>
  </si>
  <si>
    <t>11 Misc. Non-Revenue Producing</t>
  </si>
  <si>
    <t>11 Power Operated Equipment</t>
  </si>
  <si>
    <t>11 Testing and Measuring Equipment</t>
  </si>
  <si>
    <t>11 Tools and Shop Equipment</t>
  </si>
  <si>
    <t>13 Improvements to Property</t>
  </si>
  <si>
    <t>13 Power Operated Equipment</t>
  </si>
  <si>
    <t>13 Testing and Measuring Equipment</t>
  </si>
  <si>
    <t>13 Tools and Shop Equipment</t>
  </si>
  <si>
    <t>14 Improvements to Property</t>
  </si>
  <si>
    <t>14 Misc. Non-Revenue Producing</t>
  </si>
  <si>
    <t>14 Power Operated Equipment</t>
  </si>
  <si>
    <t>14 Testing and Measuring Equipment</t>
  </si>
  <si>
    <t>14 Tools and Shop Equipment</t>
  </si>
  <si>
    <t>15 Improvements to Property</t>
  </si>
  <si>
    <t>15 Misc. Non-Revenue Producing</t>
  </si>
  <si>
    <t>15 Power Operated Equipment</t>
  </si>
  <si>
    <t>15 Testing and Measuring Equipment</t>
  </si>
  <si>
    <t>15 Tools and Shop Equipment</t>
  </si>
  <si>
    <t>16 Improvements to Property</t>
  </si>
  <si>
    <t>16 Power Operated Equipment</t>
  </si>
  <si>
    <t>16 Testing and Measuring Equipment</t>
  </si>
  <si>
    <t>16 Tools and Shop Equipment</t>
  </si>
  <si>
    <t>90 Communication Equipment</t>
  </si>
  <si>
    <t>90 Improvements to Property</t>
  </si>
  <si>
    <t>90 Power Operated Equipment</t>
  </si>
  <si>
    <t>90 Testing and Measuring Equipment</t>
  </si>
  <si>
    <t>90 Tools and Shop Equipment</t>
  </si>
  <si>
    <t>GPS Barcoding Program</t>
  </si>
  <si>
    <t>Service Line Replacements</t>
  </si>
  <si>
    <t>01 Service Line Replacements</t>
  </si>
  <si>
    <t>02 Service Line Replacements</t>
  </si>
  <si>
    <t>03 Service Line Replacements</t>
  </si>
  <si>
    <t>04 Service Line Replacements</t>
  </si>
  <si>
    <t>05 Service Line Replacements</t>
  </si>
  <si>
    <t>06 Service Line Replacements</t>
  </si>
  <si>
    <t>08 Service Line Replacements</t>
  </si>
  <si>
    <t>09 Service Line Replacements</t>
  </si>
  <si>
    <t>11 Service Line Replacements</t>
  </si>
  <si>
    <t>13 Service Line Replacements</t>
  </si>
  <si>
    <t>14 Service Line Replacements</t>
  </si>
  <si>
    <t>15 Service Line Replacements</t>
  </si>
  <si>
    <t>16 Service Line Replacements</t>
  </si>
  <si>
    <t>Technology Projects</t>
  </si>
  <si>
    <t>01 Office Equipment</t>
  </si>
  <si>
    <t>02 Office Equipment</t>
  </si>
  <si>
    <t>03 Office Equipment</t>
  </si>
  <si>
    <t>04 Office Equipment</t>
  </si>
  <si>
    <t>05 Office Equipment</t>
  </si>
  <si>
    <t>06 Office Equipment</t>
  </si>
  <si>
    <t>08 Office Equipment</t>
  </si>
  <si>
    <t>09 Office Equipment</t>
  </si>
  <si>
    <t>11 Office Equipment</t>
  </si>
  <si>
    <t>13 Office Equipment</t>
  </si>
  <si>
    <t>14 Office Equipment</t>
  </si>
  <si>
    <t>15 Office Equipment</t>
  </si>
  <si>
    <t>16 Office Equipment</t>
  </si>
  <si>
    <t>90 Office Equipment Corp</t>
  </si>
  <si>
    <t>90 Office Equipment-Ops Support</t>
  </si>
  <si>
    <t>AMI Pilot</t>
  </si>
  <si>
    <t>Capital Inv. Planning Solution</t>
  </si>
  <si>
    <t>CE Council Initiatives 2023</t>
  </si>
  <si>
    <t>CE Council Initiatives 2024</t>
  </si>
  <si>
    <t>CE Strategy Digitilization 2024</t>
  </si>
  <si>
    <t>Chatbot/Virtual Assistant</t>
  </si>
  <si>
    <t>COMPUTERS - Statewide PC Purchases</t>
  </si>
  <si>
    <t>Customer Data/Omni-channel Platform</t>
  </si>
  <si>
    <t>Design Tools Upgrade</t>
  </si>
  <si>
    <t>Digital Billing Experience</t>
  </si>
  <si>
    <t>ERP Portfolio Optimization 2024</t>
  </si>
  <si>
    <t>JANA DIMP Software</t>
  </si>
  <si>
    <t>New Construction Portal - PGS</t>
  </si>
  <si>
    <t>Paper Re-Design    PGS</t>
  </si>
  <si>
    <t>PGAS to FlowCal Migration</t>
  </si>
  <si>
    <t>PGS Analytics/Feasibility &amp; Pwr App</t>
  </si>
  <si>
    <t>PGS Customer Experience SW Projec</t>
  </si>
  <si>
    <t>PGS Finance SW Projects</t>
  </si>
  <si>
    <t>PGS HR SW Projects</t>
  </si>
  <si>
    <t>PGS IT SW Projects</t>
  </si>
  <si>
    <t>PGS Technology Projects</t>
  </si>
  <si>
    <t>Prepaid Program</t>
  </si>
  <si>
    <t>SAS/Data Analytics Tool Upgrade</t>
  </si>
  <si>
    <t>TSA</t>
  </si>
  <si>
    <t>WAM Enhancements 2024</t>
  </si>
  <si>
    <t>Website &amp; Portal Automation 2024</t>
  </si>
  <si>
    <t>Transportation Vehicles</t>
  </si>
  <si>
    <t>01 Transportation Vehicles</t>
  </si>
  <si>
    <t>02 Transportation Vehicles</t>
  </si>
  <si>
    <t>03 Transportation Vehicles</t>
  </si>
  <si>
    <t>04 Transportation Vehicles</t>
  </si>
  <si>
    <t>05 Transportation Vehicles</t>
  </si>
  <si>
    <t>06 Transportation Vehicles</t>
  </si>
  <si>
    <t>08 Transportation Vehicles</t>
  </si>
  <si>
    <t>09 Transportation Vehicles</t>
  </si>
  <si>
    <t>10 Transportation Vehicles</t>
  </si>
  <si>
    <t>11 Transportation Vehicles</t>
  </si>
  <si>
    <t>13 Transportation Vehicles</t>
  </si>
  <si>
    <t>14 Transportation Vehicles</t>
  </si>
  <si>
    <t>15 Transportation Vehicles</t>
  </si>
  <si>
    <t>16 Transportation Vehicles</t>
  </si>
  <si>
    <t>90 TRAILERS - CNG Blanket Funding</t>
  </si>
  <si>
    <t>90 Transportation Vehicles</t>
  </si>
  <si>
    <t>Cast Iron/Bare Steel Main Repl</t>
  </si>
  <si>
    <t>01 Cast Iron/Bare Steel Main Repl.</t>
  </si>
  <si>
    <t>04 Cast Iron/Bare Steel Main Repl.</t>
  </si>
  <si>
    <t>PPP Main Replace</t>
  </si>
  <si>
    <t>01 PPP Main Replacement</t>
  </si>
  <si>
    <t>02 PPP Main Replacement</t>
  </si>
  <si>
    <t>03 PPP Main Replacement</t>
  </si>
  <si>
    <t>04 PPP Main Replacement</t>
  </si>
  <si>
    <t>05 PPP Main Replacement</t>
  </si>
  <si>
    <t>06 PPP Main Replacement</t>
  </si>
  <si>
    <t>08 PPP Main Replacement</t>
  </si>
  <si>
    <t>09 PPP Main Replacement</t>
  </si>
  <si>
    <t>10 PPP Main Replacement</t>
  </si>
  <si>
    <t>11 PPP Main Replacement</t>
  </si>
  <si>
    <t>13 PPP Main Replacement</t>
  </si>
  <si>
    <t>14 PPP Main Replacement</t>
  </si>
  <si>
    <t>15 PPP Main Replacement</t>
  </si>
  <si>
    <t>Tampa City Distribution Trunk</t>
  </si>
  <si>
    <t>PGS Project Tampa Building</t>
  </si>
  <si>
    <t>Eagle LNG</t>
  </si>
  <si>
    <t>Main Replace-Tampa Downtown</t>
  </si>
  <si>
    <t>Main-FGT to Big Bend Lateral Ph1</t>
  </si>
  <si>
    <t>Sumterville Dade City Connector</t>
  </si>
  <si>
    <t>RNG Biogas Lines Brightmark</t>
  </si>
  <si>
    <t>RNG Equipment Alliance</t>
  </si>
  <si>
    <t>RNG Pipe - Brightmark</t>
  </si>
  <si>
    <t>RNG Pipe Alliance</t>
  </si>
  <si>
    <t>RNG Station Brightmark</t>
  </si>
  <si>
    <t>PGS Work and Asset Management Solut</t>
  </si>
  <si>
    <t>Grand Total</t>
  </si>
  <si>
    <t>Richard</t>
  </si>
  <si>
    <t>Rutkin</t>
  </si>
  <si>
    <t>O'Connor</t>
  </si>
  <si>
    <t>Funding Project Description</t>
  </si>
  <si>
    <t>Group</t>
  </si>
  <si>
    <t>Values</t>
  </si>
  <si>
    <t>Reliability, Resiliency, and Efficiency</t>
  </si>
  <si>
    <t>Estrada</t>
  </si>
  <si>
    <t>01 Communication Equipment</t>
  </si>
  <si>
    <t>02 Cast Iron/Bare Steel Main Repl.</t>
  </si>
  <si>
    <t>03 Cast Iron/Bare Steel Main Repl.</t>
  </si>
  <si>
    <t>03 Testing and Measuring Equipment</t>
  </si>
  <si>
    <t>05 Misc. Non-Revenue Producing</t>
  </si>
  <si>
    <t>05 Regulators</t>
  </si>
  <si>
    <t>06 Cast Iron/Bare Steel Main Repl.</t>
  </si>
  <si>
    <t>08 Cathodic Protection</t>
  </si>
  <si>
    <t>08 Meas Reg Station Equip</t>
  </si>
  <si>
    <t>09 Misc. Non-Revenue Producing</t>
  </si>
  <si>
    <t>09 Municipal Improvements</t>
  </si>
  <si>
    <t>10 Cast Iron/Bare Steel Main Repl.</t>
  </si>
  <si>
    <t>13 Cast Iron/Bare Steel Main Repl.</t>
  </si>
  <si>
    <t>13 Meas Reg Station Equip</t>
  </si>
  <si>
    <t>14 Cast Iron/Bare Steel Main Repl.</t>
  </si>
  <si>
    <t>15 Meas Reg Station Equip</t>
  </si>
  <si>
    <t>55 Misc. Non-Revenue Producing</t>
  </si>
  <si>
    <t>90 Misc. Non-Revenue Producing</t>
  </si>
  <si>
    <t>Barcoding GPS Handheld Readers</t>
  </si>
  <si>
    <t>Big Bend &amp; I-75</t>
  </si>
  <si>
    <t>Broward River 8" Steel Municip Repl</t>
  </si>
  <si>
    <t>CMS &amp; Web Platform 2022</t>
  </si>
  <si>
    <t>CNG Pipe Orlando</t>
  </si>
  <si>
    <t>CNG Pipe Tampa</t>
  </si>
  <si>
    <t>Coconut Grove Brickell</t>
  </si>
  <si>
    <t>Compressor Station Monitoring</t>
  </si>
  <si>
    <t>Customer Profiles &amp; Retention</t>
  </si>
  <si>
    <t>Cypress Street Outfall</t>
  </si>
  <si>
    <t>Davis Road to Harney Road</t>
  </si>
  <si>
    <t>FCS Upgrade (Itron)</t>
  </si>
  <si>
    <t>Fernandina Beach Uprate Project</t>
  </si>
  <si>
    <t>Gate-Capper Rd Relocate Reg Station</t>
  </si>
  <si>
    <t>Gate-Cecil Field</t>
  </si>
  <si>
    <t>Gate-North Miami HP Outlet</t>
  </si>
  <si>
    <t>Gate-Panama City FGT 8" Lateral</t>
  </si>
  <si>
    <t>Gate-Panama City Maple Stn Rebuild</t>
  </si>
  <si>
    <t>Gate-PGS Radio Ave</t>
  </si>
  <si>
    <t>Gate-PH2 Wildwood Exp - Sabal Trl</t>
  </si>
  <si>
    <t>Gate-Tampa SW Rebuild</t>
  </si>
  <si>
    <t>GIS Upgrade - ESRI - 2020</t>
  </si>
  <si>
    <t>GMS Upgrade to Quorum</t>
  </si>
  <si>
    <t>I-75 at Colonial Blvd. Fort Myers</t>
  </si>
  <si>
    <t>Immokalee Rd. - System Improvement</t>
  </si>
  <si>
    <t>Julington Creek</t>
  </si>
  <si>
    <t>Lake Nona-Airport-Wewahootee Rd DSI</t>
  </si>
  <si>
    <t>Long Term Forecast (LTF) Model</t>
  </si>
  <si>
    <t>Loxahatchee River at A1A</t>
  </si>
  <si>
    <t>Main Replace-Orient Road in Tampa</t>
  </si>
  <si>
    <t>Main -Three Oaks Industrial  Parks</t>
  </si>
  <si>
    <t>Main-Abaco Pointe Development Ext</t>
  </si>
  <si>
    <t>Main-Baldwin Compressor Station</t>
  </si>
  <si>
    <t>Main-Cape Coral Pky &amp; Chiquita Blvd</t>
  </si>
  <si>
    <t>Main-Esplanade at Wiregrass</t>
  </si>
  <si>
    <t>Main-FGT to Big Bend Lateral Ph2</t>
  </si>
  <si>
    <t>Main-FGTGulfPwr Lateral toMaple Ph1</t>
  </si>
  <si>
    <t>Main-FGTGulfPwr Lateral toMaple Ph3</t>
  </si>
  <si>
    <t>Main-Flagler Beach Expansion</t>
  </si>
  <si>
    <t>Main-Greater Orlando Aviation Auth</t>
  </si>
  <si>
    <t>Main-Miami-Dade Trans Auth CNG Stn</t>
  </si>
  <si>
    <t>Main-North River Ranch-Tampa</t>
  </si>
  <si>
    <t>Main-Oviedo Expansion</t>
  </si>
  <si>
    <t>Main-River Landing</t>
  </si>
  <si>
    <t>Main-Rosen Laundry</t>
  </si>
  <si>
    <t>Main-Shadow Wood Development</t>
  </si>
  <si>
    <t>Main-Silverleaf Village Developer</t>
  </si>
  <si>
    <t>Main-SR 44 and I-75</t>
  </si>
  <si>
    <t>Main-Wild Blue Development</t>
  </si>
  <si>
    <t>Main-Wilford</t>
  </si>
  <si>
    <t>Main-Winding Ridge</t>
  </si>
  <si>
    <t>Material Verify Digs Dade Cty Pasco</t>
  </si>
  <si>
    <t>Miami-Building Upgrades Complianc</t>
  </si>
  <si>
    <t>Ocala East Gate</t>
  </si>
  <si>
    <t>Panama City Airport Loop</t>
  </si>
  <si>
    <t>PC Hardware Upgrade</t>
  </si>
  <si>
    <t>PGS CCM and IVR</t>
  </si>
  <si>
    <t>PGS CMS &amp; Web Platform</t>
  </si>
  <si>
    <t>PGS HR Payroll Optimization</t>
  </si>
  <si>
    <t>PGS Safety Training Schdlng &amp; Trck</t>
  </si>
  <si>
    <t>PGS SAP Procurement Automation</t>
  </si>
  <si>
    <t>RouteSmart Enhancements</t>
  </si>
  <si>
    <t>Sand Lake Rd SR 482 Replacement</t>
  </si>
  <si>
    <t>SOFTWARE  PGS SCADA Replacement Pro</t>
  </si>
  <si>
    <t>Southwest Lakeland Loop</t>
  </si>
  <si>
    <t>SR 52 Realignment</t>
  </si>
  <si>
    <t>Sunbridge South Main Extension</t>
  </si>
  <si>
    <t>Tampa North Gate</t>
  </si>
  <si>
    <t>TPA General Hospital water crossing</t>
  </si>
  <si>
    <t>CNG Fueling Stations</t>
  </si>
  <si>
    <t>02 Misc. Non-Revenue Producing</t>
  </si>
  <si>
    <t>05 Cast Iron/Bare Steel Main Repl.</t>
  </si>
  <si>
    <t>09 Cast Iron/Bare Steel Main Repl.</t>
  </si>
  <si>
    <t>11 Cast Iron/Bare Steel Main Repl.</t>
  </si>
  <si>
    <t>90 Alternative Fueling Stations</t>
  </si>
  <si>
    <t>LNG - Blue Marlin</t>
  </si>
  <si>
    <t>Main - Jax Callahan F Connector</t>
  </si>
  <si>
    <t>Main - Sabal Trail Interconnect</t>
  </si>
  <si>
    <t>Main-Downtown Kissimmee</t>
  </si>
  <si>
    <t>Main-SW Florida Expansion Ph. 1-3</t>
  </si>
  <si>
    <t>Main-Waste Mgmt Hobe Sound</t>
  </si>
  <si>
    <t>Meters and Regulators - Commercial</t>
  </si>
  <si>
    <t>Meters and Regulators - Residential</t>
  </si>
  <si>
    <t>Regulators</t>
  </si>
  <si>
    <t>Meters and Regulators - Commercial Install</t>
  </si>
  <si>
    <t>Meters and Regulators - Residential Install</t>
  </si>
  <si>
    <t>Meters</t>
  </si>
  <si>
    <t>Improvements to Property - Gas Worx</t>
  </si>
  <si>
    <t>Improvements to  Property - Orlando Service Center</t>
  </si>
  <si>
    <t>Periodic Meter Changeouts</t>
  </si>
  <si>
    <t>Improvements to Property - Service Centers</t>
  </si>
  <si>
    <t>Tools &amp; Equipment</t>
  </si>
  <si>
    <t>Vehicles</t>
  </si>
  <si>
    <t>CIBS &amp; PPP Replacement</t>
  </si>
  <si>
    <t>Eagle Pipeline</t>
  </si>
  <si>
    <t>Miscellaneous Non-Revenue Producing</t>
  </si>
  <si>
    <t>Improvements to  Property - Miami Service Center</t>
  </si>
  <si>
    <t>Blue Marlin LNG</t>
  </si>
  <si>
    <t>Capital Category</t>
  </si>
  <si>
    <t>Witness</t>
  </si>
  <si>
    <t>Project / Capital Expenditure Type</t>
  </si>
  <si>
    <t>Sum of 2022</t>
  </si>
  <si>
    <t>Sum of 2023</t>
  </si>
  <si>
    <t>Sum of 2024</t>
  </si>
  <si>
    <t>Project / Expenditure</t>
  </si>
  <si>
    <t>Subtotal Growth</t>
  </si>
  <si>
    <t>Total Witness Richard</t>
  </si>
  <si>
    <t>Peoples Gas System, Inc.</t>
  </si>
  <si>
    <t>Capital Expenditures by Witness</t>
  </si>
  <si>
    <t>"Purchase Price or Construction Cost + Removal Costs or Related Retirement" on MFR G-2, pages 23 and 26</t>
  </si>
  <si>
    <t>Witness: Christian Richard</t>
  </si>
  <si>
    <t>Subtotal Reliability, Resiliency, and Efficiency</t>
  </si>
  <si>
    <t>Total Witness O'Connor</t>
  </si>
  <si>
    <t>Witness: Timothy O'Connor</t>
  </si>
  <si>
    <t>Witness: Kimberly Estrada</t>
  </si>
  <si>
    <t>Total Witness Estrada</t>
  </si>
  <si>
    <t>Technology Projects - Office Equipment</t>
  </si>
  <si>
    <t>Technology Projects - Capital Investment Planning Solution</t>
  </si>
  <si>
    <t>Technology Projects - CE Council Initiatives 2023</t>
  </si>
  <si>
    <t>Technology Projects - CE Council Initiatives 2024</t>
  </si>
  <si>
    <t>Technology Projects - CE Strategy Digitilization 2024</t>
  </si>
  <si>
    <t>Technology Projects - Chatbot/Virtual Assistant</t>
  </si>
  <si>
    <t>Technology Projects - Computers</t>
  </si>
  <si>
    <t>Technology Projects - Customer Data/Omni-channel Platform</t>
  </si>
  <si>
    <t>Technology Projects - Design Tools Upgrade</t>
  </si>
  <si>
    <t>Technology Projects - Digital Billing Experience</t>
  </si>
  <si>
    <t>Technology Projects - ERP Portfolio Optimization 2024</t>
  </si>
  <si>
    <t>Technology Projects - JANA DIMP Software</t>
  </si>
  <si>
    <t>Technology Projects - New Construction Portal</t>
  </si>
  <si>
    <t>Technology Projects - Paper Re-Design</t>
  </si>
  <si>
    <t>Technology Projects - PGAS to FlowCal Migration</t>
  </si>
  <si>
    <t>Technology Projects - PGS Analytics/Feasibility &amp; Power Application</t>
  </si>
  <si>
    <t>Technology Projects - PGS Customer Experience SW Project</t>
  </si>
  <si>
    <t>Technology Projects - PGS Finance SW Projects</t>
  </si>
  <si>
    <t>Technology Projects - PGS HR SW Projects</t>
  </si>
  <si>
    <t>Technology Projects - PGS IT SW Projects</t>
  </si>
  <si>
    <t>Technology Projects - Miscellaneous Technology Projects</t>
  </si>
  <si>
    <t>Technology Projects - Prepaid Program</t>
  </si>
  <si>
    <t>Technology Projects - SAS/Data Analytics Tool Upgrade</t>
  </si>
  <si>
    <t>Technology Projects - TSA</t>
  </si>
  <si>
    <t>Technology Projects - WAM Enhancements 2024</t>
  </si>
  <si>
    <t>Technology Projects - Website &amp; Portal Automation 2024</t>
  </si>
  <si>
    <t>Technology Projects - WAM</t>
  </si>
  <si>
    <t>Technology Projects - Tools &amp; Equipment</t>
  </si>
  <si>
    <t>Technology Projects - CMS &amp; Web Platform 2022</t>
  </si>
  <si>
    <t>Technology Projects - Compressor Station Monitoring</t>
  </si>
  <si>
    <t>Technology Projects - Customer Profiles &amp; Retention</t>
  </si>
  <si>
    <t>Technology Projects - FCS Upgrade (Itron)</t>
  </si>
  <si>
    <t>Technology Projects - GIS Upgrade - ESRI - 2020</t>
  </si>
  <si>
    <t>Technology Projects - GMS Upgrade to Quorum</t>
  </si>
  <si>
    <t>Technology Projects - Long Term Forecast (LTF) Model</t>
  </si>
  <si>
    <t>Technology Projects - PC Hardware Upgrade</t>
  </si>
  <si>
    <t>Technology Projects - PGS CCM and IVR</t>
  </si>
  <si>
    <t>Technology Projects - PGS HR Payroll Optimization</t>
  </si>
  <si>
    <t>Technology Projects - PGS Safety Training Scheduling &amp; Tracking</t>
  </si>
  <si>
    <t>Technology Projects - PGS SAP Procurement Automation</t>
  </si>
  <si>
    <t>Technology Projects - RouteSmart Enhancements</t>
  </si>
  <si>
    <t>Technology Projects - PGS SCADA Replacement Pro</t>
  </si>
  <si>
    <t>Witness: Lew Rutkin</t>
  </si>
  <si>
    <t>Total Witness Rutkin</t>
  </si>
  <si>
    <t>Check</t>
  </si>
  <si>
    <t>Legacy</t>
  </si>
  <si>
    <t>Subtotal Legacy</t>
  </si>
  <si>
    <t>Gas Utility Underground Mapping</t>
  </si>
  <si>
    <t>Technology Projects - Gas Utility Underground Mapping</t>
  </si>
  <si>
    <t>Technology Projects - PGS CMS &amp; Web Platform</t>
  </si>
  <si>
    <t>AMI Pilot (Meters)</t>
  </si>
  <si>
    <t>Advanced Gas Meter Modernization (Software)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</si>
</sst>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41" fontId="0" fillId="0" borderId="0" xfId="0" applyNumberFormat="1"/>
    <xf numFmtId="0" fontId="1" fillId="0" borderId="0" xfId="0" applyFont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1" fillId="0" borderId="1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3" xfId="2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liott, Matthew E." refreshedDate="44998.439545717592" createdVersion="8" refreshedVersion="8" minRefreshableVersion="3" recordCount="464" xr:uid="{8B0C2666-0ADA-4C4F-9836-7009CE67062D}">
  <cacheSource type="worksheet">
    <worksheetSource ref="A1:H465" sheet="Details"/>
  </cacheSource>
  <cacheFields count="8">
    <cacheField name="Capital Category" numFmtId="0">
      <sharedItems count="5">
        <s v="Growth"/>
        <s v="Reliability, Resiliency, and Efficiency"/>
        <s v="Legacy"/>
        <s v="Clause" u="1"/>
        <s v="AFUDC Large Projects" u="1"/>
      </sharedItems>
    </cacheField>
    <cacheField name="Group" numFmtId="0">
      <sharedItems/>
    </cacheField>
    <cacheField name="Funding Project Description" numFmtId="0">
      <sharedItems/>
    </cacheField>
    <cacheField name="Project / Capital Expenditure Type" numFmtId="0">
      <sharedItems count="136">
        <s v="Gas Heat Pump (GHP)"/>
        <s v="Measuring and Regulation Station Equipment"/>
        <s v="Meters and Regulators - Commercial"/>
        <s v="Meters and Regulators - Residential"/>
        <s v="Regulators"/>
        <s v="Meters and Regulators - Commercial Install"/>
        <s v="Meters and Regulators - Residential Install"/>
        <s v="Meters"/>
        <s v="New Revenue Mains"/>
        <s v="Main-New River"/>
        <s v="New Revenue Services"/>
        <s v="Cathodic Protection"/>
        <s v="Distribution System Improvements"/>
        <s v="Undetectable Gas Pipes"/>
        <s v="Improvements to Property - Gas Worx"/>
        <s v="Improvements to  Property - Orlando Service Center"/>
        <s v="Main Replacements"/>
        <s v="Periodic Meter Changeouts"/>
        <s v="Municipal Improvements"/>
        <s v="Improvements to Property - Service Centers"/>
        <s v="Tools &amp; Equipment"/>
        <s v="Miscellaneous Non-Revenue Producing"/>
        <s v="GPS Barcoding Program"/>
        <s v="Service Line Replacements"/>
        <s v="Technology Projects - Office Equipment"/>
        <s v="AMI Pilot"/>
        <s v="Technology Projects - Capital Investment Planning Solution"/>
        <s v="Technology Projects - CE Council Initiatives 2023"/>
        <s v="Technology Projects - CE Council Initiatives 2024"/>
        <s v="Technology Projects - CE Strategy Digitilization 2024"/>
        <s v="Technology Projects - Chatbot/Virtual Assistant"/>
        <s v="Technology Projects - Computers"/>
        <s v="Technology Projects - Customer Data/Omni-channel Platform"/>
        <s v="Technology Projects - Design Tools Upgrade"/>
        <s v="Technology Projects - Digital Billing Experience"/>
        <s v="Technology Projects - ERP Portfolio Optimization 2024"/>
        <s v="Technology Projects - Gas Utility Underground Mapping"/>
        <s v="Technology Projects - JANA DIMP Software"/>
        <s v="Technology Projects - New Construction Portal"/>
        <s v="Technology Projects - Paper Re-Design"/>
        <s v="Technology Projects - PGAS to FlowCal Migration"/>
        <s v="Technology Projects - PGS Analytics/Feasibility &amp; Power Application"/>
        <s v="Technology Projects - PGS Customer Experience SW Project"/>
        <s v="Technology Projects - PGS Finance SW Projects"/>
        <s v="Technology Projects - PGS HR SW Projects"/>
        <s v="Technology Projects - PGS IT SW Projects"/>
        <s v="Technology Projects - Miscellaneous Technology Projects"/>
        <s v="Technology Projects - Prepaid Program"/>
        <s v="Technology Projects - SAS/Data Analytics Tool Upgrade"/>
        <s v="Technology Projects - TSA"/>
        <s v="Technology Projects - WAM Enhancements 2024"/>
        <s v="Technology Projects - Website &amp; Portal Automation 2024"/>
        <s v="Vehicles"/>
        <s v="CIBS &amp; PPP Replacement"/>
        <s v="Tampa City Distribution Trunk"/>
        <s v="PGS Project Tampa Building"/>
        <s v="Eagle Pipeline"/>
        <s v="Main Replace-Tampa Downtown"/>
        <s v="Sumterville Dade City Connector"/>
        <s v="RNG Biogas Lines Brightmark"/>
        <s v="RNG Equipment Alliance"/>
        <s v="RNG Pipe - Brightmark"/>
        <s v="RNG Pipe Alliance"/>
        <s v="RNG Station Brightmark"/>
        <s v="Technology Projects - WAM"/>
        <s v="Technology Projects - Tools &amp; Equipment"/>
        <s v="Technology Projects - CMS &amp; Web Platform 2022"/>
        <s v="CNG Pipe Orlando"/>
        <s v="CNG Fueling Stations"/>
        <s v="Technology Projects - Compressor Station Monitoring"/>
        <s v="Technology Projects - Customer Profiles &amp; Retention"/>
        <s v="Technology Projects - FCS Upgrade (Itron)"/>
        <s v="Technology Projects - GIS Upgrade - ESRI - 2020"/>
        <s v="Technology Projects - GMS Upgrade to Quorum"/>
        <s v="Technology Projects - Long Term Forecast (LTF) Model"/>
        <s v="Main-FGT to Big Bend Lateral Ph2"/>
        <s v="Main-Greater Orlando Aviation Auth"/>
        <s v="Main-Silverleaf Village Developer"/>
        <s v="Improvements to  Property - Miami Service Center"/>
        <s v="Technology Projects - PC Hardware Upgrade"/>
        <s v="Technology Projects - PGS CCM and IVR"/>
        <s v="Technology Projects - PGS CMS &amp; Web Platform"/>
        <s v="Technology Projects - PGS HR Payroll Optimization"/>
        <s v="Technology Projects - PGS Safety Training Scheduling &amp; Tracking"/>
        <s v="Technology Projects - PGS SAP Procurement Automation"/>
        <s v="Technology Projects - RouteSmart Enhancements"/>
        <s v="Technology Projects - PGS SCADA Replacement Pro"/>
        <s v="Southwest Lakeland Loop"/>
        <s v="Blue Marlin LNG"/>
        <s v="Chatbot/Virtual Assistant" u="1"/>
        <s v="Digital Billing Experience" u="1"/>
        <s v="Computers" u="1"/>
        <s v="GIS Upgrade - ESRI - 2020" u="1"/>
        <s v="Technology Projects - Advanced Gas Meter Modernization" u="1"/>
        <s v="PC Hardware Upgrade" u="1"/>
        <s v="AMI Pilot - Meters" u="1"/>
        <s v="Technology Projects - AMI Pilot" u="1"/>
        <s v="PGS Customer Experience SW Project" u="1"/>
        <s v="Design Tools Upgrade" u="1"/>
        <s v="PGS HR Payroll Optimization" u="1"/>
        <s v="RouteSmart Enhancements" u="1"/>
        <s v="JANA DIMP Software" u="1"/>
        <s v="Capital Investment Planning Solution" u="1"/>
        <s v="Long Term Forecast (LTF) Model" u="1"/>
        <s v="FCS Upgrade (Itron)" u="1"/>
        <s v="PGS CCM and IVR" u="1"/>
        <s v="SAS/Data Analytics Tool Upgrade" u="1"/>
        <s v="CE Strategy Digitilization 2024" u="1"/>
        <s v="CE Council Initiatives 2023" u="1"/>
        <s v="ERP Portfolio Optimization 2024" u="1"/>
        <s v="Paper Re-Design" u="1"/>
        <s v="TSA" u="1"/>
        <s v="WAM" u="1"/>
        <s v="CMS &amp; Web Platform 2022" u="1"/>
        <s v="GMS Upgrade to Quorum" u="1"/>
        <s v="Miscellaneous Technology Projects" u="1"/>
        <s v="PGS Safety Training Scheduling &amp; Tracking" u="1"/>
        <s v="Advanced Gas Meter Modernization" u="1"/>
        <s v="WAM Enhancements 2024" u="1"/>
        <s v="PGS CMS &amp; Web Platform" u="1"/>
        <s v="PGS Finance SW Projects" u="1"/>
        <s v="Customer Profiles &amp; Retention" u="1"/>
        <s v="Compressor Station Monitoring" u="1"/>
        <s v="Customer Data/Omni-channel Platform" u="1"/>
        <s v="PGS HR SW Projects" u="1"/>
        <s v="PGS IT SW Projects" u="1"/>
        <s v="New Construction Portal" u="1"/>
        <s v="CE Council Initiatives 2024" u="1"/>
        <s v="Technology Projects - PGS CMS &amp; Web Platform 2022" u="1"/>
        <s v="Office Equipment" u="1"/>
        <s v="PGS Analytics/Feasibility &amp; Power Application" u="1"/>
        <s v="PGAS to FlowCal Migration" u="1"/>
        <s v="Website &amp; Portal Automation 2024" u="1"/>
        <s v="PGS SCADA Replacement Pro" u="1"/>
        <s v="PGS SAP Procurement Automation" u="1"/>
        <s v="Prepaid Program" u="1"/>
      </sharedItems>
    </cacheField>
    <cacheField name="2022" numFmtId="41">
      <sharedItems containsSemiMixedTypes="0" containsString="0" containsNumber="1" minValue="-715506.84" maxValue="32495819.449999999"/>
    </cacheField>
    <cacheField name="2023" numFmtId="41">
      <sharedItems containsString="0" containsBlank="1" containsNumber="1" minValue="-984919" maxValue="46943651"/>
    </cacheField>
    <cacheField name="2024" numFmtId="41">
      <sharedItems containsString="0" containsBlank="1" containsNumber="1" minValue="0" maxValue="48249446.369999997"/>
    </cacheField>
    <cacheField name="Witness" numFmtId="0">
      <sharedItems count="5">
        <s v="Richard"/>
        <s v="Rutkin"/>
        <s v="O'Connor"/>
        <s v="Estrada"/>
        <s v="Est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4">
  <r>
    <x v="0"/>
    <s v="Gas Heat Pump (GHP)"/>
    <s v="01 Gas Heat Pump"/>
    <x v="0"/>
    <n v="0"/>
    <n v="125000"/>
    <n v="31250"/>
    <x v="0"/>
  </r>
  <r>
    <x v="0"/>
    <s v="Gas Heat Pump (GHP)"/>
    <s v="04 Gas Heat Pump"/>
    <x v="0"/>
    <n v="0"/>
    <n v="125000"/>
    <n v="31250"/>
    <x v="0"/>
  </r>
  <r>
    <x v="0"/>
    <s v="Gas Heat Pump (GHP)"/>
    <s v="06 Gas Heat Pump"/>
    <x v="0"/>
    <n v="0"/>
    <n v="125000"/>
    <n v="31250"/>
    <x v="0"/>
  </r>
  <r>
    <x v="0"/>
    <s v="Gas Heat Pump (GHP)"/>
    <s v="15 Gas Heat Pump"/>
    <x v="0"/>
    <n v="0"/>
    <n v="125000"/>
    <n v="31250"/>
    <x v="0"/>
  </r>
  <r>
    <x v="0"/>
    <s v="Measuring and Regulation Station Equipment"/>
    <s v="01 Meas Reg Station Equip"/>
    <x v="1"/>
    <n v="141729.76999999999"/>
    <n v="93722.28"/>
    <n v="104000"/>
    <x v="0"/>
  </r>
  <r>
    <x v="0"/>
    <s v="Measuring and Regulation Station Equipment"/>
    <s v="02 Meas Reg Station Equip"/>
    <x v="1"/>
    <n v="47203.69"/>
    <n v="83089.320000000007"/>
    <n v="88800"/>
    <x v="0"/>
  </r>
  <r>
    <x v="0"/>
    <s v="Measuring and Regulation Station Equipment"/>
    <s v="04 Meas Reg Station Equip"/>
    <x v="1"/>
    <n v="112193.61"/>
    <n v="324914.16000000003"/>
    <n v="349200"/>
    <x v="0"/>
  </r>
  <r>
    <x v="0"/>
    <s v="Measuring and Regulation Station Equipment"/>
    <s v="05 Meas Reg Station Equip"/>
    <x v="1"/>
    <n v="1344.3700000000001"/>
    <n v="1367.16"/>
    <n v="1200"/>
    <x v="0"/>
  </r>
  <r>
    <x v="0"/>
    <s v="Measuring and Regulation Station Equipment"/>
    <s v="06 Meas Reg Station Equip"/>
    <x v="1"/>
    <n v="497043.44"/>
    <n v="327192.60000000003"/>
    <n v="351600"/>
    <x v="0"/>
  </r>
  <r>
    <x v="0"/>
    <s v="Measuring and Regulation Station Equipment"/>
    <s v="09 Meas Reg Station Equip"/>
    <x v="1"/>
    <n v="161266.78999999998"/>
    <n v="144305.04"/>
    <n v="154800"/>
    <x v="0"/>
  </r>
  <r>
    <x v="0"/>
    <s v="Measuring and Regulation Station Equipment"/>
    <s v="10 Meas Reg Station Equip"/>
    <x v="1"/>
    <n v="0"/>
    <n v="1822.8"/>
    <n v="2400"/>
    <x v="0"/>
  </r>
  <r>
    <x v="0"/>
    <s v="Measuring and Regulation Station Equipment"/>
    <s v="11 Meas Reg Station Equip"/>
    <x v="1"/>
    <n v="122495.09000000001"/>
    <n v="125317.56"/>
    <n v="134400"/>
    <x v="0"/>
  </r>
  <r>
    <x v="0"/>
    <s v="Measuring and Regulation Station Equipment"/>
    <s v="14 Meas Reg Station Equip"/>
    <x v="1"/>
    <n v="124702.21"/>
    <n v="129874.56"/>
    <n v="139200"/>
    <x v="0"/>
  </r>
  <r>
    <x v="0"/>
    <s v="Measuring and Regulation Station Equipment"/>
    <s v="16 Meas Reg Station Equip"/>
    <x v="1"/>
    <n v="188630.76"/>
    <n v="133975.79999999999"/>
    <n v="144000"/>
    <x v="0"/>
  </r>
  <r>
    <x v="0"/>
    <s v="Measuring and Regulation Station Equipment"/>
    <s v="90 Meas Reg Station Equip"/>
    <x v="1"/>
    <n v="64252.33"/>
    <n v="153419.04"/>
    <n v="164400"/>
    <x v="0"/>
  </r>
  <r>
    <x v="0"/>
    <s v="Measuring and Regulation Station Equipment"/>
    <s v="Bi-Directional Meter Stn Relocation"/>
    <x v="1"/>
    <n v="0"/>
    <n v="0"/>
    <n v="300000"/>
    <x v="0"/>
  </r>
  <r>
    <x v="0"/>
    <s v="Measuring and Regulation Station Equipment"/>
    <s v="Gate-Daytona South FPU"/>
    <x v="1"/>
    <n v="0"/>
    <n v="0"/>
    <n v="1164186"/>
    <x v="0"/>
  </r>
  <r>
    <x v="0"/>
    <s v="Measuring and Regulation Station Equipment"/>
    <s v="Gate-Hudson Rebuild"/>
    <x v="1"/>
    <n v="0"/>
    <n v="0"/>
    <n v="821583"/>
    <x v="0"/>
  </r>
  <r>
    <x v="0"/>
    <s v="Measuring and Regulation Station Equipment"/>
    <s v="Gate-Oakleaf Station"/>
    <x v="1"/>
    <n v="0"/>
    <n v="0"/>
    <n v="3000000"/>
    <x v="0"/>
  </r>
  <r>
    <x v="0"/>
    <s v="Measuring and Regulation Station Equipment"/>
    <s v="Orlando South (Sandlake) gate"/>
    <x v="1"/>
    <n v="60"/>
    <n v="3320781.5300000003"/>
    <n v="0"/>
    <x v="0"/>
  </r>
  <r>
    <x v="0"/>
    <s v="Measuring and Regulation Station Equipment"/>
    <s v="Tampa NW Gate"/>
    <x v="1"/>
    <n v="0"/>
    <n v="0"/>
    <n v="590149"/>
    <x v="0"/>
  </r>
  <r>
    <x v="0"/>
    <s v="Meters and Regulators"/>
    <s v="01 Meter/Reg Install - Comm"/>
    <x v="2"/>
    <n v="3556868.5100000002"/>
    <n v="3824180.28"/>
    <n v="4121817.2399999998"/>
    <x v="0"/>
  </r>
  <r>
    <x v="0"/>
    <s v="Meters and Regulators"/>
    <s v="01 Meter/Reg Install - Res"/>
    <x v="3"/>
    <n v="2176702.8800000004"/>
    <n v="1051083.6000000001"/>
    <n v="964591.68"/>
    <x v="0"/>
  </r>
  <r>
    <x v="0"/>
    <s v="Meters and Regulators"/>
    <s v="01 Regulators"/>
    <x v="4"/>
    <n v="734575.95"/>
    <n v="269230.03999999998"/>
    <n v="292000"/>
    <x v="0"/>
  </r>
  <r>
    <x v="0"/>
    <s v="Meters and Regulators"/>
    <s v="02 Meter/Reg Install - Comm"/>
    <x v="5"/>
    <n v="746793.47000000009"/>
    <n v="488653.08"/>
    <n v="451274.16"/>
    <x v="0"/>
  </r>
  <r>
    <x v="0"/>
    <s v="Meters and Regulators"/>
    <s v="02 Meter/Reg Install - Res"/>
    <x v="6"/>
    <n v="717259.1399999999"/>
    <n v="599244.96"/>
    <n v="508251.6"/>
    <x v="0"/>
  </r>
  <r>
    <x v="0"/>
    <s v="Meters and Regulators"/>
    <s v="02 Regulators"/>
    <x v="4"/>
    <n v="162316.44"/>
    <n v="79800"/>
    <n v="84900"/>
    <x v="0"/>
  </r>
  <r>
    <x v="0"/>
    <s v="Meters and Regulators"/>
    <s v="03 Meter/Reg Install - Comm"/>
    <x v="5"/>
    <n v="158912.97"/>
    <n v="170350.19999999998"/>
    <n v="165662.88"/>
    <x v="0"/>
  </r>
  <r>
    <x v="0"/>
    <s v="Meters and Regulators"/>
    <s v="03 Meter/Reg Install - Res"/>
    <x v="6"/>
    <n v="209324.22000000003"/>
    <n v="188217"/>
    <n v="170104.68"/>
    <x v="0"/>
  </r>
  <r>
    <x v="0"/>
    <s v="Meters and Regulators"/>
    <s v="03 Regulators"/>
    <x v="4"/>
    <n v="33011.81"/>
    <n v="59280"/>
    <n v="63500"/>
    <x v="0"/>
  </r>
  <r>
    <x v="0"/>
    <s v="Meters and Regulators"/>
    <s v="04 Meter/Reg Install - Comm"/>
    <x v="5"/>
    <n v="857625"/>
    <n v="651711.36"/>
    <n v="670320.96000000008"/>
    <x v="0"/>
  </r>
  <r>
    <x v="0"/>
    <s v="Meters and Regulators"/>
    <s v="04 Meter/Reg Install - Res"/>
    <x v="6"/>
    <n v="737393.95"/>
    <n v="982351.92"/>
    <n v="910080.24"/>
    <x v="0"/>
  </r>
  <r>
    <x v="0"/>
    <s v="Meters and Regulators"/>
    <s v="04 Regulators"/>
    <x v="4"/>
    <n v="92672.180000000008"/>
    <n v="116280"/>
    <n v="125600"/>
    <x v="0"/>
  </r>
  <r>
    <x v="0"/>
    <s v="Meters and Regulators"/>
    <s v="05 Meter/Reg Install - Comm"/>
    <x v="5"/>
    <n v="148709.01"/>
    <n v="17817"/>
    <n v="17061"/>
    <x v="0"/>
  </r>
  <r>
    <x v="0"/>
    <s v="Meters and Regulators"/>
    <s v="05 Meter/Reg Install - Res"/>
    <x v="6"/>
    <n v="47551.520000000004"/>
    <n v="106675.8"/>
    <n v="105101.4"/>
    <x v="0"/>
  </r>
  <r>
    <x v="0"/>
    <s v="Meters and Regulators"/>
    <s v="06 Meter/Reg Install - Comm"/>
    <x v="5"/>
    <n v="893171.85000000009"/>
    <n v="399686.76"/>
    <n v="364038.24"/>
    <x v="0"/>
  </r>
  <r>
    <x v="0"/>
    <s v="Meters and Regulators"/>
    <s v="06 Meter/Reg Install - Res"/>
    <x v="6"/>
    <n v="1709673.0299999998"/>
    <n v="1831065.3599999999"/>
    <n v="1785910.8"/>
    <x v="0"/>
  </r>
  <r>
    <x v="0"/>
    <s v="Meters and Regulators"/>
    <s v="06 Regulators"/>
    <x v="4"/>
    <n v="11154.800000000001"/>
    <n v="71820"/>
    <n v="77700"/>
    <x v="0"/>
  </r>
  <r>
    <x v="0"/>
    <s v="Meters and Regulators"/>
    <s v="08 Meter/Reg Install - Comm"/>
    <x v="5"/>
    <n v="48140.23"/>
    <n v="63982.8"/>
    <n v="61071.119999999995"/>
    <x v="0"/>
  </r>
  <r>
    <x v="0"/>
    <s v="Meters and Regulators"/>
    <s v="08 Meter/Reg Install - Res"/>
    <x v="6"/>
    <n v="37291.410000000011"/>
    <n v="19170.36"/>
    <n v="10671.72"/>
    <x v="0"/>
  </r>
  <r>
    <x v="0"/>
    <s v="Meters and Regulators"/>
    <s v="08 Regulators"/>
    <x v="4"/>
    <n v="19390.46"/>
    <n v="21660"/>
    <n v="22800"/>
    <x v="0"/>
  </r>
  <r>
    <x v="0"/>
    <s v="Meters and Regulators"/>
    <s v="09 Meter/Reg Install - Comm"/>
    <x v="5"/>
    <n v="58688.24"/>
    <n v="66838.8"/>
    <n v="63741.599999999999"/>
    <x v="0"/>
  </r>
  <r>
    <x v="0"/>
    <s v="Meters and Regulators"/>
    <s v="09 Meter/Reg Install - Res"/>
    <x v="6"/>
    <n v="287630.65000000008"/>
    <n v="538801.07999999996"/>
    <n v="547261.92000000004"/>
    <x v="0"/>
  </r>
  <r>
    <x v="0"/>
    <s v="Meters and Regulators"/>
    <s v="09 Regulators"/>
    <x v="4"/>
    <n v="70391.360000000001"/>
    <n v="17100"/>
    <n v="18000"/>
    <x v="0"/>
  </r>
  <r>
    <x v="0"/>
    <s v="Meters and Regulators"/>
    <s v="10 Meter/Reg Install - Comm"/>
    <x v="5"/>
    <n v="7280.99"/>
    <n v="887.4"/>
    <n v="951.84"/>
    <x v="0"/>
  </r>
  <r>
    <x v="0"/>
    <s v="Meters and Regulators"/>
    <s v="10 Meter/Reg Install - Res"/>
    <x v="6"/>
    <n v="0"/>
    <n v="1444.32"/>
    <n v="1327.2000000000003"/>
    <x v="0"/>
  </r>
  <r>
    <x v="0"/>
    <s v="Meters and Regulators"/>
    <s v="10 Regulators"/>
    <x v="4"/>
    <n v="688.94999999999993"/>
    <n v="3420"/>
    <n v="3600"/>
    <x v="0"/>
  </r>
  <r>
    <x v="0"/>
    <s v="Meters and Regulators"/>
    <s v="11 Meter/Reg Install - Comm"/>
    <x v="5"/>
    <n v="186365.03000000003"/>
    <n v="207818.88"/>
    <n v="189599.4"/>
    <x v="0"/>
  </r>
  <r>
    <x v="0"/>
    <s v="Meters and Regulators"/>
    <s v="11 Meter/Reg Install - Res"/>
    <x v="6"/>
    <n v="1219158.6400000001"/>
    <n v="1028099.4"/>
    <n v="981432.84000000008"/>
    <x v="0"/>
  </r>
  <r>
    <x v="0"/>
    <s v="Meters and Regulators"/>
    <s v="11 Regulators"/>
    <x v="4"/>
    <n v="13289.65"/>
    <n v="15960"/>
    <n v="16800"/>
    <x v="0"/>
  </r>
  <r>
    <x v="0"/>
    <s v="Meters and Regulators"/>
    <s v="13 Meter/Reg Install - Comm"/>
    <x v="5"/>
    <n v="88735.42"/>
    <n v="40515"/>
    <n v="37624.44"/>
    <x v="0"/>
  </r>
  <r>
    <x v="0"/>
    <s v="Meters and Regulators"/>
    <s v="13 Meter/Reg Install - Res"/>
    <x v="6"/>
    <n v="70172.38"/>
    <n v="183496.80000000002"/>
    <n v="173625.60000000001"/>
    <x v="0"/>
  </r>
  <r>
    <x v="0"/>
    <s v="Meters and Regulators"/>
    <s v="13 Regulators"/>
    <x v="4"/>
    <n v="191373.51"/>
    <n v="92340"/>
    <n v="99300"/>
    <x v="0"/>
  </r>
  <r>
    <x v="0"/>
    <s v="Meters and Regulators"/>
    <s v="14 Meter/Reg Install - Comm"/>
    <x v="5"/>
    <n v="227738.19000000003"/>
    <n v="297647.40000000002"/>
    <n v="305232"/>
    <x v="0"/>
  </r>
  <r>
    <x v="0"/>
    <s v="Meters and Regulators"/>
    <s v="14 Meter/Reg Install - Res"/>
    <x v="6"/>
    <n v="599873.58000000007"/>
    <n v="199153.44"/>
    <n v="186641.28"/>
    <x v="0"/>
  </r>
  <r>
    <x v="0"/>
    <s v="Meters and Regulators"/>
    <s v="14 Regulators"/>
    <x v="4"/>
    <n v="80999.27"/>
    <n v="82080"/>
    <n v="87300"/>
    <x v="0"/>
  </r>
  <r>
    <x v="0"/>
    <s v="Meters and Regulators"/>
    <s v="15 Meter/Reg Install - Comm"/>
    <x v="5"/>
    <n v="242335.68999999997"/>
    <n v="151490.16"/>
    <n v="130898.40000000001"/>
    <x v="0"/>
  </r>
  <r>
    <x v="0"/>
    <s v="Meters and Regulators"/>
    <s v="15 Meter/Reg Install - Res"/>
    <x v="6"/>
    <n v="1443206.3"/>
    <n v="791249.76"/>
    <n v="729083.28"/>
    <x v="0"/>
  </r>
  <r>
    <x v="0"/>
    <s v="Meters and Regulators"/>
    <s v="15 Regulators"/>
    <x v="4"/>
    <n v="98286.950000000012"/>
    <n v="29640"/>
    <n v="32200"/>
    <x v="0"/>
  </r>
  <r>
    <x v="0"/>
    <s v="Meters and Regulators"/>
    <s v="16 Meter/Reg Install - Comm"/>
    <x v="5"/>
    <n v="637575.93000000005"/>
    <n v="507415.68000000005"/>
    <n v="512554.07999999996"/>
    <x v="0"/>
  </r>
  <r>
    <x v="0"/>
    <s v="Meters and Regulators"/>
    <s v="16 Meter/Reg Install - Res"/>
    <x v="6"/>
    <n v="891820.7699999999"/>
    <n v="807634.44"/>
    <n v="770243.52"/>
    <x v="0"/>
  </r>
  <r>
    <x v="0"/>
    <s v="Meters and Regulators"/>
    <s v="16 Regulators"/>
    <x v="4"/>
    <n v="132619.81"/>
    <n v="46740"/>
    <n v="50300"/>
    <x v="0"/>
  </r>
  <r>
    <x v="0"/>
    <s v="Meters and Regulators"/>
    <s v="90 Meters"/>
    <x v="7"/>
    <n v="8045118.1600000001"/>
    <n v="7187832"/>
    <n v="7733200"/>
    <x v="0"/>
  </r>
  <r>
    <x v="0"/>
    <s v="New Revenue Mains"/>
    <s v="01 New Revenue Mains"/>
    <x v="8"/>
    <n v="3065692.63"/>
    <n v="3689455.92"/>
    <n v="3604726.8"/>
    <x v="0"/>
  </r>
  <r>
    <x v="0"/>
    <s v="New Revenue Mains"/>
    <s v="02 New Revenue Mains"/>
    <x v="8"/>
    <n v="5280346.9899999993"/>
    <n v="7416145.6799999997"/>
    <n v="7007546.6399999997"/>
    <x v="0"/>
  </r>
  <r>
    <x v="0"/>
    <s v="New Revenue Mains"/>
    <s v="03 New Revenue Mains"/>
    <x v="8"/>
    <n v="857017.53"/>
    <n v="350985.60000000003"/>
    <n v="322480.8"/>
    <x v="0"/>
  </r>
  <r>
    <x v="0"/>
    <s v="New Revenue Mains"/>
    <s v="04 New Revenue Mains"/>
    <x v="8"/>
    <n v="7226660.0300000003"/>
    <n v="7083416.7599999998"/>
    <n v="6165858.2400000002"/>
    <x v="0"/>
  </r>
  <r>
    <x v="0"/>
    <s v="New Revenue Mains"/>
    <s v="05 New Revenue Mains"/>
    <x v="8"/>
    <n v="347784.26"/>
    <n v="145284.96"/>
    <n v="146674.80000000002"/>
    <x v="0"/>
  </r>
  <r>
    <x v="0"/>
    <s v="New Revenue Mains"/>
    <s v="06 New Revenue Mains"/>
    <x v="8"/>
    <n v="5982913.0099999998"/>
    <n v="6636536.2800000003"/>
    <n v="6229844.6399999997"/>
    <x v="0"/>
  </r>
  <r>
    <x v="0"/>
    <s v="New Revenue Mains"/>
    <s v="08 New Revenue Mains"/>
    <x v="8"/>
    <n v="658888.68999999994"/>
    <n v="1271871.48"/>
    <n v="1196932.56"/>
    <x v="0"/>
  </r>
  <r>
    <x v="0"/>
    <s v="New Revenue Mains"/>
    <s v="09 New Revenue Mains"/>
    <x v="8"/>
    <n v="969907.04999999993"/>
    <n v="1424450.1600000001"/>
    <n v="1340521.32"/>
    <x v="0"/>
  </r>
  <r>
    <x v="0"/>
    <s v="New Revenue Mains"/>
    <s v="11 New Revenue Mains"/>
    <x v="8"/>
    <n v="2949265.23"/>
    <n v="4956607.5600000005"/>
    <n v="4666001.6399999997"/>
    <x v="0"/>
  </r>
  <r>
    <x v="0"/>
    <s v="New Revenue Mains"/>
    <s v="13 New Revenue Mains"/>
    <x v="8"/>
    <n v="642072.97000000009"/>
    <n v="467277.48"/>
    <n v="454533"/>
    <x v="0"/>
  </r>
  <r>
    <x v="0"/>
    <s v="New Revenue Mains"/>
    <s v="14 New Revenue Mains"/>
    <x v="8"/>
    <n v="2410431.1100000003"/>
    <n v="798057.6"/>
    <n v="777093.36"/>
    <x v="0"/>
  </r>
  <r>
    <x v="0"/>
    <s v="New Revenue Mains"/>
    <s v="15 New Revenue Mains"/>
    <x v="8"/>
    <n v="1616427.7499999998"/>
    <n v="4861673.4000000004"/>
    <n v="4575222.4800000004"/>
    <x v="0"/>
  </r>
  <r>
    <x v="0"/>
    <s v="New Revenue Mains"/>
    <s v="16 New Revenue Mains"/>
    <x v="8"/>
    <n v="2464620.27"/>
    <n v="4557411.5999999996"/>
    <n v="4246630.92"/>
    <x v="0"/>
  </r>
  <r>
    <x v="0"/>
    <s v="New Revenue Mains"/>
    <s v="Clay County Expansion"/>
    <x v="8"/>
    <n v="295390.71999999997"/>
    <n v="310003.16000000003"/>
    <m/>
    <x v="0"/>
  </r>
  <r>
    <x v="0"/>
    <s v="New Revenue Mains"/>
    <s v="Governor's Park Expansion"/>
    <x v="8"/>
    <n v="0"/>
    <n v="0"/>
    <n v="657008"/>
    <x v="0"/>
  </r>
  <r>
    <x v="0"/>
    <s v="New Revenue Mains"/>
    <s v="LT Ranch Development"/>
    <x v="8"/>
    <n v="0"/>
    <n v="146955"/>
    <n v="124171"/>
    <x v="0"/>
  </r>
  <r>
    <x v="0"/>
    <s v="New Revenue Mains"/>
    <s v="Main - Cecil"/>
    <x v="8"/>
    <n v="0"/>
    <n v="2426827.6"/>
    <m/>
    <x v="0"/>
  </r>
  <r>
    <x v="0"/>
    <s v="New Revenue Mains"/>
    <s v="Main - Thomas Compressor Stn Upg"/>
    <x v="8"/>
    <n v="52896.380000000005"/>
    <n v="63833"/>
    <m/>
    <x v="0"/>
  </r>
  <r>
    <x v="0"/>
    <s v="New Revenue Mains"/>
    <s v="Main - Verdana Village"/>
    <x v="8"/>
    <n v="877448.58000000007"/>
    <n v="679000"/>
    <n v="679000"/>
    <x v="0"/>
  </r>
  <r>
    <x v="0"/>
    <s v="New Revenue Mains"/>
    <s v="Main to The Isles of Old Tampa Bay"/>
    <x v="8"/>
    <n v="250127.46"/>
    <n v="360031"/>
    <n v="131940"/>
    <x v="0"/>
  </r>
  <r>
    <x v="0"/>
    <s v="New Revenue Mains"/>
    <s v="Main-Annabelle Island Green Cove Sp"/>
    <x v="8"/>
    <n v="935592.54"/>
    <n v="738154"/>
    <m/>
    <x v="0"/>
  </r>
  <r>
    <x v="0"/>
    <s v="New Revenue Mains"/>
    <s v="Main-Avalon Park"/>
    <x v="8"/>
    <n v="0"/>
    <n v="0"/>
    <n v="522750"/>
    <x v="0"/>
  </r>
  <r>
    <x v="0"/>
    <s v="New Revenue Mains"/>
    <s v="Main-Corkscrew Crossings"/>
    <x v="8"/>
    <n v="59638.320000000007"/>
    <n v="220000"/>
    <n v="220000"/>
    <x v="0"/>
  </r>
  <r>
    <x v="0"/>
    <s v="New Revenue Mains"/>
    <s v="Main-Esplanade Lk Club Dev"/>
    <x v="8"/>
    <n v="67296.02"/>
    <n v="82825"/>
    <m/>
    <x v="0"/>
  </r>
  <r>
    <x v="0"/>
    <s v="New Revenue Mains"/>
    <s v="Main-Estancia Development"/>
    <x v="8"/>
    <n v="5549.55"/>
    <n v="43000"/>
    <m/>
    <x v="0"/>
  </r>
  <r>
    <x v="0"/>
    <s v="New Revenue Mains"/>
    <s v="Main-Golden Ocala Expansion"/>
    <x v="8"/>
    <n v="0"/>
    <n v="0"/>
    <n v="406259"/>
    <x v="0"/>
  </r>
  <r>
    <x v="0"/>
    <s v="New Revenue Mains"/>
    <s v="Main-Grand Cypress Resort Timeshare"/>
    <x v="8"/>
    <n v="117328.73999999999"/>
    <n v="272124"/>
    <n v="272124"/>
    <x v="0"/>
  </r>
  <r>
    <x v="0"/>
    <s v="New Revenue Mains"/>
    <s v="Main-Horizons West Village I"/>
    <x v="8"/>
    <n v="0"/>
    <n v="0"/>
    <n v="2877185"/>
    <x v="0"/>
  </r>
  <r>
    <x v="0"/>
    <s v="New Revenue Mains"/>
    <s v="Main-Kingston Ranch"/>
    <x v="8"/>
    <n v="0"/>
    <m/>
    <n v="2000000"/>
    <x v="0"/>
  </r>
  <r>
    <x v="0"/>
    <s v="New Revenue Mains"/>
    <s v="Main-Lake Pickett North"/>
    <x v="8"/>
    <n v="0"/>
    <m/>
    <n v="429865"/>
    <x v="0"/>
  </r>
  <r>
    <x v="0"/>
    <s v="New Revenue Mains"/>
    <s v="Main-MacDill AFB Generation"/>
    <x v="8"/>
    <n v="50798.29"/>
    <n v="1353400"/>
    <n v="0"/>
    <x v="0"/>
  </r>
  <r>
    <x v="0"/>
    <s v="New Revenue Mains"/>
    <s v="Main-Magic Village 3"/>
    <x v="8"/>
    <n v="124040.52999999998"/>
    <n v="365972"/>
    <n v="365972"/>
    <x v="0"/>
  </r>
  <r>
    <x v="0"/>
    <s v="New Revenue Mains"/>
    <s v="Main-Margaritaville Latitudes"/>
    <x v="8"/>
    <n v="233064.63"/>
    <n v="525438"/>
    <n v="525438"/>
    <x v="0"/>
  </r>
  <r>
    <x v="0"/>
    <s v="New Revenue Mains"/>
    <s v="Main-New River"/>
    <x v="9"/>
    <n v="5003448.1899999995"/>
    <n v="583007.52"/>
    <m/>
    <x v="1"/>
  </r>
  <r>
    <x v="0"/>
    <s v="New Revenue Mains"/>
    <s v="Main-Newfield-Pineland Prairie"/>
    <x v="8"/>
    <n v="0"/>
    <n v="0"/>
    <n v="1141698"/>
    <x v="0"/>
  </r>
  <r>
    <x v="0"/>
    <s v="New Revenue Mains"/>
    <s v="Main-Poitras at Lake Nona"/>
    <x v="8"/>
    <n v="0"/>
    <n v="207460"/>
    <m/>
    <x v="0"/>
  </r>
  <r>
    <x v="0"/>
    <s v="New Revenue Mains"/>
    <s v="Main-Shdw Wd Dev Sndy Ln  Whitak"/>
    <x v="8"/>
    <n v="39027.51"/>
    <n v="115056"/>
    <n v="167641"/>
    <x v="0"/>
  </r>
  <r>
    <x v="0"/>
    <s v="New Revenue Mains"/>
    <s v="Main-Skinner SE Quad 295 &amp; JBT"/>
    <x v="8"/>
    <n v="0"/>
    <n v="337053"/>
    <m/>
    <x v="0"/>
  </r>
  <r>
    <x v="0"/>
    <s v="New Revenue Mains"/>
    <s v="Main-SkySail - Oil Well Rd Collier"/>
    <x v="8"/>
    <n v="280541.20999999996"/>
    <n v="293752"/>
    <n v="253752"/>
    <x v="0"/>
  </r>
  <r>
    <x v="0"/>
    <s v="New Revenue Mains"/>
    <s v="Main-South Shore Bay"/>
    <x v="8"/>
    <n v="472927.86000000004"/>
    <n v="100000"/>
    <m/>
    <x v="0"/>
  </r>
  <r>
    <x v="0"/>
    <s v="New Revenue Mains"/>
    <s v="Main-Terreno-Valencia Golf CC"/>
    <x v="8"/>
    <n v="167593.60999999999"/>
    <n v="213000"/>
    <n v="213000"/>
    <x v="0"/>
  </r>
  <r>
    <x v="0"/>
    <s v="New Revenue Mains"/>
    <s v="Main-Town of lmmokalee - Collier C"/>
    <x v="8"/>
    <n v="75402.19"/>
    <n v="200000"/>
    <m/>
    <x v="0"/>
  </r>
  <r>
    <x v="0"/>
    <s v="New Revenue Mains"/>
    <s v="Main-Twin Eagles Development"/>
    <x v="8"/>
    <n v="165384"/>
    <n v="53748"/>
    <m/>
    <x v="0"/>
  </r>
  <r>
    <x v="0"/>
    <s v="New Revenue Mains"/>
    <s v="Main-Two Rivers Sub ph I &amp; II"/>
    <x v="8"/>
    <n v="752455.42"/>
    <n v="714105"/>
    <m/>
    <x v="0"/>
  </r>
  <r>
    <x v="0"/>
    <s v="New Revenue Mains"/>
    <s v="Main-Two Rivers Subdivision ph III"/>
    <x v="8"/>
    <n v="0"/>
    <n v="991092"/>
    <n v="313300"/>
    <x v="0"/>
  </r>
  <r>
    <x v="0"/>
    <s v="New Revenue Mains"/>
    <s v="Main-Two Rivers Subdivision ph IV"/>
    <x v="8"/>
    <n v="0"/>
    <n v="139575"/>
    <n v="416448"/>
    <x v="0"/>
  </r>
  <r>
    <x v="0"/>
    <s v="New Revenue Mains"/>
    <s v="Main-Two Rivers Subdivision ph V"/>
    <x v="8"/>
    <n v="0"/>
    <n v="805873"/>
    <n v="551592"/>
    <x v="0"/>
  </r>
  <r>
    <x v="0"/>
    <s v="New Revenue Mains"/>
    <s v="Main-Universal Orlando Project P304"/>
    <x v="8"/>
    <n v="1003910.9999999999"/>
    <n v="450000"/>
    <n v="138637"/>
    <x v="0"/>
  </r>
  <r>
    <x v="0"/>
    <s v="New Revenue Mains"/>
    <s v="Main-Villages Buildout"/>
    <x v="8"/>
    <n v="1217761.0299999998"/>
    <n v="401840.78"/>
    <n v="150000"/>
    <x v="0"/>
  </r>
  <r>
    <x v="0"/>
    <s v="New Revenue Mains"/>
    <s v="Main-Wellness Way Expansion"/>
    <x v="8"/>
    <n v="0"/>
    <n v="0"/>
    <n v="784989"/>
    <x v="0"/>
  </r>
  <r>
    <x v="0"/>
    <s v="New Revenue Mains"/>
    <s v="Main-West Villages-Venice"/>
    <x v="8"/>
    <n v="151779.74"/>
    <n v="890000"/>
    <n v="1274080"/>
    <x v="0"/>
  </r>
  <r>
    <x v="0"/>
    <s v="New Revenue Mains"/>
    <s v="Main-Whispering Pines"/>
    <x v="8"/>
    <n v="40437.67"/>
    <n v="146000"/>
    <m/>
    <x v="0"/>
  </r>
  <r>
    <x v="0"/>
    <s v="New Revenue Mains"/>
    <s v="South St Johns Residential Exp"/>
    <x v="8"/>
    <n v="0"/>
    <n v="0"/>
    <n v="111000"/>
    <x v="0"/>
  </r>
  <r>
    <x v="0"/>
    <s v="New Revenue Services"/>
    <s v="01 New Revenue Services"/>
    <x v="10"/>
    <n v="10692785.559999999"/>
    <n v="7960610.4000000004"/>
    <n v="7967110.6799999997"/>
    <x v="0"/>
  </r>
  <r>
    <x v="0"/>
    <s v="New Revenue Services"/>
    <s v="02 New Revenue Services"/>
    <x v="10"/>
    <n v="9275194.5200000014"/>
    <n v="11120246.640000001"/>
    <n v="10620847.32"/>
    <x v="0"/>
  </r>
  <r>
    <x v="0"/>
    <s v="New Revenue Services"/>
    <s v="03 New Revenue Services"/>
    <x v="10"/>
    <n v="2891192.0500000003"/>
    <n v="2716765.3200000003"/>
    <n v="2580844.6800000002"/>
    <x v="0"/>
  </r>
  <r>
    <x v="0"/>
    <s v="New Revenue Services"/>
    <s v="04 New Revenue Services"/>
    <x v="10"/>
    <n v="6125344.6899999995"/>
    <n v="6480387.7199999997"/>
    <n v="5916305.5199999996"/>
    <x v="0"/>
  </r>
  <r>
    <x v="0"/>
    <s v="New Revenue Services"/>
    <s v="05 New Revenue Services"/>
    <x v="10"/>
    <n v="328156.49000000005"/>
    <n v="270666"/>
    <n v="277542.48"/>
    <x v="0"/>
  </r>
  <r>
    <x v="0"/>
    <s v="New Revenue Services"/>
    <s v="06 New Revenue Services"/>
    <x v="10"/>
    <n v="11037271.709999999"/>
    <n v="9680945.5199999996"/>
    <n v="9285553.0800000001"/>
    <x v="0"/>
  </r>
  <r>
    <x v="0"/>
    <s v="New Revenue Services"/>
    <s v="08 New Revenue Services"/>
    <x v="10"/>
    <n v="605121.15000000014"/>
    <n v="728951.04"/>
    <n v="673306.55999999994"/>
    <x v="0"/>
  </r>
  <r>
    <x v="0"/>
    <s v="New Revenue Services"/>
    <s v="09 New Revenue Services"/>
    <x v="10"/>
    <n v="1362424.95"/>
    <n v="1304806.44"/>
    <n v="1295068.08"/>
    <x v="0"/>
  </r>
  <r>
    <x v="0"/>
    <s v="New Revenue Services"/>
    <s v="10 New Revenue Services"/>
    <x v="10"/>
    <n v="41427.020000000004"/>
    <n v="17881.920000000002"/>
    <n v="17766.120000000003"/>
    <x v="0"/>
  </r>
  <r>
    <x v="0"/>
    <s v="New Revenue Services"/>
    <s v="11 New Revenue Services"/>
    <x v="10"/>
    <n v="6176882.0699999994"/>
    <n v="6589010.4000000004"/>
    <n v="6246629.4000000004"/>
    <x v="0"/>
  </r>
  <r>
    <x v="0"/>
    <s v="New Revenue Services"/>
    <s v="13 New Revenue Services"/>
    <x v="10"/>
    <n v="1198225.3999999997"/>
    <n v="1490822.6400000001"/>
    <n v="1413886.6800000002"/>
    <x v="0"/>
  </r>
  <r>
    <x v="0"/>
    <s v="New Revenue Services"/>
    <s v="14 New Revenue Services"/>
    <x v="10"/>
    <n v="2693765.45"/>
    <n v="2144897.52"/>
    <n v="2120584.56"/>
    <x v="0"/>
  </r>
  <r>
    <x v="0"/>
    <s v="New Revenue Services"/>
    <s v="15 New Revenue Services"/>
    <x v="10"/>
    <n v="4646979.2499999991"/>
    <n v="6090458.8800000008"/>
    <n v="5767893.1200000001"/>
    <x v="0"/>
  </r>
  <r>
    <x v="0"/>
    <s v="New Revenue Services"/>
    <s v="16 New Revenue Services"/>
    <x v="10"/>
    <n v="4380189.55"/>
    <n v="6143678.4000000004"/>
    <n v="6056314.2000000002"/>
    <x v="0"/>
  </r>
  <r>
    <x v="1"/>
    <s v="Cathodic Protection"/>
    <s v="01 Cathodic Protection"/>
    <x v="11"/>
    <n v="2069560.1300000001"/>
    <n v="1621036.56"/>
    <n v="1744600"/>
    <x v="2"/>
  </r>
  <r>
    <x v="1"/>
    <s v="Cathodic Protection"/>
    <s v="02 Cathodic Protection"/>
    <x v="11"/>
    <n v="178043.69"/>
    <n v="52046.04"/>
    <n v="56400"/>
    <x v="2"/>
  </r>
  <r>
    <x v="1"/>
    <s v="Cathodic Protection"/>
    <s v="03 Cathodic Protection"/>
    <x v="11"/>
    <n v="393381.97000000003"/>
    <n v="295581.96000000002"/>
    <n v="318000"/>
    <x v="2"/>
  </r>
  <r>
    <x v="1"/>
    <s v="Cathodic Protection"/>
    <s v="04 Cathodic Protection"/>
    <x v="11"/>
    <n v="200356.62000000002"/>
    <n v="48117.96"/>
    <n v="51600"/>
    <x v="2"/>
  </r>
  <r>
    <x v="1"/>
    <s v="Cathodic Protection"/>
    <s v="05 Cathodic Protection"/>
    <x v="11"/>
    <n v="19550.18"/>
    <n v="5892"/>
    <n v="6000"/>
    <x v="2"/>
  </r>
  <r>
    <x v="1"/>
    <s v="Cathodic Protection"/>
    <s v="06 Cathodic Protection"/>
    <x v="11"/>
    <n v="178200.12000000002"/>
    <n v="229296.96"/>
    <n v="246000"/>
    <x v="2"/>
  </r>
  <r>
    <x v="1"/>
    <s v="Cathodic Protection"/>
    <s v="09 Cathodic Protection"/>
    <x v="11"/>
    <n v="14000.789999999999"/>
    <n v="13257"/>
    <n v="14400"/>
    <x v="2"/>
  </r>
  <r>
    <x v="1"/>
    <s v="Cathodic Protection"/>
    <s v="13 Cathodic Protection"/>
    <x v="11"/>
    <n v="16242.62"/>
    <n v="20130.96"/>
    <n v="21600"/>
    <x v="2"/>
  </r>
  <r>
    <x v="1"/>
    <s v="Cathodic Protection"/>
    <s v="14 Cathodic Protection"/>
    <x v="11"/>
    <n v="4546.5400000000009"/>
    <n v="1227.48"/>
    <n v="1200"/>
    <x v="2"/>
  </r>
  <r>
    <x v="1"/>
    <s v="Cathodic Protection"/>
    <s v="15 Cathodic Protection"/>
    <x v="11"/>
    <n v="39540.69"/>
    <n v="18167.04"/>
    <n v="19200"/>
    <x v="2"/>
  </r>
  <r>
    <x v="1"/>
    <s v="Cathodic Protection"/>
    <s v="16 Cathodic Protection"/>
    <x v="11"/>
    <n v="165785.29"/>
    <n v="150246"/>
    <n v="162000"/>
    <x v="2"/>
  </r>
  <r>
    <x v="1"/>
    <s v="Distribution System Improvements"/>
    <s v="01 Distribution System Improvements"/>
    <x v="12"/>
    <n v="1108391.9800000002"/>
    <n v="498242.16"/>
    <n v="588065.88"/>
    <x v="2"/>
  </r>
  <r>
    <x v="1"/>
    <s v="Distribution System Improvements"/>
    <s v="02 Distribution System Improvements"/>
    <x v="12"/>
    <n v="198918.13"/>
    <n v="183938.76"/>
    <n v="216976.56"/>
    <x v="2"/>
  </r>
  <r>
    <x v="1"/>
    <s v="Distribution System Improvements"/>
    <s v="03 Distribution System Improvements"/>
    <x v="12"/>
    <n v="873284.84999999986"/>
    <n v="669382.80000000005"/>
    <n v="789612"/>
    <x v="2"/>
  </r>
  <r>
    <x v="1"/>
    <s v="Distribution System Improvements"/>
    <s v="04 Distribution System Improvements"/>
    <x v="12"/>
    <n v="999690"/>
    <n v="387819.36"/>
    <n v="457476.36000000004"/>
    <x v="2"/>
  </r>
  <r>
    <x v="1"/>
    <s v="Distribution System Improvements"/>
    <s v="06 Distribution System Improvements"/>
    <x v="12"/>
    <n v="1250575.77"/>
    <n v="244358.88"/>
    <n v="288248.76"/>
    <x v="2"/>
  </r>
  <r>
    <x v="1"/>
    <s v="Distribution System Improvements"/>
    <s v="11 Distribution System Improvements"/>
    <x v="12"/>
    <n v="878309.49"/>
    <n v="691705.44"/>
    <n v="815944.08000000007"/>
    <x v="2"/>
  </r>
  <r>
    <x v="1"/>
    <s v="Distribution System Improvements"/>
    <s v="13 Distribution System Improvements"/>
    <x v="12"/>
    <n v="2434.86"/>
    <n v="140484.12"/>
    <n v="165716.64000000001"/>
    <x v="2"/>
  </r>
  <r>
    <x v="1"/>
    <s v="Distribution System Improvements"/>
    <s v="14 Distribution System Improvements"/>
    <x v="12"/>
    <n v="111501.90000000001"/>
    <n v="154175.28"/>
    <n v="181867.08000000002"/>
    <x v="2"/>
  </r>
  <r>
    <x v="1"/>
    <s v="Distribution System Improvements"/>
    <s v="15 Distribution System Improvements"/>
    <x v="12"/>
    <n v="2331.4100000000003"/>
    <n v="2678.64"/>
    <n v="3159.8399999999997"/>
    <x v="2"/>
  </r>
  <r>
    <x v="1"/>
    <s v="Distribution System Improvements"/>
    <s v="16 Distribution System Improvements"/>
    <x v="12"/>
    <n v="3302"/>
    <n v="3274.08"/>
    <n v="3862.0800000000004"/>
    <x v="2"/>
  </r>
  <r>
    <x v="1"/>
    <s v="Distribution System Improvements"/>
    <s v="Downtown Miami - upg 5 psi to 60psi"/>
    <x v="12"/>
    <n v="0"/>
    <n v="200000"/>
    <n v="400000"/>
    <x v="0"/>
  </r>
  <r>
    <x v="1"/>
    <s v="Distribution System Improvements"/>
    <s v="Gerdau Steel/Yellow Water Rd"/>
    <x v="12"/>
    <n v="0"/>
    <n v="3289030"/>
    <n v="0"/>
    <x v="0"/>
  </r>
  <r>
    <x v="1"/>
    <s v="Distribution System Improvements"/>
    <s v="Harbor Lights Bay Pines Replacement"/>
    <x v="12"/>
    <n v="0"/>
    <n v="640000"/>
    <m/>
    <x v="0"/>
  </r>
  <r>
    <x v="1"/>
    <s v="Distribution System Improvements"/>
    <s v="JAX Transmission Blowdown Relocates"/>
    <x v="12"/>
    <n v="22441.43"/>
    <n v="160000"/>
    <m/>
    <x v="0"/>
  </r>
  <r>
    <x v="1"/>
    <s v="Distribution System Improvements"/>
    <s v="MAOP Verify Pressure Test-Dade City"/>
    <x v="12"/>
    <n v="43439.51"/>
    <n v="7500000"/>
    <n v="0"/>
    <x v="0"/>
  </r>
  <r>
    <x v="1"/>
    <s v="Distribution System Improvements"/>
    <s v="Material Verify Digs Baldwin"/>
    <x v="12"/>
    <n v="0"/>
    <n v="270000"/>
    <n v="0"/>
    <x v="0"/>
  </r>
  <r>
    <x v="1"/>
    <s v="Distribution System Improvements"/>
    <s v="Material Verify Digs Eustis"/>
    <x v="12"/>
    <n v="0"/>
    <n v="90000"/>
    <m/>
    <x v="0"/>
  </r>
  <r>
    <x v="1"/>
    <s v="Distribution System Improvements"/>
    <s v="Material Verify Digs Kennedy 16"/>
    <x v="12"/>
    <n v="0"/>
    <n v="160000"/>
    <m/>
    <x v="0"/>
  </r>
  <r>
    <x v="1"/>
    <s v="Distribution System Improvements"/>
    <s v="Mayport/Southside Beaches"/>
    <x v="12"/>
    <n v="0"/>
    <n v="0"/>
    <n v="1700000"/>
    <x v="0"/>
  </r>
  <r>
    <x v="1"/>
    <s v="Distribution System Improvements"/>
    <s v="NW 80th System Improvement"/>
    <x v="12"/>
    <n v="0"/>
    <m/>
    <n v="725067"/>
    <x v="0"/>
  </r>
  <r>
    <x v="1"/>
    <s v="Distribution System Improvements"/>
    <s v="OTOW/60th Connector"/>
    <x v="12"/>
    <n v="0"/>
    <m/>
    <n v="533696"/>
    <x v="0"/>
  </r>
  <r>
    <x v="1"/>
    <s v="Distribution System Improvements"/>
    <s v="Sawgrass Bay Blvd Backfeed"/>
    <x v="12"/>
    <n v="87393.74"/>
    <n v="1217610"/>
    <m/>
    <x v="0"/>
  </r>
  <r>
    <x v="1"/>
    <s v="Distribution System Improvements"/>
    <s v="Undetectable Gas Pipes"/>
    <x v="13"/>
    <n v="0"/>
    <n v="0"/>
    <n v="4622670.72"/>
    <x v="0"/>
  </r>
  <r>
    <x v="1"/>
    <s v="Improvements to Property"/>
    <s v="Classrooms at Gas Worx"/>
    <x v="14"/>
    <n v="0"/>
    <m/>
    <n v="1100000"/>
    <x v="2"/>
  </r>
  <r>
    <x v="1"/>
    <s v="Improvements to Property"/>
    <s v="Orlando Service Center"/>
    <x v="15"/>
    <n v="0"/>
    <m/>
    <n v="8000000"/>
    <x v="2"/>
  </r>
  <r>
    <x v="1"/>
    <s v="Main Replacements"/>
    <s v="01 Main Replacements"/>
    <x v="16"/>
    <n v="6341635.4399999995"/>
    <n v="4605863"/>
    <n v="5169600"/>
    <x v="2"/>
  </r>
  <r>
    <x v="1"/>
    <s v="Main Replacements"/>
    <s v="02 Main Replacements"/>
    <x v="16"/>
    <n v="1268110.0500000003"/>
    <n v="1138427"/>
    <n v="1277700"/>
    <x v="2"/>
  </r>
  <r>
    <x v="1"/>
    <s v="Main Replacements"/>
    <s v="03 Main Replacements"/>
    <x v="16"/>
    <n v="725351.94"/>
    <n v="780060.00000000012"/>
    <n v="875700"/>
    <x v="2"/>
  </r>
  <r>
    <x v="1"/>
    <s v="Main Replacements"/>
    <s v="04 Main Replacements"/>
    <x v="16"/>
    <n v="2541913.15"/>
    <n v="3613977"/>
    <n v="4055000"/>
    <x v="2"/>
  </r>
  <r>
    <x v="1"/>
    <s v="Main Replacements"/>
    <s v="05 Main Replacements"/>
    <x v="16"/>
    <n v="20433.350000000002"/>
    <n v="109269"/>
    <n v="122400"/>
    <x v="2"/>
  </r>
  <r>
    <x v="1"/>
    <s v="Main Replacements"/>
    <s v="06 Main Replacements"/>
    <x v="16"/>
    <n v="1214656.72"/>
    <n v="1271644"/>
    <n v="1427600"/>
    <x v="2"/>
  </r>
  <r>
    <x v="1"/>
    <s v="Main Replacements"/>
    <s v="08 Main Replacements"/>
    <x v="16"/>
    <n v="232767.38000000003"/>
    <n v="266534"/>
    <n v="299900"/>
    <x v="2"/>
  </r>
  <r>
    <x v="1"/>
    <s v="Main Replacements"/>
    <s v="09 Main Replacements"/>
    <x v="16"/>
    <n v="190024.6"/>
    <n v="213026"/>
    <n v="238800"/>
    <x v="2"/>
  </r>
  <r>
    <x v="1"/>
    <s v="Main Replacements"/>
    <s v="11 Main Replacements"/>
    <x v="16"/>
    <n v="2074510.95"/>
    <n v="1647494"/>
    <n v="1847600"/>
    <x v="2"/>
  </r>
  <r>
    <x v="1"/>
    <s v="Main Replacements"/>
    <s v="13 Main Replacements"/>
    <x v="16"/>
    <n v="462473.84000000008"/>
    <n v="437023"/>
    <n v="489500"/>
    <x v="2"/>
  </r>
  <r>
    <x v="1"/>
    <s v="Main Replacements"/>
    <s v="14 Main Replacements"/>
    <x v="16"/>
    <n v="183412.63999999998"/>
    <n v="145341"/>
    <n v="163200"/>
    <x v="2"/>
  </r>
  <r>
    <x v="1"/>
    <s v="Main Replacements"/>
    <s v="15 Main Replacements"/>
    <x v="16"/>
    <n v="283028.39"/>
    <n v="412975"/>
    <n v="463100"/>
    <x v="2"/>
  </r>
  <r>
    <x v="1"/>
    <s v="Main Replacements"/>
    <s v="16 Main Replacements"/>
    <x v="16"/>
    <n v="2091200.75"/>
    <n v="358367"/>
    <n v="401900"/>
    <x v="2"/>
  </r>
  <r>
    <x v="1"/>
    <s v="Main Replacements"/>
    <s v="Main Replace-Casing&amp;Above Grnd Pipe"/>
    <x v="16"/>
    <n v="627604.02"/>
    <n v="807500"/>
    <n v="0"/>
    <x v="0"/>
  </r>
  <r>
    <x v="1"/>
    <s v="Main Replacements"/>
    <s v="Main Replace-Cedar Hills Area"/>
    <x v="16"/>
    <n v="39430.28"/>
    <n v="1692857.1199999996"/>
    <n v="2241534.96"/>
    <x v="0"/>
  </r>
  <r>
    <x v="1"/>
    <s v="Main Replacements"/>
    <s v="Main Replace-New Pass Sarasota"/>
    <x v="16"/>
    <n v="0"/>
    <n v="1000000"/>
    <m/>
    <x v="0"/>
  </r>
  <r>
    <x v="1"/>
    <s v="Main Replacements"/>
    <s v="Main Replace-Sherwood Area"/>
    <x v="16"/>
    <n v="0"/>
    <n v="1000000"/>
    <n v="999999.96"/>
    <x v="0"/>
  </r>
  <r>
    <x v="1"/>
    <s v="Main Replacements"/>
    <s v="Main-Replace Ortega River Crossing"/>
    <x v="16"/>
    <n v="143328.16"/>
    <n v="522965"/>
    <n v="0"/>
    <x v="0"/>
  </r>
  <r>
    <x v="1"/>
    <s v="Main Replacements"/>
    <s v="Main-Replace-Tropicana"/>
    <x v="16"/>
    <n v="0"/>
    <n v="500000"/>
    <m/>
    <x v="0"/>
  </r>
  <r>
    <x v="1"/>
    <s v="Measuring and Regulation Improvements"/>
    <s v="Gate-Peters Road"/>
    <x v="1"/>
    <n v="218736.5"/>
    <n v="718000"/>
    <m/>
    <x v="0"/>
  </r>
  <r>
    <x v="1"/>
    <s v="Measuring and Regulation Station Equipment"/>
    <s v="Jericho Regulator Station"/>
    <x v="16"/>
    <n v="21743.29"/>
    <n v="0"/>
    <n v="736667"/>
    <x v="0"/>
  </r>
  <r>
    <x v="1"/>
    <s v="Meters and Regulators"/>
    <s v="90 Periodic Meter Changeouts"/>
    <x v="17"/>
    <n v="0"/>
    <n v="0"/>
    <n v="7800000"/>
    <x v="2"/>
  </r>
  <r>
    <x v="1"/>
    <s v="Municipal Improvements"/>
    <s v="01 Municipal Improvements"/>
    <x v="18"/>
    <n v="1597489.33"/>
    <n v="1589752"/>
    <n v="1709730"/>
    <x v="0"/>
  </r>
  <r>
    <x v="1"/>
    <s v="Municipal Improvements"/>
    <s v="02 Municipal Improvements"/>
    <x v="18"/>
    <n v="2466665.75"/>
    <n v="2124960"/>
    <n v="2286000"/>
    <x v="0"/>
  </r>
  <r>
    <x v="1"/>
    <s v="Municipal Improvements"/>
    <s v="03 Municipal Improvements"/>
    <x v="18"/>
    <n v="349414.10000000003"/>
    <n v="184680"/>
    <n v="199200"/>
    <x v="0"/>
  </r>
  <r>
    <x v="1"/>
    <s v="Municipal Improvements"/>
    <s v="04 Municipal Improvements"/>
    <x v="18"/>
    <n v="1837287.85"/>
    <n v="1703160"/>
    <n v="1831200"/>
    <x v="0"/>
  </r>
  <r>
    <x v="1"/>
    <s v="Municipal Improvements"/>
    <s v="05 Municipal Improvements"/>
    <x v="18"/>
    <n v="1677.82"/>
    <n v="124260.00000000001"/>
    <n v="133200"/>
    <x v="0"/>
  </r>
  <r>
    <x v="1"/>
    <s v="Municipal Improvements"/>
    <s v="06 Municipal Improvements"/>
    <x v="18"/>
    <n v="3247605.4200000009"/>
    <n v="3058620"/>
    <n v="3289200"/>
    <x v="0"/>
  </r>
  <r>
    <x v="1"/>
    <s v="Municipal Improvements"/>
    <s v="11 Municipal Improvements"/>
    <x v="18"/>
    <n v="37508.430000000008"/>
    <n v="137940"/>
    <n v="147600"/>
    <x v="0"/>
  </r>
  <r>
    <x v="1"/>
    <s v="Municipal Improvements"/>
    <s v="13 Municipal Improvements"/>
    <x v="18"/>
    <n v="280808.55"/>
    <n v="286140"/>
    <n v="308400"/>
    <x v="0"/>
  </r>
  <r>
    <x v="1"/>
    <s v="Municipal Improvements"/>
    <s v="14 Municipal Improvements"/>
    <x v="18"/>
    <n v="584893.03"/>
    <n v="348840.00000000006"/>
    <n v="375600"/>
    <x v="0"/>
  </r>
  <r>
    <x v="1"/>
    <s v="Municipal Improvements"/>
    <s v="15 Municipal Improvements"/>
    <x v="18"/>
    <n v="403982.06999999995"/>
    <n v="368220"/>
    <n v="396000"/>
    <x v="0"/>
  </r>
  <r>
    <x v="1"/>
    <s v="Municipal Improvements"/>
    <s v="16 Municipal Improvements"/>
    <x v="18"/>
    <n v="758636.14000000013"/>
    <n v="758100"/>
    <n v="816000"/>
    <x v="0"/>
  </r>
  <r>
    <x v="1"/>
    <s v="Municipal Improvements"/>
    <s v="North River Road MI"/>
    <x v="18"/>
    <n v="1339386.4300000004"/>
    <n v="150000"/>
    <m/>
    <x v="0"/>
  </r>
  <r>
    <x v="1"/>
    <s v="Non-Construction"/>
    <s v="01 Improvements to Property"/>
    <x v="19"/>
    <n v="460973.51999999996"/>
    <n v="332984"/>
    <n v="309435"/>
    <x v="2"/>
  </r>
  <r>
    <x v="1"/>
    <s v="Non-Construction"/>
    <s v="01 Power Operated Equipment"/>
    <x v="20"/>
    <n v="0"/>
    <n v="20000"/>
    <n v="70004.33"/>
    <x v="2"/>
  </r>
  <r>
    <x v="1"/>
    <s v="Non-Construction"/>
    <s v="01 Testing and Measuring Equipment"/>
    <x v="20"/>
    <n v="10464.74"/>
    <n v="45000"/>
    <n v="0"/>
    <x v="2"/>
  </r>
  <r>
    <x v="1"/>
    <s v="Non-Construction"/>
    <s v="01 Tools and Shop Equipment"/>
    <x v="20"/>
    <n v="174550.06000000003"/>
    <n v="126000"/>
    <n v="77268"/>
    <x v="2"/>
  </r>
  <r>
    <x v="1"/>
    <s v="Non-Construction"/>
    <s v="02 Improvements to Property"/>
    <x v="19"/>
    <n v="0"/>
    <n v="57984"/>
    <n v="171436"/>
    <x v="2"/>
  </r>
  <r>
    <x v="1"/>
    <s v="Non-Construction"/>
    <s v="02 Power Operated Equipment"/>
    <x v="20"/>
    <n v="4651.3499999999995"/>
    <n v="60000"/>
    <n v="255000"/>
    <x v="2"/>
  </r>
  <r>
    <x v="1"/>
    <s v="Non-Construction"/>
    <s v="02 Testing and Measuring Equipment"/>
    <x v="20"/>
    <n v="71510.36"/>
    <n v="20000"/>
    <n v="0"/>
    <x v="2"/>
  </r>
  <r>
    <x v="1"/>
    <s v="Non-Construction"/>
    <s v="02 Tools and Shop Equipment"/>
    <x v="20"/>
    <n v="8254.18"/>
    <n v="75384"/>
    <n v="77268"/>
    <x v="2"/>
  </r>
  <r>
    <x v="1"/>
    <s v="Non-Construction"/>
    <s v="03 Improvements to Property"/>
    <x v="19"/>
    <n v="188131.67"/>
    <n v="52188"/>
    <n v="453492"/>
    <x v="2"/>
  </r>
  <r>
    <x v="1"/>
    <s v="Non-Construction"/>
    <s v="03 Misc. Non-Revenue Producing"/>
    <x v="21"/>
    <n v="277.75"/>
    <n v="0"/>
    <n v="50000.000000000007"/>
    <x v="2"/>
  </r>
  <r>
    <x v="1"/>
    <s v="Non-Construction"/>
    <s v="03 Power Operated Equipment"/>
    <x v="20"/>
    <n v="0"/>
    <n v="20000"/>
    <n v="190003.99"/>
    <x v="2"/>
  </r>
  <r>
    <x v="1"/>
    <s v="Non-Construction"/>
    <s v="03 Tools and Shop Equipment"/>
    <x v="20"/>
    <n v="54759.82"/>
    <n v="75384"/>
    <n v="77268"/>
    <x v="2"/>
  </r>
  <r>
    <x v="1"/>
    <s v="Non-Construction"/>
    <s v="04 Improvements to Property"/>
    <x v="19"/>
    <n v="455810.88"/>
    <n v="249576"/>
    <n v="471312"/>
    <x v="2"/>
  </r>
  <r>
    <x v="1"/>
    <s v="Non-Construction"/>
    <s v="04 Misc. Non-Revenue Producing"/>
    <x v="21"/>
    <n v="1760.66"/>
    <n v="0"/>
    <n v="50000"/>
    <x v="2"/>
  </r>
  <r>
    <x v="1"/>
    <s v="Non-Construction"/>
    <s v="04 Power Operated Equipment"/>
    <x v="20"/>
    <n v="0"/>
    <n v="25000"/>
    <n v="120000"/>
    <x v="2"/>
  </r>
  <r>
    <x v="1"/>
    <s v="Non-Construction"/>
    <s v="04 Testing and Measuring Equipment"/>
    <x v="20"/>
    <n v="90668.56"/>
    <n v="36000"/>
    <n v="15000"/>
    <x v="2"/>
  </r>
  <r>
    <x v="1"/>
    <s v="Non-Construction"/>
    <s v="04 Tools and Shop Equipment"/>
    <x v="20"/>
    <n v="35176.31"/>
    <n v="11164"/>
    <n v="26188"/>
    <x v="2"/>
  </r>
  <r>
    <x v="1"/>
    <s v="Non-Construction"/>
    <s v="05 Improvements to Property"/>
    <x v="19"/>
    <n v="127634.35"/>
    <n v="20000"/>
    <n v="20000"/>
    <x v="2"/>
  </r>
  <r>
    <x v="1"/>
    <s v="Non-Construction"/>
    <s v="05 Power Operated Equipment"/>
    <x v="20"/>
    <n v="0"/>
    <n v="35000"/>
    <n v="50000"/>
    <x v="2"/>
  </r>
  <r>
    <x v="1"/>
    <s v="Non-Construction"/>
    <s v="05 Testing and Measuring Equipment"/>
    <x v="20"/>
    <n v="4425.2699999999995"/>
    <n v="4000"/>
    <n v="6000"/>
    <x v="2"/>
  </r>
  <r>
    <x v="1"/>
    <s v="Non-Construction"/>
    <s v="05 Tools and Shop Equipment"/>
    <x v="20"/>
    <n v="44389.64"/>
    <n v="12000"/>
    <n v="19000"/>
    <x v="2"/>
  </r>
  <r>
    <x v="1"/>
    <s v="Non-Construction"/>
    <s v="06 Improvements to Property"/>
    <x v="19"/>
    <n v="150829.97"/>
    <n v="690000"/>
    <n v="300000"/>
    <x v="2"/>
  </r>
  <r>
    <x v="1"/>
    <s v="Non-Construction"/>
    <s v="06 Misc. Non-Revenue Producing"/>
    <x v="21"/>
    <n v="257.59000000000003"/>
    <n v="0"/>
    <n v="49999.999999999993"/>
    <x v="2"/>
  </r>
  <r>
    <x v="1"/>
    <s v="Non-Construction"/>
    <s v="06 Power Operated Equipment"/>
    <x v="20"/>
    <n v="0"/>
    <n v="75000"/>
    <n v="75000"/>
    <x v="2"/>
  </r>
  <r>
    <x v="1"/>
    <s v="Non-Construction"/>
    <s v="06 Testing and Measuring Equipment"/>
    <x v="20"/>
    <n v="30816.9"/>
    <n v="63000"/>
    <n v="20000"/>
    <x v="2"/>
  </r>
  <r>
    <x v="1"/>
    <s v="Non-Construction"/>
    <s v="06 Tools and Shop Equipment"/>
    <x v="20"/>
    <n v="47585.130000000005"/>
    <n v="55000"/>
    <n v="55000"/>
    <x v="2"/>
  </r>
  <r>
    <x v="1"/>
    <s v="Non-Construction"/>
    <s v="08 Improvements to Property"/>
    <x v="19"/>
    <n v="7752.07"/>
    <n v="12000"/>
    <n v="261892"/>
    <x v="2"/>
  </r>
  <r>
    <x v="1"/>
    <s v="Non-Construction"/>
    <s v="08 Power Operated Equipment"/>
    <x v="20"/>
    <n v="0"/>
    <n v="0"/>
    <n v="60000"/>
    <x v="2"/>
  </r>
  <r>
    <x v="1"/>
    <s v="Non-Construction"/>
    <s v="08 Tools and Shop Equipment"/>
    <x v="20"/>
    <n v="17344.18"/>
    <n v="17400"/>
    <n v="17832"/>
    <x v="2"/>
  </r>
  <r>
    <x v="1"/>
    <s v="Non-Construction"/>
    <s v="09 Improvements to Property"/>
    <x v="19"/>
    <n v="14805.34"/>
    <n v="30000"/>
    <n v="250000"/>
    <x v="2"/>
  </r>
  <r>
    <x v="1"/>
    <s v="Non-Construction"/>
    <s v="09 Power Operated Equipment"/>
    <x v="20"/>
    <n v="0"/>
    <n v="0"/>
    <n v="50000"/>
    <x v="2"/>
  </r>
  <r>
    <x v="1"/>
    <s v="Non-Construction"/>
    <s v="09 Testing and Measuring Equipment"/>
    <x v="20"/>
    <n v="2785.3"/>
    <n v="10000"/>
    <n v="10000"/>
    <x v="2"/>
  </r>
  <r>
    <x v="1"/>
    <s v="Non-Construction"/>
    <s v="09 Tools and Shop Equipment"/>
    <x v="20"/>
    <n v="18449.509999999998"/>
    <n v="25000"/>
    <n v="5000"/>
    <x v="2"/>
  </r>
  <r>
    <x v="1"/>
    <s v="Non-Construction"/>
    <s v="10 Improvements to Property"/>
    <x v="19"/>
    <n v="0"/>
    <n v="5000"/>
    <n v="5940"/>
    <x v="2"/>
  </r>
  <r>
    <x v="1"/>
    <s v="Non-Construction"/>
    <s v="10 Tools and Shop Equipment"/>
    <x v="20"/>
    <n v="8708.4600000000009"/>
    <n v="6000"/>
    <n v="4752"/>
    <x v="2"/>
  </r>
  <r>
    <x v="1"/>
    <s v="Non-Construction"/>
    <s v="11 Improvements to Property"/>
    <x v="19"/>
    <n v="15313.26"/>
    <n v="400000.33"/>
    <n v="50000"/>
    <x v="2"/>
  </r>
  <r>
    <x v="1"/>
    <s v="Non-Construction"/>
    <s v="11 Misc. Non-Revenue Producing"/>
    <x v="21"/>
    <n v="758.36"/>
    <n v="0"/>
    <n v="50000.000000000015"/>
    <x v="2"/>
  </r>
  <r>
    <x v="1"/>
    <s v="Non-Construction"/>
    <s v="11 Power Operated Equipment"/>
    <x v="20"/>
    <n v="0"/>
    <n v="5000"/>
    <n v="55004.33"/>
    <x v="2"/>
  </r>
  <r>
    <x v="1"/>
    <s v="Non-Construction"/>
    <s v="11 Testing and Measuring Equipment"/>
    <x v="20"/>
    <n v="0"/>
    <n v="30000"/>
    <n v="30000"/>
    <x v="2"/>
  </r>
  <r>
    <x v="1"/>
    <s v="Non-Construction"/>
    <s v="11 Tools and Shop Equipment"/>
    <x v="20"/>
    <n v="-1454.44"/>
    <n v="45000"/>
    <n v="45000"/>
    <x v="2"/>
  </r>
  <r>
    <x v="1"/>
    <s v="Non-Construction"/>
    <s v="13 Improvements to Property"/>
    <x v="19"/>
    <n v="263330.80000000005"/>
    <n v="115000"/>
    <n v="85000"/>
    <x v="2"/>
  </r>
  <r>
    <x v="1"/>
    <s v="Non-Construction"/>
    <s v="13 Power Operated Equipment"/>
    <x v="20"/>
    <n v="5232.0200000000004"/>
    <n v="16000"/>
    <n v="70000"/>
    <x v="2"/>
  </r>
  <r>
    <x v="1"/>
    <s v="Non-Construction"/>
    <s v="13 Testing and Measuring Equipment"/>
    <x v="20"/>
    <n v="0"/>
    <n v="16000"/>
    <n v="20000"/>
    <x v="2"/>
  </r>
  <r>
    <x v="1"/>
    <s v="Non-Construction"/>
    <s v="13 Tools and Shop Equipment"/>
    <x v="20"/>
    <n v="46283.140000000007"/>
    <n v="62992"/>
    <n v="45528"/>
    <x v="2"/>
  </r>
  <r>
    <x v="1"/>
    <s v="Non-Construction"/>
    <s v="14 Improvements to Property"/>
    <x v="19"/>
    <n v="10916.09"/>
    <n v="5000"/>
    <n v="5000"/>
    <x v="2"/>
  </r>
  <r>
    <x v="1"/>
    <s v="Non-Construction"/>
    <s v="14 Misc. Non-Revenue Producing"/>
    <x v="21"/>
    <n v="8753.84"/>
    <n v="0"/>
    <n v="50000"/>
    <x v="2"/>
  </r>
  <r>
    <x v="1"/>
    <s v="Non-Construction"/>
    <s v="14 Power Operated Equipment"/>
    <x v="20"/>
    <n v="0"/>
    <n v="0"/>
    <n v="50000"/>
    <x v="2"/>
  </r>
  <r>
    <x v="1"/>
    <s v="Non-Construction"/>
    <s v="14 Testing and Measuring Equipment"/>
    <x v="20"/>
    <n v="26073.22"/>
    <n v="27000"/>
    <n v="7000"/>
    <x v="2"/>
  </r>
  <r>
    <x v="1"/>
    <s v="Non-Construction"/>
    <s v="14 Tools and Shop Equipment"/>
    <x v="20"/>
    <n v="41274.060000000005"/>
    <n v="45000"/>
    <n v="30000"/>
    <x v="2"/>
  </r>
  <r>
    <x v="1"/>
    <s v="Non-Construction"/>
    <s v="15 Improvements to Property"/>
    <x v="19"/>
    <n v="18063.25"/>
    <n v="680000"/>
    <n v="260000"/>
    <x v="2"/>
  </r>
  <r>
    <x v="1"/>
    <s v="Non-Construction"/>
    <s v="15 Misc. Non-Revenue Producing"/>
    <x v="21"/>
    <n v="0"/>
    <n v="0"/>
    <n v="49999.999999999993"/>
    <x v="2"/>
  </r>
  <r>
    <x v="1"/>
    <s v="Non-Construction"/>
    <s v="15 Power Operated Equipment"/>
    <x v="20"/>
    <n v="0"/>
    <n v="75000"/>
    <n v="0"/>
    <x v="2"/>
  </r>
  <r>
    <x v="1"/>
    <s v="Non-Construction"/>
    <s v="15 Testing and Measuring Equipment"/>
    <x v="20"/>
    <n v="0"/>
    <n v="8000"/>
    <n v="8000"/>
    <x v="2"/>
  </r>
  <r>
    <x v="1"/>
    <s v="Non-Construction"/>
    <s v="15 Tools and Shop Equipment"/>
    <x v="20"/>
    <n v="57447.75"/>
    <n v="40000"/>
    <n v="30000"/>
    <x v="2"/>
  </r>
  <r>
    <x v="1"/>
    <s v="Non-Construction"/>
    <s v="16 Improvements to Property"/>
    <x v="19"/>
    <n v="136820.52000000002"/>
    <n v="28992"/>
    <n v="279712"/>
    <x v="2"/>
  </r>
  <r>
    <x v="1"/>
    <s v="Non-Construction"/>
    <s v="16 Power Operated Equipment"/>
    <x v="20"/>
    <n v="26641.54"/>
    <n v="38500"/>
    <n v="24000"/>
    <x v="2"/>
  </r>
  <r>
    <x v="1"/>
    <s v="Non-Construction"/>
    <s v="16 Testing and Measuring Equipment"/>
    <x v="20"/>
    <n v="38974.980000000003"/>
    <n v="62552"/>
    <n v="23020"/>
    <x v="2"/>
  </r>
  <r>
    <x v="1"/>
    <s v="Non-Construction"/>
    <s v="16 Tools and Shop Equipment"/>
    <x v="20"/>
    <n v="49711.53"/>
    <n v="77188"/>
    <n v="55658"/>
    <x v="2"/>
  </r>
  <r>
    <x v="1"/>
    <s v="Non-Construction"/>
    <s v="90 Communication Equipment"/>
    <x v="20"/>
    <n v="33446"/>
    <n v="12000"/>
    <n v="12000"/>
    <x v="2"/>
  </r>
  <r>
    <x v="1"/>
    <s v="Non-Construction"/>
    <s v="90 Improvements to Property"/>
    <x v="19"/>
    <n v="0"/>
    <n v="280000"/>
    <n v="100000"/>
    <x v="2"/>
  </r>
  <r>
    <x v="1"/>
    <s v="Non-Construction"/>
    <s v="90 Power Operated Equipment"/>
    <x v="20"/>
    <n v="0"/>
    <n v="-35000"/>
    <n v="0"/>
    <x v="2"/>
  </r>
  <r>
    <x v="1"/>
    <s v="Non-Construction"/>
    <s v="90 Testing and Measuring Equipment"/>
    <x v="20"/>
    <n v="229271.25"/>
    <n v="-79000"/>
    <n v="50000"/>
    <x v="2"/>
  </r>
  <r>
    <x v="1"/>
    <s v="Non-Construction"/>
    <s v="90 Tools and Shop Equipment"/>
    <x v="20"/>
    <n v="128797.04999999999"/>
    <n v="191500"/>
    <n v="257500"/>
    <x v="2"/>
  </r>
  <r>
    <x v="1"/>
    <s v="Non-Construction"/>
    <s v="GPS Barcoding Program"/>
    <x v="22"/>
    <n v="0"/>
    <n v="300000"/>
    <n v="300000"/>
    <x v="0"/>
  </r>
  <r>
    <x v="1"/>
    <s v="Service Line Replacements"/>
    <s v="01 Service Line Replacements"/>
    <x v="23"/>
    <n v="3786611.55"/>
    <n v="2762403.34"/>
    <n v="3142337"/>
    <x v="2"/>
  </r>
  <r>
    <x v="1"/>
    <s v="Service Line Replacements"/>
    <s v="02 Service Line Replacements"/>
    <x v="23"/>
    <n v="348526.25"/>
    <n v="264620"/>
    <n v="303300"/>
    <x v="2"/>
  </r>
  <r>
    <x v="1"/>
    <s v="Service Line Replacements"/>
    <s v="03 Service Line Replacements"/>
    <x v="23"/>
    <n v="787000.3600000001"/>
    <n v="717760.04"/>
    <n v="821300"/>
    <x v="2"/>
  </r>
  <r>
    <x v="1"/>
    <s v="Service Line Replacements"/>
    <s v="04 Service Line Replacements"/>
    <x v="23"/>
    <n v="11651.57"/>
    <n v="43900.04"/>
    <n v="49200"/>
    <x v="2"/>
  </r>
  <r>
    <x v="1"/>
    <s v="Service Line Replacements"/>
    <s v="05 Service Line Replacements"/>
    <x v="23"/>
    <n v="19536.2"/>
    <n v="18159.96"/>
    <n v="21600"/>
    <x v="2"/>
  </r>
  <r>
    <x v="1"/>
    <s v="Service Line Replacements"/>
    <s v="06 Service Line Replacements"/>
    <x v="23"/>
    <n v="203654.71"/>
    <n v="79280.040000000008"/>
    <n v="91100"/>
    <x v="2"/>
  </r>
  <r>
    <x v="1"/>
    <s v="Service Line Replacements"/>
    <s v="08 Service Line Replacements"/>
    <x v="23"/>
    <n v="52170.380000000005"/>
    <n v="55680"/>
    <n v="64700"/>
    <x v="2"/>
  </r>
  <r>
    <x v="1"/>
    <s v="Service Line Replacements"/>
    <s v="09 Service Line Replacements"/>
    <x v="23"/>
    <n v="22598.100000000002"/>
    <n v="28880.04"/>
    <n v="33600"/>
    <x v="2"/>
  </r>
  <r>
    <x v="1"/>
    <s v="Service Line Replacements"/>
    <s v="11 Service Line Replacements"/>
    <x v="23"/>
    <n v="230925.03999999998"/>
    <n v="253900.04"/>
    <n v="290200"/>
    <x v="2"/>
  </r>
  <r>
    <x v="1"/>
    <s v="Service Line Replacements"/>
    <s v="13 Service Line Replacements"/>
    <x v="23"/>
    <n v="1516454.6"/>
    <n v="1504100"/>
    <n v="1721800"/>
    <x v="2"/>
  </r>
  <r>
    <x v="1"/>
    <s v="Service Line Replacements"/>
    <s v="14 Service Line Replacements"/>
    <x v="23"/>
    <n v="161365.23000000001"/>
    <n v="91040.040000000008"/>
    <n v="104400"/>
    <x v="2"/>
  </r>
  <r>
    <x v="1"/>
    <s v="Service Line Replacements"/>
    <s v="15 Service Line Replacements"/>
    <x v="23"/>
    <n v="160258.96000000002"/>
    <n v="123200.04000000001"/>
    <n v="141500"/>
    <x v="2"/>
  </r>
  <r>
    <x v="1"/>
    <s v="Service Line Replacements"/>
    <s v="16 Service Line Replacements"/>
    <x v="23"/>
    <n v="322229.40999999997"/>
    <n v="842080.04"/>
    <n v="962900"/>
    <x v="2"/>
  </r>
  <r>
    <x v="1"/>
    <s v="Technology Projects"/>
    <s v="01 Office Equipment"/>
    <x v="24"/>
    <n v="40457.300000000003"/>
    <n v="100000"/>
    <n v="21307"/>
    <x v="2"/>
  </r>
  <r>
    <x v="1"/>
    <s v="Technology Projects"/>
    <s v="02 Office Equipment"/>
    <x v="24"/>
    <n v="0"/>
    <n v="12192"/>
    <n v="6236"/>
    <x v="2"/>
  </r>
  <r>
    <x v="1"/>
    <s v="Technology Projects"/>
    <s v="03 Office Equipment"/>
    <x v="24"/>
    <n v="0"/>
    <n v="2281"/>
    <n v="2334"/>
    <x v="2"/>
  </r>
  <r>
    <x v="1"/>
    <s v="Technology Projects"/>
    <s v="04 Office Equipment"/>
    <x v="24"/>
    <n v="34426.879999999997"/>
    <n v="12000"/>
    <n v="16221"/>
    <x v="2"/>
  </r>
  <r>
    <x v="1"/>
    <s v="Technology Projects"/>
    <s v="05 Office Equipment"/>
    <x v="24"/>
    <n v="0"/>
    <n v="2500"/>
    <n v="2500"/>
    <x v="2"/>
  </r>
  <r>
    <x v="1"/>
    <s v="Technology Projects"/>
    <s v="06 Office Equipment"/>
    <x v="24"/>
    <n v="29735.040000000001"/>
    <n v="15000"/>
    <n v="100000"/>
    <x v="2"/>
  </r>
  <r>
    <x v="1"/>
    <s v="Technology Projects"/>
    <s v="08 Office Equipment"/>
    <x v="24"/>
    <n v="4296.4799999999996"/>
    <n v="4593"/>
    <n v="4699"/>
    <x v="2"/>
  </r>
  <r>
    <x v="1"/>
    <s v="Technology Projects"/>
    <s v="09 Office Equipment"/>
    <x v="24"/>
    <n v="4558.29"/>
    <n v="2500"/>
    <n v="2500"/>
    <x v="2"/>
  </r>
  <r>
    <x v="1"/>
    <s v="Technology Projects"/>
    <s v="11 Office Equipment"/>
    <x v="24"/>
    <n v="20348.980000000003"/>
    <n v="30000"/>
    <n v="20000"/>
    <x v="2"/>
  </r>
  <r>
    <x v="1"/>
    <s v="Technology Projects"/>
    <s v="13 Office Equipment"/>
    <x v="24"/>
    <n v="2160.38"/>
    <n v="41200"/>
    <n v="22100"/>
    <x v="2"/>
  </r>
  <r>
    <x v="1"/>
    <s v="Technology Projects"/>
    <s v="14 Office Equipment"/>
    <x v="24"/>
    <n v="2064.39"/>
    <n v="10000"/>
    <n v="5000"/>
    <x v="2"/>
  </r>
  <r>
    <x v="1"/>
    <s v="Technology Projects"/>
    <s v="15 Office Equipment"/>
    <x v="24"/>
    <n v="5130.4900000000007"/>
    <n v="2500"/>
    <n v="10000"/>
    <x v="2"/>
  </r>
  <r>
    <x v="1"/>
    <s v="Technology Projects"/>
    <s v="16 Office Equipment"/>
    <x v="24"/>
    <n v="10463.779999999999"/>
    <n v="239200.33000000002"/>
    <n v="38000"/>
    <x v="2"/>
  </r>
  <r>
    <x v="1"/>
    <s v="Technology Projects"/>
    <s v="90 Office Equipment Corp"/>
    <x v="24"/>
    <n v="0"/>
    <n v="100000"/>
    <n v="99999.96"/>
    <x v="2"/>
  </r>
  <r>
    <x v="1"/>
    <s v="Technology Projects"/>
    <s v="90 Office Equipment-Ops Support"/>
    <x v="24"/>
    <n v="371371.57"/>
    <n v="60000"/>
    <n v="60000"/>
    <x v="2"/>
  </r>
  <r>
    <x v="1"/>
    <s v="Technology Projects"/>
    <s v="Advanced Gas Meter Modernization (Software)"/>
    <x v="25"/>
    <n v="0"/>
    <m/>
    <n v="1200000"/>
    <x v="2"/>
  </r>
  <r>
    <x v="1"/>
    <s v="Technology Projects"/>
    <s v="AMI Pilot (Meters)"/>
    <x v="25"/>
    <n v="0"/>
    <m/>
    <n v="1000000"/>
    <x v="2"/>
  </r>
  <r>
    <x v="1"/>
    <s v="Technology Projects"/>
    <s v="Capital Inv. Planning Solution"/>
    <x v="26"/>
    <n v="0"/>
    <m/>
    <n v="1750000"/>
    <x v="0"/>
  </r>
  <r>
    <x v="1"/>
    <s v="Technology Projects"/>
    <s v="CE Council Initiatives 2023"/>
    <x v="27"/>
    <n v="0"/>
    <n v="495000"/>
    <m/>
    <x v="3"/>
  </r>
  <r>
    <x v="1"/>
    <s v="Technology Projects"/>
    <s v="CE Council Initiatives 2024"/>
    <x v="28"/>
    <n v="0"/>
    <m/>
    <n v="561000"/>
    <x v="3"/>
  </r>
  <r>
    <x v="1"/>
    <s v="Technology Projects"/>
    <s v="CE Strategy Digitilization 2024"/>
    <x v="29"/>
    <n v="0"/>
    <m/>
    <n v="2227500"/>
    <x v="3"/>
  </r>
  <r>
    <x v="1"/>
    <s v="Technology Projects"/>
    <s v="Chatbot/Virtual Assistant"/>
    <x v="30"/>
    <n v="0"/>
    <n v="165000"/>
    <n v="0"/>
    <x v="3"/>
  </r>
  <r>
    <x v="1"/>
    <s v="Technology Projects"/>
    <s v="COMPUTERS - Statewide PC Purchases"/>
    <x v="31"/>
    <n v="113996.64"/>
    <n v="120000"/>
    <n v="120000"/>
    <x v="0"/>
  </r>
  <r>
    <x v="1"/>
    <s v="Technology Projects"/>
    <s v="Customer Data/Omni-channel Platform"/>
    <x v="32"/>
    <n v="0"/>
    <n v="247500"/>
    <n v="0"/>
    <x v="3"/>
  </r>
  <r>
    <x v="1"/>
    <s v="Technology Projects"/>
    <s v="Design Tools Upgrade"/>
    <x v="33"/>
    <n v="0"/>
    <n v="100000"/>
    <n v="0"/>
    <x v="0"/>
  </r>
  <r>
    <x v="1"/>
    <s v="Technology Projects"/>
    <s v="Digital Billing Experience"/>
    <x v="34"/>
    <n v="1077169.81"/>
    <n v="495000"/>
    <m/>
    <x v="3"/>
  </r>
  <r>
    <x v="1"/>
    <s v="Technology Projects"/>
    <s v="ERP Portfolio Optimization 2024"/>
    <x v="35"/>
    <n v="0"/>
    <m/>
    <n v="489600"/>
    <x v="0"/>
  </r>
  <r>
    <x v="1"/>
    <s v="Technology Projects"/>
    <s v="Gas Utility Underground Mapping"/>
    <x v="36"/>
    <n v="0"/>
    <m/>
    <n v="1500000"/>
    <x v="0"/>
  </r>
  <r>
    <x v="1"/>
    <s v="Technology Projects"/>
    <s v="Design Tools Upgrade"/>
    <x v="33"/>
    <n v="0"/>
    <m/>
    <n v="275000"/>
    <x v="0"/>
  </r>
  <r>
    <x v="1"/>
    <s v="Technology Projects"/>
    <s v="Digital Billing Experience"/>
    <x v="34"/>
    <n v="0"/>
    <m/>
    <n v="200000"/>
    <x v="3"/>
  </r>
  <r>
    <x v="1"/>
    <s v="Technology Projects"/>
    <s v="ERP Portfolio Optimization 2024"/>
    <x v="35"/>
    <n v="0"/>
    <n v="0"/>
    <n v="150000"/>
    <x v="0"/>
  </r>
  <r>
    <x v="1"/>
    <s v="Technology Projects"/>
    <s v="JANA DIMP Software"/>
    <x v="37"/>
    <n v="0"/>
    <n v="1070597"/>
    <n v="535300"/>
    <x v="0"/>
  </r>
  <r>
    <x v="1"/>
    <s v="Technology Projects"/>
    <s v="New Construction Portal - PGS"/>
    <x v="38"/>
    <n v="0"/>
    <n v="500000"/>
    <n v="0"/>
    <x v="3"/>
  </r>
  <r>
    <x v="1"/>
    <s v="Technology Projects"/>
    <s v="Paper Re-Design    PGS"/>
    <x v="39"/>
    <n v="708373.6100000001"/>
    <n v="247500"/>
    <m/>
    <x v="3"/>
  </r>
  <r>
    <x v="1"/>
    <s v="Technology Projects"/>
    <s v="PGAS to FlowCal Migration"/>
    <x v="40"/>
    <n v="0"/>
    <n v="825000"/>
    <m/>
    <x v="0"/>
  </r>
  <r>
    <x v="1"/>
    <s v="Technology Projects"/>
    <s v="PGS Analytics/Feasibility &amp; Pwr App"/>
    <x v="41"/>
    <n v="108627.43"/>
    <n v="85000"/>
    <n v="0"/>
    <x v="0"/>
  </r>
  <r>
    <x v="1"/>
    <s v="Technology Projects"/>
    <s v="PGS Customer Experience SW Projec"/>
    <x v="42"/>
    <n v="85888.35"/>
    <n v="577500"/>
    <n v="165000"/>
    <x v="3"/>
  </r>
  <r>
    <x v="1"/>
    <s v="Technology Projects"/>
    <s v="PGS Finance SW Projects"/>
    <x v="43"/>
    <n v="28746.25"/>
    <n v="418600"/>
    <n v="63156"/>
    <x v="0"/>
  </r>
  <r>
    <x v="1"/>
    <s v="Technology Projects"/>
    <s v="PGS HR SW Projects"/>
    <x v="44"/>
    <n v="170451.19"/>
    <n v="261489"/>
    <n v="149328"/>
    <x v="0"/>
  </r>
  <r>
    <x v="1"/>
    <s v="Technology Projects"/>
    <s v="PGS IT SW Projects"/>
    <x v="45"/>
    <n v="1384290.59"/>
    <n v="753240"/>
    <n v="439400"/>
    <x v="0"/>
  </r>
  <r>
    <x v="1"/>
    <s v="Technology Projects"/>
    <s v="PGS Technology Projects"/>
    <x v="46"/>
    <n v="0"/>
    <n v="800000"/>
    <n v="1260000"/>
    <x v="0"/>
  </r>
  <r>
    <x v="1"/>
    <s v="Technology Projects"/>
    <s v="Prepaid Program"/>
    <x v="47"/>
    <n v="0"/>
    <n v="165000"/>
    <m/>
    <x v="3"/>
  </r>
  <r>
    <x v="1"/>
    <s v="Technology Projects"/>
    <s v="SAS/Data Analytics Tool Upgrade"/>
    <x v="48"/>
    <n v="0"/>
    <n v="200000"/>
    <n v="0"/>
    <x v="0"/>
  </r>
  <r>
    <x v="1"/>
    <s v="Technology Projects"/>
    <s v="TSA"/>
    <x v="49"/>
    <n v="220620.61"/>
    <n v="848000"/>
    <n v="637500"/>
    <x v="0"/>
  </r>
  <r>
    <x v="1"/>
    <s v="Technology Projects"/>
    <s v="WAM Enhancements 2024"/>
    <x v="50"/>
    <n v="0"/>
    <m/>
    <n v="1500000"/>
    <x v="0"/>
  </r>
  <r>
    <x v="1"/>
    <s v="Technology Projects"/>
    <s v="Website &amp; Portal Automation 2024"/>
    <x v="51"/>
    <n v="0"/>
    <m/>
    <n v="495000"/>
    <x v="3"/>
  </r>
  <r>
    <x v="1"/>
    <s v="Transportation Vehicles"/>
    <s v="01 Transportation Vehicles"/>
    <x v="52"/>
    <n v="491309.59"/>
    <n v="452101"/>
    <n v="3099736"/>
    <x v="2"/>
  </r>
  <r>
    <x v="1"/>
    <s v="Transportation Vehicles"/>
    <s v="02 Transportation Vehicles"/>
    <x v="52"/>
    <n v="265870.28999999998"/>
    <n v="322968"/>
    <n v="592239"/>
    <x v="2"/>
  </r>
  <r>
    <x v="1"/>
    <s v="Transportation Vehicles"/>
    <s v="03 Transportation Vehicles"/>
    <x v="52"/>
    <n v="138176.16"/>
    <n v="290520"/>
    <n v="570541"/>
    <x v="2"/>
  </r>
  <r>
    <x v="1"/>
    <s v="Transportation Vehicles"/>
    <s v="04 Transportation Vehicles"/>
    <x v="52"/>
    <n v="263842.7"/>
    <n v="359628"/>
    <n v="507658"/>
    <x v="2"/>
  </r>
  <r>
    <x v="1"/>
    <s v="Transportation Vehicles"/>
    <s v="05 Transportation Vehicles"/>
    <x v="52"/>
    <n v="16743.91"/>
    <n v="204996"/>
    <n v="215000"/>
    <x v="2"/>
  </r>
  <r>
    <x v="1"/>
    <s v="Transportation Vehicles"/>
    <s v="06 Transportation Vehicles"/>
    <x v="52"/>
    <n v="743886.04999999993"/>
    <n v="728016"/>
    <n v="867518"/>
    <x v="2"/>
  </r>
  <r>
    <x v="1"/>
    <s v="Transportation Vehicles"/>
    <s v="08 Transportation Vehicles"/>
    <x v="52"/>
    <n v="70254.290000000008"/>
    <n v="62118.000000000007"/>
    <n v="144058"/>
    <x v="2"/>
  </r>
  <r>
    <x v="1"/>
    <s v="Transportation Vehicles"/>
    <s v="09 Transportation Vehicles"/>
    <x v="52"/>
    <n v="-105.42"/>
    <n v="160000"/>
    <n v="250000"/>
    <x v="2"/>
  </r>
  <r>
    <x v="1"/>
    <s v="Transportation Vehicles"/>
    <s v="10 Transportation Vehicles"/>
    <x v="52"/>
    <n v="-13114.130000000001"/>
    <n v="67000"/>
    <n v="35658"/>
    <x v="2"/>
  </r>
  <r>
    <x v="1"/>
    <s v="Transportation Vehicles"/>
    <s v="11 Transportation Vehicles"/>
    <x v="52"/>
    <n v="-1777.2099999999998"/>
    <n v="841524"/>
    <n v="460817"/>
    <x v="2"/>
  </r>
  <r>
    <x v="1"/>
    <s v="Transportation Vehicles"/>
    <s v="13 Transportation Vehicles"/>
    <x v="52"/>
    <n v="0"/>
    <n v="171685"/>
    <n v="171610"/>
    <x v="2"/>
  </r>
  <r>
    <x v="1"/>
    <s v="Transportation Vehicles"/>
    <s v="14 Transportation Vehicles"/>
    <x v="52"/>
    <n v="172310.77000000002"/>
    <n v="250070"/>
    <n v="290070"/>
    <x v="2"/>
  </r>
  <r>
    <x v="1"/>
    <s v="Transportation Vehicles"/>
    <s v="15 Transportation Vehicles"/>
    <x v="52"/>
    <n v="422333.92"/>
    <n v="358411"/>
    <n v="338375"/>
    <x v="2"/>
  </r>
  <r>
    <x v="1"/>
    <s v="Transportation Vehicles"/>
    <s v="16 Transportation Vehicles"/>
    <x v="52"/>
    <n v="359876.63999999996"/>
    <n v="234934"/>
    <n v="229725"/>
    <x v="2"/>
  </r>
  <r>
    <x v="1"/>
    <s v="Transportation Vehicles"/>
    <s v="90 TRAILERS - CNG Blanket Funding"/>
    <x v="52"/>
    <n v="110464.14"/>
    <n v="130000"/>
    <n v="70000"/>
    <x v="2"/>
  </r>
  <r>
    <x v="1"/>
    <s v="Transportation Vehicles"/>
    <s v="90 Transportation Vehicles"/>
    <x v="52"/>
    <n v="2140449.6900000004"/>
    <n v="124000"/>
    <n v="457000"/>
    <x v="2"/>
  </r>
  <r>
    <x v="2"/>
    <s v="Cast Iron/Bare Steel Main Repl"/>
    <s v="01 Cast Iron/Bare Steel Main Repl."/>
    <x v="53"/>
    <n v="5177366.7699999996"/>
    <n v="2820372"/>
    <m/>
    <x v="0"/>
  </r>
  <r>
    <x v="2"/>
    <s v="Cast Iron/Bare Steel Main Repl"/>
    <s v="04 Cast Iron/Bare Steel Main Repl."/>
    <x v="53"/>
    <n v="4862092.9000000013"/>
    <n v="3377933"/>
    <m/>
    <x v="0"/>
  </r>
  <r>
    <x v="2"/>
    <s v="PPP Main Replace"/>
    <s v="01 PPP Main Replacement"/>
    <x v="53"/>
    <n v="543.29000000000008"/>
    <n v="1428228"/>
    <n v="1378596"/>
    <x v="0"/>
  </r>
  <r>
    <x v="2"/>
    <s v="PPP Main Replace"/>
    <s v="02 PPP Main Replacement"/>
    <x v="53"/>
    <n v="170509.13"/>
    <n v="506424"/>
    <n v="488820"/>
    <x v="0"/>
  </r>
  <r>
    <x v="2"/>
    <s v="PPP Main Replace"/>
    <s v="03 PPP Main Replacement"/>
    <x v="53"/>
    <n v="121579.81000000001"/>
    <n v="4598655"/>
    <n v="5018925"/>
    <x v="0"/>
  </r>
  <r>
    <x v="2"/>
    <s v="PPP Main Replace"/>
    <s v="04 PPP Main Replacement"/>
    <x v="53"/>
    <n v="3210073.49"/>
    <n v="2892464"/>
    <n v="2935302"/>
    <x v="0"/>
  </r>
  <r>
    <x v="2"/>
    <s v="PPP Main Replace"/>
    <s v="05 PPP Main Replacement"/>
    <x v="53"/>
    <n v="777256.17"/>
    <n v="585308"/>
    <n v="564984"/>
    <x v="0"/>
  </r>
  <r>
    <x v="2"/>
    <s v="PPP Main Replace"/>
    <s v="06 PPP Main Replacement"/>
    <x v="53"/>
    <n v="4826281.2200000016"/>
    <n v="5715522"/>
    <n v="2515080"/>
    <x v="0"/>
  </r>
  <r>
    <x v="2"/>
    <s v="PPP Main Replace"/>
    <s v="08 PPP Main Replacement"/>
    <x v="53"/>
    <n v="36063.24"/>
    <n v="989916"/>
    <n v="955512"/>
    <x v="0"/>
  </r>
  <r>
    <x v="2"/>
    <s v="PPP Main Replace"/>
    <s v="09 PPP Main Replacement"/>
    <x v="53"/>
    <n v="2050133.7199999997"/>
    <n v="1447776"/>
    <n v="1720536"/>
    <x v="0"/>
  </r>
  <r>
    <x v="2"/>
    <s v="PPP Main Replace"/>
    <s v="10 PPP Main Replacement"/>
    <x v="53"/>
    <n v="2406747.83"/>
    <n v="291312"/>
    <n v="281184"/>
    <x v="0"/>
  </r>
  <r>
    <x v="2"/>
    <s v="PPP Main Replace"/>
    <s v="11 PPP Main Replacement"/>
    <x v="53"/>
    <n v="0"/>
    <n v="32364"/>
    <n v="31248"/>
    <x v="0"/>
  </r>
  <r>
    <x v="2"/>
    <s v="PPP Main Replace"/>
    <s v="13 PPP Main Replacement"/>
    <x v="53"/>
    <n v="0"/>
    <n v="953496"/>
    <n v="920364"/>
    <x v="0"/>
  </r>
  <r>
    <x v="2"/>
    <s v="PPP Main Replace"/>
    <s v="14 PPP Main Replacement"/>
    <x v="53"/>
    <n v="0"/>
    <n v="0"/>
    <n v="2393052"/>
    <x v="0"/>
  </r>
  <r>
    <x v="2"/>
    <s v="PPP Main Replace"/>
    <s v="15 PPP Main Replacement"/>
    <x v="53"/>
    <n v="2785440.17"/>
    <n v="1699980"/>
    <n v="1640916"/>
    <x v="0"/>
  </r>
  <r>
    <x v="1"/>
    <s v="Distribution System Improvements"/>
    <s v="Tampa City Distribution Trunk"/>
    <x v="54"/>
    <n v="0"/>
    <n v="120000"/>
    <n v="7138521"/>
    <x v="0"/>
  </r>
  <r>
    <x v="1"/>
    <s v="Improvements to Property"/>
    <s v="PGS Project Tampa Building"/>
    <x v="55"/>
    <n v="6612085.3800000008"/>
    <n v="19046042"/>
    <n v="28173525"/>
    <x v="0"/>
  </r>
  <r>
    <x v="0"/>
    <s v="Liquified Natural Gas (LNG)"/>
    <s v="Eagle LNG"/>
    <x v="56"/>
    <n v="0"/>
    <n v="32648918.600000001"/>
    <n v="48249446.369999997"/>
    <x v="1"/>
  </r>
  <r>
    <x v="1"/>
    <s v="Main Replacements"/>
    <s v="Main Replace-Tampa Downtown"/>
    <x v="57"/>
    <n v="0"/>
    <n v="1054545.5"/>
    <n v="10749999"/>
    <x v="0"/>
  </r>
  <r>
    <x v="0"/>
    <s v="New Revenue Mains"/>
    <s v="Main-FGT to Big Bend Lateral Ph1"/>
    <x v="8"/>
    <n v="-192490.76"/>
    <n v="-500000"/>
    <m/>
    <x v="0"/>
  </r>
  <r>
    <x v="1"/>
    <s v="New Revenue Mains"/>
    <s v="Sumterville Dade City Connector"/>
    <x v="58"/>
    <n v="12665409.169999998"/>
    <n v="46943651"/>
    <n v="0"/>
    <x v="0"/>
  </r>
  <r>
    <x v="0"/>
    <s v="Renewable Natural Gas (RNG)"/>
    <s v="RNG Biogas Lines Brightmark"/>
    <x v="59"/>
    <n v="1790552.25"/>
    <n v="9500"/>
    <m/>
    <x v="1"/>
  </r>
  <r>
    <x v="0"/>
    <s v="Renewable Natural Gas (RNG)"/>
    <s v="RNG Equipment Alliance"/>
    <x v="60"/>
    <n v="3028763.55"/>
    <n v="1678409.8699999999"/>
    <m/>
    <x v="1"/>
  </r>
  <r>
    <x v="0"/>
    <s v="Renewable Natural Gas (RNG)"/>
    <s v="RNG Pipe - Brightmark"/>
    <x v="61"/>
    <n v="2729251.35"/>
    <n v="999095.5"/>
    <m/>
    <x v="1"/>
  </r>
  <r>
    <x v="0"/>
    <s v="Renewable Natural Gas (RNG)"/>
    <s v="RNG Pipe Alliance"/>
    <x v="62"/>
    <n v="1289062.8"/>
    <n v="-984919"/>
    <m/>
    <x v="1"/>
  </r>
  <r>
    <x v="0"/>
    <s v="Renewable Natural Gas (RNG)"/>
    <s v="RNG Station Brightmark"/>
    <x v="63"/>
    <n v="180742.55000000002"/>
    <n v="33192324"/>
    <m/>
    <x v="1"/>
  </r>
  <r>
    <x v="1"/>
    <s v="Technology Projects"/>
    <s v="PGS Work and Asset Management Solut"/>
    <x v="64"/>
    <n v="12684283.02"/>
    <n v="9945534.8900000006"/>
    <m/>
    <x v="0"/>
  </r>
  <r>
    <x v="1"/>
    <s v="Non-Construction"/>
    <s v="01 Communication Equipment"/>
    <x v="20"/>
    <n v="34701.449999999997"/>
    <m/>
    <m/>
    <x v="2"/>
  </r>
  <r>
    <x v="2"/>
    <s v="Cast Iron/Bare Steel Main Repl"/>
    <s v="02 Cast Iron/Bare Steel Main Repl."/>
    <x v="53"/>
    <n v="4514133.2299999995"/>
    <m/>
    <m/>
    <x v="0"/>
  </r>
  <r>
    <x v="2"/>
    <s v="Cast Iron/Bare Steel Main Repl"/>
    <s v="03 Cast Iron/Bare Steel Main Repl."/>
    <x v="53"/>
    <n v="96307.68"/>
    <m/>
    <m/>
    <x v="0"/>
  </r>
  <r>
    <x v="1"/>
    <s v="Non-Construction"/>
    <s v="03 Testing and Measuring Equipment"/>
    <x v="20"/>
    <n v="18624.400000000001"/>
    <m/>
    <m/>
    <x v="2"/>
  </r>
  <r>
    <x v="1"/>
    <s v="Non-Construction"/>
    <s v="05 Misc. Non-Revenue Producing"/>
    <x v="21"/>
    <n v="4687.97"/>
    <m/>
    <m/>
    <x v="2"/>
  </r>
  <r>
    <x v="0"/>
    <s v="Meters and Regulators"/>
    <s v="05 Regulators"/>
    <x v="4"/>
    <n v="6381.57"/>
    <m/>
    <m/>
    <x v="0"/>
  </r>
  <r>
    <x v="2"/>
    <s v="Cast Iron/Bare Steel Main Repl"/>
    <s v="06 Cast Iron/Bare Steel Main Repl."/>
    <x v="53"/>
    <n v="293953.51999999996"/>
    <m/>
    <m/>
    <x v="0"/>
  </r>
  <r>
    <x v="1"/>
    <s v="Cathodic Protection"/>
    <s v="08 Cathodic Protection"/>
    <x v="11"/>
    <n v="17569.8"/>
    <m/>
    <m/>
    <x v="2"/>
  </r>
  <r>
    <x v="0"/>
    <s v="Measuring and Regulation Station Equipment"/>
    <s v="08 Meas Reg Station Equip"/>
    <x v="1"/>
    <n v="9075.7800000000007"/>
    <m/>
    <m/>
    <x v="0"/>
  </r>
  <r>
    <x v="1"/>
    <s v="Non-Construction"/>
    <s v="09 Misc. Non-Revenue Producing"/>
    <x v="21"/>
    <n v="54.28"/>
    <m/>
    <m/>
    <x v="2"/>
  </r>
  <r>
    <x v="1"/>
    <s v="Municipal Improvements"/>
    <s v="09 Municipal Improvements"/>
    <x v="18"/>
    <n v="23982.04"/>
    <m/>
    <m/>
    <x v="0"/>
  </r>
  <r>
    <x v="2"/>
    <s v="Cast Iron/Bare Steel Main Repl"/>
    <s v="10 Cast Iron/Bare Steel Main Repl."/>
    <x v="53"/>
    <n v="2895.24"/>
    <m/>
    <m/>
    <x v="0"/>
  </r>
  <r>
    <x v="2"/>
    <s v="Cast Iron/Bare Steel Main Repl"/>
    <s v="13 Cast Iron/Bare Steel Main Repl."/>
    <x v="53"/>
    <n v="279.71999999999997"/>
    <m/>
    <m/>
    <x v="0"/>
  </r>
  <r>
    <x v="0"/>
    <s v="Measuring and Regulation Station Equipment"/>
    <s v="13 Meas Reg Station Equip"/>
    <x v="1"/>
    <n v="2363.2799999999997"/>
    <m/>
    <m/>
    <x v="0"/>
  </r>
  <r>
    <x v="2"/>
    <s v="Cast Iron/Bare Steel Main Repl"/>
    <s v="14 Cast Iron/Bare Steel Main Repl."/>
    <x v="53"/>
    <n v="852.18"/>
    <m/>
    <m/>
    <x v="0"/>
  </r>
  <r>
    <x v="0"/>
    <s v="Measuring and Regulation Station Equipment"/>
    <s v="15 Meas Reg Station Equip"/>
    <x v="1"/>
    <n v="68653.679999999993"/>
    <m/>
    <m/>
    <x v="0"/>
  </r>
  <r>
    <x v="1"/>
    <s v="Non-Construction"/>
    <s v="55 Misc. Non-Revenue Producing"/>
    <x v="21"/>
    <n v="6243.42"/>
    <m/>
    <m/>
    <x v="2"/>
  </r>
  <r>
    <x v="1"/>
    <s v="Non-Construction"/>
    <s v="90 Misc. Non-Revenue Producing"/>
    <x v="21"/>
    <n v="72856.759999999995"/>
    <m/>
    <m/>
    <x v="2"/>
  </r>
  <r>
    <x v="1"/>
    <s v="Technology Projects"/>
    <s v="Barcoding GPS Handheld Readers"/>
    <x v="65"/>
    <n v="119582.7"/>
    <m/>
    <m/>
    <x v="0"/>
  </r>
  <r>
    <x v="1"/>
    <s v="Municipal Improvements"/>
    <s v="Big Bend &amp; I-75"/>
    <x v="18"/>
    <n v="1912422.3099999998"/>
    <m/>
    <m/>
    <x v="0"/>
  </r>
  <r>
    <x v="1"/>
    <s v="Municipal Improvements"/>
    <s v="Broward River 8&quot; Steel Municip Repl"/>
    <x v="18"/>
    <n v="893915.23"/>
    <m/>
    <m/>
    <x v="0"/>
  </r>
  <r>
    <x v="1"/>
    <s v="Technology Projects"/>
    <s v="CMS &amp; Web Platform 2022"/>
    <x v="66"/>
    <n v="500681.32999999996"/>
    <m/>
    <m/>
    <x v="3"/>
  </r>
  <r>
    <x v="0"/>
    <s v="CNG Fueling Stations"/>
    <s v="CNG Pipe Orlando"/>
    <x v="67"/>
    <n v="108675.19"/>
    <m/>
    <m/>
    <x v="1"/>
  </r>
  <r>
    <x v="0"/>
    <s v="CNG Fueling Stations"/>
    <s v="CNG Pipe Tampa"/>
    <x v="68"/>
    <n v="701808.52000000014"/>
    <m/>
    <m/>
    <x v="1"/>
  </r>
  <r>
    <x v="1"/>
    <s v="Distribution System Improvements"/>
    <s v="Coconut Grove Brickell"/>
    <x v="12"/>
    <n v="435686.93"/>
    <m/>
    <m/>
    <x v="0"/>
  </r>
  <r>
    <x v="1"/>
    <s v="Technology Projects"/>
    <s v="Compressor Station Monitoring"/>
    <x v="69"/>
    <n v="242203.96000000002"/>
    <m/>
    <m/>
    <x v="0"/>
  </r>
  <r>
    <x v="1"/>
    <s v="Technology Projects"/>
    <s v="Customer Profiles &amp; Retention"/>
    <x v="70"/>
    <n v="167969.19000000003"/>
    <m/>
    <m/>
    <x v="0"/>
  </r>
  <r>
    <x v="1"/>
    <s v="Municipal Improvements"/>
    <s v="Cypress Street Outfall"/>
    <x v="18"/>
    <n v="21730.870000000003"/>
    <m/>
    <m/>
    <x v="0"/>
  </r>
  <r>
    <x v="1"/>
    <s v="Distribution System Improvements"/>
    <s v="Davis Road to Harney Road"/>
    <x v="12"/>
    <n v="124582.24"/>
    <m/>
    <m/>
    <x v="0"/>
  </r>
  <r>
    <x v="1"/>
    <s v="Technology Projects"/>
    <s v="FCS Upgrade (Itron)"/>
    <x v="71"/>
    <n v="85256.22"/>
    <m/>
    <m/>
    <x v="0"/>
  </r>
  <r>
    <x v="1"/>
    <s v="New Revenue Mains"/>
    <s v="Fernandina Beach Uprate Project"/>
    <x v="8"/>
    <n v="3564.44"/>
    <m/>
    <m/>
    <x v="0"/>
  </r>
  <r>
    <x v="0"/>
    <s v="Measuring and Regulation Station Equipment"/>
    <s v="Gate-Capper Rd Relocate Reg Station"/>
    <x v="1"/>
    <n v="2279.8000000000002"/>
    <m/>
    <m/>
    <x v="0"/>
  </r>
  <r>
    <x v="0"/>
    <s v="Measuring and Regulation Station Equipment"/>
    <s v="Gate-Cecil Field"/>
    <x v="1"/>
    <n v="7387.29"/>
    <m/>
    <m/>
    <x v="0"/>
  </r>
  <r>
    <x v="0"/>
    <s v="Measuring and Regulation Station Equipment"/>
    <s v="Gate-North Miami HP Outlet"/>
    <x v="1"/>
    <n v="710771.87000000011"/>
    <m/>
    <m/>
    <x v="0"/>
  </r>
  <r>
    <x v="1"/>
    <s v="Measuring and Regulation Station Equipment"/>
    <s v="Gate-Panama City FGT 8&quot; Lateral"/>
    <x v="1"/>
    <n v="175420.46000000002"/>
    <m/>
    <m/>
    <x v="0"/>
  </r>
  <r>
    <x v="1"/>
    <s v="Measuring and Regulation Station Equipment"/>
    <s v="Gate-Panama City Maple Stn Rebuild"/>
    <x v="1"/>
    <n v="42081.34"/>
    <m/>
    <m/>
    <x v="0"/>
  </r>
  <r>
    <x v="0"/>
    <s v="Measuring and Regulation Station Equipment"/>
    <s v="Gate-PGS Radio Ave"/>
    <x v="1"/>
    <n v="17558.82"/>
    <m/>
    <m/>
    <x v="0"/>
  </r>
  <r>
    <x v="0"/>
    <s v="Measuring and Regulation Station Equipment"/>
    <s v="Gate-PH2 Wildwood Exp - Sabal Trl"/>
    <x v="1"/>
    <n v="919414.83000000007"/>
    <m/>
    <m/>
    <x v="0"/>
  </r>
  <r>
    <x v="0"/>
    <s v="Measuring and Regulation Station Equipment"/>
    <s v="Gate-Tampa SW Rebuild"/>
    <x v="1"/>
    <n v="748835.83999999997"/>
    <m/>
    <m/>
    <x v="0"/>
  </r>
  <r>
    <x v="1"/>
    <s v="Technology Projects"/>
    <s v="GIS Upgrade - ESRI - 2020"/>
    <x v="72"/>
    <n v="106731.01000000001"/>
    <m/>
    <m/>
    <x v="0"/>
  </r>
  <r>
    <x v="1"/>
    <s v="Technology Projects"/>
    <s v="GMS Upgrade to Quorum"/>
    <x v="73"/>
    <n v="303767.91000000003"/>
    <m/>
    <m/>
    <x v="0"/>
  </r>
  <r>
    <x v="1"/>
    <s v="Municipal Improvements"/>
    <s v="I-75 at Colonial Blvd. Fort Myers"/>
    <x v="18"/>
    <n v="1034535.68"/>
    <m/>
    <m/>
    <x v="0"/>
  </r>
  <r>
    <x v="1"/>
    <s v="Distribution System Improvements"/>
    <s v="Immokalee Rd. - System Improvement"/>
    <x v="12"/>
    <n v="16762.03"/>
    <m/>
    <m/>
    <x v="0"/>
  </r>
  <r>
    <x v="0"/>
    <s v="New Revenue Mains"/>
    <s v="Julington Creek"/>
    <x v="8"/>
    <n v="61289.009999999995"/>
    <m/>
    <m/>
    <x v="0"/>
  </r>
  <r>
    <x v="1"/>
    <s v="Distribution System Improvements"/>
    <s v="Lake Nona-Airport-Wewahootee Rd DSI"/>
    <x v="12"/>
    <n v="815066.80999999994"/>
    <m/>
    <m/>
    <x v="0"/>
  </r>
  <r>
    <x v="1"/>
    <s v="Technology Projects"/>
    <s v="Long Term Forecast (LTF) Model"/>
    <x v="74"/>
    <n v="426985.76"/>
    <m/>
    <m/>
    <x v="0"/>
  </r>
  <r>
    <x v="1"/>
    <s v="Municipal Improvements"/>
    <s v="Loxahatchee River at A1A"/>
    <x v="18"/>
    <n v="616393.96000000008"/>
    <m/>
    <m/>
    <x v="0"/>
  </r>
  <r>
    <x v="1"/>
    <s v="Main Replacements"/>
    <s v="Main Replace-Orient Road in Tampa"/>
    <x v="16"/>
    <n v="599.55000000000007"/>
    <m/>
    <m/>
    <x v="0"/>
  </r>
  <r>
    <x v="0"/>
    <s v="New Revenue Mains"/>
    <s v="Main -Three Oaks Industrial  Parks"/>
    <x v="8"/>
    <n v="180083.66999999998"/>
    <m/>
    <m/>
    <x v="0"/>
  </r>
  <r>
    <x v="0"/>
    <s v="New Revenue Mains"/>
    <s v="Main-Abaco Pointe Development Ext"/>
    <x v="8"/>
    <n v="132899.06"/>
    <m/>
    <m/>
    <x v="0"/>
  </r>
  <r>
    <x v="1"/>
    <s v="New Revenue Mains"/>
    <s v="Main-Baldwin Compressor Station"/>
    <x v="8"/>
    <n v="123394.53"/>
    <m/>
    <m/>
    <x v="0"/>
  </r>
  <r>
    <x v="0"/>
    <s v="New Revenue Mains"/>
    <s v="Main-Cape Coral Pky &amp; Chiquita Blvd"/>
    <x v="8"/>
    <n v="832.11999999999989"/>
    <m/>
    <m/>
    <x v="0"/>
  </r>
  <r>
    <x v="0"/>
    <s v="New Revenue Mains"/>
    <s v="Main-Esplanade at Wiregrass"/>
    <x v="8"/>
    <n v="2105.14"/>
    <m/>
    <m/>
    <x v="0"/>
  </r>
  <r>
    <x v="0"/>
    <s v="New Revenue Mains"/>
    <s v="Main-FGT to Big Bend Lateral Ph2"/>
    <x v="75"/>
    <n v="32495819.449999999"/>
    <m/>
    <m/>
    <x v="0"/>
  </r>
  <r>
    <x v="1"/>
    <s v="New Revenue Mains"/>
    <s v="Main-FGTGulfPwr Lateral toMaple Ph1"/>
    <x v="8"/>
    <n v="14478"/>
    <m/>
    <m/>
    <x v="0"/>
  </r>
  <r>
    <x v="1"/>
    <s v="New Revenue Mains"/>
    <s v="Main-FGTGulfPwr Lateral toMaple Ph3"/>
    <x v="8"/>
    <n v="5392.4000000000005"/>
    <m/>
    <m/>
    <x v="0"/>
  </r>
  <r>
    <x v="0"/>
    <s v="New Revenue Mains"/>
    <s v="Main-Flagler Beach Expansion"/>
    <x v="8"/>
    <n v="3861.33"/>
    <m/>
    <m/>
    <x v="0"/>
  </r>
  <r>
    <x v="0"/>
    <s v="New Revenue Mains"/>
    <s v="Main-Greater Orlando Aviation Auth"/>
    <x v="76"/>
    <n v="1118420.3999999999"/>
    <m/>
    <m/>
    <x v="0"/>
  </r>
  <r>
    <x v="0"/>
    <s v="New Revenue Mains"/>
    <s v="Main-Miami-Dade Trans Auth CNG Stn"/>
    <x v="8"/>
    <n v="2650.19"/>
    <m/>
    <m/>
    <x v="0"/>
  </r>
  <r>
    <x v="0"/>
    <s v="New Revenue Mains"/>
    <s v="Main-North River Ranch-Tampa"/>
    <x v="8"/>
    <n v="296118.48"/>
    <m/>
    <m/>
    <x v="0"/>
  </r>
  <r>
    <x v="0"/>
    <s v="New Revenue Mains"/>
    <s v="Main-Oviedo Expansion"/>
    <x v="8"/>
    <n v="197732.94"/>
    <m/>
    <m/>
    <x v="0"/>
  </r>
  <r>
    <x v="0"/>
    <s v="New Revenue Mains"/>
    <s v="Main-River Landing"/>
    <x v="8"/>
    <n v="153309.22"/>
    <m/>
    <m/>
    <x v="0"/>
  </r>
  <r>
    <x v="0"/>
    <s v="New Revenue Mains"/>
    <s v="Main-Rosen Laundry"/>
    <x v="8"/>
    <n v="400871.96"/>
    <m/>
    <m/>
    <x v="0"/>
  </r>
  <r>
    <x v="0"/>
    <s v="New Revenue Mains"/>
    <s v="Main-Shadow Wood Development"/>
    <x v="8"/>
    <n v="82808.7"/>
    <m/>
    <m/>
    <x v="0"/>
  </r>
  <r>
    <x v="0"/>
    <s v="New Revenue Mains"/>
    <s v="Main-Silverleaf Village Developer"/>
    <x v="77"/>
    <n v="1512805.9700000002"/>
    <m/>
    <m/>
    <x v="0"/>
  </r>
  <r>
    <x v="0"/>
    <s v="New Revenue Mains"/>
    <s v="Main-SR 44 and I-75"/>
    <x v="8"/>
    <n v="38697.259999999995"/>
    <m/>
    <m/>
    <x v="0"/>
  </r>
  <r>
    <x v="0"/>
    <s v="New Revenue Mains"/>
    <s v="Main-Wild Blue Development"/>
    <x v="8"/>
    <n v="1219.82"/>
    <m/>
    <m/>
    <x v="0"/>
  </r>
  <r>
    <x v="0"/>
    <s v="New Revenue Mains"/>
    <s v="Main-Wilford"/>
    <x v="8"/>
    <n v="89266.35"/>
    <m/>
    <m/>
    <x v="0"/>
  </r>
  <r>
    <x v="0"/>
    <s v="New Revenue Mains"/>
    <s v="Main-Winding Ridge"/>
    <x v="8"/>
    <n v="210220.72"/>
    <m/>
    <m/>
    <x v="0"/>
  </r>
  <r>
    <x v="1"/>
    <s v="Distribution System Improvements"/>
    <s v="Material Verify Digs Dade Cty Pasco"/>
    <x v="12"/>
    <n v="370861.88"/>
    <m/>
    <m/>
    <x v="0"/>
  </r>
  <r>
    <x v="1"/>
    <s v="Improvements to Property"/>
    <s v="Miami-Building Upgrades Complianc"/>
    <x v="78"/>
    <n v="544265.86"/>
    <m/>
    <m/>
    <x v="2"/>
  </r>
  <r>
    <x v="0"/>
    <s v="Measuring and Regulation Station Equipment"/>
    <s v="Ocala East Gate"/>
    <x v="1"/>
    <n v="314230.21999999997"/>
    <m/>
    <m/>
    <x v="0"/>
  </r>
  <r>
    <x v="1"/>
    <s v="Distribution System Improvements"/>
    <s v="Panama City Airport Loop"/>
    <x v="12"/>
    <n v="26865.940000000002"/>
    <m/>
    <m/>
    <x v="0"/>
  </r>
  <r>
    <x v="1"/>
    <s v="Technology Projects"/>
    <s v="PC Hardware Upgrade"/>
    <x v="79"/>
    <n v="706011.62"/>
    <m/>
    <m/>
    <x v="0"/>
  </r>
  <r>
    <x v="1"/>
    <s v="Technology Projects"/>
    <s v="PGS CCM and IVR"/>
    <x v="80"/>
    <n v="1311834.6399999999"/>
    <m/>
    <m/>
    <x v="3"/>
  </r>
  <r>
    <x v="1"/>
    <s v="Technology Projects"/>
    <s v="PGS CMS &amp; Web Platform"/>
    <x v="81"/>
    <n v="309181.89"/>
    <m/>
    <m/>
    <x v="3"/>
  </r>
  <r>
    <x v="1"/>
    <s v="Technology Projects"/>
    <s v="PGS HR Payroll Optimization"/>
    <x v="82"/>
    <n v="94427.890000000014"/>
    <m/>
    <m/>
    <x v="0"/>
  </r>
  <r>
    <x v="1"/>
    <s v="Technology Projects"/>
    <s v="PGS Safety Training Schdlng &amp; Trck"/>
    <x v="83"/>
    <n v="23936.62"/>
    <m/>
    <m/>
    <x v="0"/>
  </r>
  <r>
    <x v="1"/>
    <s v="Technology Projects"/>
    <s v="PGS SAP Procurement Automation"/>
    <x v="84"/>
    <n v="178724.86000000002"/>
    <m/>
    <m/>
    <x v="0"/>
  </r>
  <r>
    <x v="1"/>
    <s v="Technology Projects"/>
    <s v="RouteSmart Enhancements"/>
    <x v="85"/>
    <n v="4548.29"/>
    <m/>
    <m/>
    <x v="0"/>
  </r>
  <r>
    <x v="1"/>
    <s v="Municipal Improvements"/>
    <s v="Sand Lake Rd SR 482 Replacement"/>
    <x v="18"/>
    <n v="171601.83000000002"/>
    <m/>
    <m/>
    <x v="0"/>
  </r>
  <r>
    <x v="1"/>
    <s v="Technology Projects"/>
    <s v="SOFTWARE  PGS SCADA Replacement Pro"/>
    <x v="86"/>
    <n v="505999.15"/>
    <m/>
    <m/>
    <x v="0"/>
  </r>
  <r>
    <x v="0"/>
    <s v="New Revenue Mains"/>
    <s v="Southwest Lakeland Loop"/>
    <x v="87"/>
    <n v="2200860.7200000002"/>
    <m/>
    <m/>
    <x v="0"/>
  </r>
  <r>
    <x v="1"/>
    <s v="Municipal Improvements"/>
    <s v="SR 52 Realignment"/>
    <x v="18"/>
    <n v="9664.58"/>
    <m/>
    <m/>
    <x v="0"/>
  </r>
  <r>
    <x v="0"/>
    <s v="New Revenue Mains"/>
    <s v="Sunbridge South Main Extension"/>
    <x v="8"/>
    <n v="5169.62"/>
    <m/>
    <m/>
    <x v="0"/>
  </r>
  <r>
    <x v="0"/>
    <s v="Measuring and Regulation Station Equipment"/>
    <s v="Tampa North Gate"/>
    <x v="1"/>
    <n v="125253.1"/>
    <m/>
    <m/>
    <x v="0"/>
  </r>
  <r>
    <x v="1"/>
    <s v="Main Replacements"/>
    <s v="TPA General Hospital water crossing"/>
    <x v="16"/>
    <n v="19671.47"/>
    <m/>
    <m/>
    <x v="0"/>
  </r>
  <r>
    <x v="1"/>
    <s v="Non-Construction"/>
    <s v="02 Misc. Non-Revenue Producing"/>
    <x v="21"/>
    <n v="-2.2100000000000004"/>
    <n v="0"/>
    <n v="0"/>
    <x v="2"/>
  </r>
  <r>
    <x v="2"/>
    <s v="Cast Iron/Bare Steel Main Repl"/>
    <s v="05 Cast Iron/Bare Steel Main Repl."/>
    <x v="53"/>
    <n v="-4202.8500000000004"/>
    <n v="0"/>
    <n v="0"/>
    <x v="0"/>
  </r>
  <r>
    <x v="2"/>
    <s v="Cast Iron/Bare Steel Main Repl"/>
    <s v="09 Cast Iron/Bare Steel Main Repl."/>
    <x v="53"/>
    <n v="-19372.62"/>
    <n v="0"/>
    <n v="0"/>
    <x v="0"/>
  </r>
  <r>
    <x v="2"/>
    <s v="Cast Iron/Bare Steel Main Repl"/>
    <s v="11 Cast Iron/Bare Steel Main Repl."/>
    <x v="53"/>
    <n v="-5308.9000000000005"/>
    <n v="0"/>
    <n v="0"/>
    <x v="0"/>
  </r>
  <r>
    <x v="0"/>
    <s v="CNG Fueling Stations"/>
    <s v="90 Alternative Fueling Stations"/>
    <x v="68"/>
    <n v="-1139.8699999999997"/>
    <n v="0"/>
    <n v="0"/>
    <x v="1"/>
  </r>
  <r>
    <x v="1"/>
    <s v="Liquified Natural Gas (LNG)"/>
    <s v="LNG - Blue Marlin"/>
    <x v="88"/>
    <n v="-6250.51"/>
    <n v="0"/>
    <n v="0"/>
    <x v="1"/>
  </r>
  <r>
    <x v="1"/>
    <s v="New Revenue Mains"/>
    <s v="Main - Jax Callahan F Connector"/>
    <x v="8"/>
    <n v="-32406.639999999981"/>
    <n v="0"/>
    <n v="0"/>
    <x v="0"/>
  </r>
  <r>
    <x v="0"/>
    <s v="New Revenue Mains"/>
    <s v="Main - Sabal Trail Interconnect"/>
    <x v="8"/>
    <n v="-4689.88"/>
    <n v="0"/>
    <n v="0"/>
    <x v="0"/>
  </r>
  <r>
    <x v="0"/>
    <s v="New Revenue Mains"/>
    <s v="Main-Downtown Kissimmee"/>
    <x v="8"/>
    <n v="-11018.58"/>
    <n v="0"/>
    <n v="0"/>
    <x v="0"/>
  </r>
  <r>
    <x v="1"/>
    <s v="New Revenue Mains"/>
    <s v="Main-SW Florida Expansion Ph. 1-3"/>
    <x v="8"/>
    <n v="-715506.84"/>
    <n v="0"/>
    <n v="0"/>
    <x v="0"/>
  </r>
  <r>
    <x v="0"/>
    <s v="New Revenue Mains"/>
    <s v="Main-Waste Mgmt Hobe Sound"/>
    <x v="8"/>
    <n v="-10874.730000000001"/>
    <n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98734-28FE-4495-8538-F0FC24A73192}" name="PivotTable1" cacheId="5" applyNumberFormats="0" applyBorderFormats="0" applyFontFormats="0" applyPatternFormats="0" applyAlignmentFormats="0" applyWidthHeightFormats="1" dataCaption="Values" updatedVersion="8" minRefreshableVersion="3" colGrandTotals="0" itemPrintTitles="1" createdVersion="7" indent="0" compact="0" compactData="0" gridDropZones="1" multipleFieldFilters="0">
  <location ref="A3:F98" firstHeaderRow="1" firstDataRow="2" firstDataCol="3"/>
  <pivotFields count="8">
    <pivotField axis="axisRow" compact="0" outline="0" showAll="0" defaultSubtotal="0">
      <items count="5">
        <item m="1" x="4"/>
        <item m="1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36">
        <item m="1" x="117"/>
        <item x="25"/>
        <item x="88"/>
        <item m="1" x="102"/>
        <item x="11"/>
        <item m="1" x="108"/>
        <item m="1" x="127"/>
        <item m="1" x="107"/>
        <item m="1" x="89"/>
        <item x="53"/>
        <item m="1" x="113"/>
        <item x="68"/>
        <item m="1" x="122"/>
        <item m="1" x="91"/>
        <item m="1" x="123"/>
        <item m="1" x="121"/>
        <item m="1" x="98"/>
        <item m="1" x="90"/>
        <item x="12"/>
        <item x="56"/>
        <item m="1" x="109"/>
        <item m="1" x="104"/>
        <item x="0"/>
        <item m="1" x="92"/>
        <item m="1" x="114"/>
        <item x="22"/>
        <item x="78"/>
        <item x="15"/>
        <item x="14"/>
        <item x="19"/>
        <item m="1" x="101"/>
        <item m="1" x="103"/>
        <item x="16"/>
        <item x="57"/>
        <item x="75"/>
        <item x="76"/>
        <item x="9"/>
        <item x="77"/>
        <item x="1"/>
        <item x="7"/>
        <item x="2"/>
        <item x="5"/>
        <item x="3"/>
        <item x="6"/>
        <item x="21"/>
        <item m="1" x="115"/>
        <item x="18"/>
        <item m="1" x="126"/>
        <item x="8"/>
        <item x="10"/>
        <item m="1" x="129"/>
        <item m="1" x="110"/>
        <item m="1" x="94"/>
        <item x="17"/>
        <item m="1" x="131"/>
        <item m="1" x="130"/>
        <item m="1" x="105"/>
        <item m="1" x="119"/>
        <item m="1" x="97"/>
        <item m="1" x="120"/>
        <item m="1" x="99"/>
        <item m="1" x="124"/>
        <item m="1" x="125"/>
        <item x="55"/>
        <item m="1" x="116"/>
        <item m="1" x="134"/>
        <item m="1" x="133"/>
        <item m="1" x="135"/>
        <item x="4"/>
        <item x="59"/>
        <item x="60"/>
        <item x="61"/>
        <item x="62"/>
        <item x="63"/>
        <item m="1" x="100"/>
        <item m="1" x="106"/>
        <item x="23"/>
        <item x="87"/>
        <item x="58"/>
        <item x="54"/>
        <item x="20"/>
        <item m="1" x="111"/>
        <item x="13"/>
        <item x="52"/>
        <item m="1" x="112"/>
        <item m="1" x="118"/>
        <item m="1" x="132"/>
        <item x="24"/>
        <item m="1" x="93"/>
        <item m="1" x="96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64"/>
        <item x="65"/>
        <item x="66"/>
        <item x="69"/>
        <item x="70"/>
        <item x="71"/>
        <item x="72"/>
        <item x="73"/>
        <item x="74"/>
        <item x="79"/>
        <item x="80"/>
        <item x="81"/>
        <item x="82"/>
        <item x="83"/>
        <item x="84"/>
        <item x="85"/>
        <item x="86"/>
        <item x="67"/>
        <item m="1" x="128"/>
        <item x="36"/>
        <item m="1" x="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/>
    <pivotField dataField="1" compact="0" outline="0" showAll="0"/>
    <pivotField dataField="1" compact="0" outline="0" showAll="0"/>
    <pivotField axis="axisRow" compact="0" outline="0" showAll="0" defaultSubtotal="0">
      <items count="5">
        <item m="1"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0"/>
    <field x="3"/>
  </rowFields>
  <rowItems count="94">
    <i>
      <x v="1"/>
      <x v="3"/>
      <x v="91"/>
    </i>
    <i r="2">
      <x v="92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05"/>
    </i>
    <i r="2">
      <x v="110"/>
    </i>
    <i r="2">
      <x v="114"/>
    </i>
    <i r="2">
      <x v="117"/>
    </i>
    <i r="2">
      <x v="125"/>
    </i>
    <i r="2">
      <x v="126"/>
    </i>
    <i>
      <x v="2"/>
      <x v="3"/>
      <x v="1"/>
    </i>
    <i r="2">
      <x v="4"/>
    </i>
    <i r="2">
      <x v="18"/>
    </i>
    <i r="2">
      <x v="26"/>
    </i>
    <i r="2">
      <x v="27"/>
    </i>
    <i r="2">
      <x v="28"/>
    </i>
    <i r="2">
      <x v="29"/>
    </i>
    <i r="2">
      <x v="32"/>
    </i>
    <i r="2">
      <x v="44"/>
    </i>
    <i r="2">
      <x v="53"/>
    </i>
    <i r="2">
      <x v="76"/>
    </i>
    <i r="2">
      <x v="80"/>
    </i>
    <i r="2">
      <x v="83"/>
    </i>
    <i r="2">
      <x v="87"/>
    </i>
    <i>
      <x v="3"/>
      <x v="2"/>
      <x v="22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8"/>
    </i>
    <i r="2">
      <x v="49"/>
    </i>
    <i r="2">
      <x v="68"/>
    </i>
    <i r="2">
      <x v="77"/>
    </i>
    <i r="1">
      <x v="3"/>
      <x v="18"/>
    </i>
    <i r="2">
      <x v="25"/>
    </i>
    <i r="2">
      <x v="32"/>
    </i>
    <i r="2">
      <x v="33"/>
    </i>
    <i r="2">
      <x v="38"/>
    </i>
    <i r="2">
      <x v="46"/>
    </i>
    <i r="2">
      <x v="48"/>
    </i>
    <i r="2">
      <x v="63"/>
    </i>
    <i r="2">
      <x v="78"/>
    </i>
    <i r="2">
      <x v="79"/>
    </i>
    <i r="2">
      <x v="82"/>
    </i>
    <i r="2">
      <x v="90"/>
    </i>
    <i r="2">
      <x v="95"/>
    </i>
    <i r="2">
      <x v="97"/>
    </i>
    <i r="2">
      <x v="99"/>
    </i>
    <i r="2">
      <x v="100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1"/>
    </i>
    <i r="2">
      <x v="112"/>
    </i>
    <i r="2">
      <x v="113"/>
    </i>
    <i r="2">
      <x v="115"/>
    </i>
    <i r="2">
      <x v="116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7"/>
    </i>
    <i r="2">
      <x v="128"/>
    </i>
    <i r="2">
      <x v="129"/>
    </i>
    <i r="2">
      <x v="130"/>
    </i>
    <i r="2">
      <x v="131"/>
    </i>
    <i r="2">
      <x v="134"/>
    </i>
    <i r="1">
      <x v="4"/>
      <x v="9"/>
    </i>
    <i>
      <x v="4"/>
      <x v="2"/>
      <x v="11"/>
    </i>
    <i r="2">
      <x v="19"/>
    </i>
    <i r="2">
      <x v="36"/>
    </i>
    <i r="2">
      <x v="69"/>
    </i>
    <i r="2">
      <x v="70"/>
    </i>
    <i r="2">
      <x v="71"/>
    </i>
    <i r="2">
      <x v="72"/>
    </i>
    <i r="2">
      <x v="73"/>
    </i>
    <i r="2">
      <x v="132"/>
    </i>
    <i r="1">
      <x v="3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2" fld="4" baseField="0" baseItem="0"/>
    <dataField name="Sum of 2023" fld="5" baseField="0" baseItem="0"/>
    <dataField name="Sum of 2024" fld="6" baseField="0" baseItem="0"/>
  </dataFields>
  <formats count="1"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B65-FF32-427C-8925-961C06F2947C}">
  <sheetPr>
    <pageSetUpPr fitToPage="1"/>
  </sheetPr>
  <dimension ref="A1:G23"/>
  <sheetViews>
    <sheetView zoomScale="120" zoomScaleNormal="120" workbookViewId="0">
      <selection activeCell="D19" sqref="D19:F19"/>
    </sheetView>
  </sheetViews>
  <sheetFormatPr defaultRowHeight="15" x14ac:dyDescent="0.25"/>
  <cols>
    <col min="1" max="1" width="5" customWidth="1"/>
    <col min="2" max="2" width="34.140625" bestFit="1" customWidth="1"/>
    <col min="3" max="3" width="44.28515625" bestFit="1" customWidth="1"/>
    <col min="4" max="6" width="15.28515625" bestFit="1" customWidth="1"/>
    <col min="7" max="7" width="5" customWidth="1"/>
  </cols>
  <sheetData>
    <row r="1" spans="1:7" x14ac:dyDescent="0.25">
      <c r="A1" s="13" t="s">
        <v>515</v>
      </c>
      <c r="B1" s="13"/>
      <c r="C1" s="13"/>
      <c r="D1" s="13"/>
      <c r="E1" s="13"/>
      <c r="F1" s="13"/>
      <c r="G1" s="13"/>
    </row>
    <row r="2" spans="1:7" x14ac:dyDescent="0.25">
      <c r="A2" s="13" t="s">
        <v>516</v>
      </c>
      <c r="B2" s="13"/>
      <c r="C2" s="13"/>
      <c r="D2" s="13"/>
      <c r="E2" s="13"/>
      <c r="F2" s="13"/>
      <c r="G2" s="13"/>
    </row>
    <row r="3" spans="1:7" x14ac:dyDescent="0.25">
      <c r="A3" s="13" t="s">
        <v>517</v>
      </c>
      <c r="B3" s="13"/>
      <c r="C3" s="13"/>
      <c r="D3" s="13"/>
      <c r="E3" s="13"/>
      <c r="F3" s="13"/>
      <c r="G3" s="13"/>
    </row>
    <row r="4" spans="1:7" x14ac:dyDescent="0.25">
      <c r="A4" s="13" t="s">
        <v>566</v>
      </c>
      <c r="B4" s="13"/>
      <c r="C4" s="13"/>
      <c r="D4" s="13"/>
      <c r="E4" s="13"/>
      <c r="F4" s="13"/>
      <c r="G4" s="13"/>
    </row>
    <row r="5" spans="1:7" x14ac:dyDescent="0.25">
      <c r="A5" s="5"/>
      <c r="B5" s="5"/>
      <c r="C5" s="5"/>
      <c r="D5" s="5"/>
      <c r="E5" s="5"/>
      <c r="F5" s="5"/>
    </row>
    <row r="7" spans="1:7" x14ac:dyDescent="0.25">
      <c r="B7" s="10" t="s">
        <v>506</v>
      </c>
      <c r="C7" s="10" t="s">
        <v>512</v>
      </c>
      <c r="D7" s="10">
        <v>2022</v>
      </c>
      <c r="E7" s="10">
        <v>2023</v>
      </c>
      <c r="F7" s="10">
        <v>2024</v>
      </c>
    </row>
    <row r="8" spans="1:7" x14ac:dyDescent="0.25">
      <c r="B8" t="str">
        <f>Pivot!B88</f>
        <v>Growth</v>
      </c>
      <c r="C8" t="str">
        <f>Pivot!C88</f>
        <v>CNG Fueling Stations</v>
      </c>
      <c r="D8" s="8">
        <f>Pivot!D88</f>
        <v>700668.65000000014</v>
      </c>
      <c r="E8" s="8">
        <f>Pivot!E88</f>
        <v>0</v>
      </c>
      <c r="F8" s="8">
        <f>Pivot!F88</f>
        <v>0</v>
      </c>
    </row>
    <row r="9" spans="1:7" x14ac:dyDescent="0.25">
      <c r="B9" t="str">
        <f>Pivot!B89</f>
        <v>Growth</v>
      </c>
      <c r="C9" t="str">
        <f>Pivot!C89</f>
        <v>Eagle Pipeline</v>
      </c>
      <c r="D9" s="7">
        <f>Pivot!D89</f>
        <v>0</v>
      </c>
      <c r="E9" s="7">
        <f>Pivot!E89</f>
        <v>32648918.600000001</v>
      </c>
      <c r="F9" s="7">
        <f>Pivot!F89</f>
        <v>48249446.369999997</v>
      </c>
    </row>
    <row r="10" spans="1:7" x14ac:dyDescent="0.25">
      <c r="B10" t="str">
        <f>Pivot!B90</f>
        <v>Growth</v>
      </c>
      <c r="C10" t="str">
        <f>Pivot!C90</f>
        <v>Main-New River</v>
      </c>
      <c r="D10" s="7">
        <f>Pivot!D90</f>
        <v>5003448.1899999995</v>
      </c>
      <c r="E10" s="7">
        <f>Pivot!E90</f>
        <v>583007.52</v>
      </c>
      <c r="F10" s="7">
        <f>Pivot!F90</f>
        <v>0</v>
      </c>
    </row>
    <row r="11" spans="1:7" x14ac:dyDescent="0.25">
      <c r="B11" t="str">
        <f>Pivot!B91</f>
        <v>Growth</v>
      </c>
      <c r="C11" t="str">
        <f>Pivot!C91</f>
        <v>RNG Biogas Lines Brightmark</v>
      </c>
      <c r="D11" s="7">
        <f>Pivot!D91</f>
        <v>1790552.25</v>
      </c>
      <c r="E11" s="7">
        <f>Pivot!E91</f>
        <v>9500</v>
      </c>
      <c r="F11" s="7">
        <f>Pivot!F91</f>
        <v>0</v>
      </c>
    </row>
    <row r="12" spans="1:7" x14ac:dyDescent="0.25">
      <c r="B12" t="str">
        <f>Pivot!B92</f>
        <v>Growth</v>
      </c>
      <c r="C12" t="str">
        <f>Pivot!C92</f>
        <v>RNG Equipment Alliance</v>
      </c>
      <c r="D12" s="7">
        <f>Pivot!D92</f>
        <v>3028763.55</v>
      </c>
      <c r="E12" s="7">
        <f>Pivot!E92</f>
        <v>1678409.8699999999</v>
      </c>
      <c r="F12" s="7">
        <f>Pivot!F92</f>
        <v>0</v>
      </c>
    </row>
    <row r="13" spans="1:7" x14ac:dyDescent="0.25">
      <c r="B13" t="str">
        <f>Pivot!B93</f>
        <v>Growth</v>
      </c>
      <c r="C13" t="str">
        <f>Pivot!C93</f>
        <v>RNG Pipe - Brightmark</v>
      </c>
      <c r="D13" s="7">
        <f>Pivot!D93</f>
        <v>2729251.35</v>
      </c>
      <c r="E13" s="7">
        <f>Pivot!E93</f>
        <v>999095.5</v>
      </c>
      <c r="F13" s="7">
        <f>Pivot!F93</f>
        <v>0</v>
      </c>
    </row>
    <row r="14" spans="1:7" x14ac:dyDescent="0.25">
      <c r="B14" t="str">
        <f>Pivot!B94</f>
        <v>Growth</v>
      </c>
      <c r="C14" t="str">
        <f>Pivot!C94</f>
        <v>RNG Pipe Alliance</v>
      </c>
      <c r="D14" s="7">
        <f>Pivot!D94</f>
        <v>1289062.8</v>
      </c>
      <c r="E14" s="7">
        <f>Pivot!E94</f>
        <v>-984919</v>
      </c>
      <c r="F14" s="7">
        <f>Pivot!F94</f>
        <v>0</v>
      </c>
    </row>
    <row r="15" spans="1:7" x14ac:dyDescent="0.25">
      <c r="B15" t="str">
        <f>Pivot!B95</f>
        <v>Growth</v>
      </c>
      <c r="C15" t="str">
        <f>Pivot!C95</f>
        <v>RNG Station Brightmark</v>
      </c>
      <c r="D15" s="7">
        <f>Pivot!D95</f>
        <v>180742.55000000002</v>
      </c>
      <c r="E15" s="7">
        <f>Pivot!E95</f>
        <v>33192324</v>
      </c>
      <c r="F15" s="7">
        <f>Pivot!F95</f>
        <v>0</v>
      </c>
    </row>
    <row r="16" spans="1:7" x14ac:dyDescent="0.25">
      <c r="B16" t="str">
        <f>Pivot!B96</f>
        <v>Growth</v>
      </c>
      <c r="C16" t="str">
        <f>Pivot!C96</f>
        <v>CNG Pipe Orlando</v>
      </c>
      <c r="D16" s="7">
        <f>Pivot!D96</f>
        <v>108675.19</v>
      </c>
      <c r="E16" s="7">
        <f>Pivot!E96</f>
        <v>0</v>
      </c>
      <c r="F16" s="7">
        <f>Pivot!F96</f>
        <v>0</v>
      </c>
    </row>
    <row r="17" spans="2:6" x14ac:dyDescent="0.25">
      <c r="C17" s="2" t="s">
        <v>513</v>
      </c>
      <c r="D17" s="9">
        <f>SUM(D8:D16)</f>
        <v>14831164.530000001</v>
      </c>
      <c r="E17" s="9">
        <f t="shared" ref="E17:F17" si="0">SUM(E8:E16)</f>
        <v>68126336.49000001</v>
      </c>
      <c r="F17" s="9">
        <f t="shared" si="0"/>
        <v>48249446.369999997</v>
      </c>
    </row>
    <row r="18" spans="2:6" x14ac:dyDescent="0.25">
      <c r="D18" s="7"/>
      <c r="E18" s="7"/>
      <c r="F18" s="7"/>
    </row>
    <row r="19" spans="2:6" x14ac:dyDescent="0.25">
      <c r="B19" t="str">
        <f>Pivot!B97</f>
        <v>Reliability, Resiliency, and Efficiency</v>
      </c>
      <c r="C19" t="str">
        <f>Pivot!C97</f>
        <v>Blue Marlin LNG</v>
      </c>
      <c r="D19" s="8">
        <f>Pivot!D97</f>
        <v>-6250.51</v>
      </c>
      <c r="E19" s="8">
        <f>Pivot!E97</f>
        <v>0</v>
      </c>
      <c r="F19" s="8">
        <f>Pivot!F97</f>
        <v>0</v>
      </c>
    </row>
    <row r="20" spans="2:6" x14ac:dyDescent="0.25">
      <c r="C20" s="2" t="s">
        <v>513</v>
      </c>
      <c r="D20" s="9">
        <f>SUM(D19:D19)</f>
        <v>-6250.51</v>
      </c>
      <c r="E20" s="9">
        <f>SUM(E19:E19)</f>
        <v>0</v>
      </c>
      <c r="F20" s="9">
        <f>SUM(F19:F19)</f>
        <v>0</v>
      </c>
    </row>
    <row r="22" spans="2:6" ht="15.75" thickBot="1" x14ac:dyDescent="0.3">
      <c r="B22" s="2" t="s">
        <v>567</v>
      </c>
      <c r="D22" s="11">
        <f>+D17+D20</f>
        <v>14824914.020000001</v>
      </c>
      <c r="E22" s="11">
        <f t="shared" ref="E22:F22" si="1">+E17+E20</f>
        <v>68126336.49000001</v>
      </c>
      <c r="F22" s="11">
        <f t="shared" si="1"/>
        <v>48249446.369999997</v>
      </c>
    </row>
    <row r="23" spans="2:6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8BE7-19BB-40D6-80C7-B1F795B7FD6F}">
  <sheetPr>
    <pageSetUpPr fitToPage="1"/>
  </sheetPr>
  <dimension ref="A1:E25"/>
  <sheetViews>
    <sheetView workbookViewId="0">
      <selection activeCell="B21" sqref="B21"/>
    </sheetView>
  </sheetViews>
  <sheetFormatPr defaultRowHeight="15" x14ac:dyDescent="0.25"/>
  <cols>
    <col min="1" max="1" width="34.140625" bestFit="1" customWidth="1"/>
    <col min="2" max="2" width="56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522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Pivot!B5</f>
        <v>Reliability, Resiliency, and Efficiency</v>
      </c>
      <c r="B8" t="str">
        <f>Pivot!C5</f>
        <v>Technology Projects - CE Council Initiatives 2023</v>
      </c>
      <c r="C8" s="8">
        <f>Pivot!D5</f>
        <v>0</v>
      </c>
      <c r="D8" s="8">
        <f>Pivot!E5</f>
        <v>495000</v>
      </c>
      <c r="E8" s="8">
        <f>Pivot!F5</f>
        <v>0</v>
      </c>
    </row>
    <row r="9" spans="1:5" x14ac:dyDescent="0.25">
      <c r="A9" t="str">
        <f>Pivot!B6</f>
        <v>Reliability, Resiliency, and Efficiency</v>
      </c>
      <c r="B9" t="str">
        <f>Pivot!C6</f>
        <v>Technology Projects - CE Council Initiatives 2024</v>
      </c>
      <c r="C9" s="7">
        <f>Pivot!D6</f>
        <v>0</v>
      </c>
      <c r="D9" s="7">
        <f>Pivot!E6</f>
        <v>0</v>
      </c>
      <c r="E9" s="7">
        <f>Pivot!F6</f>
        <v>561000</v>
      </c>
    </row>
    <row r="10" spans="1:5" x14ac:dyDescent="0.25">
      <c r="A10" t="str">
        <f>Pivot!B7</f>
        <v>Reliability, Resiliency, and Efficiency</v>
      </c>
      <c r="B10" t="str">
        <f>Pivot!C7</f>
        <v>Technology Projects - CE Strategy Digitilization 2024</v>
      </c>
      <c r="C10" s="7">
        <f>Pivot!D7</f>
        <v>0</v>
      </c>
      <c r="D10" s="7">
        <f>Pivot!E7</f>
        <v>0</v>
      </c>
      <c r="E10" s="7">
        <f>Pivot!F7</f>
        <v>2227500</v>
      </c>
    </row>
    <row r="11" spans="1:5" x14ac:dyDescent="0.25">
      <c r="A11" t="str">
        <f>Pivot!B8</f>
        <v>Reliability, Resiliency, and Efficiency</v>
      </c>
      <c r="B11" t="str">
        <f>Pivot!C8</f>
        <v>Technology Projects - Chatbot/Virtual Assistant</v>
      </c>
      <c r="C11" s="7">
        <f>Pivot!D8</f>
        <v>0</v>
      </c>
      <c r="D11" s="7">
        <f>Pivot!E8</f>
        <v>165000</v>
      </c>
      <c r="E11" s="7">
        <f>Pivot!F8</f>
        <v>0</v>
      </c>
    </row>
    <row r="12" spans="1:5" x14ac:dyDescent="0.25">
      <c r="A12" t="str">
        <f>Pivot!B9</f>
        <v>Reliability, Resiliency, and Efficiency</v>
      </c>
      <c r="B12" t="str">
        <f>Pivot!C9</f>
        <v>Technology Projects - Customer Data/Omni-channel Platform</v>
      </c>
      <c r="C12" s="7">
        <f>Pivot!D9</f>
        <v>0</v>
      </c>
      <c r="D12" s="7">
        <f>Pivot!E9</f>
        <v>247500</v>
      </c>
      <c r="E12" s="7">
        <f>Pivot!F9</f>
        <v>0</v>
      </c>
    </row>
    <row r="13" spans="1:5" x14ac:dyDescent="0.25">
      <c r="A13" t="str">
        <f>Pivot!B10</f>
        <v>Reliability, Resiliency, and Efficiency</v>
      </c>
      <c r="B13" t="str">
        <f>Pivot!C10</f>
        <v>Technology Projects - Digital Billing Experience</v>
      </c>
      <c r="C13" s="7">
        <f>Pivot!D10</f>
        <v>1077169.81</v>
      </c>
      <c r="D13" s="7">
        <f>Pivot!E10</f>
        <v>495000</v>
      </c>
      <c r="E13" s="7">
        <f>Pivot!F10</f>
        <v>200000</v>
      </c>
    </row>
    <row r="14" spans="1:5" x14ac:dyDescent="0.25">
      <c r="A14" t="str">
        <f>Pivot!B11</f>
        <v>Reliability, Resiliency, and Efficiency</v>
      </c>
      <c r="B14" t="str">
        <f>Pivot!C11</f>
        <v>Technology Projects - New Construction Portal</v>
      </c>
      <c r="C14" s="7">
        <f>Pivot!D11</f>
        <v>0</v>
      </c>
      <c r="D14" s="7">
        <f>Pivot!E11</f>
        <v>500000</v>
      </c>
      <c r="E14" s="7">
        <f>Pivot!F11</f>
        <v>0</v>
      </c>
    </row>
    <row r="15" spans="1:5" x14ac:dyDescent="0.25">
      <c r="A15" t="str">
        <f>Pivot!B12</f>
        <v>Reliability, Resiliency, and Efficiency</v>
      </c>
      <c r="B15" t="str">
        <f>Pivot!C12</f>
        <v>Technology Projects - Paper Re-Design</v>
      </c>
      <c r="C15" s="7">
        <f>Pivot!D12</f>
        <v>708373.6100000001</v>
      </c>
      <c r="D15" s="7">
        <f>Pivot!E12</f>
        <v>247500</v>
      </c>
      <c r="E15" s="7">
        <f>Pivot!F12</f>
        <v>0</v>
      </c>
    </row>
    <row r="16" spans="1:5" x14ac:dyDescent="0.25">
      <c r="A16" t="str">
        <f>Pivot!B13</f>
        <v>Reliability, Resiliency, and Efficiency</v>
      </c>
      <c r="B16" t="str">
        <f>Pivot!C13</f>
        <v>Technology Projects - PGS Customer Experience SW Project</v>
      </c>
      <c r="C16" s="7">
        <f>Pivot!D13</f>
        <v>85888.35</v>
      </c>
      <c r="D16" s="7">
        <f>Pivot!E13</f>
        <v>577500</v>
      </c>
      <c r="E16" s="7">
        <f>Pivot!F13</f>
        <v>165000</v>
      </c>
    </row>
    <row r="17" spans="1:5" x14ac:dyDescent="0.25">
      <c r="A17" t="str">
        <f>Pivot!B14</f>
        <v>Reliability, Resiliency, and Efficiency</v>
      </c>
      <c r="B17" t="str">
        <f>Pivot!C14</f>
        <v>Technology Projects - Prepaid Program</v>
      </c>
      <c r="C17" s="7">
        <f>Pivot!D14</f>
        <v>0</v>
      </c>
      <c r="D17" s="7">
        <f>Pivot!E14</f>
        <v>165000</v>
      </c>
      <c r="E17" s="7">
        <f>Pivot!F14</f>
        <v>0</v>
      </c>
    </row>
    <row r="18" spans="1:5" x14ac:dyDescent="0.25">
      <c r="A18" t="str">
        <f>Pivot!B15</f>
        <v>Reliability, Resiliency, and Efficiency</v>
      </c>
      <c r="B18" t="str">
        <f>Pivot!C15</f>
        <v>Technology Projects - Website &amp; Portal Automation 2024</v>
      </c>
      <c r="C18" s="7">
        <f>Pivot!D15</f>
        <v>0</v>
      </c>
      <c r="D18" s="7">
        <f>Pivot!E15</f>
        <v>0</v>
      </c>
      <c r="E18" s="7">
        <f>Pivot!F15</f>
        <v>495000</v>
      </c>
    </row>
    <row r="19" spans="1:5" x14ac:dyDescent="0.25">
      <c r="A19" t="str">
        <f>Pivot!B16</f>
        <v>Reliability, Resiliency, and Efficiency</v>
      </c>
      <c r="B19" t="str">
        <f>Pivot!C16</f>
        <v>Technology Projects - CMS &amp; Web Platform 2022</v>
      </c>
      <c r="C19" s="7">
        <f>Pivot!D16</f>
        <v>500681.32999999996</v>
      </c>
      <c r="D19" s="7">
        <f>Pivot!E16</f>
        <v>0</v>
      </c>
      <c r="E19" s="7">
        <f>Pivot!F16</f>
        <v>0</v>
      </c>
    </row>
    <row r="20" spans="1:5" x14ac:dyDescent="0.25">
      <c r="A20" t="str">
        <f>Pivot!B17</f>
        <v>Reliability, Resiliency, and Efficiency</v>
      </c>
      <c r="B20" t="str">
        <f>Pivot!C17</f>
        <v>Technology Projects - PGS CCM and IVR</v>
      </c>
      <c r="C20" s="7">
        <f>Pivot!D17</f>
        <v>1311834.6399999999</v>
      </c>
      <c r="D20" s="7">
        <f>Pivot!E17</f>
        <v>0</v>
      </c>
      <c r="E20" s="7">
        <f>Pivot!F17</f>
        <v>0</v>
      </c>
    </row>
    <row r="21" spans="1:5" x14ac:dyDescent="0.25">
      <c r="A21" t="str">
        <f>Pivot!B18</f>
        <v>Reliability, Resiliency, and Efficiency</v>
      </c>
      <c r="B21" t="str">
        <f>Pivot!C18</f>
        <v>Technology Projects - PGS CMS &amp; Web Platform</v>
      </c>
      <c r="C21" s="7">
        <f>Pivot!D18</f>
        <v>309181.89</v>
      </c>
      <c r="D21" s="7">
        <f>Pivot!E18</f>
        <v>0</v>
      </c>
      <c r="E21" s="7">
        <f>Pivot!F18</f>
        <v>0</v>
      </c>
    </row>
    <row r="22" spans="1:5" x14ac:dyDescent="0.25">
      <c r="B22" s="2" t="s">
        <v>519</v>
      </c>
      <c r="C22" s="9">
        <f>SUM(C8:C21)</f>
        <v>3993129.6300000004</v>
      </c>
      <c r="D22" s="9">
        <f>SUM(D8:D21)</f>
        <v>2892500</v>
      </c>
      <c r="E22" s="9">
        <f>SUM(E8:E21)</f>
        <v>3648500</v>
      </c>
    </row>
    <row r="24" spans="1:5" ht="15.75" thickBot="1" x14ac:dyDescent="0.3">
      <c r="A24" s="2" t="s">
        <v>523</v>
      </c>
      <c r="C24" s="11">
        <f>+C22</f>
        <v>3993129.6300000004</v>
      </c>
      <c r="D24" s="11">
        <f t="shared" ref="D24:E24" si="0">+D22</f>
        <v>2892500</v>
      </c>
      <c r="E24" s="11">
        <f t="shared" si="0"/>
        <v>3648500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6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C66C-6DD9-4507-9674-5C888C2FAC02}">
  <sheetPr>
    <pageSetUpPr fitToPage="1"/>
  </sheetPr>
  <dimension ref="A1:E25"/>
  <sheetViews>
    <sheetView tabSelected="1" workbookViewId="0">
      <selection activeCell="B30" sqref="B30"/>
    </sheetView>
  </sheetViews>
  <sheetFormatPr defaultRowHeight="15" x14ac:dyDescent="0.25"/>
  <cols>
    <col min="1" max="1" width="34.140625" bestFit="1" customWidth="1"/>
    <col min="2" max="2" width="53.285156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521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Pivot!B19</f>
        <v>Reliability, Resiliency, and Efficiency</v>
      </c>
      <c r="B8" t="str">
        <f>Pivot!C19</f>
        <v>AMI Pilot</v>
      </c>
      <c r="C8" s="8">
        <f>Pivot!D19</f>
        <v>0</v>
      </c>
      <c r="D8" s="8">
        <f>Pivot!E19</f>
        <v>0</v>
      </c>
      <c r="E8" s="8">
        <f>Pivot!F19</f>
        <v>2200000</v>
      </c>
    </row>
    <row r="9" spans="1:5" x14ac:dyDescent="0.25">
      <c r="A9" t="str">
        <f>Pivot!B20</f>
        <v>Reliability, Resiliency, and Efficiency</v>
      </c>
      <c r="B9" t="str">
        <f>Pivot!C20</f>
        <v>Cathodic Protection</v>
      </c>
      <c r="C9" s="7">
        <f>Pivot!D20</f>
        <v>3296778.4400000009</v>
      </c>
      <c r="D9" s="7">
        <f>Pivot!E20</f>
        <v>2454999.96</v>
      </c>
      <c r="E9" s="7">
        <f>Pivot!F20</f>
        <v>2641000</v>
      </c>
    </row>
    <row r="10" spans="1:5" x14ac:dyDescent="0.25">
      <c r="A10" t="str">
        <f>Pivot!B21</f>
        <v>Reliability, Resiliency, and Efficiency</v>
      </c>
      <c r="B10" t="str">
        <f>Pivot!C21</f>
        <v>Distribution System Improvements</v>
      </c>
      <c r="C10" s="7">
        <f>Pivot!D21</f>
        <v>5428740.3900000015</v>
      </c>
      <c r="D10" s="7">
        <f>Pivot!E21</f>
        <v>2976059.52</v>
      </c>
      <c r="E10" s="7">
        <f>Pivot!F21</f>
        <v>3510929.2800000003</v>
      </c>
    </row>
    <row r="11" spans="1:5" x14ac:dyDescent="0.25">
      <c r="A11" t="str">
        <f>Pivot!B22</f>
        <v>Reliability, Resiliency, and Efficiency</v>
      </c>
      <c r="B11" t="str">
        <f>Pivot!C22</f>
        <v>Improvements to  Property - Miami Service Center</v>
      </c>
      <c r="C11" s="7">
        <f>Pivot!D22</f>
        <v>544265.86</v>
      </c>
      <c r="D11" s="7">
        <f>Pivot!E22</f>
        <v>0</v>
      </c>
      <c r="E11" s="7">
        <f>Pivot!F22</f>
        <v>0</v>
      </c>
    </row>
    <row r="12" spans="1:5" x14ac:dyDescent="0.25">
      <c r="A12" t="str">
        <f>Pivot!B23</f>
        <v>Reliability, Resiliency, and Efficiency</v>
      </c>
      <c r="B12" t="str">
        <f>Pivot!C23</f>
        <v>Improvements to  Property - Orlando Service Center</v>
      </c>
      <c r="C12" s="7">
        <f>Pivot!D23</f>
        <v>0</v>
      </c>
      <c r="D12" s="7">
        <f>Pivot!E23</f>
        <v>0</v>
      </c>
      <c r="E12" s="7">
        <f>Pivot!F23</f>
        <v>8000000</v>
      </c>
    </row>
    <row r="13" spans="1:5" x14ac:dyDescent="0.25">
      <c r="A13" t="str">
        <f>Pivot!B24</f>
        <v>Reliability, Resiliency, and Efficiency</v>
      </c>
      <c r="B13" t="str">
        <f>Pivot!C24</f>
        <v>Improvements to Property - Gas Worx</v>
      </c>
      <c r="C13" s="7">
        <f>Pivot!D24</f>
        <v>0</v>
      </c>
      <c r="D13" s="7">
        <f>Pivot!E24</f>
        <v>0</v>
      </c>
      <c r="E13" s="7">
        <f>Pivot!F24</f>
        <v>1100000</v>
      </c>
    </row>
    <row r="14" spans="1:5" x14ac:dyDescent="0.25">
      <c r="A14" t="str">
        <f>Pivot!B25</f>
        <v>Reliability, Resiliency, and Efficiency</v>
      </c>
      <c r="B14" t="str">
        <f>Pivot!C25</f>
        <v>Improvements to Property - Service Centers</v>
      </c>
      <c r="C14" s="7">
        <f>Pivot!D25</f>
        <v>1850381.7200000002</v>
      </c>
      <c r="D14" s="7">
        <f>Pivot!E25</f>
        <v>2958724.33</v>
      </c>
      <c r="E14" s="7">
        <f>Pivot!F25</f>
        <v>3023219</v>
      </c>
    </row>
    <row r="15" spans="1:5" x14ac:dyDescent="0.25">
      <c r="A15" t="str">
        <f>Pivot!B26</f>
        <v>Reliability, Resiliency, and Efficiency</v>
      </c>
      <c r="B15" t="str">
        <f>Pivot!C26</f>
        <v>Main Replacements</v>
      </c>
      <c r="C15" s="7">
        <f>Pivot!D26</f>
        <v>17629519.200000003</v>
      </c>
      <c r="D15" s="7">
        <f>Pivot!E26</f>
        <v>15000000</v>
      </c>
      <c r="E15" s="7">
        <f>Pivot!F26</f>
        <v>16832000</v>
      </c>
    </row>
    <row r="16" spans="1:5" x14ac:dyDescent="0.25">
      <c r="A16" t="str">
        <f>Pivot!B27</f>
        <v>Reliability, Resiliency, and Efficiency</v>
      </c>
      <c r="B16" t="str">
        <f>Pivot!C27</f>
        <v>Miscellaneous Non-Revenue Producing</v>
      </c>
      <c r="C16" s="7">
        <f>Pivot!D27</f>
        <v>95648.42</v>
      </c>
      <c r="D16" s="7">
        <f>Pivot!E27</f>
        <v>0</v>
      </c>
      <c r="E16" s="7">
        <f>Pivot!F27</f>
        <v>300000</v>
      </c>
    </row>
    <row r="17" spans="1:5" x14ac:dyDescent="0.25">
      <c r="A17" t="str">
        <f>Pivot!B28</f>
        <v>Reliability, Resiliency, and Efficiency</v>
      </c>
      <c r="B17" t="str">
        <f>Pivot!C28</f>
        <v>Periodic Meter Changeouts</v>
      </c>
      <c r="C17" s="7">
        <f>Pivot!D28</f>
        <v>0</v>
      </c>
      <c r="D17" s="7">
        <f>Pivot!E28</f>
        <v>0</v>
      </c>
      <c r="E17" s="7">
        <f>Pivot!F28</f>
        <v>7800000</v>
      </c>
    </row>
    <row r="18" spans="1:5" x14ac:dyDescent="0.25">
      <c r="A18" t="str">
        <f>Pivot!B29</f>
        <v>Reliability, Resiliency, and Efficiency</v>
      </c>
      <c r="B18" t="str">
        <f>Pivot!C29</f>
        <v>Service Line Replacements</v>
      </c>
      <c r="C18" s="7">
        <f>Pivot!D29</f>
        <v>7622982.3600000003</v>
      </c>
      <c r="D18" s="7">
        <f>Pivot!E29</f>
        <v>6785003.6200000001</v>
      </c>
      <c r="E18" s="7">
        <f>Pivot!F29</f>
        <v>7747937</v>
      </c>
    </row>
    <row r="19" spans="1:5" x14ac:dyDescent="0.25">
      <c r="A19" t="str">
        <f>Pivot!B30</f>
        <v>Reliability, Resiliency, and Efficiency</v>
      </c>
      <c r="B19" t="str">
        <f>Pivot!C30</f>
        <v>Tools &amp; Equipment</v>
      </c>
      <c r="C19" s="7">
        <f>Pivot!D30</f>
        <v>1359563.7200000002</v>
      </c>
      <c r="D19" s="7">
        <f>Pivot!E30</f>
        <v>1454064</v>
      </c>
      <c r="E19" s="7">
        <f>Pivot!F30</f>
        <v>2093294.6500000001</v>
      </c>
    </row>
    <row r="20" spans="1:5" x14ac:dyDescent="0.25">
      <c r="A20" t="str">
        <f>Pivot!B31</f>
        <v>Reliability, Resiliency, and Efficiency</v>
      </c>
      <c r="B20" t="str">
        <f>Pivot!C31</f>
        <v>Vehicles</v>
      </c>
      <c r="C20" s="7">
        <f>Pivot!D31</f>
        <v>5180521.3900000006</v>
      </c>
      <c r="D20" s="7">
        <f>Pivot!E31</f>
        <v>4757971</v>
      </c>
      <c r="E20" s="7">
        <f>Pivot!F31</f>
        <v>8300005</v>
      </c>
    </row>
    <row r="21" spans="1:5" x14ac:dyDescent="0.25">
      <c r="A21" t="str">
        <f>Pivot!B32</f>
        <v>Reliability, Resiliency, and Efficiency</v>
      </c>
      <c r="B21" t="str">
        <f>Pivot!C32</f>
        <v>Technology Projects - Office Equipment</v>
      </c>
      <c r="C21" s="7">
        <f>Pivot!D32</f>
        <v>525013.58000000007</v>
      </c>
      <c r="D21" s="7">
        <f>Pivot!E32</f>
        <v>633966.33000000007</v>
      </c>
      <c r="E21" s="7">
        <f>Pivot!F32</f>
        <v>410896.96</v>
      </c>
    </row>
    <row r="22" spans="1:5" x14ac:dyDescent="0.25">
      <c r="B22" s="2" t="s">
        <v>519</v>
      </c>
      <c r="C22" s="9">
        <f>SUM(C8:C21)</f>
        <v>43533415.080000006</v>
      </c>
      <c r="D22" s="9">
        <f t="shared" ref="D22:E22" si="0">SUM(D8:D21)</f>
        <v>37020788.760000005</v>
      </c>
      <c r="E22" s="9">
        <f t="shared" si="0"/>
        <v>63959281.890000001</v>
      </c>
    </row>
    <row r="24" spans="1:5" ht="15.75" thickBot="1" x14ac:dyDescent="0.3">
      <c r="A24" s="2" t="s">
        <v>520</v>
      </c>
      <c r="C24" s="11">
        <f>+C22</f>
        <v>43533415.080000006</v>
      </c>
      <c r="D24" s="11">
        <f t="shared" ref="D24:E24" si="1">+D22</f>
        <v>37020788.760000005</v>
      </c>
      <c r="E24" s="11">
        <f t="shared" si="1"/>
        <v>63959281.890000001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0C53-2E3D-452A-98BD-55A0EA1EDEA7}">
  <sheetPr>
    <pageSetUpPr fitToPage="1"/>
  </sheetPr>
  <dimension ref="A1:E70"/>
  <sheetViews>
    <sheetView topLeftCell="A43" zoomScale="120" zoomScaleNormal="120" workbookViewId="0">
      <selection activeCell="D71" sqref="D71"/>
    </sheetView>
  </sheetViews>
  <sheetFormatPr defaultRowHeight="15" x14ac:dyDescent="0.25"/>
  <cols>
    <col min="1" max="1" width="34.140625" bestFit="1" customWidth="1"/>
    <col min="2" max="2" width="62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518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Pivot!B33</f>
        <v>Growth</v>
      </c>
      <c r="B8" t="str">
        <f>Pivot!C33</f>
        <v>Gas Heat Pump (GHP)</v>
      </c>
      <c r="C8" s="8">
        <f>Pivot!D33</f>
        <v>0</v>
      </c>
      <c r="D8" s="8">
        <f>Pivot!E33</f>
        <v>500000</v>
      </c>
      <c r="E8" s="8">
        <f>Pivot!F33</f>
        <v>125000</v>
      </c>
    </row>
    <row r="9" spans="1:5" x14ac:dyDescent="0.25">
      <c r="A9" t="str">
        <f>Pivot!B34</f>
        <v>Growth</v>
      </c>
      <c r="B9" t="str">
        <f>Pivot!C34</f>
        <v>Main-FGT to Big Bend Lateral Ph2</v>
      </c>
      <c r="C9" s="7">
        <f>Pivot!D34</f>
        <v>32495819.449999999</v>
      </c>
      <c r="D9" s="7">
        <f>Pivot!E34</f>
        <v>0</v>
      </c>
      <c r="E9" s="7">
        <f>Pivot!F34</f>
        <v>0</v>
      </c>
    </row>
    <row r="10" spans="1:5" x14ac:dyDescent="0.25">
      <c r="A10" t="str">
        <f>Pivot!B35</f>
        <v>Growth</v>
      </c>
      <c r="B10" t="str">
        <f>Pivot!C35</f>
        <v>Main-Greater Orlando Aviation Auth</v>
      </c>
      <c r="C10" s="7">
        <f>Pivot!D35</f>
        <v>1118420.3999999999</v>
      </c>
      <c r="D10" s="7">
        <f>Pivot!E35</f>
        <v>0</v>
      </c>
      <c r="E10" s="7">
        <f>Pivot!F35</f>
        <v>0</v>
      </c>
    </row>
    <row r="11" spans="1:5" x14ac:dyDescent="0.25">
      <c r="A11" t="str">
        <f>Pivot!B36</f>
        <v>Growth</v>
      </c>
      <c r="B11" t="str">
        <f>Pivot!C36</f>
        <v>Main-Silverleaf Village Developer</v>
      </c>
      <c r="C11" s="7">
        <f>Pivot!D36</f>
        <v>1512805.9700000002</v>
      </c>
      <c r="D11" s="7">
        <f>Pivot!E36</f>
        <v>0</v>
      </c>
      <c r="E11" s="7">
        <f>Pivot!F36</f>
        <v>0</v>
      </c>
    </row>
    <row r="12" spans="1:5" x14ac:dyDescent="0.25">
      <c r="A12" t="str">
        <f>Pivot!B37</f>
        <v>Growth</v>
      </c>
      <c r="B12" t="str">
        <f>Pivot!C37</f>
        <v>Measuring and Regulation Station Equipment</v>
      </c>
      <c r="C12" s="7">
        <f>Pivot!D37</f>
        <v>4386746.5699999994</v>
      </c>
      <c r="D12" s="7">
        <f>Pivot!E37</f>
        <v>4839781.8500000006</v>
      </c>
      <c r="E12" s="7">
        <f>Pivot!F37</f>
        <v>7509918</v>
      </c>
    </row>
    <row r="13" spans="1:5" x14ac:dyDescent="0.25">
      <c r="A13" t="str">
        <f>Pivot!B38</f>
        <v>Growth</v>
      </c>
      <c r="B13" t="str">
        <f>Pivot!C38</f>
        <v>Meters</v>
      </c>
      <c r="C13" s="7">
        <f>Pivot!D38</f>
        <v>8045118.1600000001</v>
      </c>
      <c r="D13" s="7">
        <f>Pivot!E38</f>
        <v>7187832</v>
      </c>
      <c r="E13" s="7">
        <f>Pivot!F38</f>
        <v>7733200</v>
      </c>
    </row>
    <row r="14" spans="1:5" x14ac:dyDescent="0.25">
      <c r="A14" t="str">
        <f>Pivot!B39</f>
        <v>Growth</v>
      </c>
      <c r="B14" t="str">
        <f>Pivot!C39</f>
        <v>Meters and Regulators - Commercial</v>
      </c>
      <c r="C14" s="7">
        <f>Pivot!D39</f>
        <v>3556868.5100000002</v>
      </c>
      <c r="D14" s="7">
        <f>Pivot!E39</f>
        <v>3824180.28</v>
      </c>
      <c r="E14" s="7">
        <f>Pivot!F39</f>
        <v>4121817.2399999998</v>
      </c>
    </row>
    <row r="15" spans="1:5" x14ac:dyDescent="0.25">
      <c r="A15" t="str">
        <f>Pivot!B40</f>
        <v>Growth</v>
      </c>
      <c r="B15" t="str">
        <f>Pivot!C40</f>
        <v>Meters and Regulators - Commercial Install</v>
      </c>
      <c r="C15" s="7">
        <f>Pivot!D40</f>
        <v>4302072.0199999996</v>
      </c>
      <c r="D15" s="7">
        <f>Pivot!E40</f>
        <v>3064814.5200000005</v>
      </c>
      <c r="E15" s="7">
        <f>Pivot!F40</f>
        <v>2970030.1199999996</v>
      </c>
    </row>
    <row r="16" spans="1:5" x14ac:dyDescent="0.25">
      <c r="A16" t="str">
        <f>Pivot!B41</f>
        <v>Growth</v>
      </c>
      <c r="B16" t="str">
        <f>Pivot!C41</f>
        <v>Meters and Regulators - Residential</v>
      </c>
      <c r="C16" s="7">
        <f>Pivot!D41</f>
        <v>2176702.8800000004</v>
      </c>
      <c r="D16" s="7">
        <f>Pivot!E41</f>
        <v>1051083.6000000001</v>
      </c>
      <c r="E16" s="7">
        <f>Pivot!F41</f>
        <v>964591.68</v>
      </c>
    </row>
    <row r="17" spans="1:5" x14ac:dyDescent="0.25">
      <c r="A17" t="str">
        <f>Pivot!B42</f>
        <v>Growth</v>
      </c>
      <c r="B17" t="str">
        <f>Pivot!C42</f>
        <v>Meters and Regulators - Residential Install</v>
      </c>
      <c r="C17" s="7">
        <f>Pivot!D42</f>
        <v>7970355.5899999989</v>
      </c>
      <c r="D17" s="7">
        <f>Pivot!E42</f>
        <v>7276604.6400000006</v>
      </c>
      <c r="E17" s="7">
        <f>Pivot!F42</f>
        <v>6879736.0800000001</v>
      </c>
    </row>
    <row r="18" spans="1:5" x14ac:dyDescent="0.25">
      <c r="A18" t="str">
        <f>Pivot!B43</f>
        <v>Growth</v>
      </c>
      <c r="B18" t="str">
        <f>Pivot!C43</f>
        <v>New Revenue Mains</v>
      </c>
      <c r="C18" s="7">
        <f>Pivot!D43</f>
        <v>43548482.160000004</v>
      </c>
      <c r="D18" s="7">
        <f>Pivot!E43</f>
        <v>56805292.020000003</v>
      </c>
      <c r="E18" s="7">
        <f>Pivot!F43</f>
        <v>55461916.200000003</v>
      </c>
    </row>
    <row r="19" spans="1:5" x14ac:dyDescent="0.25">
      <c r="A19" t="str">
        <f>Pivot!B44</f>
        <v>Growth</v>
      </c>
      <c r="B19" t="str">
        <f>Pivot!C44</f>
        <v>New Revenue Services</v>
      </c>
      <c r="C19" s="7">
        <f>Pivot!D44</f>
        <v>61454959.859999999</v>
      </c>
      <c r="D19" s="7">
        <f>Pivot!E44</f>
        <v>62740128.839999996</v>
      </c>
      <c r="E19" s="7">
        <f>Pivot!F44</f>
        <v>60239652.479999997</v>
      </c>
    </row>
    <row r="20" spans="1:5" x14ac:dyDescent="0.25">
      <c r="A20" t="str">
        <f>Pivot!B45</f>
        <v>Growth</v>
      </c>
      <c r="B20" t="str">
        <f>Pivot!C45</f>
        <v>Regulators</v>
      </c>
      <c r="C20" s="7">
        <f>Pivot!D45</f>
        <v>1647152.7100000002</v>
      </c>
      <c r="D20" s="7">
        <f>Pivot!E45</f>
        <v>905350.04</v>
      </c>
      <c r="E20" s="7">
        <f>Pivot!F45</f>
        <v>974000</v>
      </c>
    </row>
    <row r="21" spans="1:5" x14ac:dyDescent="0.25">
      <c r="A21" t="str">
        <f>Pivot!B46</f>
        <v>Growth</v>
      </c>
      <c r="B21" t="str">
        <f>Pivot!C46</f>
        <v>Southwest Lakeland Loop</v>
      </c>
      <c r="C21" s="7">
        <f>Pivot!D46</f>
        <v>2200860.7200000002</v>
      </c>
      <c r="D21" s="7">
        <f>Pivot!E46</f>
        <v>0</v>
      </c>
      <c r="E21" s="7">
        <f>Pivot!F46</f>
        <v>0</v>
      </c>
    </row>
    <row r="22" spans="1:5" x14ac:dyDescent="0.25">
      <c r="B22" s="2" t="s">
        <v>513</v>
      </c>
      <c r="C22" s="9">
        <f>SUM(C8:C21)</f>
        <v>174416365</v>
      </c>
      <c r="D22" s="9">
        <f>SUM(D8:D21)</f>
        <v>148195067.78999999</v>
      </c>
      <c r="E22" s="9">
        <f>SUM(E8:E21)</f>
        <v>146979861.79999998</v>
      </c>
    </row>
    <row r="23" spans="1:5" x14ac:dyDescent="0.25">
      <c r="C23" s="7"/>
      <c r="D23" s="7"/>
      <c r="E23" s="7"/>
    </row>
    <row r="24" spans="1:5" x14ac:dyDescent="0.25">
      <c r="A24" t="str">
        <f>Pivot!B47</f>
        <v>Reliability, Resiliency, and Efficiency</v>
      </c>
      <c r="B24" t="str">
        <f>Pivot!C47</f>
        <v>Distribution System Improvements</v>
      </c>
      <c r="C24" s="8">
        <f>Pivot!D47</f>
        <v>1943100.5099999998</v>
      </c>
      <c r="D24" s="8">
        <f>Pivot!E47</f>
        <v>13526640</v>
      </c>
      <c r="E24" s="8">
        <f>Pivot!F47</f>
        <v>3358763</v>
      </c>
    </row>
    <row r="25" spans="1:5" x14ac:dyDescent="0.25">
      <c r="A25" t="str">
        <f>Pivot!B48</f>
        <v>Reliability, Resiliency, and Efficiency</v>
      </c>
      <c r="B25" t="str">
        <f>Pivot!C48</f>
        <v>GPS Barcoding Program</v>
      </c>
      <c r="C25" s="7">
        <f>Pivot!D48</f>
        <v>0</v>
      </c>
      <c r="D25" s="7">
        <f>Pivot!E48</f>
        <v>300000</v>
      </c>
      <c r="E25" s="7">
        <f>Pivot!F48</f>
        <v>300000</v>
      </c>
    </row>
    <row r="26" spans="1:5" x14ac:dyDescent="0.25">
      <c r="A26" t="str">
        <f>Pivot!B49</f>
        <v>Reliability, Resiliency, and Efficiency</v>
      </c>
      <c r="B26" t="str">
        <f>Pivot!C49</f>
        <v>Main Replacements</v>
      </c>
      <c r="C26" s="7">
        <f>Pivot!D49</f>
        <v>852376.77000000014</v>
      </c>
      <c r="D26" s="7">
        <f>Pivot!E49</f>
        <v>5523322.1199999992</v>
      </c>
      <c r="E26" s="7">
        <f>Pivot!F49</f>
        <v>3978201.92</v>
      </c>
    </row>
    <row r="27" spans="1:5" x14ac:dyDescent="0.25">
      <c r="A27" t="str">
        <f>Pivot!B50</f>
        <v>Reliability, Resiliency, and Efficiency</v>
      </c>
      <c r="B27" t="str">
        <f>Pivot!C50</f>
        <v>Main Replace-Tampa Downtown</v>
      </c>
      <c r="C27" s="7">
        <f>Pivot!D50</f>
        <v>0</v>
      </c>
      <c r="D27" s="7">
        <f>Pivot!E50</f>
        <v>1054545.5</v>
      </c>
      <c r="E27" s="7">
        <f>Pivot!F50</f>
        <v>10749999</v>
      </c>
    </row>
    <row r="28" spans="1:5" x14ac:dyDescent="0.25">
      <c r="A28" t="str">
        <f>Pivot!B51</f>
        <v>Reliability, Resiliency, and Efficiency</v>
      </c>
      <c r="B28" t="str">
        <f>Pivot!C51</f>
        <v>Measuring and Regulation Station Equipment</v>
      </c>
      <c r="C28" s="7">
        <f>Pivot!D51</f>
        <v>436238.30000000005</v>
      </c>
      <c r="D28" s="7">
        <f>Pivot!E51</f>
        <v>718000</v>
      </c>
      <c r="E28" s="7">
        <f>Pivot!F51</f>
        <v>0</v>
      </c>
    </row>
    <row r="29" spans="1:5" x14ac:dyDescent="0.25">
      <c r="A29" t="str">
        <f>Pivot!B52</f>
        <v>Reliability, Resiliency, and Efficiency</v>
      </c>
      <c r="B29" t="str">
        <f>Pivot!C52</f>
        <v>Municipal Improvements</v>
      </c>
      <c r="C29" s="7">
        <f>Pivot!D52</f>
        <v>17589601.419999998</v>
      </c>
      <c r="D29" s="7">
        <f>Pivot!E52</f>
        <v>10834672</v>
      </c>
      <c r="E29" s="7">
        <f>Pivot!F52</f>
        <v>11492130</v>
      </c>
    </row>
    <row r="30" spans="1:5" x14ac:dyDescent="0.25">
      <c r="A30" t="str">
        <f>Pivot!B53</f>
        <v>Reliability, Resiliency, and Efficiency</v>
      </c>
      <c r="B30" t="str">
        <f>Pivot!C53</f>
        <v>New Revenue Mains</v>
      </c>
      <c r="C30" s="7">
        <f>Pivot!D53</f>
        <v>-601084.11</v>
      </c>
      <c r="D30" s="7">
        <f>Pivot!E53</f>
        <v>0</v>
      </c>
      <c r="E30" s="7">
        <f>Pivot!F53</f>
        <v>0</v>
      </c>
    </row>
    <row r="31" spans="1:5" x14ac:dyDescent="0.25">
      <c r="A31" t="str">
        <f>Pivot!B54</f>
        <v>Reliability, Resiliency, and Efficiency</v>
      </c>
      <c r="B31" t="str">
        <f>Pivot!C54</f>
        <v>PGS Project Tampa Building</v>
      </c>
      <c r="C31" s="7">
        <f>Pivot!D54</f>
        <v>6612085.3800000008</v>
      </c>
      <c r="D31" s="7">
        <f>Pivot!E54</f>
        <v>19046042</v>
      </c>
      <c r="E31" s="7">
        <f>Pivot!F54</f>
        <v>28173525</v>
      </c>
    </row>
    <row r="32" spans="1:5" x14ac:dyDescent="0.25">
      <c r="A32" t="str">
        <f>Pivot!B55</f>
        <v>Reliability, Resiliency, and Efficiency</v>
      </c>
      <c r="B32" t="str">
        <f>Pivot!C55</f>
        <v>Sumterville Dade City Connector</v>
      </c>
      <c r="C32" s="7">
        <f>Pivot!D55</f>
        <v>12665409.169999998</v>
      </c>
      <c r="D32" s="7">
        <f>Pivot!E55</f>
        <v>46943651</v>
      </c>
      <c r="E32" s="7">
        <f>Pivot!F55</f>
        <v>0</v>
      </c>
    </row>
    <row r="33" spans="1:5" x14ac:dyDescent="0.25">
      <c r="A33" t="str">
        <f>Pivot!B56</f>
        <v>Reliability, Resiliency, and Efficiency</v>
      </c>
      <c r="B33" t="str">
        <f>Pivot!C56</f>
        <v>Tampa City Distribution Trunk</v>
      </c>
      <c r="C33" s="7">
        <f>Pivot!D56</f>
        <v>0</v>
      </c>
      <c r="D33" s="7">
        <f>Pivot!E56</f>
        <v>120000</v>
      </c>
      <c r="E33" s="7">
        <f>Pivot!F56</f>
        <v>7138521</v>
      </c>
    </row>
    <row r="34" spans="1:5" x14ac:dyDescent="0.25">
      <c r="A34" t="str">
        <f>Pivot!B57</f>
        <v>Reliability, Resiliency, and Efficiency</v>
      </c>
      <c r="B34" t="str">
        <f>Pivot!C57</f>
        <v>Undetectable Gas Pipes</v>
      </c>
      <c r="C34" s="7">
        <f>Pivot!D57</f>
        <v>0</v>
      </c>
      <c r="D34" s="7">
        <f>Pivot!E57</f>
        <v>0</v>
      </c>
      <c r="E34" s="7">
        <f>Pivot!F57</f>
        <v>4622670.72</v>
      </c>
    </row>
    <row r="35" spans="1:5" x14ac:dyDescent="0.25">
      <c r="A35" t="str">
        <f>Pivot!B58</f>
        <v>Reliability, Resiliency, and Efficiency</v>
      </c>
      <c r="B35" t="str">
        <f>Pivot!C58</f>
        <v>Technology Projects - Capital Investment Planning Solution</v>
      </c>
      <c r="C35" s="7">
        <f>Pivot!D58</f>
        <v>0</v>
      </c>
      <c r="D35" s="7">
        <f>Pivot!E58</f>
        <v>0</v>
      </c>
      <c r="E35" s="7">
        <f>Pivot!F58</f>
        <v>1750000</v>
      </c>
    </row>
    <row r="36" spans="1:5" x14ac:dyDescent="0.25">
      <c r="A36" t="str">
        <f>Pivot!B59</f>
        <v>Reliability, Resiliency, and Efficiency</v>
      </c>
      <c r="B36" t="str">
        <f>Pivot!C59</f>
        <v>Technology Projects - Computers</v>
      </c>
      <c r="C36" s="7">
        <f>Pivot!D59</f>
        <v>113996.64</v>
      </c>
      <c r="D36" s="7">
        <f>Pivot!E59</f>
        <v>120000</v>
      </c>
      <c r="E36" s="7">
        <f>Pivot!F59</f>
        <v>120000</v>
      </c>
    </row>
    <row r="37" spans="1:5" x14ac:dyDescent="0.25">
      <c r="A37" t="str">
        <f>Pivot!B60</f>
        <v>Reliability, Resiliency, and Efficiency</v>
      </c>
      <c r="B37" t="str">
        <f>Pivot!C60</f>
        <v>Technology Projects - Design Tools Upgrade</v>
      </c>
      <c r="C37" s="7">
        <f>Pivot!D60</f>
        <v>0</v>
      </c>
      <c r="D37" s="7">
        <f>Pivot!E60</f>
        <v>100000</v>
      </c>
      <c r="E37" s="7">
        <f>Pivot!F60</f>
        <v>275000</v>
      </c>
    </row>
    <row r="38" spans="1:5" x14ac:dyDescent="0.25">
      <c r="A38" t="str">
        <f>Pivot!B61</f>
        <v>Reliability, Resiliency, and Efficiency</v>
      </c>
      <c r="B38" t="str">
        <f>Pivot!C61</f>
        <v>Technology Projects - ERP Portfolio Optimization 2024</v>
      </c>
      <c r="C38" s="7">
        <f>Pivot!D61</f>
        <v>0</v>
      </c>
      <c r="D38" s="7">
        <f>Pivot!E61</f>
        <v>0</v>
      </c>
      <c r="E38" s="7">
        <f>Pivot!F61</f>
        <v>639600</v>
      </c>
    </row>
    <row r="39" spans="1:5" x14ac:dyDescent="0.25">
      <c r="A39" t="str">
        <f>Pivot!B62</f>
        <v>Reliability, Resiliency, and Efficiency</v>
      </c>
      <c r="B39" t="str">
        <f>Pivot!C62</f>
        <v>Technology Projects - JANA DIMP Software</v>
      </c>
      <c r="C39" s="7">
        <f>Pivot!D62</f>
        <v>0</v>
      </c>
      <c r="D39" s="7">
        <f>Pivot!E62</f>
        <v>1070597</v>
      </c>
      <c r="E39" s="7">
        <f>Pivot!F62</f>
        <v>535300</v>
      </c>
    </row>
    <row r="40" spans="1:5" x14ac:dyDescent="0.25">
      <c r="A40" t="str">
        <f>Pivot!B63</f>
        <v>Reliability, Resiliency, and Efficiency</v>
      </c>
      <c r="B40" t="str">
        <f>Pivot!C63</f>
        <v>Technology Projects - PGAS to FlowCal Migration</v>
      </c>
      <c r="C40" s="7">
        <f>Pivot!D63</f>
        <v>0</v>
      </c>
      <c r="D40" s="7">
        <f>Pivot!E63</f>
        <v>825000</v>
      </c>
      <c r="E40" s="7">
        <f>Pivot!F63</f>
        <v>0</v>
      </c>
    </row>
    <row r="41" spans="1:5" x14ac:dyDescent="0.25">
      <c r="A41" t="str">
        <f>Pivot!B64</f>
        <v>Reliability, Resiliency, and Efficiency</v>
      </c>
      <c r="B41" t="str">
        <f>Pivot!C64</f>
        <v>Technology Projects - PGS Analytics/Feasibility &amp; Power Application</v>
      </c>
      <c r="C41" s="7">
        <f>Pivot!D64</f>
        <v>108627.43</v>
      </c>
      <c r="D41" s="7">
        <f>Pivot!E64</f>
        <v>85000</v>
      </c>
      <c r="E41" s="7">
        <f>Pivot!F64</f>
        <v>0</v>
      </c>
    </row>
    <row r="42" spans="1:5" x14ac:dyDescent="0.25">
      <c r="A42" t="str">
        <f>Pivot!B65</f>
        <v>Reliability, Resiliency, and Efficiency</v>
      </c>
      <c r="B42" t="str">
        <f>Pivot!C65</f>
        <v>Technology Projects - PGS Finance SW Projects</v>
      </c>
      <c r="C42" s="7">
        <f>Pivot!D65</f>
        <v>28746.25</v>
      </c>
      <c r="D42" s="7">
        <f>Pivot!E65</f>
        <v>418600</v>
      </c>
      <c r="E42" s="7">
        <f>Pivot!F65</f>
        <v>63156</v>
      </c>
    </row>
    <row r="43" spans="1:5" x14ac:dyDescent="0.25">
      <c r="A43" t="str">
        <f>Pivot!B66</f>
        <v>Reliability, Resiliency, and Efficiency</v>
      </c>
      <c r="B43" t="str">
        <f>Pivot!C66</f>
        <v>Technology Projects - PGS HR SW Projects</v>
      </c>
      <c r="C43" s="7">
        <f>Pivot!D66</f>
        <v>170451.19</v>
      </c>
      <c r="D43" s="7">
        <f>Pivot!E66</f>
        <v>261489</v>
      </c>
      <c r="E43" s="7">
        <f>Pivot!F66</f>
        <v>149328</v>
      </c>
    </row>
    <row r="44" spans="1:5" x14ac:dyDescent="0.25">
      <c r="A44" t="str">
        <f>Pivot!B67</f>
        <v>Reliability, Resiliency, and Efficiency</v>
      </c>
      <c r="B44" t="str">
        <f>Pivot!C67</f>
        <v>Technology Projects - PGS IT SW Projects</v>
      </c>
      <c r="C44" s="7">
        <f>Pivot!D67</f>
        <v>1384290.59</v>
      </c>
      <c r="D44" s="7">
        <f>Pivot!E67</f>
        <v>753240</v>
      </c>
      <c r="E44" s="7">
        <f>Pivot!F67</f>
        <v>439400</v>
      </c>
    </row>
    <row r="45" spans="1:5" x14ac:dyDescent="0.25">
      <c r="A45" t="str">
        <f>Pivot!B68</f>
        <v>Reliability, Resiliency, and Efficiency</v>
      </c>
      <c r="B45" t="str">
        <f>Pivot!C68</f>
        <v>Technology Projects - Miscellaneous Technology Projects</v>
      </c>
      <c r="C45" s="7">
        <f>Pivot!D68</f>
        <v>0</v>
      </c>
      <c r="D45" s="7">
        <f>Pivot!E68</f>
        <v>800000</v>
      </c>
      <c r="E45" s="7">
        <f>Pivot!F68</f>
        <v>1260000</v>
      </c>
    </row>
    <row r="46" spans="1:5" x14ac:dyDescent="0.25">
      <c r="A46" t="str">
        <f>Pivot!B69</f>
        <v>Reliability, Resiliency, and Efficiency</v>
      </c>
      <c r="B46" t="str">
        <f>Pivot!C69</f>
        <v>Technology Projects - SAS/Data Analytics Tool Upgrade</v>
      </c>
      <c r="C46" s="7">
        <f>Pivot!D69</f>
        <v>0</v>
      </c>
      <c r="D46" s="7">
        <f>Pivot!E69</f>
        <v>200000</v>
      </c>
      <c r="E46" s="7">
        <f>Pivot!F69</f>
        <v>0</v>
      </c>
    </row>
    <row r="47" spans="1:5" x14ac:dyDescent="0.25">
      <c r="A47" t="str">
        <f>Pivot!B70</f>
        <v>Reliability, Resiliency, and Efficiency</v>
      </c>
      <c r="B47" t="str">
        <f>Pivot!C70</f>
        <v>Technology Projects - TSA</v>
      </c>
      <c r="C47" s="7">
        <f>Pivot!D70</f>
        <v>220620.61</v>
      </c>
      <c r="D47" s="7">
        <f>Pivot!E70</f>
        <v>848000</v>
      </c>
      <c r="E47" s="7">
        <f>Pivot!F70</f>
        <v>637500</v>
      </c>
    </row>
    <row r="48" spans="1:5" x14ac:dyDescent="0.25">
      <c r="A48" t="str">
        <f>Pivot!B71</f>
        <v>Reliability, Resiliency, and Efficiency</v>
      </c>
      <c r="B48" t="str">
        <f>Pivot!C71</f>
        <v>Technology Projects - WAM Enhancements 2024</v>
      </c>
      <c r="C48" s="7">
        <f>Pivot!D71</f>
        <v>0</v>
      </c>
      <c r="D48" s="7">
        <f>Pivot!E71</f>
        <v>0</v>
      </c>
      <c r="E48" s="7">
        <f>Pivot!F71</f>
        <v>1500000</v>
      </c>
    </row>
    <row r="49" spans="1:5" x14ac:dyDescent="0.25">
      <c r="A49" t="str">
        <f>Pivot!B72</f>
        <v>Reliability, Resiliency, and Efficiency</v>
      </c>
      <c r="B49" t="str">
        <f>Pivot!C72</f>
        <v>Technology Projects - WAM</v>
      </c>
      <c r="C49" s="7">
        <f>Pivot!D72</f>
        <v>12684283.02</v>
      </c>
      <c r="D49" s="7">
        <f>Pivot!E72</f>
        <v>9945534.8900000006</v>
      </c>
      <c r="E49" s="7">
        <f>Pivot!F72</f>
        <v>0</v>
      </c>
    </row>
    <row r="50" spans="1:5" x14ac:dyDescent="0.25">
      <c r="A50" t="str">
        <f>Pivot!B73</f>
        <v>Reliability, Resiliency, and Efficiency</v>
      </c>
      <c r="B50" t="str">
        <f>Pivot!C73</f>
        <v>Technology Projects - Tools &amp; Equipment</v>
      </c>
      <c r="C50" s="7">
        <f>Pivot!D73</f>
        <v>119582.7</v>
      </c>
      <c r="D50" s="7">
        <f>Pivot!E73</f>
        <v>0</v>
      </c>
      <c r="E50" s="7">
        <f>Pivot!F73</f>
        <v>0</v>
      </c>
    </row>
    <row r="51" spans="1:5" x14ac:dyDescent="0.25">
      <c r="A51" t="str">
        <f>Pivot!B74</f>
        <v>Reliability, Resiliency, and Efficiency</v>
      </c>
      <c r="B51" t="str">
        <f>Pivot!C74</f>
        <v>Technology Projects - Compressor Station Monitoring</v>
      </c>
      <c r="C51" s="7">
        <f>Pivot!D74</f>
        <v>242203.96000000002</v>
      </c>
      <c r="D51" s="7">
        <f>Pivot!E74</f>
        <v>0</v>
      </c>
      <c r="E51" s="7">
        <f>Pivot!F74</f>
        <v>0</v>
      </c>
    </row>
    <row r="52" spans="1:5" x14ac:dyDescent="0.25">
      <c r="A52" t="str">
        <f>Pivot!B75</f>
        <v>Reliability, Resiliency, and Efficiency</v>
      </c>
      <c r="B52" t="str">
        <f>Pivot!C75</f>
        <v>Technology Projects - Customer Profiles &amp; Retention</v>
      </c>
      <c r="C52" s="7">
        <f>Pivot!D75</f>
        <v>167969.19000000003</v>
      </c>
      <c r="D52" s="7">
        <f>Pivot!E75</f>
        <v>0</v>
      </c>
      <c r="E52" s="7">
        <f>Pivot!F75</f>
        <v>0</v>
      </c>
    </row>
    <row r="53" spans="1:5" x14ac:dyDescent="0.25">
      <c r="A53" t="str">
        <f>Pivot!B76</f>
        <v>Reliability, Resiliency, and Efficiency</v>
      </c>
      <c r="B53" t="str">
        <f>Pivot!C76</f>
        <v>Technology Projects - FCS Upgrade (Itron)</v>
      </c>
      <c r="C53" s="7">
        <f>Pivot!D76</f>
        <v>85256.22</v>
      </c>
      <c r="D53" s="7">
        <f>Pivot!E76</f>
        <v>0</v>
      </c>
      <c r="E53" s="7">
        <f>Pivot!F76</f>
        <v>0</v>
      </c>
    </row>
    <row r="54" spans="1:5" x14ac:dyDescent="0.25">
      <c r="A54" t="str">
        <f>Pivot!B77</f>
        <v>Reliability, Resiliency, and Efficiency</v>
      </c>
      <c r="B54" t="str">
        <f>Pivot!C77</f>
        <v>Technology Projects - GIS Upgrade - ESRI - 2020</v>
      </c>
      <c r="C54" s="7">
        <f>Pivot!D77</f>
        <v>106731.01000000001</v>
      </c>
      <c r="D54" s="7">
        <f>Pivot!E77</f>
        <v>0</v>
      </c>
      <c r="E54" s="7">
        <f>Pivot!F77</f>
        <v>0</v>
      </c>
    </row>
    <row r="55" spans="1:5" x14ac:dyDescent="0.25">
      <c r="A55" t="str">
        <f>Pivot!B78</f>
        <v>Reliability, Resiliency, and Efficiency</v>
      </c>
      <c r="B55" t="str">
        <f>Pivot!C78</f>
        <v>Technology Projects - GMS Upgrade to Quorum</v>
      </c>
      <c r="C55" s="7">
        <f>Pivot!D78</f>
        <v>303767.91000000003</v>
      </c>
      <c r="D55" s="7">
        <f>Pivot!E78</f>
        <v>0</v>
      </c>
      <c r="E55" s="7">
        <f>Pivot!F78</f>
        <v>0</v>
      </c>
    </row>
    <row r="56" spans="1:5" x14ac:dyDescent="0.25">
      <c r="A56" t="str">
        <f>Pivot!B79</f>
        <v>Reliability, Resiliency, and Efficiency</v>
      </c>
      <c r="B56" t="str">
        <f>Pivot!C79</f>
        <v>Technology Projects - Long Term Forecast (LTF) Model</v>
      </c>
      <c r="C56" s="7">
        <f>Pivot!D79</f>
        <v>426985.76</v>
      </c>
      <c r="D56" s="7">
        <f>Pivot!E79</f>
        <v>0</v>
      </c>
      <c r="E56" s="7">
        <f>Pivot!F79</f>
        <v>0</v>
      </c>
    </row>
    <row r="57" spans="1:5" x14ac:dyDescent="0.25">
      <c r="A57" t="str">
        <f>Pivot!B80</f>
        <v>Reliability, Resiliency, and Efficiency</v>
      </c>
      <c r="B57" t="str">
        <f>Pivot!C80</f>
        <v>Technology Projects - PC Hardware Upgrade</v>
      </c>
      <c r="C57" s="7">
        <f>Pivot!D80</f>
        <v>706011.62</v>
      </c>
      <c r="D57" s="7">
        <f>Pivot!E80</f>
        <v>0</v>
      </c>
      <c r="E57" s="7">
        <f>Pivot!F80</f>
        <v>0</v>
      </c>
    </row>
    <row r="58" spans="1:5" x14ac:dyDescent="0.25">
      <c r="A58" t="str">
        <f>Pivot!B81</f>
        <v>Reliability, Resiliency, and Efficiency</v>
      </c>
      <c r="B58" t="str">
        <f>Pivot!C81</f>
        <v>Technology Projects - PGS HR Payroll Optimization</v>
      </c>
      <c r="C58" s="7">
        <f>Pivot!D81</f>
        <v>94427.890000000014</v>
      </c>
      <c r="D58" s="7">
        <f>Pivot!E81</f>
        <v>0</v>
      </c>
      <c r="E58" s="7">
        <f>Pivot!F81</f>
        <v>0</v>
      </c>
    </row>
    <row r="59" spans="1:5" x14ac:dyDescent="0.25">
      <c r="A59" t="str">
        <f>Pivot!B82</f>
        <v>Reliability, Resiliency, and Efficiency</v>
      </c>
      <c r="B59" t="str">
        <f>Pivot!C82</f>
        <v>Technology Projects - PGS Safety Training Scheduling &amp; Tracking</v>
      </c>
      <c r="C59" s="7">
        <f>Pivot!D82</f>
        <v>23936.62</v>
      </c>
      <c r="D59" s="7">
        <f>Pivot!E82</f>
        <v>0</v>
      </c>
      <c r="E59" s="7">
        <f>Pivot!F82</f>
        <v>0</v>
      </c>
    </row>
    <row r="60" spans="1:5" x14ac:dyDescent="0.25">
      <c r="A60" t="str">
        <f>Pivot!B83</f>
        <v>Reliability, Resiliency, and Efficiency</v>
      </c>
      <c r="B60" t="str">
        <f>Pivot!C83</f>
        <v>Technology Projects - PGS SAP Procurement Automation</v>
      </c>
      <c r="C60" s="7">
        <f>Pivot!D83</f>
        <v>178724.86000000002</v>
      </c>
      <c r="D60" s="7">
        <f>Pivot!E83</f>
        <v>0</v>
      </c>
      <c r="E60" s="7">
        <f>Pivot!F83</f>
        <v>0</v>
      </c>
    </row>
    <row r="61" spans="1:5" x14ac:dyDescent="0.25">
      <c r="A61" t="str">
        <f>Pivot!B84</f>
        <v>Reliability, Resiliency, and Efficiency</v>
      </c>
      <c r="B61" t="str">
        <f>Pivot!C84</f>
        <v>Technology Projects - RouteSmart Enhancements</v>
      </c>
      <c r="C61" s="7">
        <f>Pivot!D84</f>
        <v>4548.29</v>
      </c>
      <c r="D61" s="7">
        <f>Pivot!E84</f>
        <v>0</v>
      </c>
      <c r="E61" s="7">
        <f>Pivot!F84</f>
        <v>0</v>
      </c>
    </row>
    <row r="62" spans="1:5" x14ac:dyDescent="0.25">
      <c r="A62" t="str">
        <f>Pivot!B85</f>
        <v>Reliability, Resiliency, and Efficiency</v>
      </c>
      <c r="B62" t="str">
        <f>Pivot!C85</f>
        <v>Technology Projects - PGS SCADA Replacement Pro</v>
      </c>
      <c r="C62" s="7">
        <f>Pivot!D85</f>
        <v>505999.15</v>
      </c>
      <c r="D62" s="7">
        <f>Pivot!E85</f>
        <v>0</v>
      </c>
      <c r="E62" s="7">
        <f>Pivot!F85</f>
        <v>0</v>
      </c>
    </row>
    <row r="63" spans="1:5" x14ac:dyDescent="0.25">
      <c r="A63" t="str">
        <f>Pivot!B86</f>
        <v>Reliability, Resiliency, and Efficiency</v>
      </c>
      <c r="B63" t="str">
        <f>Pivot!C86</f>
        <v>Technology Projects - Gas Utility Underground Mapping</v>
      </c>
      <c r="C63" s="7">
        <f>Pivot!D86</f>
        <v>0</v>
      </c>
      <c r="D63" s="7">
        <f>Pivot!E86</f>
        <v>0</v>
      </c>
      <c r="E63" s="7">
        <f>Pivot!F86</f>
        <v>1500000</v>
      </c>
    </row>
    <row r="64" spans="1:5" x14ac:dyDescent="0.25">
      <c r="B64" s="2" t="s">
        <v>519</v>
      </c>
      <c r="C64" s="9">
        <f>SUM(C24:C63)</f>
        <v>57174888.349999987</v>
      </c>
      <c r="D64" s="9">
        <f>SUM(D24:D63)</f>
        <v>113494333.51000001</v>
      </c>
      <c r="E64" s="9">
        <f>SUM(E24:E63)</f>
        <v>78683094.640000001</v>
      </c>
    </row>
    <row r="66" spans="1:5" x14ac:dyDescent="0.25">
      <c r="A66" t="str">
        <f>Pivot!B87</f>
        <v>Legacy</v>
      </c>
      <c r="B66" t="str">
        <f>Pivot!C87</f>
        <v>CIBS &amp; PPP Replacement</v>
      </c>
      <c r="C66" s="8">
        <f>Pivot!D87</f>
        <v>31303624.939999998</v>
      </c>
      <c r="D66" s="8">
        <f>Pivot!E87</f>
        <v>27339750</v>
      </c>
      <c r="E66" s="8">
        <f>Pivot!F87</f>
        <v>20844519</v>
      </c>
    </row>
    <row r="67" spans="1:5" x14ac:dyDescent="0.25">
      <c r="B67" s="2" t="s">
        <v>570</v>
      </c>
      <c r="C67" s="9">
        <f>SUM(C66)</f>
        <v>31303624.939999998</v>
      </c>
      <c r="D67" s="9">
        <f t="shared" ref="D67:E67" si="0">SUM(D66)</f>
        <v>27339750</v>
      </c>
      <c r="E67" s="9">
        <f t="shared" si="0"/>
        <v>20844519</v>
      </c>
    </row>
    <row r="69" spans="1:5" ht="15.75" thickBot="1" x14ac:dyDescent="0.3">
      <c r="A69" s="2" t="s">
        <v>514</v>
      </c>
      <c r="C69" s="11">
        <f>+C22+C64+C67</f>
        <v>262894878.28999999</v>
      </c>
      <c r="D69" s="11">
        <f>+D22+D64+D67</f>
        <v>289029151.30000001</v>
      </c>
      <c r="E69" s="11">
        <f>+E22+E64+E67</f>
        <v>246507475.44</v>
      </c>
    </row>
    <row r="70" spans="1:5" ht="15.75" thickTop="1" x14ac:dyDescent="0.25"/>
  </sheetData>
  <sortState xmlns:xlrd2="http://schemas.microsoft.com/office/spreadsheetml/2017/richdata2" ref="A8:E57">
    <sortCondition ref="A8:A57"/>
    <sortCondition ref="B8:B57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2C97-1342-4B61-8CAC-7CCD5079AE0F}">
  <dimension ref="A3:F104"/>
  <sheetViews>
    <sheetView topLeftCell="A73" workbookViewId="0">
      <selection activeCell="A33" sqref="A33"/>
    </sheetView>
  </sheetViews>
  <sheetFormatPr defaultRowHeight="15" x14ac:dyDescent="0.25"/>
  <cols>
    <col min="1" max="1" width="14.28515625" bestFit="1" customWidth="1"/>
    <col min="2" max="2" width="39.140625" bestFit="1" customWidth="1"/>
    <col min="3" max="3" width="48.140625" bestFit="1" customWidth="1"/>
    <col min="4" max="6" width="16.28515625" bestFit="1" customWidth="1"/>
  </cols>
  <sheetData>
    <row r="3" spans="1:6" x14ac:dyDescent="0.25">
      <c r="D3" s="3" t="s">
        <v>387</v>
      </c>
    </row>
    <row r="4" spans="1:6" x14ac:dyDescent="0.25">
      <c r="A4" s="3" t="s">
        <v>507</v>
      </c>
      <c r="B4" s="3" t="s">
        <v>506</v>
      </c>
      <c r="C4" s="3" t="s">
        <v>508</v>
      </c>
      <c r="D4" t="s">
        <v>509</v>
      </c>
      <c r="E4" t="s">
        <v>510</v>
      </c>
      <c r="F4" t="s">
        <v>511</v>
      </c>
    </row>
    <row r="5" spans="1:6" x14ac:dyDescent="0.25">
      <c r="A5" t="s">
        <v>389</v>
      </c>
      <c r="B5" t="s">
        <v>388</v>
      </c>
      <c r="C5" t="s">
        <v>526</v>
      </c>
      <c r="D5" s="14">
        <v>0</v>
      </c>
      <c r="E5" s="14">
        <v>495000</v>
      </c>
      <c r="F5" s="14"/>
    </row>
    <row r="6" spans="1:6" x14ac:dyDescent="0.25">
      <c r="A6" t="s">
        <v>389</v>
      </c>
      <c r="B6" t="s">
        <v>388</v>
      </c>
      <c r="C6" t="s">
        <v>527</v>
      </c>
      <c r="D6" s="14">
        <v>0</v>
      </c>
      <c r="E6" s="14"/>
      <c r="F6" s="14">
        <v>561000</v>
      </c>
    </row>
    <row r="7" spans="1:6" x14ac:dyDescent="0.25">
      <c r="A7" t="s">
        <v>389</v>
      </c>
      <c r="B7" t="s">
        <v>388</v>
      </c>
      <c r="C7" t="s">
        <v>528</v>
      </c>
      <c r="D7" s="14">
        <v>0</v>
      </c>
      <c r="E7" s="14"/>
      <c r="F7" s="14">
        <v>2227500</v>
      </c>
    </row>
    <row r="8" spans="1:6" x14ac:dyDescent="0.25">
      <c r="A8" t="s">
        <v>389</v>
      </c>
      <c r="B8" t="s">
        <v>388</v>
      </c>
      <c r="C8" t="s">
        <v>529</v>
      </c>
      <c r="D8" s="14">
        <v>0</v>
      </c>
      <c r="E8" s="14">
        <v>165000</v>
      </c>
      <c r="F8" s="14">
        <v>0</v>
      </c>
    </row>
    <row r="9" spans="1:6" x14ac:dyDescent="0.25">
      <c r="A9" t="s">
        <v>389</v>
      </c>
      <c r="B9" t="s">
        <v>388</v>
      </c>
      <c r="C9" t="s">
        <v>531</v>
      </c>
      <c r="D9" s="14">
        <v>0</v>
      </c>
      <c r="E9" s="14">
        <v>247500</v>
      </c>
      <c r="F9" s="14">
        <v>0</v>
      </c>
    </row>
    <row r="10" spans="1:6" x14ac:dyDescent="0.25">
      <c r="A10" t="s">
        <v>389</v>
      </c>
      <c r="B10" t="s">
        <v>388</v>
      </c>
      <c r="C10" t="s">
        <v>533</v>
      </c>
      <c r="D10" s="14">
        <v>1077169.81</v>
      </c>
      <c r="E10" s="14">
        <v>495000</v>
      </c>
      <c r="F10" s="14">
        <v>200000</v>
      </c>
    </row>
    <row r="11" spans="1:6" x14ac:dyDescent="0.25">
      <c r="A11" t="s">
        <v>389</v>
      </c>
      <c r="B11" t="s">
        <v>388</v>
      </c>
      <c r="C11" t="s">
        <v>536</v>
      </c>
      <c r="D11" s="14">
        <v>0</v>
      </c>
      <c r="E11" s="14">
        <v>500000</v>
      </c>
      <c r="F11" s="14">
        <v>0</v>
      </c>
    </row>
    <row r="12" spans="1:6" x14ac:dyDescent="0.25">
      <c r="A12" t="s">
        <v>389</v>
      </c>
      <c r="B12" t="s">
        <v>388</v>
      </c>
      <c r="C12" t="s">
        <v>537</v>
      </c>
      <c r="D12" s="14">
        <v>708373.6100000001</v>
      </c>
      <c r="E12" s="14">
        <v>247500</v>
      </c>
      <c r="F12" s="14"/>
    </row>
    <row r="13" spans="1:6" x14ac:dyDescent="0.25">
      <c r="A13" t="s">
        <v>389</v>
      </c>
      <c r="B13" t="s">
        <v>388</v>
      </c>
      <c r="C13" t="s">
        <v>540</v>
      </c>
      <c r="D13" s="14">
        <v>85888.35</v>
      </c>
      <c r="E13" s="14">
        <v>577500</v>
      </c>
      <c r="F13" s="14">
        <v>165000</v>
      </c>
    </row>
    <row r="14" spans="1:6" x14ac:dyDescent="0.25">
      <c r="A14" t="s">
        <v>389</v>
      </c>
      <c r="B14" t="s">
        <v>388</v>
      </c>
      <c r="C14" t="s">
        <v>545</v>
      </c>
      <c r="D14" s="14">
        <v>0</v>
      </c>
      <c r="E14" s="14">
        <v>165000</v>
      </c>
      <c r="F14" s="14"/>
    </row>
    <row r="15" spans="1:6" x14ac:dyDescent="0.25">
      <c r="A15" t="s">
        <v>389</v>
      </c>
      <c r="B15" t="s">
        <v>388</v>
      </c>
      <c r="C15" t="s">
        <v>549</v>
      </c>
      <c r="D15" s="14">
        <v>0</v>
      </c>
      <c r="E15" s="14"/>
      <c r="F15" s="14">
        <v>495000</v>
      </c>
    </row>
    <row r="16" spans="1:6" x14ac:dyDescent="0.25">
      <c r="A16" t="s">
        <v>389</v>
      </c>
      <c r="B16" t="s">
        <v>388</v>
      </c>
      <c r="C16" t="s">
        <v>552</v>
      </c>
      <c r="D16" s="14">
        <v>500681.32999999996</v>
      </c>
      <c r="E16" s="14"/>
      <c r="F16" s="14"/>
    </row>
    <row r="17" spans="1:6" x14ac:dyDescent="0.25">
      <c r="A17" t="s">
        <v>389</v>
      </c>
      <c r="B17" t="s">
        <v>388</v>
      </c>
      <c r="C17" t="s">
        <v>560</v>
      </c>
      <c r="D17" s="14">
        <v>1311834.6399999999</v>
      </c>
      <c r="E17" s="14"/>
      <c r="F17" s="14"/>
    </row>
    <row r="18" spans="1:6" x14ac:dyDescent="0.25">
      <c r="A18" t="s">
        <v>389</v>
      </c>
      <c r="B18" t="s">
        <v>388</v>
      </c>
      <c r="C18" t="s">
        <v>573</v>
      </c>
      <c r="D18" s="14">
        <v>309181.89</v>
      </c>
      <c r="E18" s="14"/>
      <c r="F18" s="14"/>
    </row>
    <row r="19" spans="1:6" x14ac:dyDescent="0.25">
      <c r="A19" t="s">
        <v>384</v>
      </c>
      <c r="B19" t="s">
        <v>388</v>
      </c>
      <c r="C19" t="s">
        <v>309</v>
      </c>
      <c r="D19" s="14">
        <v>0</v>
      </c>
      <c r="E19" s="14"/>
      <c r="F19" s="14">
        <v>2200000</v>
      </c>
    </row>
    <row r="20" spans="1:6" x14ac:dyDescent="0.25">
      <c r="A20" t="s">
        <v>384</v>
      </c>
      <c r="B20" t="s">
        <v>388</v>
      </c>
      <c r="C20" t="s">
        <v>138</v>
      </c>
      <c r="D20" s="14">
        <v>3296778.4400000009</v>
      </c>
      <c r="E20" s="14">
        <v>2454999.96</v>
      </c>
      <c r="F20" s="14">
        <v>2641000</v>
      </c>
    </row>
    <row r="21" spans="1:6" x14ac:dyDescent="0.25">
      <c r="A21" t="s">
        <v>384</v>
      </c>
      <c r="B21" t="s">
        <v>388</v>
      </c>
      <c r="C21" t="s">
        <v>150</v>
      </c>
      <c r="D21" s="14">
        <v>5428740.3900000015</v>
      </c>
      <c r="E21" s="14">
        <v>2976059.52</v>
      </c>
      <c r="F21" s="14">
        <v>3510929.2800000003</v>
      </c>
    </row>
    <row r="22" spans="1:6" x14ac:dyDescent="0.25">
      <c r="A22" t="s">
        <v>384</v>
      </c>
      <c r="B22" t="s">
        <v>388</v>
      </c>
      <c r="C22" t="s">
        <v>504</v>
      </c>
      <c r="D22" s="14">
        <v>544265.86</v>
      </c>
      <c r="E22" s="14"/>
      <c r="F22" s="14"/>
    </row>
    <row r="23" spans="1:6" x14ac:dyDescent="0.25">
      <c r="A23" t="s">
        <v>384</v>
      </c>
      <c r="B23" t="s">
        <v>388</v>
      </c>
      <c r="C23" t="s">
        <v>496</v>
      </c>
      <c r="D23" s="14">
        <v>0</v>
      </c>
      <c r="E23" s="14"/>
      <c r="F23" s="14">
        <v>8000000</v>
      </c>
    </row>
    <row r="24" spans="1:6" x14ac:dyDescent="0.25">
      <c r="A24" t="s">
        <v>384</v>
      </c>
      <c r="B24" t="s">
        <v>388</v>
      </c>
      <c r="C24" t="s">
        <v>495</v>
      </c>
      <c r="D24" s="14">
        <v>0</v>
      </c>
      <c r="E24" s="14"/>
      <c r="F24" s="14">
        <v>1100000</v>
      </c>
    </row>
    <row r="25" spans="1:6" x14ac:dyDescent="0.25">
      <c r="A25" t="s">
        <v>384</v>
      </c>
      <c r="B25" t="s">
        <v>388</v>
      </c>
      <c r="C25" t="s">
        <v>498</v>
      </c>
      <c r="D25" s="14">
        <v>1850381.7200000002</v>
      </c>
      <c r="E25" s="14">
        <v>2958724.33</v>
      </c>
      <c r="F25" s="14">
        <v>3023219</v>
      </c>
    </row>
    <row r="26" spans="1:6" x14ac:dyDescent="0.25">
      <c r="A26" t="s">
        <v>384</v>
      </c>
      <c r="B26" t="s">
        <v>388</v>
      </c>
      <c r="C26" t="s">
        <v>177</v>
      </c>
      <c r="D26" s="14">
        <v>17629519.200000003</v>
      </c>
      <c r="E26" s="14">
        <v>15000000</v>
      </c>
      <c r="F26" s="14">
        <v>16832000</v>
      </c>
    </row>
    <row r="27" spans="1:6" x14ac:dyDescent="0.25">
      <c r="A27" t="s">
        <v>384</v>
      </c>
      <c r="B27" t="s">
        <v>388</v>
      </c>
      <c r="C27" t="s">
        <v>503</v>
      </c>
      <c r="D27" s="14">
        <v>95648.42</v>
      </c>
      <c r="E27" s="14">
        <v>0</v>
      </c>
      <c r="F27" s="14">
        <v>300000</v>
      </c>
    </row>
    <row r="28" spans="1:6" x14ac:dyDescent="0.25">
      <c r="A28" t="s">
        <v>384</v>
      </c>
      <c r="B28" t="s">
        <v>388</v>
      </c>
      <c r="C28" t="s">
        <v>497</v>
      </c>
      <c r="D28" s="14">
        <v>0</v>
      </c>
      <c r="E28" s="14">
        <v>0</v>
      </c>
      <c r="F28" s="14">
        <v>7800000</v>
      </c>
    </row>
    <row r="29" spans="1:6" x14ac:dyDescent="0.25">
      <c r="A29" t="s">
        <v>384</v>
      </c>
      <c r="B29" t="s">
        <v>388</v>
      </c>
      <c r="C29" t="s">
        <v>279</v>
      </c>
      <c r="D29" s="14">
        <v>7622982.3600000003</v>
      </c>
      <c r="E29" s="14">
        <v>6785003.6200000001</v>
      </c>
      <c r="F29" s="14">
        <v>7747937</v>
      </c>
    </row>
    <row r="30" spans="1:6" x14ac:dyDescent="0.25">
      <c r="A30" t="s">
        <v>384</v>
      </c>
      <c r="B30" t="s">
        <v>388</v>
      </c>
      <c r="C30" t="s">
        <v>499</v>
      </c>
      <c r="D30" s="14">
        <v>1359563.7200000002</v>
      </c>
      <c r="E30" s="14">
        <v>1454064</v>
      </c>
      <c r="F30" s="14">
        <v>2093294.6500000001</v>
      </c>
    </row>
    <row r="31" spans="1:6" x14ac:dyDescent="0.25">
      <c r="A31" t="s">
        <v>384</v>
      </c>
      <c r="B31" t="s">
        <v>388</v>
      </c>
      <c r="C31" t="s">
        <v>500</v>
      </c>
      <c r="D31" s="14">
        <v>5180521.3900000006</v>
      </c>
      <c r="E31" s="14">
        <v>4757971</v>
      </c>
      <c r="F31" s="14">
        <v>8300005</v>
      </c>
    </row>
    <row r="32" spans="1:6" x14ac:dyDescent="0.25">
      <c r="A32" t="s">
        <v>384</v>
      </c>
      <c r="B32" t="s">
        <v>388</v>
      </c>
      <c r="C32" t="s">
        <v>524</v>
      </c>
      <c r="D32" s="14">
        <v>525013.58000000007</v>
      </c>
      <c r="E32" s="14">
        <v>633966.33000000007</v>
      </c>
      <c r="F32" s="14">
        <v>410896.96</v>
      </c>
    </row>
    <row r="33" spans="1:6" x14ac:dyDescent="0.25">
      <c r="A33" t="s">
        <v>382</v>
      </c>
      <c r="B33" t="s">
        <v>0</v>
      </c>
      <c r="C33" t="s">
        <v>1</v>
      </c>
      <c r="D33" s="14">
        <v>0</v>
      </c>
      <c r="E33" s="14">
        <v>500000</v>
      </c>
      <c r="F33" s="14">
        <v>125000</v>
      </c>
    </row>
    <row r="34" spans="1:6" x14ac:dyDescent="0.25">
      <c r="A34" t="s">
        <v>382</v>
      </c>
      <c r="B34" t="s">
        <v>0</v>
      </c>
      <c r="C34" t="s">
        <v>443</v>
      </c>
      <c r="D34" s="14">
        <v>32495819.449999999</v>
      </c>
      <c r="E34" s="14"/>
      <c r="F34" s="14"/>
    </row>
    <row r="35" spans="1:6" x14ac:dyDescent="0.25">
      <c r="A35" t="s">
        <v>382</v>
      </c>
      <c r="B35" t="s">
        <v>0</v>
      </c>
      <c r="C35" t="s">
        <v>447</v>
      </c>
      <c r="D35" s="14">
        <v>1118420.3999999999</v>
      </c>
      <c r="E35" s="14"/>
      <c r="F35" s="14"/>
    </row>
    <row r="36" spans="1:6" x14ac:dyDescent="0.25">
      <c r="A36" t="s">
        <v>382</v>
      </c>
      <c r="B36" t="s">
        <v>0</v>
      </c>
      <c r="C36" t="s">
        <v>454</v>
      </c>
      <c r="D36" s="14">
        <v>1512805.9700000002</v>
      </c>
      <c r="E36" s="14"/>
      <c r="F36" s="14"/>
    </row>
    <row r="37" spans="1:6" x14ac:dyDescent="0.25">
      <c r="A37" t="s">
        <v>382</v>
      </c>
      <c r="B37" t="s">
        <v>0</v>
      </c>
      <c r="C37" t="s">
        <v>7</v>
      </c>
      <c r="D37" s="14">
        <v>4386746.5699999994</v>
      </c>
      <c r="E37" s="14">
        <v>4839781.8500000006</v>
      </c>
      <c r="F37" s="14">
        <v>7509918</v>
      </c>
    </row>
    <row r="38" spans="1:6" x14ac:dyDescent="0.25">
      <c r="A38" t="s">
        <v>382</v>
      </c>
      <c r="B38" t="s">
        <v>0</v>
      </c>
      <c r="C38" t="s">
        <v>494</v>
      </c>
      <c r="D38" s="14">
        <v>8045118.1600000001</v>
      </c>
      <c r="E38" s="14">
        <v>7187832</v>
      </c>
      <c r="F38" s="14">
        <v>7733200</v>
      </c>
    </row>
    <row r="39" spans="1:6" x14ac:dyDescent="0.25">
      <c r="A39" t="s">
        <v>382</v>
      </c>
      <c r="B39" t="s">
        <v>0</v>
      </c>
      <c r="C39" t="s">
        <v>489</v>
      </c>
      <c r="D39" s="14">
        <v>3556868.5100000002</v>
      </c>
      <c r="E39" s="14">
        <v>3824180.28</v>
      </c>
      <c r="F39" s="14">
        <v>4121817.2399999998</v>
      </c>
    </row>
    <row r="40" spans="1:6" x14ac:dyDescent="0.25">
      <c r="A40" t="s">
        <v>382</v>
      </c>
      <c r="B40" t="s">
        <v>0</v>
      </c>
      <c r="C40" t="s">
        <v>492</v>
      </c>
      <c r="D40" s="14">
        <v>4302072.0199999996</v>
      </c>
      <c r="E40" s="14">
        <v>3064814.5200000005</v>
      </c>
      <c r="F40" s="14">
        <v>2970030.1199999996</v>
      </c>
    </row>
    <row r="41" spans="1:6" x14ac:dyDescent="0.25">
      <c r="A41" t="s">
        <v>382</v>
      </c>
      <c r="B41" t="s">
        <v>0</v>
      </c>
      <c r="C41" t="s">
        <v>490</v>
      </c>
      <c r="D41" s="14">
        <v>2176702.8800000004</v>
      </c>
      <c r="E41" s="14">
        <v>1051083.6000000001</v>
      </c>
      <c r="F41" s="14">
        <v>964591.68</v>
      </c>
    </row>
    <row r="42" spans="1:6" x14ac:dyDescent="0.25">
      <c r="A42" t="s">
        <v>382</v>
      </c>
      <c r="B42" t="s">
        <v>0</v>
      </c>
      <c r="C42" t="s">
        <v>493</v>
      </c>
      <c r="D42" s="14">
        <v>7970355.5899999989</v>
      </c>
      <c r="E42" s="14">
        <v>7276604.6400000006</v>
      </c>
      <c r="F42" s="14">
        <v>6879736.0800000001</v>
      </c>
    </row>
    <row r="43" spans="1:6" x14ac:dyDescent="0.25">
      <c r="A43" t="s">
        <v>382</v>
      </c>
      <c r="B43" t="s">
        <v>0</v>
      </c>
      <c r="C43" t="s">
        <v>68</v>
      </c>
      <c r="D43" s="14">
        <v>43548482.160000004</v>
      </c>
      <c r="E43" s="14">
        <v>56805292.020000003</v>
      </c>
      <c r="F43" s="14">
        <v>55461916.200000003</v>
      </c>
    </row>
    <row r="44" spans="1:6" x14ac:dyDescent="0.25">
      <c r="A44" t="s">
        <v>382</v>
      </c>
      <c r="B44" t="s">
        <v>0</v>
      </c>
      <c r="C44" t="s">
        <v>122</v>
      </c>
      <c r="D44" s="14">
        <v>61454959.859999999</v>
      </c>
      <c r="E44" s="14">
        <v>62740128.839999996</v>
      </c>
      <c r="F44" s="14">
        <v>60239652.479999997</v>
      </c>
    </row>
    <row r="45" spans="1:6" x14ac:dyDescent="0.25">
      <c r="A45" t="s">
        <v>382</v>
      </c>
      <c r="B45" t="s">
        <v>0</v>
      </c>
      <c r="C45" t="s">
        <v>491</v>
      </c>
      <c r="D45" s="14">
        <v>1647152.7100000002</v>
      </c>
      <c r="E45" s="14">
        <v>905350.04</v>
      </c>
      <c r="F45" s="14">
        <v>974000</v>
      </c>
    </row>
    <row r="46" spans="1:6" x14ac:dyDescent="0.25">
      <c r="A46" t="s">
        <v>382</v>
      </c>
      <c r="B46" t="s">
        <v>0</v>
      </c>
      <c r="C46" t="s">
        <v>472</v>
      </c>
      <c r="D46" s="14">
        <v>2200860.7200000002</v>
      </c>
      <c r="E46" s="14"/>
      <c r="F46" s="14"/>
    </row>
    <row r="47" spans="1:6" x14ac:dyDescent="0.25">
      <c r="A47" t="s">
        <v>382</v>
      </c>
      <c r="B47" t="s">
        <v>388</v>
      </c>
      <c r="C47" t="s">
        <v>150</v>
      </c>
      <c r="D47" s="14">
        <v>1943100.5099999998</v>
      </c>
      <c r="E47" s="14">
        <v>13526640</v>
      </c>
      <c r="F47" s="14">
        <v>3358763</v>
      </c>
    </row>
    <row r="48" spans="1:6" x14ac:dyDescent="0.25">
      <c r="A48" t="s">
        <v>382</v>
      </c>
      <c r="B48" t="s">
        <v>388</v>
      </c>
      <c r="C48" t="s">
        <v>278</v>
      </c>
      <c r="D48" s="14">
        <v>0</v>
      </c>
      <c r="E48" s="14">
        <v>300000</v>
      </c>
      <c r="F48" s="14">
        <v>300000</v>
      </c>
    </row>
    <row r="49" spans="1:6" x14ac:dyDescent="0.25">
      <c r="A49" t="s">
        <v>382</v>
      </c>
      <c r="B49" t="s">
        <v>388</v>
      </c>
      <c r="C49" t="s">
        <v>177</v>
      </c>
      <c r="D49" s="14">
        <v>852376.77000000014</v>
      </c>
      <c r="E49" s="14">
        <v>5523322.1199999992</v>
      </c>
      <c r="F49" s="14">
        <v>3978201.92</v>
      </c>
    </row>
    <row r="50" spans="1:6" x14ac:dyDescent="0.25">
      <c r="A50" t="s">
        <v>382</v>
      </c>
      <c r="B50" t="s">
        <v>388</v>
      </c>
      <c r="C50" t="s">
        <v>372</v>
      </c>
      <c r="D50" s="14">
        <v>0</v>
      </c>
      <c r="E50" s="14">
        <v>1054545.5</v>
      </c>
      <c r="F50" s="14">
        <v>10749999</v>
      </c>
    </row>
    <row r="51" spans="1:6" x14ac:dyDescent="0.25">
      <c r="A51" t="s">
        <v>382</v>
      </c>
      <c r="B51" t="s">
        <v>388</v>
      </c>
      <c r="C51" t="s">
        <v>7</v>
      </c>
      <c r="D51" s="14">
        <v>436238.30000000005</v>
      </c>
      <c r="E51" s="14">
        <v>718000</v>
      </c>
      <c r="F51" s="14"/>
    </row>
    <row r="52" spans="1:6" x14ac:dyDescent="0.25">
      <c r="A52" t="s">
        <v>382</v>
      </c>
      <c r="B52" t="s">
        <v>388</v>
      </c>
      <c r="C52" t="s">
        <v>201</v>
      </c>
      <c r="D52" s="14">
        <v>17589601.419999998</v>
      </c>
      <c r="E52" s="14">
        <v>10834672</v>
      </c>
      <c r="F52" s="14">
        <v>11492130</v>
      </c>
    </row>
    <row r="53" spans="1:6" x14ac:dyDescent="0.25">
      <c r="A53" t="s">
        <v>382</v>
      </c>
      <c r="B53" t="s">
        <v>388</v>
      </c>
      <c r="C53" t="s">
        <v>68</v>
      </c>
      <c r="D53" s="14">
        <v>-601084.11</v>
      </c>
      <c r="E53" s="14">
        <v>0</v>
      </c>
      <c r="F53" s="14">
        <v>0</v>
      </c>
    </row>
    <row r="54" spans="1:6" x14ac:dyDescent="0.25">
      <c r="A54" t="s">
        <v>382</v>
      </c>
      <c r="B54" t="s">
        <v>388</v>
      </c>
      <c r="C54" t="s">
        <v>370</v>
      </c>
      <c r="D54" s="14">
        <v>6612085.3800000008</v>
      </c>
      <c r="E54" s="14">
        <v>19046042</v>
      </c>
      <c r="F54" s="14">
        <v>28173525</v>
      </c>
    </row>
    <row r="55" spans="1:6" x14ac:dyDescent="0.25">
      <c r="A55" t="s">
        <v>382</v>
      </c>
      <c r="B55" t="s">
        <v>388</v>
      </c>
      <c r="C55" t="s">
        <v>374</v>
      </c>
      <c r="D55" s="14">
        <v>12665409.169999998</v>
      </c>
      <c r="E55" s="14">
        <v>46943651</v>
      </c>
      <c r="F55" s="14">
        <v>0</v>
      </c>
    </row>
    <row r="56" spans="1:6" x14ac:dyDescent="0.25">
      <c r="A56" t="s">
        <v>382</v>
      </c>
      <c r="B56" t="s">
        <v>388</v>
      </c>
      <c r="C56" t="s">
        <v>369</v>
      </c>
      <c r="D56" s="14">
        <v>0</v>
      </c>
      <c r="E56" s="14">
        <v>120000</v>
      </c>
      <c r="F56" s="14">
        <v>7138521</v>
      </c>
    </row>
    <row r="57" spans="1:6" x14ac:dyDescent="0.25">
      <c r="A57" t="s">
        <v>382</v>
      </c>
      <c r="B57" t="s">
        <v>388</v>
      </c>
      <c r="C57" t="s">
        <v>173</v>
      </c>
      <c r="D57" s="14">
        <v>0</v>
      </c>
      <c r="E57" s="14">
        <v>0</v>
      </c>
      <c r="F57" s="14">
        <v>4622670.72</v>
      </c>
    </row>
    <row r="58" spans="1:6" x14ac:dyDescent="0.25">
      <c r="A58" t="s">
        <v>382</v>
      </c>
      <c r="B58" t="s">
        <v>388</v>
      </c>
      <c r="C58" t="s">
        <v>525</v>
      </c>
      <c r="D58" s="14">
        <v>0</v>
      </c>
      <c r="E58" s="14"/>
      <c r="F58" s="14">
        <v>1750000</v>
      </c>
    </row>
    <row r="59" spans="1:6" x14ac:dyDescent="0.25">
      <c r="A59" t="s">
        <v>382</v>
      </c>
      <c r="B59" t="s">
        <v>388</v>
      </c>
      <c r="C59" t="s">
        <v>530</v>
      </c>
      <c r="D59" s="14">
        <v>113996.64</v>
      </c>
      <c r="E59" s="14">
        <v>120000</v>
      </c>
      <c r="F59" s="14">
        <v>120000</v>
      </c>
    </row>
    <row r="60" spans="1:6" x14ac:dyDescent="0.25">
      <c r="A60" t="s">
        <v>382</v>
      </c>
      <c r="B60" t="s">
        <v>388</v>
      </c>
      <c r="C60" t="s">
        <v>532</v>
      </c>
      <c r="D60" s="14">
        <v>0</v>
      </c>
      <c r="E60" s="14">
        <v>100000</v>
      </c>
      <c r="F60" s="14">
        <v>275000</v>
      </c>
    </row>
    <row r="61" spans="1:6" x14ac:dyDescent="0.25">
      <c r="A61" t="s">
        <v>382</v>
      </c>
      <c r="B61" t="s">
        <v>388</v>
      </c>
      <c r="C61" t="s">
        <v>534</v>
      </c>
      <c r="D61" s="14">
        <v>0</v>
      </c>
      <c r="E61" s="14">
        <v>0</v>
      </c>
      <c r="F61" s="14">
        <v>639600</v>
      </c>
    </row>
    <row r="62" spans="1:6" x14ac:dyDescent="0.25">
      <c r="A62" t="s">
        <v>382</v>
      </c>
      <c r="B62" t="s">
        <v>388</v>
      </c>
      <c r="C62" t="s">
        <v>535</v>
      </c>
      <c r="D62" s="14">
        <v>0</v>
      </c>
      <c r="E62" s="14">
        <v>1070597</v>
      </c>
      <c r="F62" s="14">
        <v>535300</v>
      </c>
    </row>
    <row r="63" spans="1:6" x14ac:dyDescent="0.25">
      <c r="A63" t="s">
        <v>382</v>
      </c>
      <c r="B63" t="s">
        <v>388</v>
      </c>
      <c r="C63" t="s">
        <v>538</v>
      </c>
      <c r="D63" s="14">
        <v>0</v>
      </c>
      <c r="E63" s="14">
        <v>825000</v>
      </c>
      <c r="F63" s="14"/>
    </row>
    <row r="64" spans="1:6" x14ac:dyDescent="0.25">
      <c r="A64" t="s">
        <v>382</v>
      </c>
      <c r="B64" t="s">
        <v>388</v>
      </c>
      <c r="C64" t="s">
        <v>539</v>
      </c>
      <c r="D64" s="14">
        <v>108627.43</v>
      </c>
      <c r="E64" s="14">
        <v>85000</v>
      </c>
      <c r="F64" s="14">
        <v>0</v>
      </c>
    </row>
    <row r="65" spans="1:6" x14ac:dyDescent="0.25">
      <c r="A65" t="s">
        <v>382</v>
      </c>
      <c r="B65" t="s">
        <v>388</v>
      </c>
      <c r="C65" t="s">
        <v>541</v>
      </c>
      <c r="D65" s="14">
        <v>28746.25</v>
      </c>
      <c r="E65" s="14">
        <v>418600</v>
      </c>
      <c r="F65" s="14">
        <v>63156</v>
      </c>
    </row>
    <row r="66" spans="1:6" x14ac:dyDescent="0.25">
      <c r="A66" t="s">
        <v>382</v>
      </c>
      <c r="B66" t="s">
        <v>388</v>
      </c>
      <c r="C66" t="s">
        <v>542</v>
      </c>
      <c r="D66" s="14">
        <v>170451.19</v>
      </c>
      <c r="E66" s="14">
        <v>261489</v>
      </c>
      <c r="F66" s="14">
        <v>149328</v>
      </c>
    </row>
    <row r="67" spans="1:6" x14ac:dyDescent="0.25">
      <c r="A67" t="s">
        <v>382</v>
      </c>
      <c r="B67" t="s">
        <v>388</v>
      </c>
      <c r="C67" t="s">
        <v>543</v>
      </c>
      <c r="D67" s="14">
        <v>1384290.59</v>
      </c>
      <c r="E67" s="14">
        <v>753240</v>
      </c>
      <c r="F67" s="14">
        <v>439400</v>
      </c>
    </row>
    <row r="68" spans="1:6" x14ac:dyDescent="0.25">
      <c r="A68" t="s">
        <v>382</v>
      </c>
      <c r="B68" t="s">
        <v>388</v>
      </c>
      <c r="C68" t="s">
        <v>544</v>
      </c>
      <c r="D68" s="14">
        <v>0</v>
      </c>
      <c r="E68" s="14">
        <v>800000</v>
      </c>
      <c r="F68" s="14">
        <v>1260000</v>
      </c>
    </row>
    <row r="69" spans="1:6" x14ac:dyDescent="0.25">
      <c r="A69" t="s">
        <v>382</v>
      </c>
      <c r="B69" t="s">
        <v>388</v>
      </c>
      <c r="C69" t="s">
        <v>546</v>
      </c>
      <c r="D69" s="14">
        <v>0</v>
      </c>
      <c r="E69" s="14">
        <v>200000</v>
      </c>
      <c r="F69" s="14">
        <v>0</v>
      </c>
    </row>
    <row r="70" spans="1:6" x14ac:dyDescent="0.25">
      <c r="A70" t="s">
        <v>382</v>
      </c>
      <c r="B70" t="s">
        <v>388</v>
      </c>
      <c r="C70" t="s">
        <v>547</v>
      </c>
      <c r="D70" s="14">
        <v>220620.61</v>
      </c>
      <c r="E70" s="14">
        <v>848000</v>
      </c>
      <c r="F70" s="14">
        <v>637500</v>
      </c>
    </row>
    <row r="71" spans="1:6" x14ac:dyDescent="0.25">
      <c r="A71" t="s">
        <v>382</v>
      </c>
      <c r="B71" t="s">
        <v>388</v>
      </c>
      <c r="C71" t="s">
        <v>548</v>
      </c>
      <c r="D71" s="14">
        <v>0</v>
      </c>
      <c r="E71" s="14"/>
      <c r="F71" s="14">
        <v>1500000</v>
      </c>
    </row>
    <row r="72" spans="1:6" x14ac:dyDescent="0.25">
      <c r="A72" t="s">
        <v>382</v>
      </c>
      <c r="B72" t="s">
        <v>388</v>
      </c>
      <c r="C72" t="s">
        <v>550</v>
      </c>
      <c r="D72" s="14">
        <v>12684283.02</v>
      </c>
      <c r="E72" s="14">
        <v>9945534.8900000006</v>
      </c>
      <c r="F72" s="14"/>
    </row>
    <row r="73" spans="1:6" x14ac:dyDescent="0.25">
      <c r="A73" t="s">
        <v>382</v>
      </c>
      <c r="B73" t="s">
        <v>388</v>
      </c>
      <c r="C73" t="s">
        <v>551</v>
      </c>
      <c r="D73" s="14">
        <v>119582.7</v>
      </c>
      <c r="E73" s="14"/>
      <c r="F73" s="14"/>
    </row>
    <row r="74" spans="1:6" x14ac:dyDescent="0.25">
      <c r="A74" t="s">
        <v>382</v>
      </c>
      <c r="B74" t="s">
        <v>388</v>
      </c>
      <c r="C74" t="s">
        <v>553</v>
      </c>
      <c r="D74" s="14">
        <v>242203.96000000002</v>
      </c>
      <c r="E74" s="14"/>
      <c r="F74" s="14"/>
    </row>
    <row r="75" spans="1:6" x14ac:dyDescent="0.25">
      <c r="A75" t="s">
        <v>382</v>
      </c>
      <c r="B75" t="s">
        <v>388</v>
      </c>
      <c r="C75" t="s">
        <v>554</v>
      </c>
      <c r="D75" s="14">
        <v>167969.19000000003</v>
      </c>
      <c r="E75" s="14"/>
      <c r="F75" s="14"/>
    </row>
    <row r="76" spans="1:6" x14ac:dyDescent="0.25">
      <c r="A76" t="s">
        <v>382</v>
      </c>
      <c r="B76" t="s">
        <v>388</v>
      </c>
      <c r="C76" t="s">
        <v>555</v>
      </c>
      <c r="D76" s="14">
        <v>85256.22</v>
      </c>
      <c r="E76" s="14"/>
      <c r="F76" s="14"/>
    </row>
    <row r="77" spans="1:6" x14ac:dyDescent="0.25">
      <c r="A77" t="s">
        <v>382</v>
      </c>
      <c r="B77" t="s">
        <v>388</v>
      </c>
      <c r="C77" t="s">
        <v>556</v>
      </c>
      <c r="D77" s="14">
        <v>106731.01000000001</v>
      </c>
      <c r="E77" s="14"/>
      <c r="F77" s="14"/>
    </row>
    <row r="78" spans="1:6" x14ac:dyDescent="0.25">
      <c r="A78" t="s">
        <v>382</v>
      </c>
      <c r="B78" t="s">
        <v>388</v>
      </c>
      <c r="C78" t="s">
        <v>557</v>
      </c>
      <c r="D78" s="14">
        <v>303767.91000000003</v>
      </c>
      <c r="E78" s="14"/>
      <c r="F78" s="14"/>
    </row>
    <row r="79" spans="1:6" x14ac:dyDescent="0.25">
      <c r="A79" t="s">
        <v>382</v>
      </c>
      <c r="B79" t="s">
        <v>388</v>
      </c>
      <c r="C79" t="s">
        <v>558</v>
      </c>
      <c r="D79" s="14">
        <v>426985.76</v>
      </c>
      <c r="E79" s="14"/>
      <c r="F79" s="14"/>
    </row>
    <row r="80" spans="1:6" x14ac:dyDescent="0.25">
      <c r="A80" t="s">
        <v>382</v>
      </c>
      <c r="B80" t="s">
        <v>388</v>
      </c>
      <c r="C80" t="s">
        <v>559</v>
      </c>
      <c r="D80" s="14">
        <v>706011.62</v>
      </c>
      <c r="E80" s="14"/>
      <c r="F80" s="14"/>
    </row>
    <row r="81" spans="1:6" x14ac:dyDescent="0.25">
      <c r="A81" t="s">
        <v>382</v>
      </c>
      <c r="B81" t="s">
        <v>388</v>
      </c>
      <c r="C81" t="s">
        <v>561</v>
      </c>
      <c r="D81" s="14">
        <v>94427.890000000014</v>
      </c>
      <c r="E81" s="14"/>
      <c r="F81" s="14"/>
    </row>
    <row r="82" spans="1:6" x14ac:dyDescent="0.25">
      <c r="A82" t="s">
        <v>382</v>
      </c>
      <c r="B82" t="s">
        <v>388</v>
      </c>
      <c r="C82" t="s">
        <v>562</v>
      </c>
      <c r="D82" s="14">
        <v>23936.62</v>
      </c>
      <c r="E82" s="14"/>
      <c r="F82" s="14"/>
    </row>
    <row r="83" spans="1:6" x14ac:dyDescent="0.25">
      <c r="A83" t="s">
        <v>382</v>
      </c>
      <c r="B83" t="s">
        <v>388</v>
      </c>
      <c r="C83" t="s">
        <v>563</v>
      </c>
      <c r="D83" s="14">
        <v>178724.86000000002</v>
      </c>
      <c r="E83" s="14"/>
      <c r="F83" s="14"/>
    </row>
    <row r="84" spans="1:6" x14ac:dyDescent="0.25">
      <c r="A84" t="s">
        <v>382</v>
      </c>
      <c r="B84" t="s">
        <v>388</v>
      </c>
      <c r="C84" t="s">
        <v>564</v>
      </c>
      <c r="D84" s="14">
        <v>4548.29</v>
      </c>
      <c r="E84" s="14"/>
      <c r="F84" s="14"/>
    </row>
    <row r="85" spans="1:6" x14ac:dyDescent="0.25">
      <c r="A85" t="s">
        <v>382</v>
      </c>
      <c r="B85" t="s">
        <v>388</v>
      </c>
      <c r="C85" t="s">
        <v>565</v>
      </c>
      <c r="D85" s="14">
        <v>505999.15</v>
      </c>
      <c r="E85" s="14"/>
      <c r="F85" s="14"/>
    </row>
    <row r="86" spans="1:6" x14ac:dyDescent="0.25">
      <c r="A86" t="s">
        <v>382</v>
      </c>
      <c r="B86" t="s">
        <v>388</v>
      </c>
      <c r="C86" t="s">
        <v>572</v>
      </c>
      <c r="D86" s="14">
        <v>0</v>
      </c>
      <c r="E86" s="14"/>
      <c r="F86" s="14">
        <v>1500000</v>
      </c>
    </row>
    <row r="87" spans="1:6" x14ac:dyDescent="0.25">
      <c r="A87" t="s">
        <v>382</v>
      </c>
      <c r="B87" t="s">
        <v>569</v>
      </c>
      <c r="C87" t="s">
        <v>501</v>
      </c>
      <c r="D87" s="14">
        <v>31303624.939999998</v>
      </c>
      <c r="E87" s="14">
        <v>27339750</v>
      </c>
      <c r="F87" s="14">
        <v>20844519</v>
      </c>
    </row>
    <row r="88" spans="1:6" x14ac:dyDescent="0.25">
      <c r="A88" t="s">
        <v>383</v>
      </c>
      <c r="B88" t="s">
        <v>0</v>
      </c>
      <c r="C88" t="s">
        <v>477</v>
      </c>
      <c r="D88" s="14">
        <v>700668.65000000014</v>
      </c>
      <c r="E88" s="14">
        <v>0</v>
      </c>
      <c r="F88" s="14">
        <v>0</v>
      </c>
    </row>
    <row r="89" spans="1:6" x14ac:dyDescent="0.25">
      <c r="A89" t="s">
        <v>383</v>
      </c>
      <c r="B89" t="s">
        <v>0</v>
      </c>
      <c r="C89" t="s">
        <v>502</v>
      </c>
      <c r="D89" s="14">
        <v>0</v>
      </c>
      <c r="E89" s="14">
        <v>32648918.600000001</v>
      </c>
      <c r="F89" s="14">
        <v>48249446.369999997</v>
      </c>
    </row>
    <row r="90" spans="1:6" x14ac:dyDescent="0.25">
      <c r="A90" t="s">
        <v>383</v>
      </c>
      <c r="B90" t="s">
        <v>0</v>
      </c>
      <c r="C90" t="s">
        <v>102</v>
      </c>
      <c r="D90" s="14">
        <v>5003448.1899999995</v>
      </c>
      <c r="E90" s="14">
        <v>583007.52</v>
      </c>
      <c r="F90" s="14"/>
    </row>
    <row r="91" spans="1:6" x14ac:dyDescent="0.25">
      <c r="A91" t="s">
        <v>383</v>
      </c>
      <c r="B91" t="s">
        <v>0</v>
      </c>
      <c r="C91" t="s">
        <v>375</v>
      </c>
      <c r="D91" s="14">
        <v>1790552.25</v>
      </c>
      <c r="E91" s="14">
        <v>9500</v>
      </c>
      <c r="F91" s="14"/>
    </row>
    <row r="92" spans="1:6" x14ac:dyDescent="0.25">
      <c r="A92" t="s">
        <v>383</v>
      </c>
      <c r="B92" t="s">
        <v>0</v>
      </c>
      <c r="C92" t="s">
        <v>376</v>
      </c>
      <c r="D92" s="14">
        <v>3028763.55</v>
      </c>
      <c r="E92" s="14">
        <v>1678409.8699999999</v>
      </c>
      <c r="F92" s="14"/>
    </row>
    <row r="93" spans="1:6" x14ac:dyDescent="0.25">
      <c r="A93" t="s">
        <v>383</v>
      </c>
      <c r="B93" t="s">
        <v>0</v>
      </c>
      <c r="C93" t="s">
        <v>377</v>
      </c>
      <c r="D93" s="14">
        <v>2729251.35</v>
      </c>
      <c r="E93" s="14">
        <v>999095.5</v>
      </c>
      <c r="F93" s="14"/>
    </row>
    <row r="94" spans="1:6" x14ac:dyDescent="0.25">
      <c r="A94" t="s">
        <v>383</v>
      </c>
      <c r="B94" t="s">
        <v>0</v>
      </c>
      <c r="C94" t="s">
        <v>378</v>
      </c>
      <c r="D94" s="14">
        <v>1289062.8</v>
      </c>
      <c r="E94" s="14">
        <v>-984919</v>
      </c>
      <c r="F94" s="14"/>
    </row>
    <row r="95" spans="1:6" x14ac:dyDescent="0.25">
      <c r="A95" t="s">
        <v>383</v>
      </c>
      <c r="B95" t="s">
        <v>0</v>
      </c>
      <c r="C95" t="s">
        <v>379</v>
      </c>
      <c r="D95" s="14">
        <v>180742.55000000002</v>
      </c>
      <c r="E95" s="14">
        <v>33192324</v>
      </c>
      <c r="F95" s="14"/>
    </row>
    <row r="96" spans="1:6" x14ac:dyDescent="0.25">
      <c r="A96" t="s">
        <v>383</v>
      </c>
      <c r="B96" t="s">
        <v>0</v>
      </c>
      <c r="C96" t="s">
        <v>412</v>
      </c>
      <c r="D96" s="14">
        <v>108675.19</v>
      </c>
      <c r="E96" s="14"/>
      <c r="F96" s="14"/>
    </row>
    <row r="97" spans="1:6" x14ac:dyDescent="0.25">
      <c r="A97" t="s">
        <v>383</v>
      </c>
      <c r="B97" t="s">
        <v>388</v>
      </c>
      <c r="C97" t="s">
        <v>505</v>
      </c>
      <c r="D97" s="14">
        <v>-6250.51</v>
      </c>
      <c r="E97" s="14">
        <v>0</v>
      </c>
      <c r="F97" s="14">
        <v>0</v>
      </c>
    </row>
    <row r="98" spans="1:6" x14ac:dyDescent="0.25">
      <c r="A98" t="s">
        <v>381</v>
      </c>
      <c r="D98" s="6">
        <v>325246337.02000004</v>
      </c>
      <c r="E98" s="6">
        <v>397068776.55000001</v>
      </c>
      <c r="F98" s="6">
        <v>362364703.70000005</v>
      </c>
    </row>
    <row r="104" spans="1:6" x14ac:dyDescent="0.25">
      <c r="C104" t="s">
        <v>568</v>
      </c>
      <c r="D104" s="12">
        <f>GETPIVOTDATA("Sum of 2022",$A$3)-Rutkin!D22-Estrada!C24-'O''Connor'!C24-Richard!C69</f>
        <v>0</v>
      </c>
      <c r="E104" s="12">
        <f>GETPIVOTDATA("Sum of 2023",$A$3)-Rutkin!E22-Estrada!D24-'O''Connor'!D24-Richard!D69</f>
        <v>0</v>
      </c>
      <c r="F104" s="12">
        <f>GETPIVOTDATA("Sum of 2024",$A$3)-Rutkin!F22-Estrada!E24-'O''Connor'!E24-Richard!E69</f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D4B2-4308-4719-BE40-492537105775}">
  <dimension ref="A1:H465"/>
  <sheetViews>
    <sheetView zoomScaleNormal="100" workbookViewId="0">
      <pane ySplit="1" topLeftCell="A294" activePane="bottomLeft" state="frozen"/>
      <selection pane="bottomLeft" activeCell="D473" sqref="D473"/>
    </sheetView>
  </sheetViews>
  <sheetFormatPr defaultRowHeight="15" x14ac:dyDescent="0.25"/>
  <cols>
    <col min="1" max="1" width="34.140625" bestFit="1" customWidth="1"/>
    <col min="2" max="2" width="41.85546875" bestFit="1" customWidth="1"/>
    <col min="3" max="3" width="36.7109375" bestFit="1" customWidth="1"/>
    <col min="4" max="4" width="48.140625" bestFit="1" customWidth="1"/>
    <col min="5" max="7" width="16.42578125" style="1" bestFit="1" customWidth="1"/>
  </cols>
  <sheetData>
    <row r="1" spans="1:8" x14ac:dyDescent="0.25">
      <c r="A1" s="2" t="s">
        <v>506</v>
      </c>
      <c r="B1" s="2" t="s">
        <v>386</v>
      </c>
      <c r="C1" s="2" t="s">
        <v>385</v>
      </c>
      <c r="D1" s="2" t="s">
        <v>508</v>
      </c>
      <c r="E1" s="4">
        <v>2022</v>
      </c>
      <c r="F1" s="4">
        <v>2023</v>
      </c>
      <c r="G1" s="5">
        <v>2024</v>
      </c>
      <c r="H1" s="2" t="s">
        <v>507</v>
      </c>
    </row>
    <row r="2" spans="1:8" x14ac:dyDescent="0.25">
      <c r="A2" t="s">
        <v>0</v>
      </c>
      <c r="B2" t="s">
        <v>1</v>
      </c>
      <c r="C2" t="s">
        <v>2</v>
      </c>
      <c r="D2" t="str">
        <f>B2</f>
        <v>Gas Heat Pump (GHP)</v>
      </c>
      <c r="E2" s="1">
        <v>0</v>
      </c>
      <c r="F2" s="1">
        <v>125000</v>
      </c>
      <c r="G2" s="1">
        <v>31250</v>
      </c>
      <c r="H2" t="s">
        <v>382</v>
      </c>
    </row>
    <row r="3" spans="1:8" x14ac:dyDescent="0.25">
      <c r="A3" t="s">
        <v>0</v>
      </c>
      <c r="B3" t="s">
        <v>1</v>
      </c>
      <c r="C3" t="s">
        <v>3</v>
      </c>
      <c r="D3" t="str">
        <f t="shared" ref="D3:D22" si="0">B3</f>
        <v>Gas Heat Pump (GHP)</v>
      </c>
      <c r="E3" s="1">
        <v>0</v>
      </c>
      <c r="F3" s="1">
        <v>125000</v>
      </c>
      <c r="G3" s="1">
        <v>31250</v>
      </c>
      <c r="H3" t="s">
        <v>382</v>
      </c>
    </row>
    <row r="4" spans="1:8" x14ac:dyDescent="0.25">
      <c r="A4" t="s">
        <v>0</v>
      </c>
      <c r="B4" t="s">
        <v>1</v>
      </c>
      <c r="C4" t="s">
        <v>4</v>
      </c>
      <c r="D4" t="str">
        <f t="shared" si="0"/>
        <v>Gas Heat Pump (GHP)</v>
      </c>
      <c r="E4" s="1">
        <v>0</v>
      </c>
      <c r="F4" s="1">
        <v>125000</v>
      </c>
      <c r="G4" s="1">
        <v>31250</v>
      </c>
      <c r="H4" t="s">
        <v>382</v>
      </c>
    </row>
    <row r="5" spans="1:8" x14ac:dyDescent="0.25">
      <c r="A5" t="s">
        <v>0</v>
      </c>
      <c r="B5" t="s">
        <v>1</v>
      </c>
      <c r="C5" t="s">
        <v>5</v>
      </c>
      <c r="D5" t="str">
        <f t="shared" si="0"/>
        <v>Gas Heat Pump (GHP)</v>
      </c>
      <c r="E5" s="1">
        <v>0</v>
      </c>
      <c r="F5" s="1">
        <v>125000</v>
      </c>
      <c r="G5" s="1">
        <v>31250</v>
      </c>
      <c r="H5" t="s">
        <v>382</v>
      </c>
    </row>
    <row r="6" spans="1:8" x14ac:dyDescent="0.25">
      <c r="A6" t="s">
        <v>0</v>
      </c>
      <c r="B6" t="s">
        <v>7</v>
      </c>
      <c r="C6" t="s">
        <v>8</v>
      </c>
      <c r="D6" t="str">
        <f t="shared" si="0"/>
        <v>Measuring and Regulation Station Equipment</v>
      </c>
      <c r="E6" s="1">
        <v>141729.76999999999</v>
      </c>
      <c r="F6" s="1">
        <v>93722.28</v>
      </c>
      <c r="G6" s="1">
        <v>104000</v>
      </c>
      <c r="H6" t="s">
        <v>382</v>
      </c>
    </row>
    <row r="7" spans="1:8" x14ac:dyDescent="0.25">
      <c r="A7" t="s">
        <v>0</v>
      </c>
      <c r="B7" t="s">
        <v>7</v>
      </c>
      <c r="C7" t="s">
        <v>9</v>
      </c>
      <c r="D7" t="str">
        <f t="shared" si="0"/>
        <v>Measuring and Regulation Station Equipment</v>
      </c>
      <c r="E7" s="1">
        <v>47203.69</v>
      </c>
      <c r="F7" s="1">
        <v>83089.320000000007</v>
      </c>
      <c r="G7" s="1">
        <v>88800</v>
      </c>
      <c r="H7" t="s">
        <v>382</v>
      </c>
    </row>
    <row r="8" spans="1:8" x14ac:dyDescent="0.25">
      <c r="A8" t="s">
        <v>0</v>
      </c>
      <c r="B8" t="s">
        <v>7</v>
      </c>
      <c r="C8" t="s">
        <v>10</v>
      </c>
      <c r="D8" t="str">
        <f t="shared" si="0"/>
        <v>Measuring and Regulation Station Equipment</v>
      </c>
      <c r="E8" s="1">
        <v>112193.61</v>
      </c>
      <c r="F8" s="1">
        <v>324914.16000000003</v>
      </c>
      <c r="G8" s="1">
        <v>349200</v>
      </c>
      <c r="H8" t="s">
        <v>382</v>
      </c>
    </row>
    <row r="9" spans="1:8" x14ac:dyDescent="0.25">
      <c r="A9" t="s">
        <v>0</v>
      </c>
      <c r="B9" t="s">
        <v>7</v>
      </c>
      <c r="C9" t="s">
        <v>11</v>
      </c>
      <c r="D9" t="str">
        <f t="shared" si="0"/>
        <v>Measuring and Regulation Station Equipment</v>
      </c>
      <c r="E9" s="1">
        <v>1344.3700000000001</v>
      </c>
      <c r="F9" s="1">
        <v>1367.16</v>
      </c>
      <c r="G9" s="1">
        <v>1200</v>
      </c>
      <c r="H9" t="s">
        <v>382</v>
      </c>
    </row>
    <row r="10" spans="1:8" x14ac:dyDescent="0.25">
      <c r="A10" t="s">
        <v>0</v>
      </c>
      <c r="B10" t="s">
        <v>7</v>
      </c>
      <c r="C10" t="s">
        <v>12</v>
      </c>
      <c r="D10" t="str">
        <f t="shared" si="0"/>
        <v>Measuring and Regulation Station Equipment</v>
      </c>
      <c r="E10" s="1">
        <v>497043.44</v>
      </c>
      <c r="F10" s="1">
        <v>327192.60000000003</v>
      </c>
      <c r="G10" s="1">
        <v>351600</v>
      </c>
      <c r="H10" t="s">
        <v>382</v>
      </c>
    </row>
    <row r="11" spans="1:8" x14ac:dyDescent="0.25">
      <c r="A11" t="s">
        <v>0</v>
      </c>
      <c r="B11" t="s">
        <v>7</v>
      </c>
      <c r="C11" t="s">
        <v>13</v>
      </c>
      <c r="D11" t="str">
        <f t="shared" si="0"/>
        <v>Measuring and Regulation Station Equipment</v>
      </c>
      <c r="E11" s="1">
        <v>161266.78999999998</v>
      </c>
      <c r="F11" s="1">
        <v>144305.04</v>
      </c>
      <c r="G11" s="1">
        <v>154800</v>
      </c>
      <c r="H11" t="s">
        <v>382</v>
      </c>
    </row>
    <row r="12" spans="1:8" x14ac:dyDescent="0.25">
      <c r="A12" t="s">
        <v>0</v>
      </c>
      <c r="B12" t="s">
        <v>7</v>
      </c>
      <c r="C12" t="s">
        <v>14</v>
      </c>
      <c r="D12" t="str">
        <f t="shared" si="0"/>
        <v>Measuring and Regulation Station Equipment</v>
      </c>
      <c r="E12" s="1">
        <v>0</v>
      </c>
      <c r="F12" s="1">
        <v>1822.8</v>
      </c>
      <c r="G12" s="1">
        <v>2400</v>
      </c>
      <c r="H12" t="s">
        <v>382</v>
      </c>
    </row>
    <row r="13" spans="1:8" x14ac:dyDescent="0.25">
      <c r="A13" t="s">
        <v>0</v>
      </c>
      <c r="B13" t="s">
        <v>7</v>
      </c>
      <c r="C13" t="s">
        <v>15</v>
      </c>
      <c r="D13" t="str">
        <f t="shared" si="0"/>
        <v>Measuring and Regulation Station Equipment</v>
      </c>
      <c r="E13" s="1">
        <v>122495.09000000001</v>
      </c>
      <c r="F13" s="1">
        <v>125317.56</v>
      </c>
      <c r="G13" s="1">
        <v>134400</v>
      </c>
      <c r="H13" t="s">
        <v>382</v>
      </c>
    </row>
    <row r="14" spans="1:8" x14ac:dyDescent="0.25">
      <c r="A14" t="s">
        <v>0</v>
      </c>
      <c r="B14" t="s">
        <v>7</v>
      </c>
      <c r="C14" t="s">
        <v>16</v>
      </c>
      <c r="D14" t="str">
        <f t="shared" si="0"/>
        <v>Measuring and Regulation Station Equipment</v>
      </c>
      <c r="E14" s="1">
        <v>124702.21</v>
      </c>
      <c r="F14" s="1">
        <v>129874.56</v>
      </c>
      <c r="G14" s="1">
        <v>139200</v>
      </c>
      <c r="H14" t="s">
        <v>382</v>
      </c>
    </row>
    <row r="15" spans="1:8" x14ac:dyDescent="0.25">
      <c r="A15" t="s">
        <v>0</v>
      </c>
      <c r="B15" t="s">
        <v>7</v>
      </c>
      <c r="C15" t="s">
        <v>17</v>
      </c>
      <c r="D15" t="str">
        <f t="shared" si="0"/>
        <v>Measuring and Regulation Station Equipment</v>
      </c>
      <c r="E15" s="1">
        <v>188630.76</v>
      </c>
      <c r="F15" s="1">
        <v>133975.79999999999</v>
      </c>
      <c r="G15" s="1">
        <v>144000</v>
      </c>
      <c r="H15" t="s">
        <v>382</v>
      </c>
    </row>
    <row r="16" spans="1:8" x14ac:dyDescent="0.25">
      <c r="A16" t="s">
        <v>0</v>
      </c>
      <c r="B16" t="s">
        <v>7</v>
      </c>
      <c r="C16" t="s">
        <v>18</v>
      </c>
      <c r="D16" t="str">
        <f t="shared" si="0"/>
        <v>Measuring and Regulation Station Equipment</v>
      </c>
      <c r="E16" s="1">
        <v>64252.33</v>
      </c>
      <c r="F16" s="1">
        <v>153419.04</v>
      </c>
      <c r="G16" s="1">
        <v>164400</v>
      </c>
      <c r="H16" t="s">
        <v>382</v>
      </c>
    </row>
    <row r="17" spans="1:8" x14ac:dyDescent="0.25">
      <c r="A17" t="s">
        <v>0</v>
      </c>
      <c r="B17" t="s">
        <v>7</v>
      </c>
      <c r="C17" t="s">
        <v>19</v>
      </c>
      <c r="D17" t="str">
        <f t="shared" si="0"/>
        <v>Measuring and Regulation Station Equipment</v>
      </c>
      <c r="E17" s="1">
        <v>0</v>
      </c>
      <c r="F17" s="1">
        <v>0</v>
      </c>
      <c r="G17" s="1">
        <v>300000</v>
      </c>
      <c r="H17" t="s">
        <v>382</v>
      </c>
    </row>
    <row r="18" spans="1:8" x14ac:dyDescent="0.25">
      <c r="A18" t="s">
        <v>0</v>
      </c>
      <c r="B18" t="s">
        <v>7</v>
      </c>
      <c r="C18" t="s">
        <v>20</v>
      </c>
      <c r="D18" t="str">
        <f t="shared" si="0"/>
        <v>Measuring and Regulation Station Equipment</v>
      </c>
      <c r="E18" s="1">
        <v>0</v>
      </c>
      <c r="F18" s="1">
        <v>0</v>
      </c>
      <c r="G18" s="1">
        <v>1164186</v>
      </c>
      <c r="H18" t="s">
        <v>382</v>
      </c>
    </row>
    <row r="19" spans="1:8" x14ac:dyDescent="0.25">
      <c r="A19" t="s">
        <v>0</v>
      </c>
      <c r="B19" t="s">
        <v>7</v>
      </c>
      <c r="C19" t="s">
        <v>21</v>
      </c>
      <c r="D19" t="str">
        <f t="shared" si="0"/>
        <v>Measuring and Regulation Station Equipment</v>
      </c>
      <c r="E19" s="1">
        <v>0</v>
      </c>
      <c r="F19" s="1">
        <v>0</v>
      </c>
      <c r="G19" s="1">
        <v>821583</v>
      </c>
      <c r="H19" t="s">
        <v>382</v>
      </c>
    </row>
    <row r="20" spans="1:8" x14ac:dyDescent="0.25">
      <c r="A20" t="s">
        <v>0</v>
      </c>
      <c r="B20" t="s">
        <v>7</v>
      </c>
      <c r="C20" t="s">
        <v>22</v>
      </c>
      <c r="D20" t="str">
        <f t="shared" si="0"/>
        <v>Measuring and Regulation Station Equipment</v>
      </c>
      <c r="E20" s="1">
        <v>0</v>
      </c>
      <c r="F20" s="1">
        <v>0</v>
      </c>
      <c r="G20" s="1">
        <v>3000000</v>
      </c>
      <c r="H20" t="s">
        <v>382</v>
      </c>
    </row>
    <row r="21" spans="1:8" x14ac:dyDescent="0.25">
      <c r="A21" t="s">
        <v>0</v>
      </c>
      <c r="B21" t="s">
        <v>7</v>
      </c>
      <c r="C21" t="s">
        <v>23</v>
      </c>
      <c r="D21" t="str">
        <f t="shared" si="0"/>
        <v>Measuring and Regulation Station Equipment</v>
      </c>
      <c r="E21" s="1">
        <v>60</v>
      </c>
      <c r="F21" s="1">
        <v>3320781.5300000003</v>
      </c>
      <c r="G21" s="1">
        <v>0</v>
      </c>
      <c r="H21" t="s">
        <v>382</v>
      </c>
    </row>
    <row r="22" spans="1:8" x14ac:dyDescent="0.25">
      <c r="A22" t="s">
        <v>0</v>
      </c>
      <c r="B22" t="s">
        <v>7</v>
      </c>
      <c r="C22" t="s">
        <v>24</v>
      </c>
      <c r="D22" t="str">
        <f t="shared" si="0"/>
        <v>Measuring and Regulation Station Equipment</v>
      </c>
      <c r="E22" s="1">
        <v>0</v>
      </c>
      <c r="F22" s="1">
        <v>0</v>
      </c>
      <c r="G22" s="1">
        <v>590149</v>
      </c>
      <c r="H22" t="s">
        <v>382</v>
      </c>
    </row>
    <row r="23" spans="1:8" x14ac:dyDescent="0.25">
      <c r="A23" t="s">
        <v>0</v>
      </c>
      <c r="B23" t="s">
        <v>25</v>
      </c>
      <c r="C23" t="s">
        <v>26</v>
      </c>
      <c r="D23" t="s">
        <v>489</v>
      </c>
      <c r="E23" s="1">
        <v>3556868.5100000002</v>
      </c>
      <c r="F23" s="1">
        <v>3824180.28</v>
      </c>
      <c r="G23" s="1">
        <v>4121817.2399999998</v>
      </c>
      <c r="H23" t="s">
        <v>382</v>
      </c>
    </row>
    <row r="24" spans="1:8" x14ac:dyDescent="0.25">
      <c r="A24" t="s">
        <v>0</v>
      </c>
      <c r="B24" t="s">
        <v>25</v>
      </c>
      <c r="C24" t="s">
        <v>27</v>
      </c>
      <c r="D24" t="s">
        <v>490</v>
      </c>
      <c r="E24" s="1">
        <v>2176702.8800000004</v>
      </c>
      <c r="F24" s="1">
        <v>1051083.6000000001</v>
      </c>
      <c r="G24" s="1">
        <v>964591.68</v>
      </c>
      <c r="H24" t="s">
        <v>382</v>
      </c>
    </row>
    <row r="25" spans="1:8" x14ac:dyDescent="0.25">
      <c r="A25" t="s">
        <v>0</v>
      </c>
      <c r="B25" t="s">
        <v>25</v>
      </c>
      <c r="C25" t="s">
        <v>28</v>
      </c>
      <c r="D25" t="s">
        <v>491</v>
      </c>
      <c r="E25" s="1">
        <v>734575.95</v>
      </c>
      <c r="F25" s="1">
        <v>269230.03999999998</v>
      </c>
      <c r="G25" s="1">
        <v>292000</v>
      </c>
      <c r="H25" t="s">
        <v>382</v>
      </c>
    </row>
    <row r="26" spans="1:8" x14ac:dyDescent="0.25">
      <c r="A26" t="s">
        <v>0</v>
      </c>
      <c r="B26" t="s">
        <v>25</v>
      </c>
      <c r="C26" t="s">
        <v>29</v>
      </c>
      <c r="D26" t="s">
        <v>492</v>
      </c>
      <c r="E26" s="1">
        <v>746793.47000000009</v>
      </c>
      <c r="F26" s="1">
        <v>488653.08</v>
      </c>
      <c r="G26" s="1">
        <v>451274.16</v>
      </c>
      <c r="H26" t="s">
        <v>382</v>
      </c>
    </row>
    <row r="27" spans="1:8" x14ac:dyDescent="0.25">
      <c r="A27" t="s">
        <v>0</v>
      </c>
      <c r="B27" t="s">
        <v>25</v>
      </c>
      <c r="C27" t="s">
        <v>30</v>
      </c>
      <c r="D27" t="s">
        <v>493</v>
      </c>
      <c r="E27" s="1">
        <v>717259.1399999999</v>
      </c>
      <c r="F27" s="1">
        <v>599244.96</v>
      </c>
      <c r="G27" s="1">
        <v>508251.6</v>
      </c>
      <c r="H27" t="s">
        <v>382</v>
      </c>
    </row>
    <row r="28" spans="1:8" x14ac:dyDescent="0.25">
      <c r="A28" t="s">
        <v>0</v>
      </c>
      <c r="B28" t="s">
        <v>25</v>
      </c>
      <c r="C28" t="s">
        <v>31</v>
      </c>
      <c r="D28" t="s">
        <v>491</v>
      </c>
      <c r="E28" s="1">
        <v>162316.44</v>
      </c>
      <c r="F28" s="1">
        <v>79800</v>
      </c>
      <c r="G28" s="1">
        <v>84900</v>
      </c>
      <c r="H28" t="s">
        <v>382</v>
      </c>
    </row>
    <row r="29" spans="1:8" x14ac:dyDescent="0.25">
      <c r="A29" t="s">
        <v>0</v>
      </c>
      <c r="B29" t="s">
        <v>25</v>
      </c>
      <c r="C29" t="s">
        <v>32</v>
      </c>
      <c r="D29" t="s">
        <v>492</v>
      </c>
      <c r="E29" s="1">
        <v>158912.97</v>
      </c>
      <c r="F29" s="1">
        <v>170350.19999999998</v>
      </c>
      <c r="G29" s="1">
        <v>165662.88</v>
      </c>
      <c r="H29" t="s">
        <v>382</v>
      </c>
    </row>
    <row r="30" spans="1:8" x14ac:dyDescent="0.25">
      <c r="A30" t="s">
        <v>0</v>
      </c>
      <c r="B30" t="s">
        <v>25</v>
      </c>
      <c r="C30" t="s">
        <v>33</v>
      </c>
      <c r="D30" t="s">
        <v>493</v>
      </c>
      <c r="E30" s="1">
        <v>209324.22000000003</v>
      </c>
      <c r="F30" s="1">
        <v>188217</v>
      </c>
      <c r="G30" s="1">
        <v>170104.68</v>
      </c>
      <c r="H30" t="s">
        <v>382</v>
      </c>
    </row>
    <row r="31" spans="1:8" x14ac:dyDescent="0.25">
      <c r="A31" t="s">
        <v>0</v>
      </c>
      <c r="B31" t="s">
        <v>25</v>
      </c>
      <c r="C31" t="s">
        <v>34</v>
      </c>
      <c r="D31" t="s">
        <v>491</v>
      </c>
      <c r="E31" s="1">
        <v>33011.81</v>
      </c>
      <c r="F31" s="1">
        <v>59280</v>
      </c>
      <c r="G31" s="1">
        <v>63500</v>
      </c>
      <c r="H31" t="s">
        <v>382</v>
      </c>
    </row>
    <row r="32" spans="1:8" x14ac:dyDescent="0.25">
      <c r="A32" t="s">
        <v>0</v>
      </c>
      <c r="B32" t="s">
        <v>25</v>
      </c>
      <c r="C32" t="s">
        <v>35</v>
      </c>
      <c r="D32" t="s">
        <v>492</v>
      </c>
      <c r="E32" s="1">
        <v>857625</v>
      </c>
      <c r="F32" s="1">
        <v>651711.36</v>
      </c>
      <c r="G32" s="1">
        <v>670320.96000000008</v>
      </c>
      <c r="H32" t="s">
        <v>382</v>
      </c>
    </row>
    <row r="33" spans="1:8" x14ac:dyDescent="0.25">
      <c r="A33" t="s">
        <v>0</v>
      </c>
      <c r="B33" t="s">
        <v>25</v>
      </c>
      <c r="C33" t="s">
        <v>36</v>
      </c>
      <c r="D33" t="s">
        <v>493</v>
      </c>
      <c r="E33" s="1">
        <v>737393.95</v>
      </c>
      <c r="F33" s="1">
        <v>982351.92</v>
      </c>
      <c r="G33" s="1">
        <v>910080.24</v>
      </c>
      <c r="H33" t="s">
        <v>382</v>
      </c>
    </row>
    <row r="34" spans="1:8" x14ac:dyDescent="0.25">
      <c r="A34" t="s">
        <v>0</v>
      </c>
      <c r="B34" t="s">
        <v>25</v>
      </c>
      <c r="C34" t="s">
        <v>37</v>
      </c>
      <c r="D34" t="s">
        <v>491</v>
      </c>
      <c r="E34" s="1">
        <v>92672.180000000008</v>
      </c>
      <c r="F34" s="1">
        <v>116280</v>
      </c>
      <c r="G34" s="1">
        <v>125600</v>
      </c>
      <c r="H34" t="s">
        <v>382</v>
      </c>
    </row>
    <row r="35" spans="1:8" x14ac:dyDescent="0.25">
      <c r="A35" t="s">
        <v>0</v>
      </c>
      <c r="B35" t="s">
        <v>25</v>
      </c>
      <c r="C35" t="s">
        <v>38</v>
      </c>
      <c r="D35" t="s">
        <v>492</v>
      </c>
      <c r="E35" s="1">
        <v>148709.01</v>
      </c>
      <c r="F35" s="1">
        <v>17817</v>
      </c>
      <c r="G35" s="1">
        <v>17061</v>
      </c>
      <c r="H35" t="s">
        <v>382</v>
      </c>
    </row>
    <row r="36" spans="1:8" x14ac:dyDescent="0.25">
      <c r="A36" t="s">
        <v>0</v>
      </c>
      <c r="B36" t="s">
        <v>25</v>
      </c>
      <c r="C36" t="s">
        <v>39</v>
      </c>
      <c r="D36" t="s">
        <v>493</v>
      </c>
      <c r="E36" s="1">
        <v>47551.520000000004</v>
      </c>
      <c r="F36" s="1">
        <v>106675.8</v>
      </c>
      <c r="G36" s="1">
        <v>105101.4</v>
      </c>
      <c r="H36" t="s">
        <v>382</v>
      </c>
    </row>
    <row r="37" spans="1:8" x14ac:dyDescent="0.25">
      <c r="A37" t="s">
        <v>0</v>
      </c>
      <c r="B37" t="s">
        <v>25</v>
      </c>
      <c r="C37" t="s">
        <v>40</v>
      </c>
      <c r="D37" t="s">
        <v>492</v>
      </c>
      <c r="E37" s="1">
        <v>893171.85000000009</v>
      </c>
      <c r="F37" s="1">
        <v>399686.76</v>
      </c>
      <c r="G37" s="1">
        <v>364038.24</v>
      </c>
      <c r="H37" t="s">
        <v>382</v>
      </c>
    </row>
    <row r="38" spans="1:8" x14ac:dyDescent="0.25">
      <c r="A38" t="s">
        <v>0</v>
      </c>
      <c r="B38" t="s">
        <v>25</v>
      </c>
      <c r="C38" t="s">
        <v>41</v>
      </c>
      <c r="D38" t="s">
        <v>493</v>
      </c>
      <c r="E38" s="1">
        <v>1709673.0299999998</v>
      </c>
      <c r="F38" s="1">
        <v>1831065.3599999999</v>
      </c>
      <c r="G38" s="1">
        <v>1785910.8</v>
      </c>
      <c r="H38" t="s">
        <v>382</v>
      </c>
    </row>
    <row r="39" spans="1:8" x14ac:dyDescent="0.25">
      <c r="A39" t="s">
        <v>0</v>
      </c>
      <c r="B39" t="s">
        <v>25</v>
      </c>
      <c r="C39" t="s">
        <v>42</v>
      </c>
      <c r="D39" t="s">
        <v>491</v>
      </c>
      <c r="E39" s="1">
        <v>11154.800000000001</v>
      </c>
      <c r="F39" s="1">
        <v>71820</v>
      </c>
      <c r="G39" s="1">
        <v>77700</v>
      </c>
      <c r="H39" t="s">
        <v>382</v>
      </c>
    </row>
    <row r="40" spans="1:8" x14ac:dyDescent="0.25">
      <c r="A40" t="s">
        <v>0</v>
      </c>
      <c r="B40" t="s">
        <v>25</v>
      </c>
      <c r="C40" t="s">
        <v>43</v>
      </c>
      <c r="D40" t="s">
        <v>492</v>
      </c>
      <c r="E40" s="1">
        <v>48140.23</v>
      </c>
      <c r="F40" s="1">
        <v>63982.8</v>
      </c>
      <c r="G40" s="1">
        <v>61071.119999999995</v>
      </c>
      <c r="H40" t="s">
        <v>382</v>
      </c>
    </row>
    <row r="41" spans="1:8" x14ac:dyDescent="0.25">
      <c r="A41" t="s">
        <v>0</v>
      </c>
      <c r="B41" t="s">
        <v>25</v>
      </c>
      <c r="C41" t="s">
        <v>44</v>
      </c>
      <c r="D41" t="s">
        <v>493</v>
      </c>
      <c r="E41" s="1">
        <v>37291.410000000011</v>
      </c>
      <c r="F41" s="1">
        <v>19170.36</v>
      </c>
      <c r="G41" s="1">
        <v>10671.72</v>
      </c>
      <c r="H41" t="s">
        <v>382</v>
      </c>
    </row>
    <row r="42" spans="1:8" x14ac:dyDescent="0.25">
      <c r="A42" t="s">
        <v>0</v>
      </c>
      <c r="B42" t="s">
        <v>25</v>
      </c>
      <c r="C42" t="s">
        <v>45</v>
      </c>
      <c r="D42" t="s">
        <v>491</v>
      </c>
      <c r="E42" s="1">
        <v>19390.46</v>
      </c>
      <c r="F42" s="1">
        <v>21660</v>
      </c>
      <c r="G42" s="1">
        <v>22800</v>
      </c>
      <c r="H42" t="s">
        <v>382</v>
      </c>
    </row>
    <row r="43" spans="1:8" x14ac:dyDescent="0.25">
      <c r="A43" t="s">
        <v>0</v>
      </c>
      <c r="B43" t="s">
        <v>25</v>
      </c>
      <c r="C43" t="s">
        <v>46</v>
      </c>
      <c r="D43" t="s">
        <v>492</v>
      </c>
      <c r="E43" s="1">
        <v>58688.24</v>
      </c>
      <c r="F43" s="1">
        <v>66838.8</v>
      </c>
      <c r="G43" s="1">
        <v>63741.599999999999</v>
      </c>
      <c r="H43" t="s">
        <v>382</v>
      </c>
    </row>
    <row r="44" spans="1:8" x14ac:dyDescent="0.25">
      <c r="A44" t="s">
        <v>0</v>
      </c>
      <c r="B44" t="s">
        <v>25</v>
      </c>
      <c r="C44" t="s">
        <v>47</v>
      </c>
      <c r="D44" t="s">
        <v>493</v>
      </c>
      <c r="E44" s="1">
        <v>287630.65000000008</v>
      </c>
      <c r="F44" s="1">
        <v>538801.07999999996</v>
      </c>
      <c r="G44" s="1">
        <v>547261.92000000004</v>
      </c>
      <c r="H44" t="s">
        <v>382</v>
      </c>
    </row>
    <row r="45" spans="1:8" x14ac:dyDescent="0.25">
      <c r="A45" t="s">
        <v>0</v>
      </c>
      <c r="B45" t="s">
        <v>25</v>
      </c>
      <c r="C45" t="s">
        <v>48</v>
      </c>
      <c r="D45" t="s">
        <v>491</v>
      </c>
      <c r="E45" s="1">
        <v>70391.360000000001</v>
      </c>
      <c r="F45" s="1">
        <v>17100</v>
      </c>
      <c r="G45" s="1">
        <v>18000</v>
      </c>
      <c r="H45" t="s">
        <v>382</v>
      </c>
    </row>
    <row r="46" spans="1:8" x14ac:dyDescent="0.25">
      <c r="A46" t="s">
        <v>0</v>
      </c>
      <c r="B46" t="s">
        <v>25</v>
      </c>
      <c r="C46" t="s">
        <v>49</v>
      </c>
      <c r="D46" t="s">
        <v>492</v>
      </c>
      <c r="E46" s="1">
        <v>7280.99</v>
      </c>
      <c r="F46" s="1">
        <v>887.4</v>
      </c>
      <c r="G46" s="1">
        <v>951.84</v>
      </c>
      <c r="H46" t="s">
        <v>382</v>
      </c>
    </row>
    <row r="47" spans="1:8" x14ac:dyDescent="0.25">
      <c r="A47" t="s">
        <v>0</v>
      </c>
      <c r="B47" t="s">
        <v>25</v>
      </c>
      <c r="C47" t="s">
        <v>50</v>
      </c>
      <c r="D47" t="s">
        <v>493</v>
      </c>
      <c r="E47" s="1">
        <v>0</v>
      </c>
      <c r="F47" s="1">
        <v>1444.32</v>
      </c>
      <c r="G47" s="1">
        <v>1327.2000000000003</v>
      </c>
      <c r="H47" t="s">
        <v>382</v>
      </c>
    </row>
    <row r="48" spans="1:8" x14ac:dyDescent="0.25">
      <c r="A48" t="s">
        <v>0</v>
      </c>
      <c r="B48" t="s">
        <v>25</v>
      </c>
      <c r="C48" t="s">
        <v>51</v>
      </c>
      <c r="D48" t="s">
        <v>491</v>
      </c>
      <c r="E48" s="1">
        <v>688.94999999999993</v>
      </c>
      <c r="F48" s="1">
        <v>3420</v>
      </c>
      <c r="G48" s="1">
        <v>3600</v>
      </c>
      <c r="H48" t="s">
        <v>382</v>
      </c>
    </row>
    <row r="49" spans="1:8" x14ac:dyDescent="0.25">
      <c r="A49" t="s">
        <v>0</v>
      </c>
      <c r="B49" t="s">
        <v>25</v>
      </c>
      <c r="C49" t="s">
        <v>52</v>
      </c>
      <c r="D49" t="s">
        <v>492</v>
      </c>
      <c r="E49" s="1">
        <v>186365.03000000003</v>
      </c>
      <c r="F49" s="1">
        <v>207818.88</v>
      </c>
      <c r="G49" s="1">
        <v>189599.4</v>
      </c>
      <c r="H49" t="s">
        <v>382</v>
      </c>
    </row>
    <row r="50" spans="1:8" x14ac:dyDescent="0.25">
      <c r="A50" t="s">
        <v>0</v>
      </c>
      <c r="B50" t="s">
        <v>25</v>
      </c>
      <c r="C50" t="s">
        <v>53</v>
      </c>
      <c r="D50" t="s">
        <v>493</v>
      </c>
      <c r="E50" s="1">
        <v>1219158.6400000001</v>
      </c>
      <c r="F50" s="1">
        <v>1028099.4</v>
      </c>
      <c r="G50" s="1">
        <v>981432.84000000008</v>
      </c>
      <c r="H50" t="s">
        <v>382</v>
      </c>
    </row>
    <row r="51" spans="1:8" x14ac:dyDescent="0.25">
      <c r="A51" t="s">
        <v>0</v>
      </c>
      <c r="B51" t="s">
        <v>25</v>
      </c>
      <c r="C51" t="s">
        <v>54</v>
      </c>
      <c r="D51" t="s">
        <v>491</v>
      </c>
      <c r="E51" s="1">
        <v>13289.65</v>
      </c>
      <c r="F51" s="1">
        <v>15960</v>
      </c>
      <c r="G51" s="1">
        <v>16800</v>
      </c>
      <c r="H51" t="s">
        <v>382</v>
      </c>
    </row>
    <row r="52" spans="1:8" x14ac:dyDescent="0.25">
      <c r="A52" t="s">
        <v>0</v>
      </c>
      <c r="B52" t="s">
        <v>25</v>
      </c>
      <c r="C52" t="s">
        <v>55</v>
      </c>
      <c r="D52" t="s">
        <v>492</v>
      </c>
      <c r="E52" s="1">
        <v>88735.42</v>
      </c>
      <c r="F52" s="1">
        <v>40515</v>
      </c>
      <c r="G52" s="1">
        <v>37624.44</v>
      </c>
      <c r="H52" t="s">
        <v>382</v>
      </c>
    </row>
    <row r="53" spans="1:8" x14ac:dyDescent="0.25">
      <c r="A53" t="s">
        <v>0</v>
      </c>
      <c r="B53" t="s">
        <v>25</v>
      </c>
      <c r="C53" t="s">
        <v>56</v>
      </c>
      <c r="D53" t="s">
        <v>493</v>
      </c>
      <c r="E53" s="1">
        <v>70172.38</v>
      </c>
      <c r="F53" s="1">
        <v>183496.80000000002</v>
      </c>
      <c r="G53" s="1">
        <v>173625.60000000001</v>
      </c>
      <c r="H53" t="s">
        <v>382</v>
      </c>
    </row>
    <row r="54" spans="1:8" x14ac:dyDescent="0.25">
      <c r="A54" t="s">
        <v>0</v>
      </c>
      <c r="B54" t="s">
        <v>25</v>
      </c>
      <c r="C54" t="s">
        <v>57</v>
      </c>
      <c r="D54" t="s">
        <v>491</v>
      </c>
      <c r="E54" s="1">
        <v>191373.51</v>
      </c>
      <c r="F54" s="1">
        <v>92340</v>
      </c>
      <c r="G54" s="1">
        <v>99300</v>
      </c>
      <c r="H54" t="s">
        <v>382</v>
      </c>
    </row>
    <row r="55" spans="1:8" x14ac:dyDescent="0.25">
      <c r="A55" t="s">
        <v>0</v>
      </c>
      <c r="B55" t="s">
        <v>25</v>
      </c>
      <c r="C55" t="s">
        <v>58</v>
      </c>
      <c r="D55" t="s">
        <v>492</v>
      </c>
      <c r="E55" s="1">
        <v>227738.19000000003</v>
      </c>
      <c r="F55" s="1">
        <v>297647.40000000002</v>
      </c>
      <c r="G55" s="1">
        <v>305232</v>
      </c>
      <c r="H55" t="s">
        <v>382</v>
      </c>
    </row>
    <row r="56" spans="1:8" x14ac:dyDescent="0.25">
      <c r="A56" t="s">
        <v>0</v>
      </c>
      <c r="B56" t="s">
        <v>25</v>
      </c>
      <c r="C56" t="s">
        <v>59</v>
      </c>
      <c r="D56" t="s">
        <v>493</v>
      </c>
      <c r="E56" s="1">
        <v>599873.58000000007</v>
      </c>
      <c r="F56" s="1">
        <v>199153.44</v>
      </c>
      <c r="G56" s="1">
        <v>186641.28</v>
      </c>
      <c r="H56" t="s">
        <v>382</v>
      </c>
    </row>
    <row r="57" spans="1:8" x14ac:dyDescent="0.25">
      <c r="A57" t="s">
        <v>0</v>
      </c>
      <c r="B57" t="s">
        <v>25</v>
      </c>
      <c r="C57" t="s">
        <v>60</v>
      </c>
      <c r="D57" t="s">
        <v>491</v>
      </c>
      <c r="E57" s="1">
        <v>80999.27</v>
      </c>
      <c r="F57" s="1">
        <v>82080</v>
      </c>
      <c r="G57" s="1">
        <v>87300</v>
      </c>
      <c r="H57" t="s">
        <v>382</v>
      </c>
    </row>
    <row r="58" spans="1:8" x14ac:dyDescent="0.25">
      <c r="A58" t="s">
        <v>0</v>
      </c>
      <c r="B58" t="s">
        <v>25</v>
      </c>
      <c r="C58" t="s">
        <v>61</v>
      </c>
      <c r="D58" t="s">
        <v>492</v>
      </c>
      <c r="E58" s="1">
        <v>242335.68999999997</v>
      </c>
      <c r="F58" s="1">
        <v>151490.16</v>
      </c>
      <c r="G58" s="1">
        <v>130898.40000000001</v>
      </c>
      <c r="H58" t="s">
        <v>382</v>
      </c>
    </row>
    <row r="59" spans="1:8" x14ac:dyDescent="0.25">
      <c r="A59" t="s">
        <v>0</v>
      </c>
      <c r="B59" t="s">
        <v>25</v>
      </c>
      <c r="C59" t="s">
        <v>62</v>
      </c>
      <c r="D59" t="s">
        <v>493</v>
      </c>
      <c r="E59" s="1">
        <v>1443206.3</v>
      </c>
      <c r="F59" s="1">
        <v>791249.76</v>
      </c>
      <c r="G59" s="1">
        <v>729083.28</v>
      </c>
      <c r="H59" t="s">
        <v>382</v>
      </c>
    </row>
    <row r="60" spans="1:8" x14ac:dyDescent="0.25">
      <c r="A60" t="s">
        <v>0</v>
      </c>
      <c r="B60" t="s">
        <v>25</v>
      </c>
      <c r="C60" t="s">
        <v>63</v>
      </c>
      <c r="D60" t="s">
        <v>491</v>
      </c>
      <c r="E60" s="1">
        <v>98286.950000000012</v>
      </c>
      <c r="F60" s="1">
        <v>29640</v>
      </c>
      <c r="G60" s="1">
        <v>32200</v>
      </c>
      <c r="H60" t="s">
        <v>382</v>
      </c>
    </row>
    <row r="61" spans="1:8" x14ac:dyDescent="0.25">
      <c r="A61" t="s">
        <v>0</v>
      </c>
      <c r="B61" t="s">
        <v>25</v>
      </c>
      <c r="C61" t="s">
        <v>64</v>
      </c>
      <c r="D61" t="s">
        <v>492</v>
      </c>
      <c r="E61" s="1">
        <v>637575.93000000005</v>
      </c>
      <c r="F61" s="1">
        <v>507415.68000000005</v>
      </c>
      <c r="G61" s="1">
        <v>512554.07999999996</v>
      </c>
      <c r="H61" t="s">
        <v>382</v>
      </c>
    </row>
    <row r="62" spans="1:8" x14ac:dyDescent="0.25">
      <c r="A62" t="s">
        <v>0</v>
      </c>
      <c r="B62" t="s">
        <v>25</v>
      </c>
      <c r="C62" t="s">
        <v>65</v>
      </c>
      <c r="D62" t="s">
        <v>493</v>
      </c>
      <c r="E62" s="1">
        <v>891820.7699999999</v>
      </c>
      <c r="F62" s="1">
        <v>807634.44</v>
      </c>
      <c r="G62" s="1">
        <v>770243.52</v>
      </c>
      <c r="H62" t="s">
        <v>382</v>
      </c>
    </row>
    <row r="63" spans="1:8" x14ac:dyDescent="0.25">
      <c r="A63" t="s">
        <v>0</v>
      </c>
      <c r="B63" t="s">
        <v>25</v>
      </c>
      <c r="C63" t="s">
        <v>66</v>
      </c>
      <c r="D63" t="s">
        <v>491</v>
      </c>
      <c r="E63" s="1">
        <v>132619.81</v>
      </c>
      <c r="F63" s="1">
        <v>46740</v>
      </c>
      <c r="G63" s="1">
        <v>50300</v>
      </c>
      <c r="H63" t="s">
        <v>382</v>
      </c>
    </row>
    <row r="64" spans="1:8" x14ac:dyDescent="0.25">
      <c r="A64" t="s">
        <v>0</v>
      </c>
      <c r="B64" t="s">
        <v>25</v>
      </c>
      <c r="C64" t="s">
        <v>67</v>
      </c>
      <c r="D64" t="s">
        <v>494</v>
      </c>
      <c r="E64" s="1">
        <v>8045118.1600000001</v>
      </c>
      <c r="F64" s="1">
        <v>7187832</v>
      </c>
      <c r="G64" s="1">
        <v>7733200</v>
      </c>
      <c r="H64" t="s">
        <v>382</v>
      </c>
    </row>
    <row r="65" spans="1:8" x14ac:dyDescent="0.25">
      <c r="A65" t="s">
        <v>0</v>
      </c>
      <c r="B65" t="s">
        <v>68</v>
      </c>
      <c r="C65" t="s">
        <v>69</v>
      </c>
      <c r="D65" t="s">
        <v>68</v>
      </c>
      <c r="E65" s="1">
        <v>3065692.63</v>
      </c>
      <c r="F65" s="1">
        <v>3689455.92</v>
      </c>
      <c r="G65" s="1">
        <v>3604726.8</v>
      </c>
      <c r="H65" t="s">
        <v>382</v>
      </c>
    </row>
    <row r="66" spans="1:8" x14ac:dyDescent="0.25">
      <c r="A66" t="s">
        <v>0</v>
      </c>
      <c r="B66" t="s">
        <v>68</v>
      </c>
      <c r="C66" t="s">
        <v>70</v>
      </c>
      <c r="D66" t="s">
        <v>68</v>
      </c>
      <c r="E66" s="1">
        <v>5280346.9899999993</v>
      </c>
      <c r="F66" s="1">
        <v>7416145.6799999997</v>
      </c>
      <c r="G66" s="1">
        <v>7007546.6399999997</v>
      </c>
      <c r="H66" t="s">
        <v>382</v>
      </c>
    </row>
    <row r="67" spans="1:8" x14ac:dyDescent="0.25">
      <c r="A67" t="s">
        <v>0</v>
      </c>
      <c r="B67" t="s">
        <v>68</v>
      </c>
      <c r="C67" t="s">
        <v>71</v>
      </c>
      <c r="D67" t="s">
        <v>68</v>
      </c>
      <c r="E67" s="1">
        <v>857017.53</v>
      </c>
      <c r="F67" s="1">
        <v>350985.60000000003</v>
      </c>
      <c r="G67" s="1">
        <v>322480.8</v>
      </c>
      <c r="H67" t="s">
        <v>382</v>
      </c>
    </row>
    <row r="68" spans="1:8" x14ac:dyDescent="0.25">
      <c r="A68" t="s">
        <v>0</v>
      </c>
      <c r="B68" t="s">
        <v>68</v>
      </c>
      <c r="C68" t="s">
        <v>72</v>
      </c>
      <c r="D68" t="s">
        <v>68</v>
      </c>
      <c r="E68" s="1">
        <v>7226660.0300000003</v>
      </c>
      <c r="F68" s="1">
        <v>7083416.7599999998</v>
      </c>
      <c r="G68" s="1">
        <v>6165858.2400000002</v>
      </c>
      <c r="H68" t="s">
        <v>382</v>
      </c>
    </row>
    <row r="69" spans="1:8" x14ac:dyDescent="0.25">
      <c r="A69" t="s">
        <v>0</v>
      </c>
      <c r="B69" t="s">
        <v>68</v>
      </c>
      <c r="C69" t="s">
        <v>73</v>
      </c>
      <c r="D69" t="s">
        <v>68</v>
      </c>
      <c r="E69" s="1">
        <v>347784.26</v>
      </c>
      <c r="F69" s="1">
        <v>145284.96</v>
      </c>
      <c r="G69" s="1">
        <v>146674.80000000002</v>
      </c>
      <c r="H69" t="s">
        <v>382</v>
      </c>
    </row>
    <row r="70" spans="1:8" x14ac:dyDescent="0.25">
      <c r="A70" t="s">
        <v>0</v>
      </c>
      <c r="B70" t="s">
        <v>68</v>
      </c>
      <c r="C70" t="s">
        <v>74</v>
      </c>
      <c r="D70" t="s">
        <v>68</v>
      </c>
      <c r="E70" s="1">
        <v>5982913.0099999998</v>
      </c>
      <c r="F70" s="1">
        <v>6636536.2800000003</v>
      </c>
      <c r="G70" s="1">
        <v>6229844.6399999997</v>
      </c>
      <c r="H70" t="s">
        <v>382</v>
      </c>
    </row>
    <row r="71" spans="1:8" x14ac:dyDescent="0.25">
      <c r="A71" t="s">
        <v>0</v>
      </c>
      <c r="B71" t="s">
        <v>68</v>
      </c>
      <c r="C71" t="s">
        <v>75</v>
      </c>
      <c r="D71" t="s">
        <v>68</v>
      </c>
      <c r="E71" s="1">
        <v>658888.68999999994</v>
      </c>
      <c r="F71" s="1">
        <v>1271871.48</v>
      </c>
      <c r="G71" s="1">
        <v>1196932.56</v>
      </c>
      <c r="H71" t="s">
        <v>382</v>
      </c>
    </row>
    <row r="72" spans="1:8" x14ac:dyDescent="0.25">
      <c r="A72" t="s">
        <v>0</v>
      </c>
      <c r="B72" t="s">
        <v>68</v>
      </c>
      <c r="C72" t="s">
        <v>76</v>
      </c>
      <c r="D72" t="s">
        <v>68</v>
      </c>
      <c r="E72" s="1">
        <v>969907.04999999993</v>
      </c>
      <c r="F72" s="1">
        <v>1424450.1600000001</v>
      </c>
      <c r="G72" s="1">
        <v>1340521.32</v>
      </c>
      <c r="H72" t="s">
        <v>382</v>
      </c>
    </row>
    <row r="73" spans="1:8" x14ac:dyDescent="0.25">
      <c r="A73" t="s">
        <v>0</v>
      </c>
      <c r="B73" t="s">
        <v>68</v>
      </c>
      <c r="C73" t="s">
        <v>77</v>
      </c>
      <c r="D73" t="s">
        <v>68</v>
      </c>
      <c r="E73" s="1">
        <v>2949265.23</v>
      </c>
      <c r="F73" s="1">
        <v>4956607.5600000005</v>
      </c>
      <c r="G73" s="1">
        <v>4666001.6399999997</v>
      </c>
      <c r="H73" t="s">
        <v>382</v>
      </c>
    </row>
    <row r="74" spans="1:8" x14ac:dyDescent="0.25">
      <c r="A74" t="s">
        <v>0</v>
      </c>
      <c r="B74" t="s">
        <v>68</v>
      </c>
      <c r="C74" t="s">
        <v>78</v>
      </c>
      <c r="D74" t="s">
        <v>68</v>
      </c>
      <c r="E74" s="1">
        <v>642072.97000000009</v>
      </c>
      <c r="F74" s="1">
        <v>467277.48</v>
      </c>
      <c r="G74" s="1">
        <v>454533</v>
      </c>
      <c r="H74" t="s">
        <v>382</v>
      </c>
    </row>
    <row r="75" spans="1:8" x14ac:dyDescent="0.25">
      <c r="A75" t="s">
        <v>0</v>
      </c>
      <c r="B75" t="s">
        <v>68</v>
      </c>
      <c r="C75" t="s">
        <v>79</v>
      </c>
      <c r="D75" t="s">
        <v>68</v>
      </c>
      <c r="E75" s="1">
        <v>2410431.1100000003</v>
      </c>
      <c r="F75" s="1">
        <v>798057.6</v>
      </c>
      <c r="G75" s="1">
        <v>777093.36</v>
      </c>
      <c r="H75" t="s">
        <v>382</v>
      </c>
    </row>
    <row r="76" spans="1:8" x14ac:dyDescent="0.25">
      <c r="A76" t="s">
        <v>0</v>
      </c>
      <c r="B76" t="s">
        <v>68</v>
      </c>
      <c r="C76" t="s">
        <v>80</v>
      </c>
      <c r="D76" t="s">
        <v>68</v>
      </c>
      <c r="E76" s="1">
        <v>1616427.7499999998</v>
      </c>
      <c r="F76" s="1">
        <v>4861673.4000000004</v>
      </c>
      <c r="G76" s="1">
        <v>4575222.4800000004</v>
      </c>
      <c r="H76" t="s">
        <v>382</v>
      </c>
    </row>
    <row r="77" spans="1:8" x14ac:dyDescent="0.25">
      <c r="A77" t="s">
        <v>0</v>
      </c>
      <c r="B77" t="s">
        <v>68</v>
      </c>
      <c r="C77" t="s">
        <v>81</v>
      </c>
      <c r="D77" t="s">
        <v>68</v>
      </c>
      <c r="E77" s="1">
        <v>2464620.27</v>
      </c>
      <c r="F77" s="1">
        <v>4557411.5999999996</v>
      </c>
      <c r="G77" s="1">
        <v>4246630.92</v>
      </c>
      <c r="H77" t="s">
        <v>382</v>
      </c>
    </row>
    <row r="78" spans="1:8" x14ac:dyDescent="0.25">
      <c r="A78" t="s">
        <v>0</v>
      </c>
      <c r="B78" t="s">
        <v>68</v>
      </c>
      <c r="C78" t="s">
        <v>82</v>
      </c>
      <c r="D78" t="s">
        <v>68</v>
      </c>
      <c r="E78" s="1">
        <v>295390.71999999997</v>
      </c>
      <c r="F78" s="1">
        <v>310003.16000000003</v>
      </c>
      <c r="H78" t="s">
        <v>382</v>
      </c>
    </row>
    <row r="79" spans="1:8" x14ac:dyDescent="0.25">
      <c r="A79" t="s">
        <v>0</v>
      </c>
      <c r="B79" t="s">
        <v>68</v>
      </c>
      <c r="C79" t="s">
        <v>83</v>
      </c>
      <c r="D79" t="s">
        <v>68</v>
      </c>
      <c r="E79" s="1">
        <v>0</v>
      </c>
      <c r="F79" s="1">
        <v>0</v>
      </c>
      <c r="G79" s="1">
        <v>657008</v>
      </c>
      <c r="H79" t="s">
        <v>382</v>
      </c>
    </row>
    <row r="80" spans="1:8" x14ac:dyDescent="0.25">
      <c r="A80" t="s">
        <v>0</v>
      </c>
      <c r="B80" t="s">
        <v>68</v>
      </c>
      <c r="C80" t="s">
        <v>84</v>
      </c>
      <c r="D80" t="s">
        <v>68</v>
      </c>
      <c r="E80" s="1">
        <v>0</v>
      </c>
      <c r="F80" s="1">
        <v>146955</v>
      </c>
      <c r="G80" s="1">
        <v>124171</v>
      </c>
      <c r="H80" t="s">
        <v>382</v>
      </c>
    </row>
    <row r="81" spans="1:8" x14ac:dyDescent="0.25">
      <c r="A81" t="s">
        <v>0</v>
      </c>
      <c r="B81" t="s">
        <v>68</v>
      </c>
      <c r="C81" t="s">
        <v>85</v>
      </c>
      <c r="D81" t="s">
        <v>68</v>
      </c>
      <c r="E81" s="1">
        <v>0</v>
      </c>
      <c r="F81" s="1">
        <v>2426827.6</v>
      </c>
      <c r="H81" t="s">
        <v>382</v>
      </c>
    </row>
    <row r="82" spans="1:8" x14ac:dyDescent="0.25">
      <c r="A82" t="s">
        <v>0</v>
      </c>
      <c r="B82" t="s">
        <v>68</v>
      </c>
      <c r="C82" t="s">
        <v>86</v>
      </c>
      <c r="D82" t="s">
        <v>68</v>
      </c>
      <c r="E82" s="1">
        <v>52896.380000000005</v>
      </c>
      <c r="F82" s="1">
        <v>63833</v>
      </c>
      <c r="H82" t="s">
        <v>382</v>
      </c>
    </row>
    <row r="83" spans="1:8" x14ac:dyDescent="0.25">
      <c r="A83" t="s">
        <v>0</v>
      </c>
      <c r="B83" t="s">
        <v>68</v>
      </c>
      <c r="C83" t="s">
        <v>87</v>
      </c>
      <c r="D83" t="s">
        <v>68</v>
      </c>
      <c r="E83" s="1">
        <v>877448.58000000007</v>
      </c>
      <c r="F83" s="1">
        <v>679000</v>
      </c>
      <c r="G83" s="1">
        <v>679000</v>
      </c>
      <c r="H83" t="s">
        <v>382</v>
      </c>
    </row>
    <row r="84" spans="1:8" x14ac:dyDescent="0.25">
      <c r="A84" t="s">
        <v>0</v>
      </c>
      <c r="B84" t="s">
        <v>68</v>
      </c>
      <c r="C84" t="s">
        <v>88</v>
      </c>
      <c r="D84" t="s">
        <v>68</v>
      </c>
      <c r="E84" s="1">
        <v>250127.46</v>
      </c>
      <c r="F84" s="1">
        <v>360031</v>
      </c>
      <c r="G84" s="1">
        <v>131940</v>
      </c>
      <c r="H84" t="s">
        <v>382</v>
      </c>
    </row>
    <row r="85" spans="1:8" x14ac:dyDescent="0.25">
      <c r="A85" t="s">
        <v>0</v>
      </c>
      <c r="B85" t="s">
        <v>68</v>
      </c>
      <c r="C85" t="s">
        <v>89</v>
      </c>
      <c r="D85" t="s">
        <v>68</v>
      </c>
      <c r="E85" s="1">
        <v>935592.54</v>
      </c>
      <c r="F85" s="1">
        <v>738154</v>
      </c>
      <c r="H85" t="s">
        <v>382</v>
      </c>
    </row>
    <row r="86" spans="1:8" x14ac:dyDescent="0.25">
      <c r="A86" t="s">
        <v>0</v>
      </c>
      <c r="B86" t="s">
        <v>68</v>
      </c>
      <c r="C86" t="s">
        <v>90</v>
      </c>
      <c r="D86" t="s">
        <v>68</v>
      </c>
      <c r="E86" s="1">
        <v>0</v>
      </c>
      <c r="F86" s="1">
        <v>0</v>
      </c>
      <c r="G86" s="1">
        <v>522750</v>
      </c>
      <c r="H86" t="s">
        <v>382</v>
      </c>
    </row>
    <row r="87" spans="1:8" x14ac:dyDescent="0.25">
      <c r="A87" t="s">
        <v>0</v>
      </c>
      <c r="B87" t="s">
        <v>68</v>
      </c>
      <c r="C87" t="s">
        <v>91</v>
      </c>
      <c r="D87" t="s">
        <v>68</v>
      </c>
      <c r="E87" s="1">
        <v>59638.320000000007</v>
      </c>
      <c r="F87" s="1">
        <v>220000</v>
      </c>
      <c r="G87" s="1">
        <v>220000</v>
      </c>
      <c r="H87" t="s">
        <v>382</v>
      </c>
    </row>
    <row r="88" spans="1:8" x14ac:dyDescent="0.25">
      <c r="A88" t="s">
        <v>0</v>
      </c>
      <c r="B88" t="s">
        <v>68</v>
      </c>
      <c r="C88" t="s">
        <v>92</v>
      </c>
      <c r="D88" t="s">
        <v>68</v>
      </c>
      <c r="E88" s="1">
        <v>67296.02</v>
      </c>
      <c r="F88" s="1">
        <v>82825</v>
      </c>
      <c r="H88" t="s">
        <v>382</v>
      </c>
    </row>
    <row r="89" spans="1:8" x14ac:dyDescent="0.25">
      <c r="A89" t="s">
        <v>0</v>
      </c>
      <c r="B89" t="s">
        <v>68</v>
      </c>
      <c r="C89" t="s">
        <v>93</v>
      </c>
      <c r="D89" t="s">
        <v>68</v>
      </c>
      <c r="E89" s="1">
        <v>5549.55</v>
      </c>
      <c r="F89" s="1">
        <v>43000</v>
      </c>
      <c r="H89" t="s">
        <v>382</v>
      </c>
    </row>
    <row r="90" spans="1:8" x14ac:dyDescent="0.25">
      <c r="A90" t="s">
        <v>0</v>
      </c>
      <c r="B90" t="s">
        <v>68</v>
      </c>
      <c r="C90" t="s">
        <v>94</v>
      </c>
      <c r="D90" t="s">
        <v>68</v>
      </c>
      <c r="E90" s="1">
        <v>0</v>
      </c>
      <c r="F90" s="1">
        <v>0</v>
      </c>
      <c r="G90" s="1">
        <v>406259</v>
      </c>
      <c r="H90" t="s">
        <v>382</v>
      </c>
    </row>
    <row r="91" spans="1:8" x14ac:dyDescent="0.25">
      <c r="A91" t="s">
        <v>0</v>
      </c>
      <c r="B91" t="s">
        <v>68</v>
      </c>
      <c r="C91" t="s">
        <v>95</v>
      </c>
      <c r="D91" t="s">
        <v>68</v>
      </c>
      <c r="E91" s="1">
        <v>117328.73999999999</v>
      </c>
      <c r="F91" s="1">
        <v>272124</v>
      </c>
      <c r="G91" s="1">
        <v>272124</v>
      </c>
      <c r="H91" t="s">
        <v>382</v>
      </c>
    </row>
    <row r="92" spans="1:8" x14ac:dyDescent="0.25">
      <c r="A92" t="s">
        <v>0</v>
      </c>
      <c r="B92" t="s">
        <v>68</v>
      </c>
      <c r="C92" t="s">
        <v>96</v>
      </c>
      <c r="D92" t="s">
        <v>68</v>
      </c>
      <c r="E92" s="1">
        <v>0</v>
      </c>
      <c r="F92" s="1">
        <v>0</v>
      </c>
      <c r="G92" s="1">
        <v>2877185</v>
      </c>
      <c r="H92" t="s">
        <v>382</v>
      </c>
    </row>
    <row r="93" spans="1:8" x14ac:dyDescent="0.25">
      <c r="A93" t="s">
        <v>0</v>
      </c>
      <c r="B93" t="s">
        <v>68</v>
      </c>
      <c r="C93" t="s">
        <v>97</v>
      </c>
      <c r="D93" t="s">
        <v>68</v>
      </c>
      <c r="E93" s="1">
        <v>0</v>
      </c>
      <c r="G93" s="1">
        <v>2000000</v>
      </c>
      <c r="H93" t="s">
        <v>382</v>
      </c>
    </row>
    <row r="94" spans="1:8" x14ac:dyDescent="0.25">
      <c r="A94" t="s">
        <v>0</v>
      </c>
      <c r="B94" t="s">
        <v>68</v>
      </c>
      <c r="C94" t="s">
        <v>98</v>
      </c>
      <c r="D94" t="s">
        <v>68</v>
      </c>
      <c r="E94" s="1">
        <v>0</v>
      </c>
      <c r="G94" s="1">
        <v>429865</v>
      </c>
      <c r="H94" t="s">
        <v>382</v>
      </c>
    </row>
    <row r="95" spans="1:8" x14ac:dyDescent="0.25">
      <c r="A95" t="s">
        <v>0</v>
      </c>
      <c r="B95" t="s">
        <v>68</v>
      </c>
      <c r="C95" t="s">
        <v>99</v>
      </c>
      <c r="D95" t="s">
        <v>68</v>
      </c>
      <c r="E95" s="1">
        <v>50798.29</v>
      </c>
      <c r="F95" s="1">
        <v>1353400</v>
      </c>
      <c r="G95" s="1">
        <v>0</v>
      </c>
      <c r="H95" t="s">
        <v>382</v>
      </c>
    </row>
    <row r="96" spans="1:8" x14ac:dyDescent="0.25">
      <c r="A96" t="s">
        <v>0</v>
      </c>
      <c r="B96" t="s">
        <v>68</v>
      </c>
      <c r="C96" t="s">
        <v>100</v>
      </c>
      <c r="D96" t="s">
        <v>68</v>
      </c>
      <c r="E96" s="1">
        <v>124040.52999999998</v>
      </c>
      <c r="F96" s="1">
        <v>365972</v>
      </c>
      <c r="G96" s="1">
        <v>365972</v>
      </c>
      <c r="H96" t="s">
        <v>382</v>
      </c>
    </row>
    <row r="97" spans="1:8" x14ac:dyDescent="0.25">
      <c r="A97" t="s">
        <v>0</v>
      </c>
      <c r="B97" t="s">
        <v>68</v>
      </c>
      <c r="C97" t="s">
        <v>101</v>
      </c>
      <c r="D97" t="s">
        <v>68</v>
      </c>
      <c r="E97" s="1">
        <v>233064.63</v>
      </c>
      <c r="F97" s="1">
        <v>525438</v>
      </c>
      <c r="G97" s="1">
        <v>525438</v>
      </c>
      <c r="H97" t="s">
        <v>382</v>
      </c>
    </row>
    <row r="98" spans="1:8" x14ac:dyDescent="0.25">
      <c r="A98" t="s">
        <v>0</v>
      </c>
      <c r="B98" t="s">
        <v>68</v>
      </c>
      <c r="C98" t="s">
        <v>102</v>
      </c>
      <c r="D98" t="s">
        <v>102</v>
      </c>
      <c r="E98" s="1">
        <v>5003448.1899999995</v>
      </c>
      <c r="F98" s="1">
        <v>583007.52</v>
      </c>
      <c r="H98" t="s">
        <v>383</v>
      </c>
    </row>
    <row r="99" spans="1:8" x14ac:dyDescent="0.25">
      <c r="A99" t="s">
        <v>0</v>
      </c>
      <c r="B99" t="s">
        <v>68</v>
      </c>
      <c r="C99" t="s">
        <v>103</v>
      </c>
      <c r="D99" t="s">
        <v>68</v>
      </c>
      <c r="E99" s="1">
        <v>0</v>
      </c>
      <c r="F99" s="1">
        <v>0</v>
      </c>
      <c r="G99" s="1">
        <v>1141698</v>
      </c>
      <c r="H99" t="s">
        <v>382</v>
      </c>
    </row>
    <row r="100" spans="1:8" x14ac:dyDescent="0.25">
      <c r="A100" t="s">
        <v>0</v>
      </c>
      <c r="B100" t="s">
        <v>68</v>
      </c>
      <c r="C100" t="s">
        <v>104</v>
      </c>
      <c r="D100" t="s">
        <v>68</v>
      </c>
      <c r="E100" s="1">
        <v>0</v>
      </c>
      <c r="F100" s="1">
        <v>207460</v>
      </c>
      <c r="H100" t="s">
        <v>382</v>
      </c>
    </row>
    <row r="101" spans="1:8" x14ac:dyDescent="0.25">
      <c r="A101" t="s">
        <v>0</v>
      </c>
      <c r="B101" t="s">
        <v>68</v>
      </c>
      <c r="C101" t="s">
        <v>105</v>
      </c>
      <c r="D101" t="s">
        <v>68</v>
      </c>
      <c r="E101" s="1">
        <v>39027.51</v>
      </c>
      <c r="F101" s="1">
        <v>115056</v>
      </c>
      <c r="G101" s="1">
        <v>167641</v>
      </c>
      <c r="H101" t="s">
        <v>382</v>
      </c>
    </row>
    <row r="102" spans="1:8" x14ac:dyDescent="0.25">
      <c r="A102" t="s">
        <v>0</v>
      </c>
      <c r="B102" t="s">
        <v>68</v>
      </c>
      <c r="C102" t="s">
        <v>106</v>
      </c>
      <c r="D102" t="s">
        <v>68</v>
      </c>
      <c r="E102" s="1">
        <v>0</v>
      </c>
      <c r="F102" s="1">
        <v>337053</v>
      </c>
      <c r="H102" t="s">
        <v>382</v>
      </c>
    </row>
    <row r="103" spans="1:8" x14ac:dyDescent="0.25">
      <c r="A103" t="s">
        <v>0</v>
      </c>
      <c r="B103" t="s">
        <v>68</v>
      </c>
      <c r="C103" t="s">
        <v>107</v>
      </c>
      <c r="D103" t="s">
        <v>68</v>
      </c>
      <c r="E103" s="1">
        <v>280541.20999999996</v>
      </c>
      <c r="F103" s="1">
        <v>293752</v>
      </c>
      <c r="G103" s="1">
        <v>253752</v>
      </c>
      <c r="H103" t="s">
        <v>382</v>
      </c>
    </row>
    <row r="104" spans="1:8" x14ac:dyDescent="0.25">
      <c r="A104" t="s">
        <v>0</v>
      </c>
      <c r="B104" t="s">
        <v>68</v>
      </c>
      <c r="C104" t="s">
        <v>108</v>
      </c>
      <c r="D104" t="s">
        <v>68</v>
      </c>
      <c r="E104" s="1">
        <v>472927.86000000004</v>
      </c>
      <c r="F104" s="1">
        <v>100000</v>
      </c>
      <c r="H104" t="s">
        <v>382</v>
      </c>
    </row>
    <row r="105" spans="1:8" x14ac:dyDescent="0.25">
      <c r="A105" t="s">
        <v>0</v>
      </c>
      <c r="B105" t="s">
        <v>68</v>
      </c>
      <c r="C105" t="s">
        <v>109</v>
      </c>
      <c r="D105" t="s">
        <v>68</v>
      </c>
      <c r="E105" s="1">
        <v>167593.60999999999</v>
      </c>
      <c r="F105" s="1">
        <v>213000</v>
      </c>
      <c r="G105" s="1">
        <v>213000</v>
      </c>
      <c r="H105" t="s">
        <v>382</v>
      </c>
    </row>
    <row r="106" spans="1:8" x14ac:dyDescent="0.25">
      <c r="A106" t="s">
        <v>0</v>
      </c>
      <c r="B106" t="s">
        <v>68</v>
      </c>
      <c r="C106" t="s">
        <v>110</v>
      </c>
      <c r="D106" t="s">
        <v>68</v>
      </c>
      <c r="E106" s="1">
        <v>75402.19</v>
      </c>
      <c r="F106" s="1">
        <v>200000</v>
      </c>
      <c r="H106" t="s">
        <v>382</v>
      </c>
    </row>
    <row r="107" spans="1:8" x14ac:dyDescent="0.25">
      <c r="A107" t="s">
        <v>0</v>
      </c>
      <c r="B107" t="s">
        <v>68</v>
      </c>
      <c r="C107" t="s">
        <v>111</v>
      </c>
      <c r="D107" t="s">
        <v>68</v>
      </c>
      <c r="E107" s="1">
        <v>165384</v>
      </c>
      <c r="F107" s="1">
        <v>53748</v>
      </c>
      <c r="H107" t="s">
        <v>382</v>
      </c>
    </row>
    <row r="108" spans="1:8" x14ac:dyDescent="0.25">
      <c r="A108" t="s">
        <v>0</v>
      </c>
      <c r="B108" t="s">
        <v>68</v>
      </c>
      <c r="C108" t="s">
        <v>112</v>
      </c>
      <c r="D108" t="s">
        <v>68</v>
      </c>
      <c r="E108" s="1">
        <v>752455.42</v>
      </c>
      <c r="F108" s="1">
        <v>714105</v>
      </c>
      <c r="H108" t="s">
        <v>382</v>
      </c>
    </row>
    <row r="109" spans="1:8" x14ac:dyDescent="0.25">
      <c r="A109" t="s">
        <v>0</v>
      </c>
      <c r="B109" t="s">
        <v>68</v>
      </c>
      <c r="C109" t="s">
        <v>113</v>
      </c>
      <c r="D109" t="s">
        <v>68</v>
      </c>
      <c r="E109" s="1">
        <v>0</v>
      </c>
      <c r="F109" s="1">
        <v>991092</v>
      </c>
      <c r="G109" s="1">
        <v>313300</v>
      </c>
      <c r="H109" t="s">
        <v>382</v>
      </c>
    </row>
    <row r="110" spans="1:8" x14ac:dyDescent="0.25">
      <c r="A110" t="s">
        <v>0</v>
      </c>
      <c r="B110" t="s">
        <v>68</v>
      </c>
      <c r="C110" t="s">
        <v>114</v>
      </c>
      <c r="D110" t="s">
        <v>68</v>
      </c>
      <c r="E110" s="1">
        <v>0</v>
      </c>
      <c r="F110" s="1">
        <v>139575</v>
      </c>
      <c r="G110" s="1">
        <v>416448</v>
      </c>
      <c r="H110" t="s">
        <v>382</v>
      </c>
    </row>
    <row r="111" spans="1:8" x14ac:dyDescent="0.25">
      <c r="A111" t="s">
        <v>0</v>
      </c>
      <c r="B111" t="s">
        <v>68</v>
      </c>
      <c r="C111" t="s">
        <v>115</v>
      </c>
      <c r="D111" t="s">
        <v>68</v>
      </c>
      <c r="E111" s="1">
        <v>0</v>
      </c>
      <c r="F111" s="1">
        <v>805873</v>
      </c>
      <c r="G111" s="1">
        <v>551592</v>
      </c>
      <c r="H111" t="s">
        <v>382</v>
      </c>
    </row>
    <row r="112" spans="1:8" x14ac:dyDescent="0.25">
      <c r="A112" t="s">
        <v>0</v>
      </c>
      <c r="B112" t="s">
        <v>68</v>
      </c>
      <c r="C112" t="s">
        <v>116</v>
      </c>
      <c r="D112" t="s">
        <v>68</v>
      </c>
      <c r="E112" s="1">
        <v>1003910.9999999999</v>
      </c>
      <c r="F112" s="1">
        <v>450000</v>
      </c>
      <c r="G112" s="1">
        <v>138637</v>
      </c>
      <c r="H112" t="s">
        <v>382</v>
      </c>
    </row>
    <row r="113" spans="1:8" x14ac:dyDescent="0.25">
      <c r="A113" t="s">
        <v>0</v>
      </c>
      <c r="B113" t="s">
        <v>68</v>
      </c>
      <c r="C113" t="s">
        <v>117</v>
      </c>
      <c r="D113" t="s">
        <v>68</v>
      </c>
      <c r="E113" s="1">
        <v>1217761.0299999998</v>
      </c>
      <c r="F113" s="1">
        <v>401840.78</v>
      </c>
      <c r="G113" s="1">
        <v>150000</v>
      </c>
      <c r="H113" t="s">
        <v>382</v>
      </c>
    </row>
    <row r="114" spans="1:8" x14ac:dyDescent="0.25">
      <c r="A114" t="s">
        <v>0</v>
      </c>
      <c r="B114" t="s">
        <v>68</v>
      </c>
      <c r="C114" t="s">
        <v>118</v>
      </c>
      <c r="D114" t="s">
        <v>68</v>
      </c>
      <c r="E114" s="1">
        <v>0</v>
      </c>
      <c r="F114" s="1">
        <v>0</v>
      </c>
      <c r="G114" s="1">
        <v>784989</v>
      </c>
      <c r="H114" t="s">
        <v>382</v>
      </c>
    </row>
    <row r="115" spans="1:8" x14ac:dyDescent="0.25">
      <c r="A115" t="s">
        <v>0</v>
      </c>
      <c r="B115" t="s">
        <v>68</v>
      </c>
      <c r="C115" t="s">
        <v>119</v>
      </c>
      <c r="D115" t="s">
        <v>68</v>
      </c>
      <c r="E115" s="1">
        <v>151779.74</v>
      </c>
      <c r="F115" s="1">
        <v>890000</v>
      </c>
      <c r="G115" s="1">
        <v>1274080</v>
      </c>
      <c r="H115" t="s">
        <v>382</v>
      </c>
    </row>
    <row r="116" spans="1:8" x14ac:dyDescent="0.25">
      <c r="A116" t="s">
        <v>0</v>
      </c>
      <c r="B116" t="s">
        <v>68</v>
      </c>
      <c r="C116" t="s">
        <v>120</v>
      </c>
      <c r="D116" t="s">
        <v>68</v>
      </c>
      <c r="E116" s="1">
        <v>40437.67</v>
      </c>
      <c r="F116" s="1">
        <v>146000</v>
      </c>
      <c r="H116" t="s">
        <v>382</v>
      </c>
    </row>
    <row r="117" spans="1:8" x14ac:dyDescent="0.25">
      <c r="A117" t="s">
        <v>0</v>
      </c>
      <c r="B117" t="s">
        <v>68</v>
      </c>
      <c r="C117" t="s">
        <v>121</v>
      </c>
      <c r="D117" t="s">
        <v>68</v>
      </c>
      <c r="E117" s="1">
        <v>0</v>
      </c>
      <c r="F117" s="1">
        <v>0</v>
      </c>
      <c r="G117" s="1">
        <v>111000</v>
      </c>
      <c r="H117" t="s">
        <v>382</v>
      </c>
    </row>
    <row r="118" spans="1:8" x14ac:dyDescent="0.25">
      <c r="A118" t="s">
        <v>0</v>
      </c>
      <c r="B118" t="s">
        <v>122</v>
      </c>
      <c r="C118" t="s">
        <v>123</v>
      </c>
      <c r="D118" t="s">
        <v>122</v>
      </c>
      <c r="E118" s="1">
        <v>10692785.559999999</v>
      </c>
      <c r="F118" s="1">
        <v>7960610.4000000004</v>
      </c>
      <c r="G118" s="1">
        <v>7967110.6799999997</v>
      </c>
      <c r="H118" t="s">
        <v>382</v>
      </c>
    </row>
    <row r="119" spans="1:8" x14ac:dyDescent="0.25">
      <c r="A119" t="s">
        <v>0</v>
      </c>
      <c r="B119" t="s">
        <v>122</v>
      </c>
      <c r="C119" t="s">
        <v>124</v>
      </c>
      <c r="D119" t="s">
        <v>122</v>
      </c>
      <c r="E119" s="1">
        <v>9275194.5200000014</v>
      </c>
      <c r="F119" s="1">
        <v>11120246.640000001</v>
      </c>
      <c r="G119" s="1">
        <v>10620847.32</v>
      </c>
      <c r="H119" t="s">
        <v>382</v>
      </c>
    </row>
    <row r="120" spans="1:8" x14ac:dyDescent="0.25">
      <c r="A120" t="s">
        <v>0</v>
      </c>
      <c r="B120" t="s">
        <v>122</v>
      </c>
      <c r="C120" t="s">
        <v>125</v>
      </c>
      <c r="D120" t="s">
        <v>122</v>
      </c>
      <c r="E120" s="1">
        <v>2891192.0500000003</v>
      </c>
      <c r="F120" s="1">
        <v>2716765.3200000003</v>
      </c>
      <c r="G120" s="1">
        <v>2580844.6800000002</v>
      </c>
      <c r="H120" t="s">
        <v>382</v>
      </c>
    </row>
    <row r="121" spans="1:8" x14ac:dyDescent="0.25">
      <c r="A121" t="s">
        <v>0</v>
      </c>
      <c r="B121" t="s">
        <v>122</v>
      </c>
      <c r="C121" t="s">
        <v>126</v>
      </c>
      <c r="D121" t="s">
        <v>122</v>
      </c>
      <c r="E121" s="1">
        <v>6125344.6899999995</v>
      </c>
      <c r="F121" s="1">
        <v>6480387.7199999997</v>
      </c>
      <c r="G121" s="1">
        <v>5916305.5199999996</v>
      </c>
      <c r="H121" t="s">
        <v>382</v>
      </c>
    </row>
    <row r="122" spans="1:8" x14ac:dyDescent="0.25">
      <c r="A122" t="s">
        <v>0</v>
      </c>
      <c r="B122" t="s">
        <v>122</v>
      </c>
      <c r="C122" t="s">
        <v>127</v>
      </c>
      <c r="D122" t="s">
        <v>122</v>
      </c>
      <c r="E122" s="1">
        <v>328156.49000000005</v>
      </c>
      <c r="F122" s="1">
        <v>270666</v>
      </c>
      <c r="G122" s="1">
        <v>277542.48</v>
      </c>
      <c r="H122" t="s">
        <v>382</v>
      </c>
    </row>
    <row r="123" spans="1:8" x14ac:dyDescent="0.25">
      <c r="A123" t="s">
        <v>0</v>
      </c>
      <c r="B123" t="s">
        <v>122</v>
      </c>
      <c r="C123" t="s">
        <v>128</v>
      </c>
      <c r="D123" t="s">
        <v>122</v>
      </c>
      <c r="E123" s="1">
        <v>11037271.709999999</v>
      </c>
      <c r="F123" s="1">
        <v>9680945.5199999996</v>
      </c>
      <c r="G123" s="1">
        <v>9285553.0800000001</v>
      </c>
      <c r="H123" t="s">
        <v>382</v>
      </c>
    </row>
    <row r="124" spans="1:8" x14ac:dyDescent="0.25">
      <c r="A124" t="s">
        <v>0</v>
      </c>
      <c r="B124" t="s">
        <v>122</v>
      </c>
      <c r="C124" t="s">
        <v>129</v>
      </c>
      <c r="D124" t="s">
        <v>122</v>
      </c>
      <c r="E124" s="1">
        <v>605121.15000000014</v>
      </c>
      <c r="F124" s="1">
        <v>728951.04</v>
      </c>
      <c r="G124" s="1">
        <v>673306.55999999994</v>
      </c>
      <c r="H124" t="s">
        <v>382</v>
      </c>
    </row>
    <row r="125" spans="1:8" x14ac:dyDescent="0.25">
      <c r="A125" t="s">
        <v>0</v>
      </c>
      <c r="B125" t="s">
        <v>122</v>
      </c>
      <c r="C125" t="s">
        <v>130</v>
      </c>
      <c r="D125" t="s">
        <v>122</v>
      </c>
      <c r="E125" s="1">
        <v>1362424.95</v>
      </c>
      <c r="F125" s="1">
        <v>1304806.44</v>
      </c>
      <c r="G125" s="1">
        <v>1295068.08</v>
      </c>
      <c r="H125" t="s">
        <v>382</v>
      </c>
    </row>
    <row r="126" spans="1:8" x14ac:dyDescent="0.25">
      <c r="A126" t="s">
        <v>0</v>
      </c>
      <c r="B126" t="s">
        <v>122</v>
      </c>
      <c r="C126" t="s">
        <v>131</v>
      </c>
      <c r="D126" t="s">
        <v>122</v>
      </c>
      <c r="E126" s="1">
        <v>41427.020000000004</v>
      </c>
      <c r="F126" s="1">
        <v>17881.920000000002</v>
      </c>
      <c r="G126" s="1">
        <v>17766.120000000003</v>
      </c>
      <c r="H126" t="s">
        <v>382</v>
      </c>
    </row>
    <row r="127" spans="1:8" x14ac:dyDescent="0.25">
      <c r="A127" t="s">
        <v>0</v>
      </c>
      <c r="B127" t="s">
        <v>122</v>
      </c>
      <c r="C127" t="s">
        <v>132</v>
      </c>
      <c r="D127" t="s">
        <v>122</v>
      </c>
      <c r="E127" s="1">
        <v>6176882.0699999994</v>
      </c>
      <c r="F127" s="1">
        <v>6589010.4000000004</v>
      </c>
      <c r="G127" s="1">
        <v>6246629.4000000004</v>
      </c>
      <c r="H127" t="s">
        <v>382</v>
      </c>
    </row>
    <row r="128" spans="1:8" x14ac:dyDescent="0.25">
      <c r="A128" t="s">
        <v>0</v>
      </c>
      <c r="B128" t="s">
        <v>122</v>
      </c>
      <c r="C128" t="s">
        <v>133</v>
      </c>
      <c r="D128" t="s">
        <v>122</v>
      </c>
      <c r="E128" s="1">
        <v>1198225.3999999997</v>
      </c>
      <c r="F128" s="1">
        <v>1490822.6400000001</v>
      </c>
      <c r="G128" s="1">
        <v>1413886.6800000002</v>
      </c>
      <c r="H128" t="s">
        <v>382</v>
      </c>
    </row>
    <row r="129" spans="1:8" x14ac:dyDescent="0.25">
      <c r="A129" t="s">
        <v>0</v>
      </c>
      <c r="B129" t="s">
        <v>122</v>
      </c>
      <c r="C129" t="s">
        <v>134</v>
      </c>
      <c r="D129" t="s">
        <v>122</v>
      </c>
      <c r="E129" s="1">
        <v>2693765.45</v>
      </c>
      <c r="F129" s="1">
        <v>2144897.52</v>
      </c>
      <c r="G129" s="1">
        <v>2120584.56</v>
      </c>
      <c r="H129" t="s">
        <v>382</v>
      </c>
    </row>
    <row r="130" spans="1:8" x14ac:dyDescent="0.25">
      <c r="A130" t="s">
        <v>0</v>
      </c>
      <c r="B130" t="s">
        <v>122</v>
      </c>
      <c r="C130" t="s">
        <v>135</v>
      </c>
      <c r="D130" t="s">
        <v>122</v>
      </c>
      <c r="E130" s="1">
        <v>4646979.2499999991</v>
      </c>
      <c r="F130" s="1">
        <v>6090458.8800000008</v>
      </c>
      <c r="G130" s="1">
        <v>5767893.1200000001</v>
      </c>
      <c r="H130" t="s">
        <v>382</v>
      </c>
    </row>
    <row r="131" spans="1:8" x14ac:dyDescent="0.25">
      <c r="A131" t="s">
        <v>0</v>
      </c>
      <c r="B131" t="s">
        <v>122</v>
      </c>
      <c r="C131" t="s">
        <v>136</v>
      </c>
      <c r="D131" t="s">
        <v>122</v>
      </c>
      <c r="E131" s="1">
        <v>4380189.55</v>
      </c>
      <c r="F131" s="1">
        <v>6143678.4000000004</v>
      </c>
      <c r="G131" s="1">
        <v>6056314.2000000002</v>
      </c>
      <c r="H131" t="s">
        <v>382</v>
      </c>
    </row>
    <row r="132" spans="1:8" x14ac:dyDescent="0.25">
      <c r="A132" t="s">
        <v>388</v>
      </c>
      <c r="B132" t="s">
        <v>138</v>
      </c>
      <c r="C132" t="s">
        <v>139</v>
      </c>
      <c r="D132" t="s">
        <v>138</v>
      </c>
      <c r="E132" s="1">
        <v>2069560.1300000001</v>
      </c>
      <c r="F132" s="1">
        <v>1621036.56</v>
      </c>
      <c r="G132" s="1">
        <v>1744600</v>
      </c>
      <c r="H132" t="s">
        <v>384</v>
      </c>
    </row>
    <row r="133" spans="1:8" x14ac:dyDescent="0.25">
      <c r="A133" t="s">
        <v>388</v>
      </c>
      <c r="B133" t="s">
        <v>138</v>
      </c>
      <c r="C133" t="s">
        <v>140</v>
      </c>
      <c r="D133" t="s">
        <v>138</v>
      </c>
      <c r="E133" s="1">
        <v>178043.69</v>
      </c>
      <c r="F133" s="1">
        <v>52046.04</v>
      </c>
      <c r="G133" s="1">
        <v>56400</v>
      </c>
      <c r="H133" t="s">
        <v>384</v>
      </c>
    </row>
    <row r="134" spans="1:8" x14ac:dyDescent="0.25">
      <c r="A134" t="s">
        <v>388</v>
      </c>
      <c r="B134" t="s">
        <v>138</v>
      </c>
      <c r="C134" t="s">
        <v>141</v>
      </c>
      <c r="D134" t="s">
        <v>138</v>
      </c>
      <c r="E134" s="1">
        <v>393381.97000000003</v>
      </c>
      <c r="F134" s="1">
        <v>295581.96000000002</v>
      </c>
      <c r="G134" s="1">
        <v>318000</v>
      </c>
      <c r="H134" t="s">
        <v>384</v>
      </c>
    </row>
    <row r="135" spans="1:8" x14ac:dyDescent="0.25">
      <c r="A135" t="s">
        <v>388</v>
      </c>
      <c r="B135" t="s">
        <v>138</v>
      </c>
      <c r="C135" t="s">
        <v>142</v>
      </c>
      <c r="D135" t="s">
        <v>138</v>
      </c>
      <c r="E135" s="1">
        <v>200356.62000000002</v>
      </c>
      <c r="F135" s="1">
        <v>48117.96</v>
      </c>
      <c r="G135" s="1">
        <v>51600</v>
      </c>
      <c r="H135" t="s">
        <v>384</v>
      </c>
    </row>
    <row r="136" spans="1:8" x14ac:dyDescent="0.25">
      <c r="A136" t="s">
        <v>388</v>
      </c>
      <c r="B136" t="s">
        <v>138</v>
      </c>
      <c r="C136" t="s">
        <v>143</v>
      </c>
      <c r="D136" t="s">
        <v>138</v>
      </c>
      <c r="E136" s="1">
        <v>19550.18</v>
      </c>
      <c r="F136" s="1">
        <v>5892</v>
      </c>
      <c r="G136" s="1">
        <v>6000</v>
      </c>
      <c r="H136" t="s">
        <v>384</v>
      </c>
    </row>
    <row r="137" spans="1:8" x14ac:dyDescent="0.25">
      <c r="A137" t="s">
        <v>388</v>
      </c>
      <c r="B137" t="s">
        <v>138</v>
      </c>
      <c r="C137" t="s">
        <v>144</v>
      </c>
      <c r="D137" t="s">
        <v>138</v>
      </c>
      <c r="E137" s="1">
        <v>178200.12000000002</v>
      </c>
      <c r="F137" s="1">
        <v>229296.96</v>
      </c>
      <c r="G137" s="1">
        <v>246000</v>
      </c>
      <c r="H137" t="s">
        <v>384</v>
      </c>
    </row>
    <row r="138" spans="1:8" x14ac:dyDescent="0.25">
      <c r="A138" t="s">
        <v>388</v>
      </c>
      <c r="B138" t="s">
        <v>138</v>
      </c>
      <c r="C138" t="s">
        <v>145</v>
      </c>
      <c r="D138" t="s">
        <v>138</v>
      </c>
      <c r="E138" s="1">
        <v>14000.789999999999</v>
      </c>
      <c r="F138" s="1">
        <v>13257</v>
      </c>
      <c r="G138" s="1">
        <v>14400</v>
      </c>
      <c r="H138" t="s">
        <v>384</v>
      </c>
    </row>
    <row r="139" spans="1:8" x14ac:dyDescent="0.25">
      <c r="A139" t="s">
        <v>388</v>
      </c>
      <c r="B139" t="s">
        <v>138</v>
      </c>
      <c r="C139" t="s">
        <v>146</v>
      </c>
      <c r="D139" t="s">
        <v>138</v>
      </c>
      <c r="E139" s="1">
        <v>16242.62</v>
      </c>
      <c r="F139" s="1">
        <v>20130.96</v>
      </c>
      <c r="G139" s="1">
        <v>21600</v>
      </c>
      <c r="H139" t="s">
        <v>384</v>
      </c>
    </row>
    <row r="140" spans="1:8" x14ac:dyDescent="0.25">
      <c r="A140" t="s">
        <v>388</v>
      </c>
      <c r="B140" t="s">
        <v>138</v>
      </c>
      <c r="C140" t="s">
        <v>147</v>
      </c>
      <c r="D140" t="s">
        <v>138</v>
      </c>
      <c r="E140" s="1">
        <v>4546.5400000000009</v>
      </c>
      <c r="F140" s="1">
        <v>1227.48</v>
      </c>
      <c r="G140" s="1">
        <v>1200</v>
      </c>
      <c r="H140" t="s">
        <v>384</v>
      </c>
    </row>
    <row r="141" spans="1:8" x14ac:dyDescent="0.25">
      <c r="A141" t="s">
        <v>388</v>
      </c>
      <c r="B141" t="s">
        <v>138</v>
      </c>
      <c r="C141" t="s">
        <v>148</v>
      </c>
      <c r="D141" t="s">
        <v>138</v>
      </c>
      <c r="E141" s="1">
        <v>39540.69</v>
      </c>
      <c r="F141" s="1">
        <v>18167.04</v>
      </c>
      <c r="G141" s="1">
        <v>19200</v>
      </c>
      <c r="H141" t="s">
        <v>384</v>
      </c>
    </row>
    <row r="142" spans="1:8" x14ac:dyDescent="0.25">
      <c r="A142" t="s">
        <v>388</v>
      </c>
      <c r="B142" t="s">
        <v>138</v>
      </c>
      <c r="C142" t="s">
        <v>149</v>
      </c>
      <c r="D142" t="s">
        <v>138</v>
      </c>
      <c r="E142" s="1">
        <v>165785.29</v>
      </c>
      <c r="F142" s="1">
        <v>150246</v>
      </c>
      <c r="G142" s="1">
        <v>162000</v>
      </c>
      <c r="H142" t="s">
        <v>384</v>
      </c>
    </row>
    <row r="143" spans="1:8" x14ac:dyDescent="0.25">
      <c r="A143" t="s">
        <v>388</v>
      </c>
      <c r="B143" t="s">
        <v>150</v>
      </c>
      <c r="C143" t="s">
        <v>151</v>
      </c>
      <c r="D143" t="s">
        <v>150</v>
      </c>
      <c r="E143" s="1">
        <v>1108391.9800000002</v>
      </c>
      <c r="F143" s="1">
        <v>498242.16</v>
      </c>
      <c r="G143" s="1">
        <v>588065.88</v>
      </c>
      <c r="H143" t="s">
        <v>384</v>
      </c>
    </row>
    <row r="144" spans="1:8" x14ac:dyDescent="0.25">
      <c r="A144" t="s">
        <v>388</v>
      </c>
      <c r="B144" t="s">
        <v>150</v>
      </c>
      <c r="C144" t="s">
        <v>152</v>
      </c>
      <c r="D144" t="s">
        <v>150</v>
      </c>
      <c r="E144" s="1">
        <v>198918.13</v>
      </c>
      <c r="F144" s="1">
        <v>183938.76</v>
      </c>
      <c r="G144" s="1">
        <v>216976.56</v>
      </c>
      <c r="H144" t="s">
        <v>384</v>
      </c>
    </row>
    <row r="145" spans="1:8" x14ac:dyDescent="0.25">
      <c r="A145" t="s">
        <v>388</v>
      </c>
      <c r="B145" t="s">
        <v>150</v>
      </c>
      <c r="C145" t="s">
        <v>153</v>
      </c>
      <c r="D145" t="s">
        <v>150</v>
      </c>
      <c r="E145" s="1">
        <v>873284.84999999986</v>
      </c>
      <c r="F145" s="1">
        <v>669382.80000000005</v>
      </c>
      <c r="G145" s="1">
        <v>789612</v>
      </c>
      <c r="H145" t="s">
        <v>384</v>
      </c>
    </row>
    <row r="146" spans="1:8" x14ac:dyDescent="0.25">
      <c r="A146" t="s">
        <v>388</v>
      </c>
      <c r="B146" t="s">
        <v>150</v>
      </c>
      <c r="C146" t="s">
        <v>154</v>
      </c>
      <c r="D146" t="s">
        <v>150</v>
      </c>
      <c r="E146" s="1">
        <v>999690</v>
      </c>
      <c r="F146" s="1">
        <v>387819.36</v>
      </c>
      <c r="G146" s="1">
        <v>457476.36000000004</v>
      </c>
      <c r="H146" t="s">
        <v>384</v>
      </c>
    </row>
    <row r="147" spans="1:8" x14ac:dyDescent="0.25">
      <c r="A147" t="s">
        <v>388</v>
      </c>
      <c r="B147" t="s">
        <v>150</v>
      </c>
      <c r="C147" t="s">
        <v>155</v>
      </c>
      <c r="D147" t="s">
        <v>150</v>
      </c>
      <c r="E147" s="1">
        <v>1250575.77</v>
      </c>
      <c r="F147" s="1">
        <v>244358.88</v>
      </c>
      <c r="G147" s="1">
        <v>288248.76</v>
      </c>
      <c r="H147" t="s">
        <v>384</v>
      </c>
    </row>
    <row r="148" spans="1:8" x14ac:dyDescent="0.25">
      <c r="A148" t="s">
        <v>388</v>
      </c>
      <c r="B148" t="s">
        <v>150</v>
      </c>
      <c r="C148" t="s">
        <v>156</v>
      </c>
      <c r="D148" t="s">
        <v>150</v>
      </c>
      <c r="E148" s="1">
        <v>878309.49</v>
      </c>
      <c r="F148" s="1">
        <v>691705.44</v>
      </c>
      <c r="G148" s="1">
        <v>815944.08000000007</v>
      </c>
      <c r="H148" t="s">
        <v>384</v>
      </c>
    </row>
    <row r="149" spans="1:8" x14ac:dyDescent="0.25">
      <c r="A149" t="s">
        <v>388</v>
      </c>
      <c r="B149" t="s">
        <v>150</v>
      </c>
      <c r="C149" t="s">
        <v>157</v>
      </c>
      <c r="D149" t="s">
        <v>150</v>
      </c>
      <c r="E149" s="1">
        <v>2434.86</v>
      </c>
      <c r="F149" s="1">
        <v>140484.12</v>
      </c>
      <c r="G149" s="1">
        <v>165716.64000000001</v>
      </c>
      <c r="H149" t="s">
        <v>384</v>
      </c>
    </row>
    <row r="150" spans="1:8" x14ac:dyDescent="0.25">
      <c r="A150" t="s">
        <v>388</v>
      </c>
      <c r="B150" t="s">
        <v>150</v>
      </c>
      <c r="C150" t="s">
        <v>158</v>
      </c>
      <c r="D150" t="s">
        <v>150</v>
      </c>
      <c r="E150" s="1">
        <v>111501.90000000001</v>
      </c>
      <c r="F150" s="1">
        <v>154175.28</v>
      </c>
      <c r="G150" s="1">
        <v>181867.08000000002</v>
      </c>
      <c r="H150" t="s">
        <v>384</v>
      </c>
    </row>
    <row r="151" spans="1:8" x14ac:dyDescent="0.25">
      <c r="A151" t="s">
        <v>388</v>
      </c>
      <c r="B151" t="s">
        <v>150</v>
      </c>
      <c r="C151" t="s">
        <v>159</v>
      </c>
      <c r="D151" t="s">
        <v>150</v>
      </c>
      <c r="E151" s="1">
        <v>2331.4100000000003</v>
      </c>
      <c r="F151" s="1">
        <v>2678.64</v>
      </c>
      <c r="G151" s="1">
        <v>3159.8399999999997</v>
      </c>
      <c r="H151" t="s">
        <v>384</v>
      </c>
    </row>
    <row r="152" spans="1:8" x14ac:dyDescent="0.25">
      <c r="A152" t="s">
        <v>388</v>
      </c>
      <c r="B152" t="s">
        <v>150</v>
      </c>
      <c r="C152" t="s">
        <v>160</v>
      </c>
      <c r="D152" t="s">
        <v>150</v>
      </c>
      <c r="E152" s="1">
        <v>3302</v>
      </c>
      <c r="F152" s="1">
        <v>3274.08</v>
      </c>
      <c r="G152" s="1">
        <v>3862.0800000000004</v>
      </c>
      <c r="H152" t="s">
        <v>384</v>
      </c>
    </row>
    <row r="153" spans="1:8" x14ac:dyDescent="0.25">
      <c r="A153" t="s">
        <v>388</v>
      </c>
      <c r="B153" t="s">
        <v>150</v>
      </c>
      <c r="C153" t="s">
        <v>161</v>
      </c>
      <c r="D153" t="s">
        <v>150</v>
      </c>
      <c r="E153" s="1">
        <v>0</v>
      </c>
      <c r="F153" s="1">
        <v>200000</v>
      </c>
      <c r="G153" s="1">
        <v>400000</v>
      </c>
      <c r="H153" t="s">
        <v>382</v>
      </c>
    </row>
    <row r="154" spans="1:8" x14ac:dyDescent="0.25">
      <c r="A154" t="s">
        <v>388</v>
      </c>
      <c r="B154" t="s">
        <v>150</v>
      </c>
      <c r="C154" t="s">
        <v>162</v>
      </c>
      <c r="D154" t="s">
        <v>150</v>
      </c>
      <c r="E154" s="1">
        <v>0</v>
      </c>
      <c r="F154" s="1">
        <v>3289030</v>
      </c>
      <c r="G154" s="1">
        <v>0</v>
      </c>
      <c r="H154" t="s">
        <v>382</v>
      </c>
    </row>
    <row r="155" spans="1:8" x14ac:dyDescent="0.25">
      <c r="A155" t="s">
        <v>388</v>
      </c>
      <c r="B155" t="s">
        <v>150</v>
      </c>
      <c r="C155" t="s">
        <v>163</v>
      </c>
      <c r="D155" t="s">
        <v>150</v>
      </c>
      <c r="E155" s="1">
        <v>0</v>
      </c>
      <c r="F155" s="1">
        <v>640000</v>
      </c>
      <c r="H155" t="s">
        <v>382</v>
      </c>
    </row>
    <row r="156" spans="1:8" x14ac:dyDescent="0.25">
      <c r="A156" t="s">
        <v>388</v>
      </c>
      <c r="B156" t="s">
        <v>150</v>
      </c>
      <c r="C156" t="s">
        <v>164</v>
      </c>
      <c r="D156" t="s">
        <v>150</v>
      </c>
      <c r="E156" s="1">
        <v>22441.43</v>
      </c>
      <c r="F156" s="1">
        <v>160000</v>
      </c>
      <c r="H156" t="s">
        <v>382</v>
      </c>
    </row>
    <row r="157" spans="1:8" x14ac:dyDescent="0.25">
      <c r="A157" t="s">
        <v>388</v>
      </c>
      <c r="B157" t="s">
        <v>150</v>
      </c>
      <c r="C157" t="s">
        <v>165</v>
      </c>
      <c r="D157" t="s">
        <v>150</v>
      </c>
      <c r="E157" s="1">
        <v>43439.51</v>
      </c>
      <c r="F157" s="1">
        <v>7500000</v>
      </c>
      <c r="G157" s="1">
        <v>0</v>
      </c>
      <c r="H157" t="s">
        <v>382</v>
      </c>
    </row>
    <row r="158" spans="1:8" x14ac:dyDescent="0.25">
      <c r="A158" t="s">
        <v>388</v>
      </c>
      <c r="B158" t="s">
        <v>150</v>
      </c>
      <c r="C158" t="s">
        <v>166</v>
      </c>
      <c r="D158" t="s">
        <v>150</v>
      </c>
      <c r="E158" s="1">
        <v>0</v>
      </c>
      <c r="F158" s="1">
        <v>270000</v>
      </c>
      <c r="G158" s="1">
        <v>0</v>
      </c>
      <c r="H158" t="s">
        <v>382</v>
      </c>
    </row>
    <row r="159" spans="1:8" x14ac:dyDescent="0.25">
      <c r="A159" t="s">
        <v>388</v>
      </c>
      <c r="B159" t="s">
        <v>150</v>
      </c>
      <c r="C159" t="s">
        <v>167</v>
      </c>
      <c r="D159" t="s">
        <v>150</v>
      </c>
      <c r="E159" s="1">
        <v>0</v>
      </c>
      <c r="F159" s="1">
        <v>90000</v>
      </c>
      <c r="H159" t="s">
        <v>382</v>
      </c>
    </row>
    <row r="160" spans="1:8" x14ac:dyDescent="0.25">
      <c r="A160" t="s">
        <v>388</v>
      </c>
      <c r="B160" t="s">
        <v>150</v>
      </c>
      <c r="C160" t="s">
        <v>168</v>
      </c>
      <c r="D160" t="s">
        <v>150</v>
      </c>
      <c r="E160" s="1">
        <v>0</v>
      </c>
      <c r="F160" s="1">
        <v>160000</v>
      </c>
      <c r="H160" t="s">
        <v>382</v>
      </c>
    </row>
    <row r="161" spans="1:8" x14ac:dyDescent="0.25">
      <c r="A161" t="s">
        <v>388</v>
      </c>
      <c r="B161" t="s">
        <v>150</v>
      </c>
      <c r="C161" t="s">
        <v>169</v>
      </c>
      <c r="D161" t="s">
        <v>150</v>
      </c>
      <c r="E161" s="1">
        <v>0</v>
      </c>
      <c r="F161" s="1">
        <v>0</v>
      </c>
      <c r="G161" s="1">
        <v>1700000</v>
      </c>
      <c r="H161" t="s">
        <v>382</v>
      </c>
    </row>
    <row r="162" spans="1:8" x14ac:dyDescent="0.25">
      <c r="A162" t="s">
        <v>388</v>
      </c>
      <c r="B162" t="s">
        <v>150</v>
      </c>
      <c r="C162" t="s">
        <v>170</v>
      </c>
      <c r="D162" t="s">
        <v>150</v>
      </c>
      <c r="E162" s="1">
        <v>0</v>
      </c>
      <c r="G162" s="1">
        <v>725067</v>
      </c>
      <c r="H162" t="s">
        <v>382</v>
      </c>
    </row>
    <row r="163" spans="1:8" x14ac:dyDescent="0.25">
      <c r="A163" t="s">
        <v>388</v>
      </c>
      <c r="B163" t="s">
        <v>150</v>
      </c>
      <c r="C163" t="s">
        <v>171</v>
      </c>
      <c r="D163" t="s">
        <v>150</v>
      </c>
      <c r="E163" s="1">
        <v>0</v>
      </c>
      <c r="G163" s="1">
        <v>533696</v>
      </c>
      <c r="H163" t="s">
        <v>382</v>
      </c>
    </row>
    <row r="164" spans="1:8" x14ac:dyDescent="0.25">
      <c r="A164" t="s">
        <v>388</v>
      </c>
      <c r="B164" t="s">
        <v>150</v>
      </c>
      <c r="C164" t="s">
        <v>172</v>
      </c>
      <c r="D164" t="s">
        <v>150</v>
      </c>
      <c r="E164" s="1">
        <v>87393.74</v>
      </c>
      <c r="F164" s="1">
        <v>1217610</v>
      </c>
      <c r="H164" t="s">
        <v>382</v>
      </c>
    </row>
    <row r="165" spans="1:8" x14ac:dyDescent="0.25">
      <c r="A165" t="s">
        <v>388</v>
      </c>
      <c r="B165" t="s">
        <v>150</v>
      </c>
      <c r="C165" t="s">
        <v>173</v>
      </c>
      <c r="D165" t="s">
        <v>173</v>
      </c>
      <c r="E165" s="1">
        <v>0</v>
      </c>
      <c r="F165" s="1">
        <v>0</v>
      </c>
      <c r="G165" s="1">
        <v>4622670.72</v>
      </c>
      <c r="H165" t="s">
        <v>382</v>
      </c>
    </row>
    <row r="166" spans="1:8" x14ac:dyDescent="0.25">
      <c r="A166" t="s">
        <v>388</v>
      </c>
      <c r="B166" t="s">
        <v>174</v>
      </c>
      <c r="C166" t="s">
        <v>175</v>
      </c>
      <c r="D166" t="s">
        <v>495</v>
      </c>
      <c r="E166" s="1">
        <v>0</v>
      </c>
      <c r="G166" s="1">
        <v>1100000</v>
      </c>
      <c r="H166" t="s">
        <v>384</v>
      </c>
    </row>
    <row r="167" spans="1:8" x14ac:dyDescent="0.25">
      <c r="A167" t="s">
        <v>388</v>
      </c>
      <c r="B167" t="s">
        <v>174</v>
      </c>
      <c r="C167" t="s">
        <v>176</v>
      </c>
      <c r="D167" t="s">
        <v>496</v>
      </c>
      <c r="E167" s="1">
        <v>0</v>
      </c>
      <c r="G167" s="1">
        <v>8000000</v>
      </c>
      <c r="H167" t="s">
        <v>384</v>
      </c>
    </row>
    <row r="168" spans="1:8" x14ac:dyDescent="0.25">
      <c r="A168" t="s">
        <v>388</v>
      </c>
      <c r="B168" t="s">
        <v>177</v>
      </c>
      <c r="C168" t="s">
        <v>178</v>
      </c>
      <c r="D168" t="s">
        <v>177</v>
      </c>
      <c r="E168" s="1">
        <v>6341635.4399999995</v>
      </c>
      <c r="F168" s="1">
        <v>4605863</v>
      </c>
      <c r="G168" s="1">
        <v>5169600</v>
      </c>
      <c r="H168" t="s">
        <v>384</v>
      </c>
    </row>
    <row r="169" spans="1:8" x14ac:dyDescent="0.25">
      <c r="A169" t="s">
        <v>388</v>
      </c>
      <c r="B169" t="s">
        <v>177</v>
      </c>
      <c r="C169" t="s">
        <v>179</v>
      </c>
      <c r="D169" t="s">
        <v>177</v>
      </c>
      <c r="E169" s="1">
        <v>1268110.0500000003</v>
      </c>
      <c r="F169" s="1">
        <v>1138427</v>
      </c>
      <c r="G169" s="1">
        <v>1277700</v>
      </c>
      <c r="H169" t="s">
        <v>384</v>
      </c>
    </row>
    <row r="170" spans="1:8" x14ac:dyDescent="0.25">
      <c r="A170" t="s">
        <v>388</v>
      </c>
      <c r="B170" t="s">
        <v>177</v>
      </c>
      <c r="C170" t="s">
        <v>180</v>
      </c>
      <c r="D170" t="s">
        <v>177</v>
      </c>
      <c r="E170" s="1">
        <v>725351.94</v>
      </c>
      <c r="F170" s="1">
        <v>780060.00000000012</v>
      </c>
      <c r="G170" s="1">
        <v>875700</v>
      </c>
      <c r="H170" t="s">
        <v>384</v>
      </c>
    </row>
    <row r="171" spans="1:8" x14ac:dyDescent="0.25">
      <c r="A171" t="s">
        <v>388</v>
      </c>
      <c r="B171" t="s">
        <v>177</v>
      </c>
      <c r="C171" t="s">
        <v>181</v>
      </c>
      <c r="D171" t="s">
        <v>177</v>
      </c>
      <c r="E171" s="1">
        <v>2541913.15</v>
      </c>
      <c r="F171" s="1">
        <v>3613977</v>
      </c>
      <c r="G171" s="1">
        <v>4055000</v>
      </c>
      <c r="H171" t="s">
        <v>384</v>
      </c>
    </row>
    <row r="172" spans="1:8" x14ac:dyDescent="0.25">
      <c r="A172" t="s">
        <v>388</v>
      </c>
      <c r="B172" t="s">
        <v>177</v>
      </c>
      <c r="C172" t="s">
        <v>182</v>
      </c>
      <c r="D172" t="s">
        <v>177</v>
      </c>
      <c r="E172" s="1">
        <v>20433.350000000002</v>
      </c>
      <c r="F172" s="1">
        <v>109269</v>
      </c>
      <c r="G172" s="1">
        <v>122400</v>
      </c>
      <c r="H172" t="s">
        <v>384</v>
      </c>
    </row>
    <row r="173" spans="1:8" x14ac:dyDescent="0.25">
      <c r="A173" t="s">
        <v>388</v>
      </c>
      <c r="B173" t="s">
        <v>177</v>
      </c>
      <c r="C173" t="s">
        <v>183</v>
      </c>
      <c r="D173" t="s">
        <v>177</v>
      </c>
      <c r="E173" s="1">
        <v>1214656.72</v>
      </c>
      <c r="F173" s="1">
        <v>1271644</v>
      </c>
      <c r="G173" s="1">
        <v>1427600</v>
      </c>
      <c r="H173" t="s">
        <v>384</v>
      </c>
    </row>
    <row r="174" spans="1:8" x14ac:dyDescent="0.25">
      <c r="A174" t="s">
        <v>388</v>
      </c>
      <c r="B174" t="s">
        <v>177</v>
      </c>
      <c r="C174" t="s">
        <v>184</v>
      </c>
      <c r="D174" t="s">
        <v>177</v>
      </c>
      <c r="E174" s="1">
        <v>232767.38000000003</v>
      </c>
      <c r="F174" s="1">
        <v>266534</v>
      </c>
      <c r="G174" s="1">
        <v>299900</v>
      </c>
      <c r="H174" t="s">
        <v>384</v>
      </c>
    </row>
    <row r="175" spans="1:8" x14ac:dyDescent="0.25">
      <c r="A175" t="s">
        <v>388</v>
      </c>
      <c r="B175" t="s">
        <v>177</v>
      </c>
      <c r="C175" t="s">
        <v>185</v>
      </c>
      <c r="D175" t="s">
        <v>177</v>
      </c>
      <c r="E175" s="1">
        <v>190024.6</v>
      </c>
      <c r="F175" s="1">
        <v>213026</v>
      </c>
      <c r="G175" s="1">
        <v>238800</v>
      </c>
      <c r="H175" t="s">
        <v>384</v>
      </c>
    </row>
    <row r="176" spans="1:8" x14ac:dyDescent="0.25">
      <c r="A176" t="s">
        <v>388</v>
      </c>
      <c r="B176" t="s">
        <v>177</v>
      </c>
      <c r="C176" t="s">
        <v>186</v>
      </c>
      <c r="D176" t="s">
        <v>177</v>
      </c>
      <c r="E176" s="1">
        <v>2074510.95</v>
      </c>
      <c r="F176" s="1">
        <v>1647494</v>
      </c>
      <c r="G176" s="1">
        <v>1847600</v>
      </c>
      <c r="H176" t="s">
        <v>384</v>
      </c>
    </row>
    <row r="177" spans="1:8" x14ac:dyDescent="0.25">
      <c r="A177" t="s">
        <v>388</v>
      </c>
      <c r="B177" t="s">
        <v>177</v>
      </c>
      <c r="C177" t="s">
        <v>187</v>
      </c>
      <c r="D177" t="s">
        <v>177</v>
      </c>
      <c r="E177" s="1">
        <v>462473.84000000008</v>
      </c>
      <c r="F177" s="1">
        <v>437023</v>
      </c>
      <c r="G177" s="1">
        <v>489500</v>
      </c>
      <c r="H177" t="s">
        <v>384</v>
      </c>
    </row>
    <row r="178" spans="1:8" x14ac:dyDescent="0.25">
      <c r="A178" t="s">
        <v>388</v>
      </c>
      <c r="B178" t="s">
        <v>177</v>
      </c>
      <c r="C178" t="s">
        <v>188</v>
      </c>
      <c r="D178" t="s">
        <v>177</v>
      </c>
      <c r="E178" s="1">
        <v>183412.63999999998</v>
      </c>
      <c r="F178" s="1">
        <v>145341</v>
      </c>
      <c r="G178" s="1">
        <v>163200</v>
      </c>
      <c r="H178" t="s">
        <v>384</v>
      </c>
    </row>
    <row r="179" spans="1:8" x14ac:dyDescent="0.25">
      <c r="A179" t="s">
        <v>388</v>
      </c>
      <c r="B179" t="s">
        <v>177</v>
      </c>
      <c r="C179" t="s">
        <v>189</v>
      </c>
      <c r="D179" t="s">
        <v>177</v>
      </c>
      <c r="E179" s="1">
        <v>283028.39</v>
      </c>
      <c r="F179" s="1">
        <v>412975</v>
      </c>
      <c r="G179" s="1">
        <v>463100</v>
      </c>
      <c r="H179" t="s">
        <v>384</v>
      </c>
    </row>
    <row r="180" spans="1:8" x14ac:dyDescent="0.25">
      <c r="A180" t="s">
        <v>388</v>
      </c>
      <c r="B180" t="s">
        <v>177</v>
      </c>
      <c r="C180" t="s">
        <v>190</v>
      </c>
      <c r="D180" t="s">
        <v>177</v>
      </c>
      <c r="E180" s="1">
        <v>2091200.75</v>
      </c>
      <c r="F180" s="1">
        <v>358367</v>
      </c>
      <c r="G180" s="1">
        <v>401900</v>
      </c>
      <c r="H180" t="s">
        <v>384</v>
      </c>
    </row>
    <row r="181" spans="1:8" x14ac:dyDescent="0.25">
      <c r="A181" t="s">
        <v>388</v>
      </c>
      <c r="B181" t="s">
        <v>177</v>
      </c>
      <c r="C181" t="s">
        <v>191</v>
      </c>
      <c r="D181" t="s">
        <v>177</v>
      </c>
      <c r="E181" s="1">
        <v>627604.02</v>
      </c>
      <c r="F181" s="1">
        <v>807500</v>
      </c>
      <c r="G181" s="1">
        <v>0</v>
      </c>
      <c r="H181" t="s">
        <v>382</v>
      </c>
    </row>
    <row r="182" spans="1:8" x14ac:dyDescent="0.25">
      <c r="A182" t="s">
        <v>388</v>
      </c>
      <c r="B182" t="s">
        <v>177</v>
      </c>
      <c r="C182" t="s">
        <v>192</v>
      </c>
      <c r="D182" t="s">
        <v>177</v>
      </c>
      <c r="E182" s="1">
        <v>39430.28</v>
      </c>
      <c r="F182" s="1">
        <v>1692857.1199999996</v>
      </c>
      <c r="G182" s="1">
        <v>2241534.96</v>
      </c>
      <c r="H182" t="s">
        <v>382</v>
      </c>
    </row>
    <row r="183" spans="1:8" x14ac:dyDescent="0.25">
      <c r="A183" t="s">
        <v>388</v>
      </c>
      <c r="B183" t="s">
        <v>177</v>
      </c>
      <c r="C183" t="s">
        <v>193</v>
      </c>
      <c r="D183" t="s">
        <v>177</v>
      </c>
      <c r="E183" s="1">
        <v>0</v>
      </c>
      <c r="F183" s="1">
        <v>1000000</v>
      </c>
      <c r="H183" t="s">
        <v>382</v>
      </c>
    </row>
    <row r="184" spans="1:8" x14ac:dyDescent="0.25">
      <c r="A184" t="s">
        <v>388</v>
      </c>
      <c r="B184" t="s">
        <v>177</v>
      </c>
      <c r="C184" t="s">
        <v>194</v>
      </c>
      <c r="D184" t="s">
        <v>177</v>
      </c>
      <c r="E184" s="1">
        <v>0</v>
      </c>
      <c r="F184" s="1">
        <v>1000000</v>
      </c>
      <c r="G184" s="1">
        <v>999999.96</v>
      </c>
      <c r="H184" t="s">
        <v>382</v>
      </c>
    </row>
    <row r="185" spans="1:8" x14ac:dyDescent="0.25">
      <c r="A185" t="s">
        <v>388</v>
      </c>
      <c r="B185" t="s">
        <v>177</v>
      </c>
      <c r="C185" t="s">
        <v>195</v>
      </c>
      <c r="D185" t="s">
        <v>177</v>
      </c>
      <c r="E185" s="1">
        <v>143328.16</v>
      </c>
      <c r="F185" s="1">
        <v>522965</v>
      </c>
      <c r="G185" s="1">
        <v>0</v>
      </c>
      <c r="H185" t="s">
        <v>382</v>
      </c>
    </row>
    <row r="186" spans="1:8" x14ac:dyDescent="0.25">
      <c r="A186" t="s">
        <v>388</v>
      </c>
      <c r="B186" t="s">
        <v>177</v>
      </c>
      <c r="C186" t="s">
        <v>196</v>
      </c>
      <c r="D186" t="s">
        <v>177</v>
      </c>
      <c r="E186" s="1">
        <v>0</v>
      </c>
      <c r="F186" s="1">
        <v>500000</v>
      </c>
      <c r="H186" t="s">
        <v>382</v>
      </c>
    </row>
    <row r="187" spans="1:8" x14ac:dyDescent="0.25">
      <c r="A187" t="s">
        <v>388</v>
      </c>
      <c r="B187" t="s">
        <v>197</v>
      </c>
      <c r="C187" t="s">
        <v>198</v>
      </c>
      <c r="D187" t="s">
        <v>7</v>
      </c>
      <c r="E187" s="1">
        <v>218736.5</v>
      </c>
      <c r="F187" s="1">
        <v>718000</v>
      </c>
      <c r="H187" t="s">
        <v>382</v>
      </c>
    </row>
    <row r="188" spans="1:8" x14ac:dyDescent="0.25">
      <c r="A188" t="s">
        <v>388</v>
      </c>
      <c r="B188" t="s">
        <v>7</v>
      </c>
      <c r="C188" t="s">
        <v>199</v>
      </c>
      <c r="D188" t="s">
        <v>177</v>
      </c>
      <c r="E188" s="1">
        <v>21743.29</v>
      </c>
      <c r="F188" s="1">
        <v>0</v>
      </c>
      <c r="G188" s="1">
        <v>736667</v>
      </c>
      <c r="H188" t="s">
        <v>382</v>
      </c>
    </row>
    <row r="189" spans="1:8" x14ac:dyDescent="0.25">
      <c r="A189" t="s">
        <v>388</v>
      </c>
      <c r="B189" t="s">
        <v>25</v>
      </c>
      <c r="C189" t="s">
        <v>200</v>
      </c>
      <c r="D189" t="s">
        <v>497</v>
      </c>
      <c r="E189" s="1">
        <v>0</v>
      </c>
      <c r="F189" s="1">
        <v>0</v>
      </c>
      <c r="G189" s="1">
        <v>7800000</v>
      </c>
      <c r="H189" t="s">
        <v>384</v>
      </c>
    </row>
    <row r="190" spans="1:8" x14ac:dyDescent="0.25">
      <c r="A190" t="s">
        <v>388</v>
      </c>
      <c r="B190" t="s">
        <v>201</v>
      </c>
      <c r="C190" t="s">
        <v>202</v>
      </c>
      <c r="D190" t="s">
        <v>201</v>
      </c>
      <c r="E190" s="1">
        <v>1597489.33</v>
      </c>
      <c r="F190" s="1">
        <v>1589752</v>
      </c>
      <c r="G190" s="1">
        <v>1709730</v>
      </c>
      <c r="H190" t="s">
        <v>382</v>
      </c>
    </row>
    <row r="191" spans="1:8" x14ac:dyDescent="0.25">
      <c r="A191" t="s">
        <v>388</v>
      </c>
      <c r="B191" t="s">
        <v>201</v>
      </c>
      <c r="C191" t="s">
        <v>203</v>
      </c>
      <c r="D191" t="s">
        <v>201</v>
      </c>
      <c r="E191" s="1">
        <v>2466665.75</v>
      </c>
      <c r="F191" s="1">
        <v>2124960</v>
      </c>
      <c r="G191" s="1">
        <v>2286000</v>
      </c>
      <c r="H191" t="s">
        <v>382</v>
      </c>
    </row>
    <row r="192" spans="1:8" x14ac:dyDescent="0.25">
      <c r="A192" t="s">
        <v>388</v>
      </c>
      <c r="B192" t="s">
        <v>201</v>
      </c>
      <c r="C192" t="s">
        <v>204</v>
      </c>
      <c r="D192" t="s">
        <v>201</v>
      </c>
      <c r="E192" s="1">
        <v>349414.10000000003</v>
      </c>
      <c r="F192" s="1">
        <v>184680</v>
      </c>
      <c r="G192" s="1">
        <v>199200</v>
      </c>
      <c r="H192" t="s">
        <v>382</v>
      </c>
    </row>
    <row r="193" spans="1:8" x14ac:dyDescent="0.25">
      <c r="A193" t="s">
        <v>388</v>
      </c>
      <c r="B193" t="s">
        <v>201</v>
      </c>
      <c r="C193" t="s">
        <v>205</v>
      </c>
      <c r="D193" t="s">
        <v>201</v>
      </c>
      <c r="E193" s="1">
        <v>1837287.85</v>
      </c>
      <c r="F193" s="1">
        <v>1703160</v>
      </c>
      <c r="G193" s="1">
        <v>1831200</v>
      </c>
      <c r="H193" t="s">
        <v>382</v>
      </c>
    </row>
    <row r="194" spans="1:8" x14ac:dyDescent="0.25">
      <c r="A194" t="s">
        <v>388</v>
      </c>
      <c r="B194" t="s">
        <v>201</v>
      </c>
      <c r="C194" t="s">
        <v>206</v>
      </c>
      <c r="D194" t="s">
        <v>201</v>
      </c>
      <c r="E194" s="1">
        <v>1677.82</v>
      </c>
      <c r="F194" s="1">
        <v>124260.00000000001</v>
      </c>
      <c r="G194" s="1">
        <v>133200</v>
      </c>
      <c r="H194" t="s">
        <v>382</v>
      </c>
    </row>
    <row r="195" spans="1:8" x14ac:dyDescent="0.25">
      <c r="A195" t="s">
        <v>388</v>
      </c>
      <c r="B195" t="s">
        <v>201</v>
      </c>
      <c r="C195" t="s">
        <v>207</v>
      </c>
      <c r="D195" t="s">
        <v>201</v>
      </c>
      <c r="E195" s="1">
        <v>3247605.4200000009</v>
      </c>
      <c r="F195" s="1">
        <v>3058620</v>
      </c>
      <c r="G195" s="1">
        <v>3289200</v>
      </c>
      <c r="H195" t="s">
        <v>382</v>
      </c>
    </row>
    <row r="196" spans="1:8" x14ac:dyDescent="0.25">
      <c r="A196" t="s">
        <v>388</v>
      </c>
      <c r="B196" t="s">
        <v>201</v>
      </c>
      <c r="C196" t="s">
        <v>208</v>
      </c>
      <c r="D196" t="s">
        <v>201</v>
      </c>
      <c r="E196" s="1">
        <v>37508.430000000008</v>
      </c>
      <c r="F196" s="1">
        <v>137940</v>
      </c>
      <c r="G196" s="1">
        <v>147600</v>
      </c>
      <c r="H196" t="s">
        <v>382</v>
      </c>
    </row>
    <row r="197" spans="1:8" x14ac:dyDescent="0.25">
      <c r="A197" t="s">
        <v>388</v>
      </c>
      <c r="B197" t="s">
        <v>201</v>
      </c>
      <c r="C197" t="s">
        <v>209</v>
      </c>
      <c r="D197" t="s">
        <v>201</v>
      </c>
      <c r="E197" s="1">
        <v>280808.55</v>
      </c>
      <c r="F197" s="1">
        <v>286140</v>
      </c>
      <c r="G197" s="1">
        <v>308400</v>
      </c>
      <c r="H197" t="s">
        <v>382</v>
      </c>
    </row>
    <row r="198" spans="1:8" x14ac:dyDescent="0.25">
      <c r="A198" t="s">
        <v>388</v>
      </c>
      <c r="B198" t="s">
        <v>201</v>
      </c>
      <c r="C198" t="s">
        <v>210</v>
      </c>
      <c r="D198" t="s">
        <v>201</v>
      </c>
      <c r="E198" s="1">
        <v>584893.03</v>
      </c>
      <c r="F198" s="1">
        <v>348840.00000000006</v>
      </c>
      <c r="G198" s="1">
        <v>375600</v>
      </c>
      <c r="H198" t="s">
        <v>382</v>
      </c>
    </row>
    <row r="199" spans="1:8" x14ac:dyDescent="0.25">
      <c r="A199" t="s">
        <v>388</v>
      </c>
      <c r="B199" t="s">
        <v>201</v>
      </c>
      <c r="C199" t="s">
        <v>211</v>
      </c>
      <c r="D199" t="s">
        <v>201</v>
      </c>
      <c r="E199" s="1">
        <v>403982.06999999995</v>
      </c>
      <c r="F199" s="1">
        <v>368220</v>
      </c>
      <c r="G199" s="1">
        <v>396000</v>
      </c>
      <c r="H199" t="s">
        <v>382</v>
      </c>
    </row>
    <row r="200" spans="1:8" x14ac:dyDescent="0.25">
      <c r="A200" t="s">
        <v>388</v>
      </c>
      <c r="B200" t="s">
        <v>201</v>
      </c>
      <c r="C200" t="s">
        <v>212</v>
      </c>
      <c r="D200" t="s">
        <v>201</v>
      </c>
      <c r="E200" s="1">
        <v>758636.14000000013</v>
      </c>
      <c r="F200" s="1">
        <v>758100</v>
      </c>
      <c r="G200" s="1">
        <v>816000</v>
      </c>
      <c r="H200" t="s">
        <v>382</v>
      </c>
    </row>
    <row r="201" spans="1:8" x14ac:dyDescent="0.25">
      <c r="A201" t="s">
        <v>388</v>
      </c>
      <c r="B201" t="s">
        <v>201</v>
      </c>
      <c r="C201" t="s">
        <v>213</v>
      </c>
      <c r="D201" t="s">
        <v>201</v>
      </c>
      <c r="E201" s="1">
        <v>1339386.4300000004</v>
      </c>
      <c r="F201" s="1">
        <v>150000</v>
      </c>
      <c r="H201" t="s">
        <v>382</v>
      </c>
    </row>
    <row r="202" spans="1:8" x14ac:dyDescent="0.25">
      <c r="A202" t="s">
        <v>388</v>
      </c>
      <c r="B202" t="s">
        <v>214</v>
      </c>
      <c r="C202" t="s">
        <v>215</v>
      </c>
      <c r="D202" t="s">
        <v>498</v>
      </c>
      <c r="E202" s="1">
        <v>460973.51999999996</v>
      </c>
      <c r="F202" s="1">
        <v>332984</v>
      </c>
      <c r="G202" s="1">
        <v>309435</v>
      </c>
      <c r="H202" t="s">
        <v>384</v>
      </c>
    </row>
    <row r="203" spans="1:8" x14ac:dyDescent="0.25">
      <c r="A203" t="s">
        <v>388</v>
      </c>
      <c r="B203" t="s">
        <v>214</v>
      </c>
      <c r="C203" t="s">
        <v>216</v>
      </c>
      <c r="D203" t="s">
        <v>499</v>
      </c>
      <c r="E203" s="1">
        <v>0</v>
      </c>
      <c r="F203" s="1">
        <v>20000</v>
      </c>
      <c r="G203" s="1">
        <v>70004.33</v>
      </c>
      <c r="H203" t="s">
        <v>384</v>
      </c>
    </row>
    <row r="204" spans="1:8" x14ac:dyDescent="0.25">
      <c r="A204" t="s">
        <v>388</v>
      </c>
      <c r="B204" t="s">
        <v>214</v>
      </c>
      <c r="C204" t="s">
        <v>217</v>
      </c>
      <c r="D204" t="s">
        <v>499</v>
      </c>
      <c r="E204" s="1">
        <v>10464.74</v>
      </c>
      <c r="F204" s="1">
        <v>45000</v>
      </c>
      <c r="G204" s="1">
        <v>0</v>
      </c>
      <c r="H204" t="s">
        <v>384</v>
      </c>
    </row>
    <row r="205" spans="1:8" x14ac:dyDescent="0.25">
      <c r="A205" t="s">
        <v>388</v>
      </c>
      <c r="B205" t="s">
        <v>214</v>
      </c>
      <c r="C205" t="s">
        <v>218</v>
      </c>
      <c r="D205" t="s">
        <v>499</v>
      </c>
      <c r="E205" s="1">
        <v>174550.06000000003</v>
      </c>
      <c r="F205" s="1">
        <v>126000</v>
      </c>
      <c r="G205" s="1">
        <v>77268</v>
      </c>
      <c r="H205" t="s">
        <v>384</v>
      </c>
    </row>
    <row r="206" spans="1:8" x14ac:dyDescent="0.25">
      <c r="A206" t="s">
        <v>388</v>
      </c>
      <c r="B206" t="s">
        <v>214</v>
      </c>
      <c r="C206" t="s">
        <v>219</v>
      </c>
      <c r="D206" t="s">
        <v>498</v>
      </c>
      <c r="E206" s="1">
        <v>0</v>
      </c>
      <c r="F206" s="1">
        <v>57984</v>
      </c>
      <c r="G206" s="1">
        <v>171436</v>
      </c>
      <c r="H206" t="s">
        <v>384</v>
      </c>
    </row>
    <row r="207" spans="1:8" x14ac:dyDescent="0.25">
      <c r="A207" t="s">
        <v>388</v>
      </c>
      <c r="B207" t="s">
        <v>214</v>
      </c>
      <c r="C207" t="s">
        <v>220</v>
      </c>
      <c r="D207" t="s">
        <v>499</v>
      </c>
      <c r="E207" s="1">
        <v>4651.3499999999995</v>
      </c>
      <c r="F207" s="1">
        <v>60000</v>
      </c>
      <c r="G207" s="1">
        <v>255000</v>
      </c>
      <c r="H207" t="s">
        <v>384</v>
      </c>
    </row>
    <row r="208" spans="1:8" x14ac:dyDescent="0.25">
      <c r="A208" t="s">
        <v>388</v>
      </c>
      <c r="B208" t="s">
        <v>214</v>
      </c>
      <c r="C208" t="s">
        <v>221</v>
      </c>
      <c r="D208" t="s">
        <v>499</v>
      </c>
      <c r="E208" s="1">
        <v>71510.36</v>
      </c>
      <c r="F208" s="1">
        <v>20000</v>
      </c>
      <c r="G208" s="1">
        <v>0</v>
      </c>
      <c r="H208" t="s">
        <v>384</v>
      </c>
    </row>
    <row r="209" spans="1:8" x14ac:dyDescent="0.25">
      <c r="A209" t="s">
        <v>388</v>
      </c>
      <c r="B209" t="s">
        <v>214</v>
      </c>
      <c r="C209" t="s">
        <v>222</v>
      </c>
      <c r="D209" t="s">
        <v>499</v>
      </c>
      <c r="E209" s="1">
        <v>8254.18</v>
      </c>
      <c r="F209" s="1">
        <v>75384</v>
      </c>
      <c r="G209" s="1">
        <v>77268</v>
      </c>
      <c r="H209" t="s">
        <v>384</v>
      </c>
    </row>
    <row r="210" spans="1:8" x14ac:dyDescent="0.25">
      <c r="A210" t="s">
        <v>388</v>
      </c>
      <c r="B210" t="s">
        <v>214</v>
      </c>
      <c r="C210" t="s">
        <v>223</v>
      </c>
      <c r="D210" t="s">
        <v>498</v>
      </c>
      <c r="E210" s="1">
        <v>188131.67</v>
      </c>
      <c r="F210" s="1">
        <v>52188</v>
      </c>
      <c r="G210" s="1">
        <v>453492</v>
      </c>
      <c r="H210" t="s">
        <v>384</v>
      </c>
    </row>
    <row r="211" spans="1:8" x14ac:dyDescent="0.25">
      <c r="A211" t="s">
        <v>388</v>
      </c>
      <c r="B211" t="s">
        <v>214</v>
      </c>
      <c r="C211" t="s">
        <v>224</v>
      </c>
      <c r="D211" t="s">
        <v>503</v>
      </c>
      <c r="E211" s="1">
        <v>277.75</v>
      </c>
      <c r="F211" s="1">
        <v>0</v>
      </c>
      <c r="G211" s="1">
        <v>50000.000000000007</v>
      </c>
      <c r="H211" t="s">
        <v>384</v>
      </c>
    </row>
    <row r="212" spans="1:8" x14ac:dyDescent="0.25">
      <c r="A212" t="s">
        <v>388</v>
      </c>
      <c r="B212" t="s">
        <v>214</v>
      </c>
      <c r="C212" t="s">
        <v>225</v>
      </c>
      <c r="D212" t="s">
        <v>499</v>
      </c>
      <c r="E212" s="1">
        <v>0</v>
      </c>
      <c r="F212" s="1">
        <v>20000</v>
      </c>
      <c r="G212" s="1">
        <v>190003.99</v>
      </c>
      <c r="H212" t="s">
        <v>384</v>
      </c>
    </row>
    <row r="213" spans="1:8" x14ac:dyDescent="0.25">
      <c r="A213" t="s">
        <v>388</v>
      </c>
      <c r="B213" t="s">
        <v>214</v>
      </c>
      <c r="C213" t="s">
        <v>226</v>
      </c>
      <c r="D213" t="s">
        <v>499</v>
      </c>
      <c r="E213" s="1">
        <v>54759.82</v>
      </c>
      <c r="F213" s="1">
        <v>75384</v>
      </c>
      <c r="G213" s="1">
        <v>77268</v>
      </c>
      <c r="H213" t="s">
        <v>384</v>
      </c>
    </row>
    <row r="214" spans="1:8" x14ac:dyDescent="0.25">
      <c r="A214" t="s">
        <v>388</v>
      </c>
      <c r="B214" t="s">
        <v>214</v>
      </c>
      <c r="C214" t="s">
        <v>227</v>
      </c>
      <c r="D214" t="s">
        <v>498</v>
      </c>
      <c r="E214" s="1">
        <v>455810.88</v>
      </c>
      <c r="F214" s="1">
        <v>249576</v>
      </c>
      <c r="G214" s="1">
        <v>471312</v>
      </c>
      <c r="H214" t="s">
        <v>384</v>
      </c>
    </row>
    <row r="215" spans="1:8" x14ac:dyDescent="0.25">
      <c r="A215" t="s">
        <v>388</v>
      </c>
      <c r="B215" t="s">
        <v>214</v>
      </c>
      <c r="C215" t="s">
        <v>228</v>
      </c>
      <c r="D215" t="s">
        <v>503</v>
      </c>
      <c r="E215" s="1">
        <v>1760.66</v>
      </c>
      <c r="F215" s="1">
        <v>0</v>
      </c>
      <c r="G215" s="1">
        <v>50000</v>
      </c>
      <c r="H215" t="s">
        <v>384</v>
      </c>
    </row>
    <row r="216" spans="1:8" x14ac:dyDescent="0.25">
      <c r="A216" t="s">
        <v>388</v>
      </c>
      <c r="B216" t="s">
        <v>214</v>
      </c>
      <c r="C216" t="s">
        <v>229</v>
      </c>
      <c r="D216" t="s">
        <v>499</v>
      </c>
      <c r="E216" s="1">
        <v>0</v>
      </c>
      <c r="F216" s="1">
        <v>25000</v>
      </c>
      <c r="G216" s="1">
        <v>120000</v>
      </c>
      <c r="H216" t="s">
        <v>384</v>
      </c>
    </row>
    <row r="217" spans="1:8" x14ac:dyDescent="0.25">
      <c r="A217" t="s">
        <v>388</v>
      </c>
      <c r="B217" t="s">
        <v>214</v>
      </c>
      <c r="C217" t="s">
        <v>230</v>
      </c>
      <c r="D217" t="s">
        <v>499</v>
      </c>
      <c r="E217" s="1">
        <v>90668.56</v>
      </c>
      <c r="F217" s="1">
        <v>36000</v>
      </c>
      <c r="G217" s="1">
        <v>15000</v>
      </c>
      <c r="H217" t="s">
        <v>384</v>
      </c>
    </row>
    <row r="218" spans="1:8" x14ac:dyDescent="0.25">
      <c r="A218" t="s">
        <v>388</v>
      </c>
      <c r="B218" t="s">
        <v>214</v>
      </c>
      <c r="C218" t="s">
        <v>231</v>
      </c>
      <c r="D218" t="s">
        <v>499</v>
      </c>
      <c r="E218" s="1">
        <v>35176.31</v>
      </c>
      <c r="F218" s="1">
        <v>11164</v>
      </c>
      <c r="G218" s="1">
        <v>26188</v>
      </c>
      <c r="H218" t="s">
        <v>384</v>
      </c>
    </row>
    <row r="219" spans="1:8" x14ac:dyDescent="0.25">
      <c r="A219" t="s">
        <v>388</v>
      </c>
      <c r="B219" t="s">
        <v>214</v>
      </c>
      <c r="C219" t="s">
        <v>232</v>
      </c>
      <c r="D219" t="s">
        <v>498</v>
      </c>
      <c r="E219" s="1">
        <v>127634.35</v>
      </c>
      <c r="F219" s="1">
        <v>20000</v>
      </c>
      <c r="G219" s="1">
        <v>20000</v>
      </c>
      <c r="H219" t="s">
        <v>384</v>
      </c>
    </row>
    <row r="220" spans="1:8" x14ac:dyDescent="0.25">
      <c r="A220" t="s">
        <v>388</v>
      </c>
      <c r="B220" t="s">
        <v>214</v>
      </c>
      <c r="C220" t="s">
        <v>233</v>
      </c>
      <c r="D220" t="s">
        <v>499</v>
      </c>
      <c r="E220" s="1">
        <v>0</v>
      </c>
      <c r="F220" s="1">
        <v>35000</v>
      </c>
      <c r="G220" s="1">
        <v>50000</v>
      </c>
      <c r="H220" t="s">
        <v>384</v>
      </c>
    </row>
    <row r="221" spans="1:8" x14ac:dyDescent="0.25">
      <c r="A221" t="s">
        <v>388</v>
      </c>
      <c r="B221" t="s">
        <v>214</v>
      </c>
      <c r="C221" t="s">
        <v>234</v>
      </c>
      <c r="D221" t="s">
        <v>499</v>
      </c>
      <c r="E221" s="1">
        <v>4425.2699999999995</v>
      </c>
      <c r="F221" s="1">
        <v>4000</v>
      </c>
      <c r="G221" s="1">
        <v>6000</v>
      </c>
      <c r="H221" t="s">
        <v>384</v>
      </c>
    </row>
    <row r="222" spans="1:8" x14ac:dyDescent="0.25">
      <c r="A222" t="s">
        <v>388</v>
      </c>
      <c r="B222" t="s">
        <v>214</v>
      </c>
      <c r="C222" t="s">
        <v>235</v>
      </c>
      <c r="D222" t="s">
        <v>499</v>
      </c>
      <c r="E222" s="1">
        <v>44389.64</v>
      </c>
      <c r="F222" s="1">
        <v>12000</v>
      </c>
      <c r="G222" s="1">
        <v>19000</v>
      </c>
      <c r="H222" t="s">
        <v>384</v>
      </c>
    </row>
    <row r="223" spans="1:8" x14ac:dyDescent="0.25">
      <c r="A223" t="s">
        <v>388</v>
      </c>
      <c r="B223" t="s">
        <v>214</v>
      </c>
      <c r="C223" t="s">
        <v>236</v>
      </c>
      <c r="D223" t="s">
        <v>498</v>
      </c>
      <c r="E223" s="1">
        <v>150829.97</v>
      </c>
      <c r="F223" s="1">
        <v>690000</v>
      </c>
      <c r="G223" s="1">
        <v>300000</v>
      </c>
      <c r="H223" t="s">
        <v>384</v>
      </c>
    </row>
    <row r="224" spans="1:8" x14ac:dyDescent="0.25">
      <c r="A224" t="s">
        <v>388</v>
      </c>
      <c r="B224" t="s">
        <v>214</v>
      </c>
      <c r="C224" t="s">
        <v>237</v>
      </c>
      <c r="D224" t="s">
        <v>503</v>
      </c>
      <c r="E224" s="1">
        <v>257.59000000000003</v>
      </c>
      <c r="F224" s="1">
        <v>0</v>
      </c>
      <c r="G224" s="1">
        <v>49999.999999999993</v>
      </c>
      <c r="H224" t="s">
        <v>384</v>
      </c>
    </row>
    <row r="225" spans="1:8" x14ac:dyDescent="0.25">
      <c r="A225" t="s">
        <v>388</v>
      </c>
      <c r="B225" t="s">
        <v>214</v>
      </c>
      <c r="C225" t="s">
        <v>238</v>
      </c>
      <c r="D225" t="s">
        <v>499</v>
      </c>
      <c r="E225" s="1">
        <v>0</v>
      </c>
      <c r="F225" s="1">
        <v>75000</v>
      </c>
      <c r="G225" s="1">
        <v>75000</v>
      </c>
      <c r="H225" t="s">
        <v>384</v>
      </c>
    </row>
    <row r="226" spans="1:8" x14ac:dyDescent="0.25">
      <c r="A226" t="s">
        <v>388</v>
      </c>
      <c r="B226" t="s">
        <v>214</v>
      </c>
      <c r="C226" t="s">
        <v>239</v>
      </c>
      <c r="D226" t="s">
        <v>499</v>
      </c>
      <c r="E226" s="1">
        <v>30816.9</v>
      </c>
      <c r="F226" s="1">
        <v>63000</v>
      </c>
      <c r="G226" s="1">
        <v>20000</v>
      </c>
      <c r="H226" t="s">
        <v>384</v>
      </c>
    </row>
    <row r="227" spans="1:8" x14ac:dyDescent="0.25">
      <c r="A227" t="s">
        <v>388</v>
      </c>
      <c r="B227" t="s">
        <v>214</v>
      </c>
      <c r="C227" t="s">
        <v>240</v>
      </c>
      <c r="D227" t="s">
        <v>499</v>
      </c>
      <c r="E227" s="1">
        <v>47585.130000000005</v>
      </c>
      <c r="F227" s="1">
        <v>55000</v>
      </c>
      <c r="G227" s="1">
        <v>55000</v>
      </c>
      <c r="H227" t="s">
        <v>384</v>
      </c>
    </row>
    <row r="228" spans="1:8" x14ac:dyDescent="0.25">
      <c r="A228" t="s">
        <v>388</v>
      </c>
      <c r="B228" t="s">
        <v>214</v>
      </c>
      <c r="C228" t="s">
        <v>241</v>
      </c>
      <c r="D228" t="s">
        <v>498</v>
      </c>
      <c r="E228" s="1">
        <v>7752.07</v>
      </c>
      <c r="F228" s="1">
        <v>12000</v>
      </c>
      <c r="G228" s="1">
        <v>261892</v>
      </c>
      <c r="H228" t="s">
        <v>384</v>
      </c>
    </row>
    <row r="229" spans="1:8" x14ac:dyDescent="0.25">
      <c r="A229" t="s">
        <v>388</v>
      </c>
      <c r="B229" t="s">
        <v>214</v>
      </c>
      <c r="C229" t="s">
        <v>242</v>
      </c>
      <c r="D229" t="s">
        <v>499</v>
      </c>
      <c r="E229" s="1">
        <v>0</v>
      </c>
      <c r="F229" s="1">
        <v>0</v>
      </c>
      <c r="G229" s="1">
        <v>60000</v>
      </c>
      <c r="H229" t="s">
        <v>384</v>
      </c>
    </row>
    <row r="230" spans="1:8" x14ac:dyDescent="0.25">
      <c r="A230" t="s">
        <v>388</v>
      </c>
      <c r="B230" t="s">
        <v>214</v>
      </c>
      <c r="C230" t="s">
        <v>243</v>
      </c>
      <c r="D230" t="s">
        <v>499</v>
      </c>
      <c r="E230" s="1">
        <v>17344.18</v>
      </c>
      <c r="F230" s="1">
        <v>17400</v>
      </c>
      <c r="G230" s="1">
        <v>17832</v>
      </c>
      <c r="H230" t="s">
        <v>384</v>
      </c>
    </row>
    <row r="231" spans="1:8" x14ac:dyDescent="0.25">
      <c r="A231" t="s">
        <v>388</v>
      </c>
      <c r="B231" t="s">
        <v>214</v>
      </c>
      <c r="C231" t="s">
        <v>244</v>
      </c>
      <c r="D231" t="s">
        <v>498</v>
      </c>
      <c r="E231" s="1">
        <v>14805.34</v>
      </c>
      <c r="F231" s="1">
        <v>30000</v>
      </c>
      <c r="G231" s="1">
        <v>250000</v>
      </c>
      <c r="H231" t="s">
        <v>384</v>
      </c>
    </row>
    <row r="232" spans="1:8" x14ac:dyDescent="0.25">
      <c r="A232" t="s">
        <v>388</v>
      </c>
      <c r="B232" t="s">
        <v>214</v>
      </c>
      <c r="C232" t="s">
        <v>245</v>
      </c>
      <c r="D232" t="s">
        <v>499</v>
      </c>
      <c r="E232" s="1">
        <v>0</v>
      </c>
      <c r="F232" s="1">
        <v>0</v>
      </c>
      <c r="G232" s="1">
        <v>50000</v>
      </c>
      <c r="H232" t="s">
        <v>384</v>
      </c>
    </row>
    <row r="233" spans="1:8" x14ac:dyDescent="0.25">
      <c r="A233" t="s">
        <v>388</v>
      </c>
      <c r="B233" t="s">
        <v>214</v>
      </c>
      <c r="C233" t="s">
        <v>246</v>
      </c>
      <c r="D233" t="s">
        <v>499</v>
      </c>
      <c r="E233" s="1">
        <v>2785.3</v>
      </c>
      <c r="F233" s="1">
        <v>10000</v>
      </c>
      <c r="G233" s="1">
        <v>10000</v>
      </c>
      <c r="H233" t="s">
        <v>384</v>
      </c>
    </row>
    <row r="234" spans="1:8" x14ac:dyDescent="0.25">
      <c r="A234" t="s">
        <v>388</v>
      </c>
      <c r="B234" t="s">
        <v>214</v>
      </c>
      <c r="C234" t="s">
        <v>247</v>
      </c>
      <c r="D234" t="s">
        <v>499</v>
      </c>
      <c r="E234" s="1">
        <v>18449.509999999998</v>
      </c>
      <c r="F234" s="1">
        <v>25000</v>
      </c>
      <c r="G234" s="1">
        <v>5000</v>
      </c>
      <c r="H234" t="s">
        <v>384</v>
      </c>
    </row>
    <row r="235" spans="1:8" x14ac:dyDescent="0.25">
      <c r="A235" t="s">
        <v>388</v>
      </c>
      <c r="B235" t="s">
        <v>214</v>
      </c>
      <c r="C235" t="s">
        <v>248</v>
      </c>
      <c r="D235" t="s">
        <v>498</v>
      </c>
      <c r="E235" s="1">
        <v>0</v>
      </c>
      <c r="F235" s="1">
        <v>5000</v>
      </c>
      <c r="G235" s="1">
        <v>5940</v>
      </c>
      <c r="H235" t="s">
        <v>384</v>
      </c>
    </row>
    <row r="236" spans="1:8" x14ac:dyDescent="0.25">
      <c r="A236" t="s">
        <v>388</v>
      </c>
      <c r="B236" t="s">
        <v>214</v>
      </c>
      <c r="C236" t="s">
        <v>249</v>
      </c>
      <c r="D236" t="s">
        <v>499</v>
      </c>
      <c r="E236" s="1">
        <v>8708.4600000000009</v>
      </c>
      <c r="F236" s="1">
        <v>6000</v>
      </c>
      <c r="G236" s="1">
        <v>4752</v>
      </c>
      <c r="H236" t="s">
        <v>384</v>
      </c>
    </row>
    <row r="237" spans="1:8" x14ac:dyDescent="0.25">
      <c r="A237" t="s">
        <v>388</v>
      </c>
      <c r="B237" t="s">
        <v>214</v>
      </c>
      <c r="C237" t="s">
        <v>250</v>
      </c>
      <c r="D237" t="s">
        <v>498</v>
      </c>
      <c r="E237" s="1">
        <v>15313.26</v>
      </c>
      <c r="F237" s="1">
        <v>400000.33</v>
      </c>
      <c r="G237" s="1">
        <v>50000</v>
      </c>
      <c r="H237" t="s">
        <v>384</v>
      </c>
    </row>
    <row r="238" spans="1:8" x14ac:dyDescent="0.25">
      <c r="A238" t="s">
        <v>388</v>
      </c>
      <c r="B238" t="s">
        <v>214</v>
      </c>
      <c r="C238" t="s">
        <v>251</v>
      </c>
      <c r="D238" t="s">
        <v>503</v>
      </c>
      <c r="E238" s="1">
        <v>758.36</v>
      </c>
      <c r="F238" s="1">
        <v>0</v>
      </c>
      <c r="G238" s="1">
        <v>50000.000000000015</v>
      </c>
      <c r="H238" t="s">
        <v>384</v>
      </c>
    </row>
    <row r="239" spans="1:8" x14ac:dyDescent="0.25">
      <c r="A239" t="s">
        <v>388</v>
      </c>
      <c r="B239" t="s">
        <v>214</v>
      </c>
      <c r="C239" t="s">
        <v>252</v>
      </c>
      <c r="D239" t="s">
        <v>499</v>
      </c>
      <c r="E239" s="1">
        <v>0</v>
      </c>
      <c r="F239" s="1">
        <v>5000</v>
      </c>
      <c r="G239" s="1">
        <v>55004.33</v>
      </c>
      <c r="H239" t="s">
        <v>384</v>
      </c>
    </row>
    <row r="240" spans="1:8" x14ac:dyDescent="0.25">
      <c r="A240" t="s">
        <v>388</v>
      </c>
      <c r="B240" t="s">
        <v>214</v>
      </c>
      <c r="C240" t="s">
        <v>253</v>
      </c>
      <c r="D240" t="s">
        <v>499</v>
      </c>
      <c r="E240" s="1">
        <v>0</v>
      </c>
      <c r="F240" s="1">
        <v>30000</v>
      </c>
      <c r="G240" s="1">
        <v>30000</v>
      </c>
      <c r="H240" t="s">
        <v>384</v>
      </c>
    </row>
    <row r="241" spans="1:8" x14ac:dyDescent="0.25">
      <c r="A241" t="s">
        <v>388</v>
      </c>
      <c r="B241" t="s">
        <v>214</v>
      </c>
      <c r="C241" t="s">
        <v>254</v>
      </c>
      <c r="D241" t="s">
        <v>499</v>
      </c>
      <c r="E241" s="1">
        <v>-1454.44</v>
      </c>
      <c r="F241" s="1">
        <v>45000</v>
      </c>
      <c r="G241" s="1">
        <v>45000</v>
      </c>
      <c r="H241" t="s">
        <v>384</v>
      </c>
    </row>
    <row r="242" spans="1:8" x14ac:dyDescent="0.25">
      <c r="A242" t="s">
        <v>388</v>
      </c>
      <c r="B242" t="s">
        <v>214</v>
      </c>
      <c r="C242" t="s">
        <v>255</v>
      </c>
      <c r="D242" t="s">
        <v>498</v>
      </c>
      <c r="E242" s="1">
        <v>263330.80000000005</v>
      </c>
      <c r="F242" s="1">
        <v>115000</v>
      </c>
      <c r="G242" s="1">
        <v>85000</v>
      </c>
      <c r="H242" t="s">
        <v>384</v>
      </c>
    </row>
    <row r="243" spans="1:8" x14ac:dyDescent="0.25">
      <c r="A243" t="s">
        <v>388</v>
      </c>
      <c r="B243" t="s">
        <v>214</v>
      </c>
      <c r="C243" t="s">
        <v>256</v>
      </c>
      <c r="D243" t="s">
        <v>499</v>
      </c>
      <c r="E243" s="1">
        <v>5232.0200000000004</v>
      </c>
      <c r="F243" s="1">
        <v>16000</v>
      </c>
      <c r="G243" s="1">
        <v>70000</v>
      </c>
      <c r="H243" t="s">
        <v>384</v>
      </c>
    </row>
    <row r="244" spans="1:8" x14ac:dyDescent="0.25">
      <c r="A244" t="s">
        <v>388</v>
      </c>
      <c r="B244" t="s">
        <v>214</v>
      </c>
      <c r="C244" t="s">
        <v>257</v>
      </c>
      <c r="D244" t="s">
        <v>499</v>
      </c>
      <c r="E244" s="1">
        <v>0</v>
      </c>
      <c r="F244" s="1">
        <v>16000</v>
      </c>
      <c r="G244" s="1">
        <v>20000</v>
      </c>
      <c r="H244" t="s">
        <v>384</v>
      </c>
    </row>
    <row r="245" spans="1:8" x14ac:dyDescent="0.25">
      <c r="A245" t="s">
        <v>388</v>
      </c>
      <c r="B245" t="s">
        <v>214</v>
      </c>
      <c r="C245" t="s">
        <v>258</v>
      </c>
      <c r="D245" t="s">
        <v>499</v>
      </c>
      <c r="E245" s="1">
        <v>46283.140000000007</v>
      </c>
      <c r="F245" s="1">
        <v>62992</v>
      </c>
      <c r="G245" s="1">
        <v>45528</v>
      </c>
      <c r="H245" t="s">
        <v>384</v>
      </c>
    </row>
    <row r="246" spans="1:8" x14ac:dyDescent="0.25">
      <c r="A246" t="s">
        <v>388</v>
      </c>
      <c r="B246" t="s">
        <v>214</v>
      </c>
      <c r="C246" t="s">
        <v>259</v>
      </c>
      <c r="D246" t="s">
        <v>498</v>
      </c>
      <c r="E246" s="1">
        <v>10916.09</v>
      </c>
      <c r="F246" s="1">
        <v>5000</v>
      </c>
      <c r="G246" s="1">
        <v>5000</v>
      </c>
      <c r="H246" t="s">
        <v>384</v>
      </c>
    </row>
    <row r="247" spans="1:8" x14ac:dyDescent="0.25">
      <c r="A247" t="s">
        <v>388</v>
      </c>
      <c r="B247" t="s">
        <v>214</v>
      </c>
      <c r="C247" t="s">
        <v>260</v>
      </c>
      <c r="D247" t="s">
        <v>503</v>
      </c>
      <c r="E247" s="1">
        <v>8753.84</v>
      </c>
      <c r="F247" s="1">
        <v>0</v>
      </c>
      <c r="G247" s="1">
        <v>50000</v>
      </c>
      <c r="H247" t="s">
        <v>384</v>
      </c>
    </row>
    <row r="248" spans="1:8" x14ac:dyDescent="0.25">
      <c r="A248" t="s">
        <v>388</v>
      </c>
      <c r="B248" t="s">
        <v>214</v>
      </c>
      <c r="C248" t="s">
        <v>261</v>
      </c>
      <c r="D248" t="s">
        <v>499</v>
      </c>
      <c r="E248" s="1">
        <v>0</v>
      </c>
      <c r="F248" s="1">
        <v>0</v>
      </c>
      <c r="G248" s="1">
        <v>50000</v>
      </c>
      <c r="H248" t="s">
        <v>384</v>
      </c>
    </row>
    <row r="249" spans="1:8" x14ac:dyDescent="0.25">
      <c r="A249" t="s">
        <v>388</v>
      </c>
      <c r="B249" t="s">
        <v>214</v>
      </c>
      <c r="C249" t="s">
        <v>262</v>
      </c>
      <c r="D249" t="s">
        <v>499</v>
      </c>
      <c r="E249" s="1">
        <v>26073.22</v>
      </c>
      <c r="F249" s="1">
        <v>27000</v>
      </c>
      <c r="G249" s="1">
        <v>7000</v>
      </c>
      <c r="H249" t="s">
        <v>384</v>
      </c>
    </row>
    <row r="250" spans="1:8" x14ac:dyDescent="0.25">
      <c r="A250" t="s">
        <v>388</v>
      </c>
      <c r="B250" t="s">
        <v>214</v>
      </c>
      <c r="C250" t="s">
        <v>263</v>
      </c>
      <c r="D250" t="s">
        <v>499</v>
      </c>
      <c r="E250" s="1">
        <v>41274.060000000005</v>
      </c>
      <c r="F250" s="1">
        <v>45000</v>
      </c>
      <c r="G250" s="1">
        <v>30000</v>
      </c>
      <c r="H250" t="s">
        <v>384</v>
      </c>
    </row>
    <row r="251" spans="1:8" x14ac:dyDescent="0.25">
      <c r="A251" t="s">
        <v>388</v>
      </c>
      <c r="B251" t="s">
        <v>214</v>
      </c>
      <c r="C251" t="s">
        <v>264</v>
      </c>
      <c r="D251" t="s">
        <v>498</v>
      </c>
      <c r="E251" s="1">
        <v>18063.25</v>
      </c>
      <c r="F251" s="1">
        <v>680000</v>
      </c>
      <c r="G251" s="1">
        <v>260000</v>
      </c>
      <c r="H251" t="s">
        <v>384</v>
      </c>
    </row>
    <row r="252" spans="1:8" x14ac:dyDescent="0.25">
      <c r="A252" t="s">
        <v>388</v>
      </c>
      <c r="B252" t="s">
        <v>214</v>
      </c>
      <c r="C252" t="s">
        <v>265</v>
      </c>
      <c r="D252" t="s">
        <v>503</v>
      </c>
      <c r="E252" s="1">
        <v>0</v>
      </c>
      <c r="F252" s="1">
        <v>0</v>
      </c>
      <c r="G252" s="1">
        <v>49999.999999999993</v>
      </c>
      <c r="H252" t="s">
        <v>384</v>
      </c>
    </row>
    <row r="253" spans="1:8" x14ac:dyDescent="0.25">
      <c r="A253" t="s">
        <v>388</v>
      </c>
      <c r="B253" t="s">
        <v>214</v>
      </c>
      <c r="C253" t="s">
        <v>266</v>
      </c>
      <c r="D253" t="s">
        <v>499</v>
      </c>
      <c r="E253" s="1">
        <v>0</v>
      </c>
      <c r="F253" s="1">
        <v>75000</v>
      </c>
      <c r="G253" s="1">
        <v>0</v>
      </c>
      <c r="H253" t="s">
        <v>384</v>
      </c>
    </row>
    <row r="254" spans="1:8" x14ac:dyDescent="0.25">
      <c r="A254" t="s">
        <v>388</v>
      </c>
      <c r="B254" t="s">
        <v>214</v>
      </c>
      <c r="C254" t="s">
        <v>267</v>
      </c>
      <c r="D254" t="s">
        <v>499</v>
      </c>
      <c r="E254" s="1">
        <v>0</v>
      </c>
      <c r="F254" s="1">
        <v>8000</v>
      </c>
      <c r="G254" s="1">
        <v>8000</v>
      </c>
      <c r="H254" t="s">
        <v>384</v>
      </c>
    </row>
    <row r="255" spans="1:8" x14ac:dyDescent="0.25">
      <c r="A255" t="s">
        <v>388</v>
      </c>
      <c r="B255" t="s">
        <v>214</v>
      </c>
      <c r="C255" t="s">
        <v>268</v>
      </c>
      <c r="D255" t="s">
        <v>499</v>
      </c>
      <c r="E255" s="1">
        <v>57447.75</v>
      </c>
      <c r="F255" s="1">
        <v>40000</v>
      </c>
      <c r="G255" s="1">
        <v>30000</v>
      </c>
      <c r="H255" t="s">
        <v>384</v>
      </c>
    </row>
    <row r="256" spans="1:8" x14ac:dyDescent="0.25">
      <c r="A256" t="s">
        <v>388</v>
      </c>
      <c r="B256" t="s">
        <v>214</v>
      </c>
      <c r="C256" t="s">
        <v>269</v>
      </c>
      <c r="D256" t="s">
        <v>498</v>
      </c>
      <c r="E256" s="1">
        <v>136820.52000000002</v>
      </c>
      <c r="F256" s="1">
        <v>28992</v>
      </c>
      <c r="G256" s="1">
        <v>279712</v>
      </c>
      <c r="H256" t="s">
        <v>384</v>
      </c>
    </row>
    <row r="257" spans="1:8" x14ac:dyDescent="0.25">
      <c r="A257" t="s">
        <v>388</v>
      </c>
      <c r="B257" t="s">
        <v>214</v>
      </c>
      <c r="C257" t="s">
        <v>270</v>
      </c>
      <c r="D257" t="s">
        <v>499</v>
      </c>
      <c r="E257" s="1">
        <v>26641.54</v>
      </c>
      <c r="F257" s="1">
        <v>38500</v>
      </c>
      <c r="G257" s="1">
        <v>24000</v>
      </c>
      <c r="H257" t="s">
        <v>384</v>
      </c>
    </row>
    <row r="258" spans="1:8" x14ac:dyDescent="0.25">
      <c r="A258" t="s">
        <v>388</v>
      </c>
      <c r="B258" t="s">
        <v>214</v>
      </c>
      <c r="C258" t="s">
        <v>271</v>
      </c>
      <c r="D258" t="s">
        <v>499</v>
      </c>
      <c r="E258" s="1">
        <v>38974.980000000003</v>
      </c>
      <c r="F258" s="1">
        <v>62552</v>
      </c>
      <c r="G258" s="1">
        <v>23020</v>
      </c>
      <c r="H258" t="s">
        <v>384</v>
      </c>
    </row>
    <row r="259" spans="1:8" x14ac:dyDescent="0.25">
      <c r="A259" t="s">
        <v>388</v>
      </c>
      <c r="B259" t="s">
        <v>214</v>
      </c>
      <c r="C259" t="s">
        <v>272</v>
      </c>
      <c r="D259" t="s">
        <v>499</v>
      </c>
      <c r="E259" s="1">
        <v>49711.53</v>
      </c>
      <c r="F259" s="1">
        <v>77188</v>
      </c>
      <c r="G259" s="1">
        <v>55658</v>
      </c>
      <c r="H259" t="s">
        <v>384</v>
      </c>
    </row>
    <row r="260" spans="1:8" x14ac:dyDescent="0.25">
      <c r="A260" t="s">
        <v>388</v>
      </c>
      <c r="B260" t="s">
        <v>214</v>
      </c>
      <c r="C260" t="s">
        <v>273</v>
      </c>
      <c r="D260" t="s">
        <v>499</v>
      </c>
      <c r="E260" s="1">
        <v>33446</v>
      </c>
      <c r="F260" s="1">
        <v>12000</v>
      </c>
      <c r="G260" s="1">
        <v>12000</v>
      </c>
      <c r="H260" t="s">
        <v>384</v>
      </c>
    </row>
    <row r="261" spans="1:8" x14ac:dyDescent="0.25">
      <c r="A261" t="s">
        <v>388</v>
      </c>
      <c r="B261" t="s">
        <v>214</v>
      </c>
      <c r="C261" t="s">
        <v>274</v>
      </c>
      <c r="D261" t="s">
        <v>498</v>
      </c>
      <c r="E261" s="1">
        <v>0</v>
      </c>
      <c r="F261" s="1">
        <v>280000</v>
      </c>
      <c r="G261" s="1">
        <v>100000</v>
      </c>
      <c r="H261" t="s">
        <v>384</v>
      </c>
    </row>
    <row r="262" spans="1:8" x14ac:dyDescent="0.25">
      <c r="A262" t="s">
        <v>388</v>
      </c>
      <c r="B262" t="s">
        <v>214</v>
      </c>
      <c r="C262" t="s">
        <v>275</v>
      </c>
      <c r="D262" t="s">
        <v>499</v>
      </c>
      <c r="E262" s="1">
        <v>0</v>
      </c>
      <c r="F262" s="1">
        <v>-35000</v>
      </c>
      <c r="G262" s="1">
        <v>0</v>
      </c>
      <c r="H262" t="s">
        <v>384</v>
      </c>
    </row>
    <row r="263" spans="1:8" x14ac:dyDescent="0.25">
      <c r="A263" t="s">
        <v>388</v>
      </c>
      <c r="B263" t="s">
        <v>214</v>
      </c>
      <c r="C263" t="s">
        <v>276</v>
      </c>
      <c r="D263" t="s">
        <v>499</v>
      </c>
      <c r="E263" s="1">
        <v>229271.25</v>
      </c>
      <c r="F263" s="1">
        <v>-79000</v>
      </c>
      <c r="G263" s="1">
        <v>50000</v>
      </c>
      <c r="H263" t="s">
        <v>384</v>
      </c>
    </row>
    <row r="264" spans="1:8" x14ac:dyDescent="0.25">
      <c r="A264" t="s">
        <v>388</v>
      </c>
      <c r="B264" t="s">
        <v>214</v>
      </c>
      <c r="C264" t="s">
        <v>277</v>
      </c>
      <c r="D264" t="s">
        <v>499</v>
      </c>
      <c r="E264" s="1">
        <v>128797.04999999999</v>
      </c>
      <c r="F264" s="1">
        <v>191500</v>
      </c>
      <c r="G264" s="1">
        <v>257500</v>
      </c>
      <c r="H264" t="s">
        <v>384</v>
      </c>
    </row>
    <row r="265" spans="1:8" x14ac:dyDescent="0.25">
      <c r="A265" t="s">
        <v>388</v>
      </c>
      <c r="B265" t="s">
        <v>214</v>
      </c>
      <c r="C265" t="s">
        <v>278</v>
      </c>
      <c r="D265" t="s">
        <v>278</v>
      </c>
      <c r="E265" s="1">
        <v>0</v>
      </c>
      <c r="F265" s="1">
        <v>300000</v>
      </c>
      <c r="G265" s="1">
        <v>300000</v>
      </c>
      <c r="H265" t="s">
        <v>382</v>
      </c>
    </row>
    <row r="266" spans="1:8" x14ac:dyDescent="0.25">
      <c r="A266" t="s">
        <v>388</v>
      </c>
      <c r="B266" t="s">
        <v>279</v>
      </c>
      <c r="C266" t="s">
        <v>280</v>
      </c>
      <c r="D266" t="s">
        <v>279</v>
      </c>
      <c r="E266" s="1">
        <v>3786611.55</v>
      </c>
      <c r="F266" s="1">
        <v>2762403.34</v>
      </c>
      <c r="G266" s="1">
        <v>3142337</v>
      </c>
      <c r="H266" t="s">
        <v>384</v>
      </c>
    </row>
    <row r="267" spans="1:8" x14ac:dyDescent="0.25">
      <c r="A267" t="s">
        <v>388</v>
      </c>
      <c r="B267" t="s">
        <v>279</v>
      </c>
      <c r="C267" t="s">
        <v>281</v>
      </c>
      <c r="D267" t="s">
        <v>279</v>
      </c>
      <c r="E267" s="1">
        <v>348526.25</v>
      </c>
      <c r="F267" s="1">
        <v>264620</v>
      </c>
      <c r="G267" s="1">
        <v>303300</v>
      </c>
      <c r="H267" t="s">
        <v>384</v>
      </c>
    </row>
    <row r="268" spans="1:8" x14ac:dyDescent="0.25">
      <c r="A268" t="s">
        <v>388</v>
      </c>
      <c r="B268" t="s">
        <v>279</v>
      </c>
      <c r="C268" t="s">
        <v>282</v>
      </c>
      <c r="D268" t="s">
        <v>279</v>
      </c>
      <c r="E268" s="1">
        <v>787000.3600000001</v>
      </c>
      <c r="F268" s="1">
        <v>717760.04</v>
      </c>
      <c r="G268" s="1">
        <v>821300</v>
      </c>
      <c r="H268" t="s">
        <v>384</v>
      </c>
    </row>
    <row r="269" spans="1:8" x14ac:dyDescent="0.25">
      <c r="A269" t="s">
        <v>388</v>
      </c>
      <c r="B269" t="s">
        <v>279</v>
      </c>
      <c r="C269" t="s">
        <v>283</v>
      </c>
      <c r="D269" t="s">
        <v>279</v>
      </c>
      <c r="E269" s="1">
        <v>11651.57</v>
      </c>
      <c r="F269" s="1">
        <v>43900.04</v>
      </c>
      <c r="G269" s="1">
        <v>49200</v>
      </c>
      <c r="H269" t="s">
        <v>384</v>
      </c>
    </row>
    <row r="270" spans="1:8" x14ac:dyDescent="0.25">
      <c r="A270" t="s">
        <v>388</v>
      </c>
      <c r="B270" t="s">
        <v>279</v>
      </c>
      <c r="C270" t="s">
        <v>284</v>
      </c>
      <c r="D270" t="s">
        <v>279</v>
      </c>
      <c r="E270" s="1">
        <v>19536.2</v>
      </c>
      <c r="F270" s="1">
        <v>18159.96</v>
      </c>
      <c r="G270" s="1">
        <v>21600</v>
      </c>
      <c r="H270" t="s">
        <v>384</v>
      </c>
    </row>
    <row r="271" spans="1:8" x14ac:dyDescent="0.25">
      <c r="A271" t="s">
        <v>388</v>
      </c>
      <c r="B271" t="s">
        <v>279</v>
      </c>
      <c r="C271" t="s">
        <v>285</v>
      </c>
      <c r="D271" t="s">
        <v>279</v>
      </c>
      <c r="E271" s="1">
        <v>203654.71</v>
      </c>
      <c r="F271" s="1">
        <v>79280.040000000008</v>
      </c>
      <c r="G271" s="1">
        <v>91100</v>
      </c>
      <c r="H271" t="s">
        <v>384</v>
      </c>
    </row>
    <row r="272" spans="1:8" x14ac:dyDescent="0.25">
      <c r="A272" t="s">
        <v>388</v>
      </c>
      <c r="B272" t="s">
        <v>279</v>
      </c>
      <c r="C272" t="s">
        <v>286</v>
      </c>
      <c r="D272" t="s">
        <v>279</v>
      </c>
      <c r="E272" s="1">
        <v>52170.380000000005</v>
      </c>
      <c r="F272" s="1">
        <v>55680</v>
      </c>
      <c r="G272" s="1">
        <v>64700</v>
      </c>
      <c r="H272" t="s">
        <v>384</v>
      </c>
    </row>
    <row r="273" spans="1:8" x14ac:dyDescent="0.25">
      <c r="A273" t="s">
        <v>388</v>
      </c>
      <c r="B273" t="s">
        <v>279</v>
      </c>
      <c r="C273" t="s">
        <v>287</v>
      </c>
      <c r="D273" t="s">
        <v>279</v>
      </c>
      <c r="E273" s="1">
        <v>22598.100000000002</v>
      </c>
      <c r="F273" s="1">
        <v>28880.04</v>
      </c>
      <c r="G273" s="1">
        <v>33600</v>
      </c>
      <c r="H273" t="s">
        <v>384</v>
      </c>
    </row>
    <row r="274" spans="1:8" x14ac:dyDescent="0.25">
      <c r="A274" t="s">
        <v>388</v>
      </c>
      <c r="B274" t="s">
        <v>279</v>
      </c>
      <c r="C274" t="s">
        <v>288</v>
      </c>
      <c r="D274" t="s">
        <v>279</v>
      </c>
      <c r="E274" s="1">
        <v>230925.03999999998</v>
      </c>
      <c r="F274" s="1">
        <v>253900.04</v>
      </c>
      <c r="G274" s="1">
        <v>290200</v>
      </c>
      <c r="H274" t="s">
        <v>384</v>
      </c>
    </row>
    <row r="275" spans="1:8" x14ac:dyDescent="0.25">
      <c r="A275" t="s">
        <v>388</v>
      </c>
      <c r="B275" t="s">
        <v>279</v>
      </c>
      <c r="C275" t="s">
        <v>289</v>
      </c>
      <c r="D275" t="s">
        <v>279</v>
      </c>
      <c r="E275" s="1">
        <v>1516454.6</v>
      </c>
      <c r="F275" s="1">
        <v>1504100</v>
      </c>
      <c r="G275" s="1">
        <v>1721800</v>
      </c>
      <c r="H275" t="s">
        <v>384</v>
      </c>
    </row>
    <row r="276" spans="1:8" x14ac:dyDescent="0.25">
      <c r="A276" t="s">
        <v>388</v>
      </c>
      <c r="B276" t="s">
        <v>279</v>
      </c>
      <c r="C276" t="s">
        <v>290</v>
      </c>
      <c r="D276" t="s">
        <v>279</v>
      </c>
      <c r="E276" s="1">
        <v>161365.23000000001</v>
      </c>
      <c r="F276" s="1">
        <v>91040.040000000008</v>
      </c>
      <c r="G276" s="1">
        <v>104400</v>
      </c>
      <c r="H276" t="s">
        <v>384</v>
      </c>
    </row>
    <row r="277" spans="1:8" x14ac:dyDescent="0.25">
      <c r="A277" t="s">
        <v>388</v>
      </c>
      <c r="B277" t="s">
        <v>279</v>
      </c>
      <c r="C277" t="s">
        <v>291</v>
      </c>
      <c r="D277" t="s">
        <v>279</v>
      </c>
      <c r="E277" s="1">
        <v>160258.96000000002</v>
      </c>
      <c r="F277" s="1">
        <v>123200.04000000001</v>
      </c>
      <c r="G277" s="1">
        <v>141500</v>
      </c>
      <c r="H277" t="s">
        <v>384</v>
      </c>
    </row>
    <row r="278" spans="1:8" x14ac:dyDescent="0.25">
      <c r="A278" t="s">
        <v>388</v>
      </c>
      <c r="B278" t="s">
        <v>279</v>
      </c>
      <c r="C278" t="s">
        <v>292</v>
      </c>
      <c r="D278" t="s">
        <v>279</v>
      </c>
      <c r="E278" s="1">
        <v>322229.40999999997</v>
      </c>
      <c r="F278" s="1">
        <v>842080.04</v>
      </c>
      <c r="G278" s="1">
        <v>962900</v>
      </c>
      <c r="H278" t="s">
        <v>384</v>
      </c>
    </row>
    <row r="279" spans="1:8" x14ac:dyDescent="0.25">
      <c r="A279" t="s">
        <v>388</v>
      </c>
      <c r="B279" t="s">
        <v>293</v>
      </c>
      <c r="C279" t="s">
        <v>294</v>
      </c>
      <c r="D279" t="s">
        <v>524</v>
      </c>
      <c r="E279" s="1">
        <v>40457.300000000003</v>
      </c>
      <c r="F279" s="1">
        <v>100000</v>
      </c>
      <c r="G279" s="1">
        <v>21307</v>
      </c>
      <c r="H279" t="s">
        <v>384</v>
      </c>
    </row>
    <row r="280" spans="1:8" x14ac:dyDescent="0.25">
      <c r="A280" t="s">
        <v>388</v>
      </c>
      <c r="B280" t="s">
        <v>293</v>
      </c>
      <c r="C280" t="s">
        <v>295</v>
      </c>
      <c r="D280" t="s">
        <v>524</v>
      </c>
      <c r="E280" s="1">
        <v>0</v>
      </c>
      <c r="F280" s="1">
        <v>12192</v>
      </c>
      <c r="G280" s="1">
        <v>6236</v>
      </c>
      <c r="H280" t="s">
        <v>384</v>
      </c>
    </row>
    <row r="281" spans="1:8" x14ac:dyDescent="0.25">
      <c r="A281" t="s">
        <v>388</v>
      </c>
      <c r="B281" t="s">
        <v>293</v>
      </c>
      <c r="C281" t="s">
        <v>296</v>
      </c>
      <c r="D281" t="s">
        <v>524</v>
      </c>
      <c r="E281" s="1">
        <v>0</v>
      </c>
      <c r="F281" s="1">
        <v>2281</v>
      </c>
      <c r="G281" s="1">
        <v>2334</v>
      </c>
      <c r="H281" t="s">
        <v>384</v>
      </c>
    </row>
    <row r="282" spans="1:8" x14ac:dyDescent="0.25">
      <c r="A282" t="s">
        <v>388</v>
      </c>
      <c r="B282" t="s">
        <v>293</v>
      </c>
      <c r="C282" t="s">
        <v>297</v>
      </c>
      <c r="D282" t="s">
        <v>524</v>
      </c>
      <c r="E282" s="1">
        <v>34426.879999999997</v>
      </c>
      <c r="F282" s="1">
        <v>12000</v>
      </c>
      <c r="G282" s="1">
        <v>16221</v>
      </c>
      <c r="H282" t="s">
        <v>384</v>
      </c>
    </row>
    <row r="283" spans="1:8" x14ac:dyDescent="0.25">
      <c r="A283" t="s">
        <v>388</v>
      </c>
      <c r="B283" t="s">
        <v>293</v>
      </c>
      <c r="C283" t="s">
        <v>298</v>
      </c>
      <c r="D283" t="s">
        <v>524</v>
      </c>
      <c r="E283" s="1">
        <v>0</v>
      </c>
      <c r="F283" s="1">
        <v>2500</v>
      </c>
      <c r="G283" s="1">
        <v>2500</v>
      </c>
      <c r="H283" t="s">
        <v>384</v>
      </c>
    </row>
    <row r="284" spans="1:8" x14ac:dyDescent="0.25">
      <c r="A284" t="s">
        <v>388</v>
      </c>
      <c r="B284" t="s">
        <v>293</v>
      </c>
      <c r="C284" t="s">
        <v>299</v>
      </c>
      <c r="D284" t="s">
        <v>524</v>
      </c>
      <c r="E284" s="1">
        <v>29735.040000000001</v>
      </c>
      <c r="F284" s="1">
        <v>15000</v>
      </c>
      <c r="G284" s="1">
        <v>100000</v>
      </c>
      <c r="H284" t="s">
        <v>384</v>
      </c>
    </row>
    <row r="285" spans="1:8" x14ac:dyDescent="0.25">
      <c r="A285" t="s">
        <v>388</v>
      </c>
      <c r="B285" t="s">
        <v>293</v>
      </c>
      <c r="C285" t="s">
        <v>300</v>
      </c>
      <c r="D285" t="s">
        <v>524</v>
      </c>
      <c r="E285" s="1">
        <v>4296.4799999999996</v>
      </c>
      <c r="F285" s="1">
        <v>4593</v>
      </c>
      <c r="G285" s="1">
        <v>4699</v>
      </c>
      <c r="H285" t="s">
        <v>384</v>
      </c>
    </row>
    <row r="286" spans="1:8" x14ac:dyDescent="0.25">
      <c r="A286" t="s">
        <v>388</v>
      </c>
      <c r="B286" t="s">
        <v>293</v>
      </c>
      <c r="C286" t="s">
        <v>301</v>
      </c>
      <c r="D286" t="s">
        <v>524</v>
      </c>
      <c r="E286" s="1">
        <v>4558.29</v>
      </c>
      <c r="F286" s="1">
        <v>2500</v>
      </c>
      <c r="G286" s="1">
        <v>2500</v>
      </c>
      <c r="H286" t="s">
        <v>384</v>
      </c>
    </row>
    <row r="287" spans="1:8" x14ac:dyDescent="0.25">
      <c r="A287" t="s">
        <v>388</v>
      </c>
      <c r="B287" t="s">
        <v>293</v>
      </c>
      <c r="C287" t="s">
        <v>302</v>
      </c>
      <c r="D287" t="s">
        <v>524</v>
      </c>
      <c r="E287" s="1">
        <v>20348.980000000003</v>
      </c>
      <c r="F287" s="1">
        <v>30000</v>
      </c>
      <c r="G287" s="1">
        <v>20000</v>
      </c>
      <c r="H287" t="s">
        <v>384</v>
      </c>
    </row>
    <row r="288" spans="1:8" x14ac:dyDescent="0.25">
      <c r="A288" t="s">
        <v>388</v>
      </c>
      <c r="B288" t="s">
        <v>293</v>
      </c>
      <c r="C288" t="s">
        <v>303</v>
      </c>
      <c r="D288" t="s">
        <v>524</v>
      </c>
      <c r="E288" s="1">
        <v>2160.38</v>
      </c>
      <c r="F288" s="1">
        <v>41200</v>
      </c>
      <c r="G288" s="1">
        <v>22100</v>
      </c>
      <c r="H288" t="s">
        <v>384</v>
      </c>
    </row>
    <row r="289" spans="1:8" x14ac:dyDescent="0.25">
      <c r="A289" t="s">
        <v>388</v>
      </c>
      <c r="B289" t="s">
        <v>293</v>
      </c>
      <c r="C289" t="s">
        <v>304</v>
      </c>
      <c r="D289" t="s">
        <v>524</v>
      </c>
      <c r="E289" s="1">
        <v>2064.39</v>
      </c>
      <c r="F289" s="1">
        <v>10000</v>
      </c>
      <c r="G289" s="1">
        <v>5000</v>
      </c>
      <c r="H289" t="s">
        <v>384</v>
      </c>
    </row>
    <row r="290" spans="1:8" x14ac:dyDescent="0.25">
      <c r="A290" t="s">
        <v>388</v>
      </c>
      <c r="B290" t="s">
        <v>293</v>
      </c>
      <c r="C290" t="s">
        <v>305</v>
      </c>
      <c r="D290" t="s">
        <v>524</v>
      </c>
      <c r="E290" s="1">
        <v>5130.4900000000007</v>
      </c>
      <c r="F290" s="1">
        <v>2500</v>
      </c>
      <c r="G290" s="1">
        <v>10000</v>
      </c>
      <c r="H290" t="s">
        <v>384</v>
      </c>
    </row>
    <row r="291" spans="1:8" x14ac:dyDescent="0.25">
      <c r="A291" t="s">
        <v>388</v>
      </c>
      <c r="B291" t="s">
        <v>293</v>
      </c>
      <c r="C291" t="s">
        <v>306</v>
      </c>
      <c r="D291" t="s">
        <v>524</v>
      </c>
      <c r="E291" s="1">
        <v>10463.779999999999</v>
      </c>
      <c r="F291" s="1">
        <v>239200.33000000002</v>
      </c>
      <c r="G291" s="1">
        <v>38000</v>
      </c>
      <c r="H291" t="s">
        <v>384</v>
      </c>
    </row>
    <row r="292" spans="1:8" x14ac:dyDescent="0.25">
      <c r="A292" t="s">
        <v>388</v>
      </c>
      <c r="B292" t="s">
        <v>293</v>
      </c>
      <c r="C292" t="s">
        <v>307</v>
      </c>
      <c r="D292" t="s">
        <v>524</v>
      </c>
      <c r="E292" s="1">
        <v>0</v>
      </c>
      <c r="F292" s="1">
        <v>100000</v>
      </c>
      <c r="G292" s="1">
        <v>99999.96</v>
      </c>
      <c r="H292" t="s">
        <v>384</v>
      </c>
    </row>
    <row r="293" spans="1:8" x14ac:dyDescent="0.25">
      <c r="A293" t="s">
        <v>388</v>
      </c>
      <c r="B293" t="s">
        <v>293</v>
      </c>
      <c r="C293" t="s">
        <v>308</v>
      </c>
      <c r="D293" t="s">
        <v>524</v>
      </c>
      <c r="E293" s="1">
        <v>371371.57</v>
      </c>
      <c r="F293" s="1">
        <v>60000</v>
      </c>
      <c r="G293" s="1">
        <v>60000</v>
      </c>
      <c r="H293" t="s">
        <v>384</v>
      </c>
    </row>
    <row r="294" spans="1:8" x14ac:dyDescent="0.25">
      <c r="A294" t="s">
        <v>388</v>
      </c>
      <c r="B294" t="s">
        <v>293</v>
      </c>
      <c r="C294" t="s">
        <v>575</v>
      </c>
      <c r="D294" t="s">
        <v>309</v>
      </c>
      <c r="E294" s="1">
        <v>0</v>
      </c>
      <c r="G294" s="1">
        <v>1200000</v>
      </c>
      <c r="H294" t="s">
        <v>384</v>
      </c>
    </row>
    <row r="295" spans="1:8" x14ac:dyDescent="0.25">
      <c r="A295" t="s">
        <v>388</v>
      </c>
      <c r="B295" t="s">
        <v>293</v>
      </c>
      <c r="C295" t="s">
        <v>574</v>
      </c>
      <c r="D295" t="s">
        <v>309</v>
      </c>
      <c r="E295" s="1">
        <v>0</v>
      </c>
      <c r="G295" s="1">
        <v>1000000</v>
      </c>
      <c r="H295" t="s">
        <v>384</v>
      </c>
    </row>
    <row r="296" spans="1:8" x14ac:dyDescent="0.25">
      <c r="A296" t="s">
        <v>388</v>
      </c>
      <c r="B296" t="s">
        <v>293</v>
      </c>
      <c r="C296" t="s">
        <v>310</v>
      </c>
      <c r="D296" t="s">
        <v>525</v>
      </c>
      <c r="E296" s="1">
        <v>0</v>
      </c>
      <c r="G296" s="1">
        <v>1750000</v>
      </c>
      <c r="H296" t="s">
        <v>382</v>
      </c>
    </row>
    <row r="297" spans="1:8" x14ac:dyDescent="0.25">
      <c r="A297" t="s">
        <v>388</v>
      </c>
      <c r="B297" t="s">
        <v>293</v>
      </c>
      <c r="C297" t="s">
        <v>311</v>
      </c>
      <c r="D297" t="s">
        <v>526</v>
      </c>
      <c r="E297" s="1">
        <v>0</v>
      </c>
      <c r="F297" s="1">
        <v>495000</v>
      </c>
      <c r="H297" t="s">
        <v>389</v>
      </c>
    </row>
    <row r="298" spans="1:8" x14ac:dyDescent="0.25">
      <c r="A298" t="s">
        <v>388</v>
      </c>
      <c r="B298" t="s">
        <v>293</v>
      </c>
      <c r="C298" t="s">
        <v>312</v>
      </c>
      <c r="D298" t="s">
        <v>527</v>
      </c>
      <c r="E298" s="1">
        <v>0</v>
      </c>
      <c r="G298" s="1">
        <v>561000</v>
      </c>
      <c r="H298" t="s">
        <v>389</v>
      </c>
    </row>
    <row r="299" spans="1:8" x14ac:dyDescent="0.25">
      <c r="A299" t="s">
        <v>388</v>
      </c>
      <c r="B299" t="s">
        <v>293</v>
      </c>
      <c r="C299" t="s">
        <v>313</v>
      </c>
      <c r="D299" t="s">
        <v>528</v>
      </c>
      <c r="E299" s="1">
        <v>0</v>
      </c>
      <c r="G299" s="1">
        <v>2227500</v>
      </c>
      <c r="H299" t="s">
        <v>389</v>
      </c>
    </row>
    <row r="300" spans="1:8" x14ac:dyDescent="0.25">
      <c r="A300" t="s">
        <v>388</v>
      </c>
      <c r="B300" t="s">
        <v>293</v>
      </c>
      <c r="C300" t="s">
        <v>314</v>
      </c>
      <c r="D300" t="s">
        <v>529</v>
      </c>
      <c r="E300" s="1">
        <v>0</v>
      </c>
      <c r="F300" s="1">
        <v>165000</v>
      </c>
      <c r="G300" s="1">
        <v>0</v>
      </c>
      <c r="H300" t="s">
        <v>389</v>
      </c>
    </row>
    <row r="301" spans="1:8" x14ac:dyDescent="0.25">
      <c r="A301" t="s">
        <v>388</v>
      </c>
      <c r="B301" t="s">
        <v>293</v>
      </c>
      <c r="C301" t="s">
        <v>315</v>
      </c>
      <c r="D301" t="s">
        <v>530</v>
      </c>
      <c r="E301" s="1">
        <v>113996.64</v>
      </c>
      <c r="F301" s="1">
        <v>120000</v>
      </c>
      <c r="G301" s="1">
        <v>120000</v>
      </c>
      <c r="H301" t="s">
        <v>382</v>
      </c>
    </row>
    <row r="302" spans="1:8" x14ac:dyDescent="0.25">
      <c r="A302" t="s">
        <v>388</v>
      </c>
      <c r="B302" t="s">
        <v>293</v>
      </c>
      <c r="C302" t="s">
        <v>316</v>
      </c>
      <c r="D302" t="s">
        <v>531</v>
      </c>
      <c r="E302" s="1">
        <v>0</v>
      </c>
      <c r="F302" s="1">
        <v>247500</v>
      </c>
      <c r="G302" s="1">
        <v>0</v>
      </c>
      <c r="H302" t="s">
        <v>389</v>
      </c>
    </row>
    <row r="303" spans="1:8" x14ac:dyDescent="0.25">
      <c r="A303" t="s">
        <v>388</v>
      </c>
      <c r="B303" t="s">
        <v>293</v>
      </c>
      <c r="C303" t="s">
        <v>317</v>
      </c>
      <c r="D303" t="s">
        <v>532</v>
      </c>
      <c r="E303" s="1">
        <v>0</v>
      </c>
      <c r="F303" s="1">
        <v>100000</v>
      </c>
      <c r="G303" s="1">
        <v>0</v>
      </c>
      <c r="H303" t="s">
        <v>382</v>
      </c>
    </row>
    <row r="304" spans="1:8" x14ac:dyDescent="0.25">
      <c r="A304" t="s">
        <v>388</v>
      </c>
      <c r="B304" t="s">
        <v>293</v>
      </c>
      <c r="C304" t="s">
        <v>318</v>
      </c>
      <c r="D304" t="s">
        <v>533</v>
      </c>
      <c r="E304" s="1">
        <v>1077169.81</v>
      </c>
      <c r="F304" s="1">
        <v>495000</v>
      </c>
      <c r="H304" t="s">
        <v>389</v>
      </c>
    </row>
    <row r="305" spans="1:8" x14ac:dyDescent="0.25">
      <c r="A305" t="s">
        <v>388</v>
      </c>
      <c r="B305" t="s">
        <v>293</v>
      </c>
      <c r="C305" t="s">
        <v>319</v>
      </c>
      <c r="D305" t="s">
        <v>534</v>
      </c>
      <c r="E305" s="1">
        <v>0</v>
      </c>
      <c r="G305" s="1">
        <v>489600</v>
      </c>
      <c r="H305" t="s">
        <v>382</v>
      </c>
    </row>
    <row r="306" spans="1:8" x14ac:dyDescent="0.25">
      <c r="A306" t="s">
        <v>388</v>
      </c>
      <c r="B306" t="s">
        <v>293</v>
      </c>
      <c r="C306" t="s">
        <v>571</v>
      </c>
      <c r="D306" t="s">
        <v>572</v>
      </c>
      <c r="E306" s="1">
        <v>0</v>
      </c>
      <c r="G306" s="1">
        <v>1500000</v>
      </c>
      <c r="H306" t="s">
        <v>382</v>
      </c>
    </row>
    <row r="307" spans="1:8" x14ac:dyDescent="0.25">
      <c r="A307" t="s">
        <v>388</v>
      </c>
      <c r="B307" t="s">
        <v>293</v>
      </c>
      <c r="C307" t="s">
        <v>317</v>
      </c>
      <c r="D307" t="s">
        <v>532</v>
      </c>
      <c r="E307" s="1">
        <v>0</v>
      </c>
      <c r="G307" s="1">
        <v>275000</v>
      </c>
      <c r="H307" t="s">
        <v>382</v>
      </c>
    </row>
    <row r="308" spans="1:8" x14ac:dyDescent="0.25">
      <c r="A308" t="s">
        <v>388</v>
      </c>
      <c r="B308" t="s">
        <v>293</v>
      </c>
      <c r="C308" t="s">
        <v>318</v>
      </c>
      <c r="D308" t="s">
        <v>533</v>
      </c>
      <c r="E308" s="1">
        <v>0</v>
      </c>
      <c r="G308" s="1">
        <v>200000</v>
      </c>
      <c r="H308" t="s">
        <v>389</v>
      </c>
    </row>
    <row r="309" spans="1:8" x14ac:dyDescent="0.25">
      <c r="A309" t="s">
        <v>388</v>
      </c>
      <c r="B309" t="s">
        <v>293</v>
      </c>
      <c r="C309" t="s">
        <v>319</v>
      </c>
      <c r="D309" t="s">
        <v>534</v>
      </c>
      <c r="E309" s="1">
        <v>0</v>
      </c>
      <c r="F309" s="1">
        <v>0</v>
      </c>
      <c r="G309" s="1">
        <v>150000</v>
      </c>
      <c r="H309" t="s">
        <v>382</v>
      </c>
    </row>
    <row r="310" spans="1:8" x14ac:dyDescent="0.25">
      <c r="A310" t="s">
        <v>388</v>
      </c>
      <c r="B310" t="s">
        <v>293</v>
      </c>
      <c r="C310" t="s">
        <v>320</v>
      </c>
      <c r="D310" t="s">
        <v>535</v>
      </c>
      <c r="E310" s="1">
        <v>0</v>
      </c>
      <c r="F310" s="1">
        <v>1070597</v>
      </c>
      <c r="G310" s="1">
        <v>535300</v>
      </c>
      <c r="H310" t="s">
        <v>382</v>
      </c>
    </row>
    <row r="311" spans="1:8" x14ac:dyDescent="0.25">
      <c r="A311" t="s">
        <v>388</v>
      </c>
      <c r="B311" t="s">
        <v>293</v>
      </c>
      <c r="C311" t="s">
        <v>321</v>
      </c>
      <c r="D311" t="s">
        <v>536</v>
      </c>
      <c r="E311" s="1">
        <v>0</v>
      </c>
      <c r="F311" s="1">
        <v>500000</v>
      </c>
      <c r="G311" s="1">
        <v>0</v>
      </c>
      <c r="H311" t="s">
        <v>389</v>
      </c>
    </row>
    <row r="312" spans="1:8" x14ac:dyDescent="0.25">
      <c r="A312" t="s">
        <v>388</v>
      </c>
      <c r="B312" t="s">
        <v>293</v>
      </c>
      <c r="C312" t="s">
        <v>322</v>
      </c>
      <c r="D312" t="s">
        <v>537</v>
      </c>
      <c r="E312" s="1">
        <v>708373.6100000001</v>
      </c>
      <c r="F312" s="1">
        <v>247500</v>
      </c>
      <c r="H312" t="s">
        <v>389</v>
      </c>
    </row>
    <row r="313" spans="1:8" x14ac:dyDescent="0.25">
      <c r="A313" t="s">
        <v>388</v>
      </c>
      <c r="B313" t="s">
        <v>293</v>
      </c>
      <c r="C313" t="s">
        <v>323</v>
      </c>
      <c r="D313" t="s">
        <v>538</v>
      </c>
      <c r="E313" s="1">
        <v>0</v>
      </c>
      <c r="F313" s="1">
        <v>825000</v>
      </c>
      <c r="H313" t="s">
        <v>382</v>
      </c>
    </row>
    <row r="314" spans="1:8" x14ac:dyDescent="0.25">
      <c r="A314" t="s">
        <v>388</v>
      </c>
      <c r="B314" t="s">
        <v>293</v>
      </c>
      <c r="C314" t="s">
        <v>324</v>
      </c>
      <c r="D314" t="s">
        <v>539</v>
      </c>
      <c r="E314" s="1">
        <v>108627.43</v>
      </c>
      <c r="F314" s="1">
        <v>85000</v>
      </c>
      <c r="G314" s="1">
        <v>0</v>
      </c>
      <c r="H314" t="s">
        <v>382</v>
      </c>
    </row>
    <row r="315" spans="1:8" x14ac:dyDescent="0.25">
      <c r="A315" t="s">
        <v>388</v>
      </c>
      <c r="B315" t="s">
        <v>293</v>
      </c>
      <c r="C315" t="s">
        <v>325</v>
      </c>
      <c r="D315" t="s">
        <v>540</v>
      </c>
      <c r="E315" s="1">
        <v>85888.35</v>
      </c>
      <c r="F315" s="1">
        <v>577500</v>
      </c>
      <c r="G315" s="1">
        <v>165000</v>
      </c>
      <c r="H315" t="s">
        <v>389</v>
      </c>
    </row>
    <row r="316" spans="1:8" x14ac:dyDescent="0.25">
      <c r="A316" t="s">
        <v>388</v>
      </c>
      <c r="B316" t="s">
        <v>293</v>
      </c>
      <c r="C316" t="s">
        <v>326</v>
      </c>
      <c r="D316" t="s">
        <v>541</v>
      </c>
      <c r="E316" s="1">
        <v>28746.25</v>
      </c>
      <c r="F316" s="1">
        <v>418600</v>
      </c>
      <c r="G316" s="1">
        <v>63156</v>
      </c>
      <c r="H316" t="s">
        <v>382</v>
      </c>
    </row>
    <row r="317" spans="1:8" x14ac:dyDescent="0.25">
      <c r="A317" t="s">
        <v>388</v>
      </c>
      <c r="B317" t="s">
        <v>293</v>
      </c>
      <c r="C317" t="s">
        <v>327</v>
      </c>
      <c r="D317" t="s">
        <v>542</v>
      </c>
      <c r="E317" s="1">
        <v>170451.19</v>
      </c>
      <c r="F317" s="1">
        <v>261489</v>
      </c>
      <c r="G317" s="1">
        <v>149328</v>
      </c>
      <c r="H317" t="s">
        <v>382</v>
      </c>
    </row>
    <row r="318" spans="1:8" x14ac:dyDescent="0.25">
      <c r="A318" t="s">
        <v>388</v>
      </c>
      <c r="B318" t="s">
        <v>293</v>
      </c>
      <c r="C318" t="s">
        <v>328</v>
      </c>
      <c r="D318" t="s">
        <v>543</v>
      </c>
      <c r="E318" s="1">
        <v>1384290.59</v>
      </c>
      <c r="F318" s="1">
        <v>753240</v>
      </c>
      <c r="G318" s="1">
        <v>439400</v>
      </c>
      <c r="H318" t="s">
        <v>382</v>
      </c>
    </row>
    <row r="319" spans="1:8" x14ac:dyDescent="0.25">
      <c r="A319" t="s">
        <v>388</v>
      </c>
      <c r="B319" t="s">
        <v>293</v>
      </c>
      <c r="C319" t="s">
        <v>329</v>
      </c>
      <c r="D319" t="s">
        <v>544</v>
      </c>
      <c r="E319" s="1">
        <v>0</v>
      </c>
      <c r="F319" s="1">
        <v>800000</v>
      </c>
      <c r="G319" s="1">
        <v>1260000</v>
      </c>
      <c r="H319" t="s">
        <v>382</v>
      </c>
    </row>
    <row r="320" spans="1:8" x14ac:dyDescent="0.25">
      <c r="A320" t="s">
        <v>388</v>
      </c>
      <c r="B320" t="s">
        <v>293</v>
      </c>
      <c r="C320" t="s">
        <v>330</v>
      </c>
      <c r="D320" t="s">
        <v>545</v>
      </c>
      <c r="E320" s="1">
        <v>0</v>
      </c>
      <c r="F320" s="1">
        <v>165000</v>
      </c>
      <c r="H320" t="s">
        <v>389</v>
      </c>
    </row>
    <row r="321" spans="1:8" x14ac:dyDescent="0.25">
      <c r="A321" t="s">
        <v>388</v>
      </c>
      <c r="B321" t="s">
        <v>293</v>
      </c>
      <c r="C321" t="s">
        <v>331</v>
      </c>
      <c r="D321" t="s">
        <v>546</v>
      </c>
      <c r="E321" s="1">
        <v>0</v>
      </c>
      <c r="F321" s="1">
        <v>200000</v>
      </c>
      <c r="G321" s="1">
        <v>0</v>
      </c>
      <c r="H321" t="s">
        <v>382</v>
      </c>
    </row>
    <row r="322" spans="1:8" x14ac:dyDescent="0.25">
      <c r="A322" t="s">
        <v>388</v>
      </c>
      <c r="B322" t="s">
        <v>293</v>
      </c>
      <c r="C322" t="s">
        <v>332</v>
      </c>
      <c r="D322" t="s">
        <v>547</v>
      </c>
      <c r="E322" s="1">
        <v>220620.61</v>
      </c>
      <c r="F322" s="1">
        <v>848000</v>
      </c>
      <c r="G322" s="1">
        <v>637500</v>
      </c>
      <c r="H322" t="s">
        <v>382</v>
      </c>
    </row>
    <row r="323" spans="1:8" x14ac:dyDescent="0.25">
      <c r="A323" t="s">
        <v>388</v>
      </c>
      <c r="B323" t="s">
        <v>293</v>
      </c>
      <c r="C323" t="s">
        <v>333</v>
      </c>
      <c r="D323" t="s">
        <v>548</v>
      </c>
      <c r="E323" s="1">
        <v>0</v>
      </c>
      <c r="G323" s="1">
        <v>1500000</v>
      </c>
      <c r="H323" t="s">
        <v>382</v>
      </c>
    </row>
    <row r="324" spans="1:8" x14ac:dyDescent="0.25">
      <c r="A324" t="s">
        <v>388</v>
      </c>
      <c r="B324" t="s">
        <v>293</v>
      </c>
      <c r="C324" t="s">
        <v>334</v>
      </c>
      <c r="D324" t="s">
        <v>549</v>
      </c>
      <c r="E324" s="1">
        <v>0</v>
      </c>
      <c r="G324" s="1">
        <v>495000</v>
      </c>
      <c r="H324" t="s">
        <v>389</v>
      </c>
    </row>
    <row r="325" spans="1:8" x14ac:dyDescent="0.25">
      <c r="A325" t="s">
        <v>388</v>
      </c>
      <c r="B325" t="s">
        <v>335</v>
      </c>
      <c r="C325" t="s">
        <v>336</v>
      </c>
      <c r="D325" t="s">
        <v>500</v>
      </c>
      <c r="E325" s="1">
        <v>491309.59</v>
      </c>
      <c r="F325" s="1">
        <v>452101</v>
      </c>
      <c r="G325" s="1">
        <v>3099736</v>
      </c>
      <c r="H325" t="s">
        <v>384</v>
      </c>
    </row>
    <row r="326" spans="1:8" x14ac:dyDescent="0.25">
      <c r="A326" t="s">
        <v>388</v>
      </c>
      <c r="B326" t="s">
        <v>335</v>
      </c>
      <c r="C326" t="s">
        <v>337</v>
      </c>
      <c r="D326" t="s">
        <v>500</v>
      </c>
      <c r="E326" s="1">
        <v>265870.28999999998</v>
      </c>
      <c r="F326" s="1">
        <v>322968</v>
      </c>
      <c r="G326" s="1">
        <v>592239</v>
      </c>
      <c r="H326" t="s">
        <v>384</v>
      </c>
    </row>
    <row r="327" spans="1:8" x14ac:dyDescent="0.25">
      <c r="A327" t="s">
        <v>388</v>
      </c>
      <c r="B327" t="s">
        <v>335</v>
      </c>
      <c r="C327" t="s">
        <v>338</v>
      </c>
      <c r="D327" t="s">
        <v>500</v>
      </c>
      <c r="E327" s="1">
        <v>138176.16</v>
      </c>
      <c r="F327" s="1">
        <v>290520</v>
      </c>
      <c r="G327" s="1">
        <v>570541</v>
      </c>
      <c r="H327" t="s">
        <v>384</v>
      </c>
    </row>
    <row r="328" spans="1:8" x14ac:dyDescent="0.25">
      <c r="A328" t="s">
        <v>388</v>
      </c>
      <c r="B328" t="s">
        <v>335</v>
      </c>
      <c r="C328" t="s">
        <v>339</v>
      </c>
      <c r="D328" t="s">
        <v>500</v>
      </c>
      <c r="E328" s="1">
        <v>263842.7</v>
      </c>
      <c r="F328" s="1">
        <v>359628</v>
      </c>
      <c r="G328" s="1">
        <v>507658</v>
      </c>
      <c r="H328" t="s">
        <v>384</v>
      </c>
    </row>
    <row r="329" spans="1:8" x14ac:dyDescent="0.25">
      <c r="A329" t="s">
        <v>388</v>
      </c>
      <c r="B329" t="s">
        <v>335</v>
      </c>
      <c r="C329" t="s">
        <v>340</v>
      </c>
      <c r="D329" t="s">
        <v>500</v>
      </c>
      <c r="E329" s="1">
        <v>16743.91</v>
      </c>
      <c r="F329" s="1">
        <v>204996</v>
      </c>
      <c r="G329" s="1">
        <v>215000</v>
      </c>
      <c r="H329" t="s">
        <v>384</v>
      </c>
    </row>
    <row r="330" spans="1:8" x14ac:dyDescent="0.25">
      <c r="A330" t="s">
        <v>388</v>
      </c>
      <c r="B330" t="s">
        <v>335</v>
      </c>
      <c r="C330" t="s">
        <v>341</v>
      </c>
      <c r="D330" t="s">
        <v>500</v>
      </c>
      <c r="E330" s="1">
        <v>743886.04999999993</v>
      </c>
      <c r="F330" s="1">
        <v>728016</v>
      </c>
      <c r="G330" s="1">
        <v>867518</v>
      </c>
      <c r="H330" t="s">
        <v>384</v>
      </c>
    </row>
    <row r="331" spans="1:8" x14ac:dyDescent="0.25">
      <c r="A331" t="s">
        <v>388</v>
      </c>
      <c r="B331" t="s">
        <v>335</v>
      </c>
      <c r="C331" t="s">
        <v>342</v>
      </c>
      <c r="D331" t="s">
        <v>500</v>
      </c>
      <c r="E331" s="1">
        <v>70254.290000000008</v>
      </c>
      <c r="F331" s="1">
        <v>62118.000000000007</v>
      </c>
      <c r="G331" s="1">
        <v>144058</v>
      </c>
      <c r="H331" t="s">
        <v>384</v>
      </c>
    </row>
    <row r="332" spans="1:8" x14ac:dyDescent="0.25">
      <c r="A332" t="s">
        <v>388</v>
      </c>
      <c r="B332" t="s">
        <v>335</v>
      </c>
      <c r="C332" t="s">
        <v>343</v>
      </c>
      <c r="D332" t="s">
        <v>500</v>
      </c>
      <c r="E332" s="1">
        <v>-105.42</v>
      </c>
      <c r="F332" s="1">
        <v>160000</v>
      </c>
      <c r="G332" s="1">
        <v>250000</v>
      </c>
      <c r="H332" t="s">
        <v>384</v>
      </c>
    </row>
    <row r="333" spans="1:8" x14ac:dyDescent="0.25">
      <c r="A333" t="s">
        <v>388</v>
      </c>
      <c r="B333" t="s">
        <v>335</v>
      </c>
      <c r="C333" t="s">
        <v>344</v>
      </c>
      <c r="D333" t="s">
        <v>500</v>
      </c>
      <c r="E333" s="1">
        <v>-13114.130000000001</v>
      </c>
      <c r="F333" s="1">
        <v>67000</v>
      </c>
      <c r="G333" s="1">
        <v>35658</v>
      </c>
      <c r="H333" t="s">
        <v>384</v>
      </c>
    </row>
    <row r="334" spans="1:8" x14ac:dyDescent="0.25">
      <c r="A334" t="s">
        <v>388</v>
      </c>
      <c r="B334" t="s">
        <v>335</v>
      </c>
      <c r="C334" t="s">
        <v>345</v>
      </c>
      <c r="D334" t="s">
        <v>500</v>
      </c>
      <c r="E334" s="1">
        <v>-1777.2099999999998</v>
      </c>
      <c r="F334" s="1">
        <v>841524</v>
      </c>
      <c r="G334" s="1">
        <v>460817</v>
      </c>
      <c r="H334" t="s">
        <v>384</v>
      </c>
    </row>
    <row r="335" spans="1:8" x14ac:dyDescent="0.25">
      <c r="A335" t="s">
        <v>388</v>
      </c>
      <c r="B335" t="s">
        <v>335</v>
      </c>
      <c r="C335" t="s">
        <v>346</v>
      </c>
      <c r="D335" t="s">
        <v>500</v>
      </c>
      <c r="E335" s="1">
        <v>0</v>
      </c>
      <c r="F335" s="1">
        <v>171685</v>
      </c>
      <c r="G335" s="1">
        <v>171610</v>
      </c>
      <c r="H335" t="s">
        <v>384</v>
      </c>
    </row>
    <row r="336" spans="1:8" x14ac:dyDescent="0.25">
      <c r="A336" t="s">
        <v>388</v>
      </c>
      <c r="B336" t="s">
        <v>335</v>
      </c>
      <c r="C336" t="s">
        <v>347</v>
      </c>
      <c r="D336" t="s">
        <v>500</v>
      </c>
      <c r="E336" s="1">
        <v>172310.77000000002</v>
      </c>
      <c r="F336" s="1">
        <v>250070</v>
      </c>
      <c r="G336" s="1">
        <v>290070</v>
      </c>
      <c r="H336" t="s">
        <v>384</v>
      </c>
    </row>
    <row r="337" spans="1:8" x14ac:dyDescent="0.25">
      <c r="A337" t="s">
        <v>388</v>
      </c>
      <c r="B337" t="s">
        <v>335</v>
      </c>
      <c r="C337" t="s">
        <v>348</v>
      </c>
      <c r="D337" t="s">
        <v>500</v>
      </c>
      <c r="E337" s="1">
        <v>422333.92</v>
      </c>
      <c r="F337" s="1">
        <v>358411</v>
      </c>
      <c r="G337" s="1">
        <v>338375</v>
      </c>
      <c r="H337" t="s">
        <v>384</v>
      </c>
    </row>
    <row r="338" spans="1:8" x14ac:dyDescent="0.25">
      <c r="A338" t="s">
        <v>388</v>
      </c>
      <c r="B338" t="s">
        <v>335</v>
      </c>
      <c r="C338" t="s">
        <v>349</v>
      </c>
      <c r="D338" t="s">
        <v>500</v>
      </c>
      <c r="E338" s="1">
        <v>359876.63999999996</v>
      </c>
      <c r="F338" s="1">
        <v>234934</v>
      </c>
      <c r="G338" s="1">
        <v>229725</v>
      </c>
      <c r="H338" t="s">
        <v>384</v>
      </c>
    </row>
    <row r="339" spans="1:8" x14ac:dyDescent="0.25">
      <c r="A339" t="s">
        <v>388</v>
      </c>
      <c r="B339" t="s">
        <v>335</v>
      </c>
      <c r="C339" t="s">
        <v>350</v>
      </c>
      <c r="D339" t="s">
        <v>500</v>
      </c>
      <c r="E339" s="1">
        <v>110464.14</v>
      </c>
      <c r="F339" s="1">
        <v>130000</v>
      </c>
      <c r="G339" s="1">
        <v>70000</v>
      </c>
      <c r="H339" t="s">
        <v>384</v>
      </c>
    </row>
    <row r="340" spans="1:8" x14ac:dyDescent="0.25">
      <c r="A340" t="s">
        <v>388</v>
      </c>
      <c r="B340" t="s">
        <v>335</v>
      </c>
      <c r="C340" t="s">
        <v>351</v>
      </c>
      <c r="D340" t="s">
        <v>500</v>
      </c>
      <c r="E340" s="1">
        <v>2140449.6900000004</v>
      </c>
      <c r="F340" s="1">
        <v>124000</v>
      </c>
      <c r="G340" s="1">
        <v>457000</v>
      </c>
      <c r="H340" t="s">
        <v>384</v>
      </c>
    </row>
    <row r="341" spans="1:8" x14ac:dyDescent="0.25">
      <c r="A341" t="s">
        <v>569</v>
      </c>
      <c r="B341" t="s">
        <v>352</v>
      </c>
      <c r="C341" t="s">
        <v>353</v>
      </c>
      <c r="D341" t="s">
        <v>501</v>
      </c>
      <c r="E341" s="1">
        <v>5177366.7699999996</v>
      </c>
      <c r="F341" s="1">
        <v>2820372</v>
      </c>
      <c r="H341" t="s">
        <v>382</v>
      </c>
    </row>
    <row r="342" spans="1:8" x14ac:dyDescent="0.25">
      <c r="A342" t="s">
        <v>569</v>
      </c>
      <c r="B342" t="s">
        <v>352</v>
      </c>
      <c r="C342" t="s">
        <v>354</v>
      </c>
      <c r="D342" t="s">
        <v>501</v>
      </c>
      <c r="E342" s="1">
        <v>4862092.9000000013</v>
      </c>
      <c r="F342" s="1">
        <v>3377933</v>
      </c>
      <c r="H342" t="s">
        <v>382</v>
      </c>
    </row>
    <row r="343" spans="1:8" x14ac:dyDescent="0.25">
      <c r="A343" t="s">
        <v>569</v>
      </c>
      <c r="B343" t="s">
        <v>355</v>
      </c>
      <c r="C343" t="s">
        <v>356</v>
      </c>
      <c r="D343" t="s">
        <v>501</v>
      </c>
      <c r="E343" s="1">
        <v>543.29000000000008</v>
      </c>
      <c r="F343" s="1">
        <v>1428228</v>
      </c>
      <c r="G343" s="1">
        <v>1378596</v>
      </c>
      <c r="H343" t="s">
        <v>382</v>
      </c>
    </row>
    <row r="344" spans="1:8" x14ac:dyDescent="0.25">
      <c r="A344" t="s">
        <v>569</v>
      </c>
      <c r="B344" t="s">
        <v>355</v>
      </c>
      <c r="C344" t="s">
        <v>357</v>
      </c>
      <c r="D344" t="s">
        <v>501</v>
      </c>
      <c r="E344" s="1">
        <v>170509.13</v>
      </c>
      <c r="F344" s="1">
        <v>506424</v>
      </c>
      <c r="G344" s="1">
        <v>488820</v>
      </c>
      <c r="H344" t="s">
        <v>382</v>
      </c>
    </row>
    <row r="345" spans="1:8" x14ac:dyDescent="0.25">
      <c r="A345" t="s">
        <v>569</v>
      </c>
      <c r="B345" t="s">
        <v>355</v>
      </c>
      <c r="C345" t="s">
        <v>358</v>
      </c>
      <c r="D345" t="s">
        <v>501</v>
      </c>
      <c r="E345" s="1">
        <v>121579.81000000001</v>
      </c>
      <c r="F345" s="1">
        <v>4598655</v>
      </c>
      <c r="G345" s="1">
        <v>5018925</v>
      </c>
      <c r="H345" t="s">
        <v>382</v>
      </c>
    </row>
    <row r="346" spans="1:8" x14ac:dyDescent="0.25">
      <c r="A346" t="s">
        <v>569</v>
      </c>
      <c r="B346" t="s">
        <v>355</v>
      </c>
      <c r="C346" t="s">
        <v>359</v>
      </c>
      <c r="D346" t="s">
        <v>501</v>
      </c>
      <c r="E346" s="1">
        <v>3210073.49</v>
      </c>
      <c r="F346" s="1">
        <v>2892464</v>
      </c>
      <c r="G346" s="1">
        <v>2935302</v>
      </c>
      <c r="H346" t="s">
        <v>382</v>
      </c>
    </row>
    <row r="347" spans="1:8" x14ac:dyDescent="0.25">
      <c r="A347" t="s">
        <v>569</v>
      </c>
      <c r="B347" t="s">
        <v>355</v>
      </c>
      <c r="C347" t="s">
        <v>360</v>
      </c>
      <c r="D347" t="s">
        <v>501</v>
      </c>
      <c r="E347" s="1">
        <v>777256.17</v>
      </c>
      <c r="F347" s="1">
        <v>585308</v>
      </c>
      <c r="G347" s="1">
        <v>564984</v>
      </c>
      <c r="H347" t="s">
        <v>382</v>
      </c>
    </row>
    <row r="348" spans="1:8" x14ac:dyDescent="0.25">
      <c r="A348" t="s">
        <v>569</v>
      </c>
      <c r="B348" t="s">
        <v>355</v>
      </c>
      <c r="C348" t="s">
        <v>361</v>
      </c>
      <c r="D348" t="s">
        <v>501</v>
      </c>
      <c r="E348" s="1">
        <v>4826281.2200000016</v>
      </c>
      <c r="F348" s="1">
        <v>5715522</v>
      </c>
      <c r="G348" s="1">
        <v>2515080</v>
      </c>
      <c r="H348" t="s">
        <v>382</v>
      </c>
    </row>
    <row r="349" spans="1:8" x14ac:dyDescent="0.25">
      <c r="A349" t="s">
        <v>569</v>
      </c>
      <c r="B349" t="s">
        <v>355</v>
      </c>
      <c r="C349" t="s">
        <v>362</v>
      </c>
      <c r="D349" t="s">
        <v>501</v>
      </c>
      <c r="E349" s="1">
        <v>36063.24</v>
      </c>
      <c r="F349" s="1">
        <v>989916</v>
      </c>
      <c r="G349" s="1">
        <v>955512</v>
      </c>
      <c r="H349" t="s">
        <v>382</v>
      </c>
    </row>
    <row r="350" spans="1:8" x14ac:dyDescent="0.25">
      <c r="A350" t="s">
        <v>569</v>
      </c>
      <c r="B350" t="s">
        <v>355</v>
      </c>
      <c r="C350" t="s">
        <v>363</v>
      </c>
      <c r="D350" t="s">
        <v>501</v>
      </c>
      <c r="E350" s="1">
        <v>2050133.7199999997</v>
      </c>
      <c r="F350" s="1">
        <v>1447776</v>
      </c>
      <c r="G350" s="1">
        <v>1720536</v>
      </c>
      <c r="H350" t="s">
        <v>382</v>
      </c>
    </row>
    <row r="351" spans="1:8" x14ac:dyDescent="0.25">
      <c r="A351" t="s">
        <v>569</v>
      </c>
      <c r="B351" t="s">
        <v>355</v>
      </c>
      <c r="C351" t="s">
        <v>364</v>
      </c>
      <c r="D351" t="s">
        <v>501</v>
      </c>
      <c r="E351" s="1">
        <v>2406747.83</v>
      </c>
      <c r="F351" s="1">
        <v>291312</v>
      </c>
      <c r="G351" s="1">
        <v>281184</v>
      </c>
      <c r="H351" t="s">
        <v>382</v>
      </c>
    </row>
    <row r="352" spans="1:8" x14ac:dyDescent="0.25">
      <c r="A352" t="s">
        <v>569</v>
      </c>
      <c r="B352" t="s">
        <v>355</v>
      </c>
      <c r="C352" t="s">
        <v>365</v>
      </c>
      <c r="D352" t="s">
        <v>501</v>
      </c>
      <c r="E352" s="1">
        <v>0</v>
      </c>
      <c r="F352" s="1">
        <v>32364</v>
      </c>
      <c r="G352" s="1">
        <v>31248</v>
      </c>
      <c r="H352" t="s">
        <v>382</v>
      </c>
    </row>
    <row r="353" spans="1:8" x14ac:dyDescent="0.25">
      <c r="A353" t="s">
        <v>569</v>
      </c>
      <c r="B353" t="s">
        <v>355</v>
      </c>
      <c r="C353" t="s">
        <v>366</v>
      </c>
      <c r="D353" t="s">
        <v>501</v>
      </c>
      <c r="E353" s="1">
        <v>0</v>
      </c>
      <c r="F353" s="1">
        <v>953496</v>
      </c>
      <c r="G353" s="1">
        <v>920364</v>
      </c>
      <c r="H353" t="s">
        <v>382</v>
      </c>
    </row>
    <row r="354" spans="1:8" x14ac:dyDescent="0.25">
      <c r="A354" t="s">
        <v>569</v>
      </c>
      <c r="B354" t="s">
        <v>355</v>
      </c>
      <c r="C354" t="s">
        <v>367</v>
      </c>
      <c r="D354" t="s">
        <v>501</v>
      </c>
      <c r="E354" s="1">
        <v>0</v>
      </c>
      <c r="F354" s="1">
        <v>0</v>
      </c>
      <c r="G354" s="1">
        <v>2393052</v>
      </c>
      <c r="H354" t="s">
        <v>382</v>
      </c>
    </row>
    <row r="355" spans="1:8" x14ac:dyDescent="0.25">
      <c r="A355" t="s">
        <v>569</v>
      </c>
      <c r="B355" t="s">
        <v>355</v>
      </c>
      <c r="C355" t="s">
        <v>368</v>
      </c>
      <c r="D355" t="s">
        <v>501</v>
      </c>
      <c r="E355" s="1">
        <v>2785440.17</v>
      </c>
      <c r="F355" s="1">
        <v>1699980</v>
      </c>
      <c r="G355" s="1">
        <v>1640916</v>
      </c>
      <c r="H355" t="s">
        <v>382</v>
      </c>
    </row>
    <row r="356" spans="1:8" x14ac:dyDescent="0.25">
      <c r="A356" t="s">
        <v>388</v>
      </c>
      <c r="B356" t="s">
        <v>150</v>
      </c>
      <c r="C356" t="s">
        <v>369</v>
      </c>
      <c r="D356" t="s">
        <v>369</v>
      </c>
      <c r="E356" s="1">
        <v>0</v>
      </c>
      <c r="F356" s="1">
        <v>120000</v>
      </c>
      <c r="G356" s="1">
        <v>7138521</v>
      </c>
      <c r="H356" t="s">
        <v>382</v>
      </c>
    </row>
    <row r="357" spans="1:8" x14ac:dyDescent="0.25">
      <c r="A357" t="s">
        <v>388</v>
      </c>
      <c r="B357" t="s">
        <v>174</v>
      </c>
      <c r="C357" t="s">
        <v>370</v>
      </c>
      <c r="D357" t="s">
        <v>370</v>
      </c>
      <c r="E357" s="1">
        <v>6612085.3800000008</v>
      </c>
      <c r="F357" s="1">
        <v>19046042</v>
      </c>
      <c r="G357" s="1">
        <v>28173525</v>
      </c>
      <c r="H357" t="s">
        <v>382</v>
      </c>
    </row>
    <row r="358" spans="1:8" x14ac:dyDescent="0.25">
      <c r="A358" t="s">
        <v>0</v>
      </c>
      <c r="B358" t="s">
        <v>6</v>
      </c>
      <c r="C358" t="s">
        <v>371</v>
      </c>
      <c r="D358" t="s">
        <v>502</v>
      </c>
      <c r="E358" s="1">
        <v>0</v>
      </c>
      <c r="F358" s="1">
        <v>32648918.600000001</v>
      </c>
      <c r="G358" s="1">
        <v>48249446.369999997</v>
      </c>
      <c r="H358" t="s">
        <v>383</v>
      </c>
    </row>
    <row r="359" spans="1:8" x14ac:dyDescent="0.25">
      <c r="A359" t="s">
        <v>388</v>
      </c>
      <c r="B359" t="s">
        <v>177</v>
      </c>
      <c r="C359" t="s">
        <v>372</v>
      </c>
      <c r="D359" t="s">
        <v>372</v>
      </c>
      <c r="E359" s="1">
        <v>0</v>
      </c>
      <c r="F359" s="1">
        <v>1054545.5</v>
      </c>
      <c r="G359" s="1">
        <v>10749999</v>
      </c>
      <c r="H359" t="s">
        <v>382</v>
      </c>
    </row>
    <row r="360" spans="1:8" x14ac:dyDescent="0.25">
      <c r="A360" t="s">
        <v>0</v>
      </c>
      <c r="B360" t="s">
        <v>68</v>
      </c>
      <c r="C360" t="s">
        <v>373</v>
      </c>
      <c r="D360" t="s">
        <v>68</v>
      </c>
      <c r="E360" s="1">
        <v>-192490.76</v>
      </c>
      <c r="F360" s="1">
        <v>-500000</v>
      </c>
      <c r="H360" t="s">
        <v>382</v>
      </c>
    </row>
    <row r="361" spans="1:8" x14ac:dyDescent="0.25">
      <c r="A361" t="s">
        <v>388</v>
      </c>
      <c r="B361" t="s">
        <v>68</v>
      </c>
      <c r="C361" t="s">
        <v>374</v>
      </c>
      <c r="D361" t="s">
        <v>374</v>
      </c>
      <c r="E361" s="1">
        <v>12665409.169999998</v>
      </c>
      <c r="F361" s="1">
        <v>46943651</v>
      </c>
      <c r="G361" s="1">
        <v>0</v>
      </c>
      <c r="H361" t="s">
        <v>382</v>
      </c>
    </row>
    <row r="362" spans="1:8" x14ac:dyDescent="0.25">
      <c r="A362" t="s">
        <v>0</v>
      </c>
      <c r="B362" t="s">
        <v>137</v>
      </c>
      <c r="C362" t="s">
        <v>375</v>
      </c>
      <c r="D362" t="s">
        <v>375</v>
      </c>
      <c r="E362" s="1">
        <v>1790552.25</v>
      </c>
      <c r="F362" s="1">
        <v>9500</v>
      </c>
      <c r="H362" t="s">
        <v>383</v>
      </c>
    </row>
    <row r="363" spans="1:8" x14ac:dyDescent="0.25">
      <c r="A363" t="s">
        <v>0</v>
      </c>
      <c r="B363" t="s">
        <v>137</v>
      </c>
      <c r="C363" t="s">
        <v>376</v>
      </c>
      <c r="D363" t="s">
        <v>376</v>
      </c>
      <c r="E363" s="1">
        <v>3028763.55</v>
      </c>
      <c r="F363" s="1">
        <v>1678409.8699999999</v>
      </c>
      <c r="H363" t="s">
        <v>383</v>
      </c>
    </row>
    <row r="364" spans="1:8" x14ac:dyDescent="0.25">
      <c r="A364" t="s">
        <v>0</v>
      </c>
      <c r="B364" t="s">
        <v>137</v>
      </c>
      <c r="C364" t="s">
        <v>377</v>
      </c>
      <c r="D364" t="s">
        <v>377</v>
      </c>
      <c r="E364" s="1">
        <v>2729251.35</v>
      </c>
      <c r="F364" s="1">
        <v>999095.5</v>
      </c>
      <c r="H364" t="s">
        <v>383</v>
      </c>
    </row>
    <row r="365" spans="1:8" x14ac:dyDescent="0.25">
      <c r="A365" t="s">
        <v>0</v>
      </c>
      <c r="B365" t="s">
        <v>137</v>
      </c>
      <c r="C365" t="s">
        <v>378</v>
      </c>
      <c r="D365" t="s">
        <v>378</v>
      </c>
      <c r="E365" s="1">
        <v>1289062.8</v>
      </c>
      <c r="F365" s="1">
        <v>-984919</v>
      </c>
      <c r="H365" t="s">
        <v>383</v>
      </c>
    </row>
    <row r="366" spans="1:8" x14ac:dyDescent="0.25">
      <c r="A366" t="s">
        <v>0</v>
      </c>
      <c r="B366" t="s">
        <v>137</v>
      </c>
      <c r="C366" t="s">
        <v>379</v>
      </c>
      <c r="D366" t="s">
        <v>379</v>
      </c>
      <c r="E366" s="1">
        <v>180742.55000000002</v>
      </c>
      <c r="F366" s="1">
        <v>33192324</v>
      </c>
      <c r="H366" t="s">
        <v>383</v>
      </c>
    </row>
    <row r="367" spans="1:8" x14ac:dyDescent="0.25">
      <c r="A367" t="s">
        <v>388</v>
      </c>
      <c r="B367" t="s">
        <v>293</v>
      </c>
      <c r="C367" t="s">
        <v>380</v>
      </c>
      <c r="D367" t="s">
        <v>550</v>
      </c>
      <c r="E367" s="1">
        <v>12684283.02</v>
      </c>
      <c r="F367" s="1">
        <v>9945534.8900000006</v>
      </c>
      <c r="H367" t="s">
        <v>382</v>
      </c>
    </row>
    <row r="368" spans="1:8" x14ac:dyDescent="0.25">
      <c r="A368" t="s">
        <v>388</v>
      </c>
      <c r="B368" t="s">
        <v>214</v>
      </c>
      <c r="C368" t="s">
        <v>390</v>
      </c>
      <c r="D368" t="s">
        <v>499</v>
      </c>
      <c r="E368" s="1">
        <v>34701.449999999997</v>
      </c>
      <c r="H368" t="s">
        <v>384</v>
      </c>
    </row>
    <row r="369" spans="1:8" x14ac:dyDescent="0.25">
      <c r="A369" t="s">
        <v>569</v>
      </c>
      <c r="B369" t="s">
        <v>352</v>
      </c>
      <c r="C369" t="s">
        <v>391</v>
      </c>
      <c r="D369" t="s">
        <v>501</v>
      </c>
      <c r="E369" s="1">
        <v>4514133.2299999995</v>
      </c>
      <c r="H369" t="s">
        <v>382</v>
      </c>
    </row>
    <row r="370" spans="1:8" x14ac:dyDescent="0.25">
      <c r="A370" t="s">
        <v>569</v>
      </c>
      <c r="B370" t="s">
        <v>352</v>
      </c>
      <c r="C370" t="s">
        <v>392</v>
      </c>
      <c r="D370" t="s">
        <v>501</v>
      </c>
      <c r="E370" s="1">
        <v>96307.68</v>
      </c>
      <c r="H370" t="s">
        <v>382</v>
      </c>
    </row>
    <row r="371" spans="1:8" x14ac:dyDescent="0.25">
      <c r="A371" t="s">
        <v>388</v>
      </c>
      <c r="B371" t="s">
        <v>214</v>
      </c>
      <c r="C371" t="s">
        <v>393</v>
      </c>
      <c r="D371" t="s">
        <v>499</v>
      </c>
      <c r="E371" s="1">
        <v>18624.400000000001</v>
      </c>
      <c r="H371" t="s">
        <v>384</v>
      </c>
    </row>
    <row r="372" spans="1:8" x14ac:dyDescent="0.25">
      <c r="A372" t="s">
        <v>388</v>
      </c>
      <c r="B372" t="s">
        <v>214</v>
      </c>
      <c r="C372" t="s">
        <v>394</v>
      </c>
      <c r="D372" t="s">
        <v>503</v>
      </c>
      <c r="E372" s="1">
        <v>4687.97</v>
      </c>
      <c r="H372" t="s">
        <v>384</v>
      </c>
    </row>
    <row r="373" spans="1:8" x14ac:dyDescent="0.25">
      <c r="A373" t="s">
        <v>0</v>
      </c>
      <c r="B373" t="s">
        <v>25</v>
      </c>
      <c r="C373" t="s">
        <v>395</v>
      </c>
      <c r="D373" t="s">
        <v>491</v>
      </c>
      <c r="E373" s="1">
        <v>6381.57</v>
      </c>
      <c r="H373" t="s">
        <v>382</v>
      </c>
    </row>
    <row r="374" spans="1:8" x14ac:dyDescent="0.25">
      <c r="A374" t="s">
        <v>569</v>
      </c>
      <c r="B374" t="s">
        <v>352</v>
      </c>
      <c r="C374" t="s">
        <v>396</v>
      </c>
      <c r="D374" t="s">
        <v>501</v>
      </c>
      <c r="E374" s="1">
        <v>293953.51999999996</v>
      </c>
      <c r="H374" t="s">
        <v>382</v>
      </c>
    </row>
    <row r="375" spans="1:8" x14ac:dyDescent="0.25">
      <c r="A375" t="s">
        <v>388</v>
      </c>
      <c r="B375" t="s">
        <v>138</v>
      </c>
      <c r="C375" t="s">
        <v>397</v>
      </c>
      <c r="D375" t="s">
        <v>138</v>
      </c>
      <c r="E375" s="1">
        <v>17569.8</v>
      </c>
      <c r="H375" t="s">
        <v>384</v>
      </c>
    </row>
    <row r="376" spans="1:8" x14ac:dyDescent="0.25">
      <c r="A376" t="s">
        <v>0</v>
      </c>
      <c r="B376" t="s">
        <v>7</v>
      </c>
      <c r="C376" t="s">
        <v>398</v>
      </c>
      <c r="D376" t="s">
        <v>7</v>
      </c>
      <c r="E376" s="1">
        <v>9075.7800000000007</v>
      </c>
      <c r="H376" t="s">
        <v>382</v>
      </c>
    </row>
    <row r="377" spans="1:8" x14ac:dyDescent="0.25">
      <c r="A377" t="s">
        <v>388</v>
      </c>
      <c r="B377" t="s">
        <v>214</v>
      </c>
      <c r="C377" t="s">
        <v>399</v>
      </c>
      <c r="D377" t="s">
        <v>503</v>
      </c>
      <c r="E377" s="1">
        <v>54.28</v>
      </c>
      <c r="H377" t="s">
        <v>384</v>
      </c>
    </row>
    <row r="378" spans="1:8" x14ac:dyDescent="0.25">
      <c r="A378" t="s">
        <v>388</v>
      </c>
      <c r="B378" t="s">
        <v>201</v>
      </c>
      <c r="C378" t="s">
        <v>400</v>
      </c>
      <c r="D378" t="s">
        <v>201</v>
      </c>
      <c r="E378" s="1">
        <v>23982.04</v>
      </c>
      <c r="H378" t="s">
        <v>382</v>
      </c>
    </row>
    <row r="379" spans="1:8" x14ac:dyDescent="0.25">
      <c r="A379" t="s">
        <v>569</v>
      </c>
      <c r="B379" t="s">
        <v>352</v>
      </c>
      <c r="C379" t="s">
        <v>401</v>
      </c>
      <c r="D379" t="s">
        <v>501</v>
      </c>
      <c r="E379" s="1">
        <v>2895.24</v>
      </c>
      <c r="H379" t="s">
        <v>382</v>
      </c>
    </row>
    <row r="380" spans="1:8" x14ac:dyDescent="0.25">
      <c r="A380" t="s">
        <v>569</v>
      </c>
      <c r="B380" t="s">
        <v>352</v>
      </c>
      <c r="C380" t="s">
        <v>402</v>
      </c>
      <c r="D380" t="s">
        <v>501</v>
      </c>
      <c r="E380" s="1">
        <v>279.71999999999997</v>
      </c>
      <c r="H380" t="s">
        <v>382</v>
      </c>
    </row>
    <row r="381" spans="1:8" x14ac:dyDescent="0.25">
      <c r="A381" t="s">
        <v>0</v>
      </c>
      <c r="B381" t="s">
        <v>7</v>
      </c>
      <c r="C381" t="s">
        <v>403</v>
      </c>
      <c r="D381" t="s">
        <v>7</v>
      </c>
      <c r="E381" s="1">
        <v>2363.2799999999997</v>
      </c>
      <c r="H381" t="s">
        <v>382</v>
      </c>
    </row>
    <row r="382" spans="1:8" x14ac:dyDescent="0.25">
      <c r="A382" t="s">
        <v>569</v>
      </c>
      <c r="B382" t="s">
        <v>352</v>
      </c>
      <c r="C382" t="s">
        <v>404</v>
      </c>
      <c r="D382" t="s">
        <v>501</v>
      </c>
      <c r="E382" s="1">
        <v>852.18</v>
      </c>
      <c r="H382" t="s">
        <v>382</v>
      </c>
    </row>
    <row r="383" spans="1:8" x14ac:dyDescent="0.25">
      <c r="A383" t="s">
        <v>0</v>
      </c>
      <c r="B383" t="s">
        <v>7</v>
      </c>
      <c r="C383" t="s">
        <v>405</v>
      </c>
      <c r="D383" t="s">
        <v>7</v>
      </c>
      <c r="E383" s="1">
        <v>68653.679999999993</v>
      </c>
      <c r="H383" t="s">
        <v>382</v>
      </c>
    </row>
    <row r="384" spans="1:8" x14ac:dyDescent="0.25">
      <c r="A384" t="s">
        <v>388</v>
      </c>
      <c r="B384" t="s">
        <v>214</v>
      </c>
      <c r="C384" t="s">
        <v>406</v>
      </c>
      <c r="D384" t="s">
        <v>503</v>
      </c>
      <c r="E384" s="1">
        <v>6243.42</v>
      </c>
      <c r="H384" t="s">
        <v>384</v>
      </c>
    </row>
    <row r="385" spans="1:8" x14ac:dyDescent="0.25">
      <c r="A385" t="s">
        <v>388</v>
      </c>
      <c r="B385" t="s">
        <v>214</v>
      </c>
      <c r="C385" t="s">
        <v>407</v>
      </c>
      <c r="D385" t="s">
        <v>503</v>
      </c>
      <c r="E385" s="1">
        <v>72856.759999999995</v>
      </c>
      <c r="H385" t="s">
        <v>384</v>
      </c>
    </row>
    <row r="386" spans="1:8" x14ac:dyDescent="0.25">
      <c r="A386" t="s">
        <v>388</v>
      </c>
      <c r="B386" t="s">
        <v>293</v>
      </c>
      <c r="C386" t="s">
        <v>408</v>
      </c>
      <c r="D386" t="s">
        <v>551</v>
      </c>
      <c r="E386" s="1">
        <v>119582.7</v>
      </c>
      <c r="H386" t="s">
        <v>382</v>
      </c>
    </row>
    <row r="387" spans="1:8" x14ac:dyDescent="0.25">
      <c r="A387" t="s">
        <v>388</v>
      </c>
      <c r="B387" t="s">
        <v>201</v>
      </c>
      <c r="C387" t="s">
        <v>409</v>
      </c>
      <c r="D387" t="s">
        <v>201</v>
      </c>
      <c r="E387" s="1">
        <v>1912422.3099999998</v>
      </c>
      <c r="H387" t="s">
        <v>382</v>
      </c>
    </row>
    <row r="388" spans="1:8" x14ac:dyDescent="0.25">
      <c r="A388" t="s">
        <v>388</v>
      </c>
      <c r="B388" t="s">
        <v>201</v>
      </c>
      <c r="C388" t="s">
        <v>410</v>
      </c>
      <c r="D388" t="s">
        <v>201</v>
      </c>
      <c r="E388" s="1">
        <v>893915.23</v>
      </c>
      <c r="H388" t="s">
        <v>382</v>
      </c>
    </row>
    <row r="389" spans="1:8" x14ac:dyDescent="0.25">
      <c r="A389" t="s">
        <v>388</v>
      </c>
      <c r="B389" t="s">
        <v>293</v>
      </c>
      <c r="C389" t="s">
        <v>411</v>
      </c>
      <c r="D389" t="s">
        <v>552</v>
      </c>
      <c r="E389" s="1">
        <v>500681.32999999996</v>
      </c>
      <c r="H389" t="s">
        <v>389</v>
      </c>
    </row>
    <row r="390" spans="1:8" x14ac:dyDescent="0.25">
      <c r="A390" t="s">
        <v>0</v>
      </c>
      <c r="B390" t="s">
        <v>477</v>
      </c>
      <c r="C390" t="s">
        <v>412</v>
      </c>
      <c r="D390" t="s">
        <v>412</v>
      </c>
      <c r="E390" s="1">
        <v>108675.19</v>
      </c>
      <c r="H390" t="s">
        <v>383</v>
      </c>
    </row>
    <row r="391" spans="1:8" x14ac:dyDescent="0.25">
      <c r="A391" t="s">
        <v>0</v>
      </c>
      <c r="B391" t="s">
        <v>477</v>
      </c>
      <c r="C391" t="s">
        <v>413</v>
      </c>
      <c r="D391" t="s">
        <v>477</v>
      </c>
      <c r="E391" s="1">
        <v>701808.52000000014</v>
      </c>
      <c r="H391" t="s">
        <v>383</v>
      </c>
    </row>
    <row r="392" spans="1:8" x14ac:dyDescent="0.25">
      <c r="A392" t="s">
        <v>388</v>
      </c>
      <c r="B392" t="s">
        <v>150</v>
      </c>
      <c r="C392" t="s">
        <v>414</v>
      </c>
      <c r="D392" t="s">
        <v>150</v>
      </c>
      <c r="E392" s="1">
        <v>435686.93</v>
      </c>
      <c r="H392" t="s">
        <v>382</v>
      </c>
    </row>
    <row r="393" spans="1:8" x14ac:dyDescent="0.25">
      <c r="A393" t="s">
        <v>388</v>
      </c>
      <c r="B393" t="s">
        <v>293</v>
      </c>
      <c r="C393" t="s">
        <v>415</v>
      </c>
      <c r="D393" t="s">
        <v>553</v>
      </c>
      <c r="E393" s="1">
        <v>242203.96000000002</v>
      </c>
      <c r="H393" t="s">
        <v>382</v>
      </c>
    </row>
    <row r="394" spans="1:8" x14ac:dyDescent="0.25">
      <c r="A394" t="s">
        <v>388</v>
      </c>
      <c r="B394" t="s">
        <v>293</v>
      </c>
      <c r="C394" t="s">
        <v>416</v>
      </c>
      <c r="D394" t="s">
        <v>554</v>
      </c>
      <c r="E394" s="1">
        <v>167969.19000000003</v>
      </c>
      <c r="H394" t="s">
        <v>382</v>
      </c>
    </row>
    <row r="395" spans="1:8" x14ac:dyDescent="0.25">
      <c r="A395" t="s">
        <v>388</v>
      </c>
      <c r="B395" t="s">
        <v>201</v>
      </c>
      <c r="C395" t="s">
        <v>417</v>
      </c>
      <c r="D395" t="s">
        <v>201</v>
      </c>
      <c r="E395" s="1">
        <v>21730.870000000003</v>
      </c>
      <c r="H395" t="s">
        <v>382</v>
      </c>
    </row>
    <row r="396" spans="1:8" x14ac:dyDescent="0.25">
      <c r="A396" t="s">
        <v>388</v>
      </c>
      <c r="B396" t="s">
        <v>150</v>
      </c>
      <c r="C396" t="s">
        <v>418</v>
      </c>
      <c r="D396" t="s">
        <v>150</v>
      </c>
      <c r="E396" s="1">
        <v>124582.24</v>
      </c>
      <c r="H396" t="s">
        <v>382</v>
      </c>
    </row>
    <row r="397" spans="1:8" x14ac:dyDescent="0.25">
      <c r="A397" t="s">
        <v>388</v>
      </c>
      <c r="B397" t="s">
        <v>293</v>
      </c>
      <c r="C397" t="s">
        <v>419</v>
      </c>
      <c r="D397" t="s">
        <v>555</v>
      </c>
      <c r="E397" s="1">
        <v>85256.22</v>
      </c>
      <c r="H397" t="s">
        <v>382</v>
      </c>
    </row>
    <row r="398" spans="1:8" x14ac:dyDescent="0.25">
      <c r="A398" t="s">
        <v>388</v>
      </c>
      <c r="B398" t="s">
        <v>68</v>
      </c>
      <c r="C398" t="s">
        <v>420</v>
      </c>
      <c r="D398" t="s">
        <v>68</v>
      </c>
      <c r="E398" s="1">
        <v>3564.44</v>
      </c>
      <c r="H398" t="s">
        <v>382</v>
      </c>
    </row>
    <row r="399" spans="1:8" x14ac:dyDescent="0.25">
      <c r="A399" t="s">
        <v>0</v>
      </c>
      <c r="B399" t="s">
        <v>7</v>
      </c>
      <c r="C399" t="s">
        <v>421</v>
      </c>
      <c r="D399" t="s">
        <v>7</v>
      </c>
      <c r="E399" s="1">
        <v>2279.8000000000002</v>
      </c>
      <c r="H399" t="s">
        <v>382</v>
      </c>
    </row>
    <row r="400" spans="1:8" x14ac:dyDescent="0.25">
      <c r="A400" t="s">
        <v>0</v>
      </c>
      <c r="B400" t="s">
        <v>7</v>
      </c>
      <c r="C400" t="s">
        <v>422</v>
      </c>
      <c r="D400" t="s">
        <v>7</v>
      </c>
      <c r="E400" s="1">
        <v>7387.29</v>
      </c>
      <c r="H400" t="s">
        <v>382</v>
      </c>
    </row>
    <row r="401" spans="1:8" x14ac:dyDescent="0.25">
      <c r="A401" t="s">
        <v>0</v>
      </c>
      <c r="B401" t="s">
        <v>7</v>
      </c>
      <c r="C401" t="s">
        <v>423</v>
      </c>
      <c r="D401" t="s">
        <v>7</v>
      </c>
      <c r="E401" s="1">
        <v>710771.87000000011</v>
      </c>
      <c r="H401" t="s">
        <v>382</v>
      </c>
    </row>
    <row r="402" spans="1:8" x14ac:dyDescent="0.25">
      <c r="A402" t="s">
        <v>388</v>
      </c>
      <c r="B402" t="s">
        <v>7</v>
      </c>
      <c r="C402" t="s">
        <v>424</v>
      </c>
      <c r="D402" t="s">
        <v>7</v>
      </c>
      <c r="E402" s="1">
        <v>175420.46000000002</v>
      </c>
      <c r="H402" t="s">
        <v>382</v>
      </c>
    </row>
    <row r="403" spans="1:8" x14ac:dyDescent="0.25">
      <c r="A403" t="s">
        <v>388</v>
      </c>
      <c r="B403" t="s">
        <v>7</v>
      </c>
      <c r="C403" t="s">
        <v>425</v>
      </c>
      <c r="D403" t="s">
        <v>7</v>
      </c>
      <c r="E403" s="1">
        <v>42081.34</v>
      </c>
      <c r="H403" t="s">
        <v>382</v>
      </c>
    </row>
    <row r="404" spans="1:8" x14ac:dyDescent="0.25">
      <c r="A404" t="s">
        <v>0</v>
      </c>
      <c r="B404" t="s">
        <v>7</v>
      </c>
      <c r="C404" t="s">
        <v>426</v>
      </c>
      <c r="D404" t="s">
        <v>7</v>
      </c>
      <c r="E404" s="1">
        <v>17558.82</v>
      </c>
      <c r="H404" t="s">
        <v>382</v>
      </c>
    </row>
    <row r="405" spans="1:8" x14ac:dyDescent="0.25">
      <c r="A405" t="s">
        <v>0</v>
      </c>
      <c r="B405" t="s">
        <v>7</v>
      </c>
      <c r="C405" t="s">
        <v>427</v>
      </c>
      <c r="D405" t="s">
        <v>7</v>
      </c>
      <c r="E405" s="1">
        <v>919414.83000000007</v>
      </c>
      <c r="H405" t="s">
        <v>382</v>
      </c>
    </row>
    <row r="406" spans="1:8" x14ac:dyDescent="0.25">
      <c r="A406" t="s">
        <v>0</v>
      </c>
      <c r="B406" t="s">
        <v>7</v>
      </c>
      <c r="C406" t="s">
        <v>428</v>
      </c>
      <c r="D406" t="s">
        <v>7</v>
      </c>
      <c r="E406" s="1">
        <v>748835.83999999997</v>
      </c>
      <c r="H406" t="s">
        <v>382</v>
      </c>
    </row>
    <row r="407" spans="1:8" x14ac:dyDescent="0.25">
      <c r="A407" t="s">
        <v>388</v>
      </c>
      <c r="B407" t="s">
        <v>293</v>
      </c>
      <c r="C407" t="s">
        <v>429</v>
      </c>
      <c r="D407" t="s">
        <v>556</v>
      </c>
      <c r="E407" s="1">
        <v>106731.01000000001</v>
      </c>
      <c r="H407" t="s">
        <v>382</v>
      </c>
    </row>
    <row r="408" spans="1:8" x14ac:dyDescent="0.25">
      <c r="A408" t="s">
        <v>388</v>
      </c>
      <c r="B408" t="s">
        <v>293</v>
      </c>
      <c r="C408" t="s">
        <v>430</v>
      </c>
      <c r="D408" t="s">
        <v>557</v>
      </c>
      <c r="E408" s="1">
        <v>303767.91000000003</v>
      </c>
      <c r="H408" t="s">
        <v>382</v>
      </c>
    </row>
    <row r="409" spans="1:8" x14ac:dyDescent="0.25">
      <c r="A409" t="s">
        <v>388</v>
      </c>
      <c r="B409" t="s">
        <v>201</v>
      </c>
      <c r="C409" t="s">
        <v>431</v>
      </c>
      <c r="D409" t="s">
        <v>201</v>
      </c>
      <c r="E409" s="1">
        <v>1034535.68</v>
      </c>
      <c r="H409" t="s">
        <v>382</v>
      </c>
    </row>
    <row r="410" spans="1:8" x14ac:dyDescent="0.25">
      <c r="A410" t="s">
        <v>388</v>
      </c>
      <c r="B410" t="s">
        <v>150</v>
      </c>
      <c r="C410" t="s">
        <v>432</v>
      </c>
      <c r="D410" t="s">
        <v>150</v>
      </c>
      <c r="E410" s="1">
        <v>16762.03</v>
      </c>
      <c r="H410" t="s">
        <v>382</v>
      </c>
    </row>
    <row r="411" spans="1:8" x14ac:dyDescent="0.25">
      <c r="A411" t="s">
        <v>0</v>
      </c>
      <c r="B411" t="s">
        <v>68</v>
      </c>
      <c r="C411" t="s">
        <v>433</v>
      </c>
      <c r="D411" t="s">
        <v>68</v>
      </c>
      <c r="E411" s="1">
        <v>61289.009999999995</v>
      </c>
      <c r="H411" t="s">
        <v>382</v>
      </c>
    </row>
    <row r="412" spans="1:8" x14ac:dyDescent="0.25">
      <c r="A412" t="s">
        <v>388</v>
      </c>
      <c r="B412" t="s">
        <v>150</v>
      </c>
      <c r="C412" t="s">
        <v>434</v>
      </c>
      <c r="D412" t="s">
        <v>150</v>
      </c>
      <c r="E412" s="1">
        <v>815066.80999999994</v>
      </c>
      <c r="H412" t="s">
        <v>382</v>
      </c>
    </row>
    <row r="413" spans="1:8" x14ac:dyDescent="0.25">
      <c r="A413" t="s">
        <v>388</v>
      </c>
      <c r="B413" t="s">
        <v>293</v>
      </c>
      <c r="C413" t="s">
        <v>435</v>
      </c>
      <c r="D413" t="s">
        <v>558</v>
      </c>
      <c r="E413" s="1">
        <v>426985.76</v>
      </c>
      <c r="H413" t="s">
        <v>382</v>
      </c>
    </row>
    <row r="414" spans="1:8" x14ac:dyDescent="0.25">
      <c r="A414" t="s">
        <v>388</v>
      </c>
      <c r="B414" t="s">
        <v>201</v>
      </c>
      <c r="C414" t="s">
        <v>436</v>
      </c>
      <c r="D414" t="s">
        <v>201</v>
      </c>
      <c r="E414" s="1">
        <v>616393.96000000008</v>
      </c>
      <c r="H414" t="s">
        <v>382</v>
      </c>
    </row>
    <row r="415" spans="1:8" x14ac:dyDescent="0.25">
      <c r="A415" t="s">
        <v>388</v>
      </c>
      <c r="B415" t="s">
        <v>177</v>
      </c>
      <c r="C415" t="s">
        <v>437</v>
      </c>
      <c r="D415" t="s">
        <v>177</v>
      </c>
      <c r="E415" s="1">
        <v>599.55000000000007</v>
      </c>
      <c r="H415" t="s">
        <v>382</v>
      </c>
    </row>
    <row r="416" spans="1:8" x14ac:dyDescent="0.25">
      <c r="A416" t="s">
        <v>0</v>
      </c>
      <c r="B416" t="s">
        <v>68</v>
      </c>
      <c r="C416" t="s">
        <v>438</v>
      </c>
      <c r="D416" t="s">
        <v>68</v>
      </c>
      <c r="E416" s="1">
        <v>180083.66999999998</v>
      </c>
      <c r="H416" t="s">
        <v>382</v>
      </c>
    </row>
    <row r="417" spans="1:8" x14ac:dyDescent="0.25">
      <c r="A417" t="s">
        <v>0</v>
      </c>
      <c r="B417" t="s">
        <v>68</v>
      </c>
      <c r="C417" t="s">
        <v>439</v>
      </c>
      <c r="D417" t="s">
        <v>68</v>
      </c>
      <c r="E417" s="1">
        <v>132899.06</v>
      </c>
      <c r="H417" t="s">
        <v>382</v>
      </c>
    </row>
    <row r="418" spans="1:8" x14ac:dyDescent="0.25">
      <c r="A418" t="s">
        <v>388</v>
      </c>
      <c r="B418" t="s">
        <v>68</v>
      </c>
      <c r="C418" t="s">
        <v>440</v>
      </c>
      <c r="D418" t="s">
        <v>68</v>
      </c>
      <c r="E418" s="1">
        <v>123394.53</v>
      </c>
      <c r="H418" t="s">
        <v>382</v>
      </c>
    </row>
    <row r="419" spans="1:8" x14ac:dyDescent="0.25">
      <c r="A419" t="s">
        <v>0</v>
      </c>
      <c r="B419" t="s">
        <v>68</v>
      </c>
      <c r="C419" t="s">
        <v>441</v>
      </c>
      <c r="D419" t="s">
        <v>68</v>
      </c>
      <c r="E419" s="1">
        <v>832.11999999999989</v>
      </c>
      <c r="H419" t="s">
        <v>382</v>
      </c>
    </row>
    <row r="420" spans="1:8" x14ac:dyDescent="0.25">
      <c r="A420" t="s">
        <v>0</v>
      </c>
      <c r="B420" t="s">
        <v>68</v>
      </c>
      <c r="C420" t="s">
        <v>442</v>
      </c>
      <c r="D420" t="s">
        <v>68</v>
      </c>
      <c r="E420" s="1">
        <v>2105.14</v>
      </c>
      <c r="H420" t="s">
        <v>382</v>
      </c>
    </row>
    <row r="421" spans="1:8" x14ac:dyDescent="0.25">
      <c r="A421" t="s">
        <v>0</v>
      </c>
      <c r="B421" t="s">
        <v>68</v>
      </c>
      <c r="C421" t="s">
        <v>443</v>
      </c>
      <c r="D421" t="s">
        <v>443</v>
      </c>
      <c r="E421" s="1">
        <v>32495819.449999999</v>
      </c>
      <c r="H421" t="s">
        <v>382</v>
      </c>
    </row>
    <row r="422" spans="1:8" x14ac:dyDescent="0.25">
      <c r="A422" t="s">
        <v>388</v>
      </c>
      <c r="B422" t="s">
        <v>68</v>
      </c>
      <c r="C422" t="s">
        <v>444</v>
      </c>
      <c r="D422" t="s">
        <v>68</v>
      </c>
      <c r="E422" s="1">
        <v>14478</v>
      </c>
      <c r="H422" t="s">
        <v>382</v>
      </c>
    </row>
    <row r="423" spans="1:8" x14ac:dyDescent="0.25">
      <c r="A423" t="s">
        <v>388</v>
      </c>
      <c r="B423" t="s">
        <v>68</v>
      </c>
      <c r="C423" t="s">
        <v>445</v>
      </c>
      <c r="D423" t="s">
        <v>68</v>
      </c>
      <c r="E423" s="1">
        <v>5392.4000000000005</v>
      </c>
      <c r="H423" t="s">
        <v>382</v>
      </c>
    </row>
    <row r="424" spans="1:8" x14ac:dyDescent="0.25">
      <c r="A424" t="s">
        <v>0</v>
      </c>
      <c r="B424" t="s">
        <v>68</v>
      </c>
      <c r="C424" t="s">
        <v>446</v>
      </c>
      <c r="D424" t="s">
        <v>68</v>
      </c>
      <c r="E424" s="1">
        <v>3861.33</v>
      </c>
      <c r="H424" t="s">
        <v>382</v>
      </c>
    </row>
    <row r="425" spans="1:8" x14ac:dyDescent="0.25">
      <c r="A425" t="s">
        <v>0</v>
      </c>
      <c r="B425" t="s">
        <v>68</v>
      </c>
      <c r="C425" t="s">
        <v>447</v>
      </c>
      <c r="D425" t="s">
        <v>447</v>
      </c>
      <c r="E425" s="1">
        <v>1118420.3999999999</v>
      </c>
      <c r="H425" t="s">
        <v>382</v>
      </c>
    </row>
    <row r="426" spans="1:8" x14ac:dyDescent="0.25">
      <c r="A426" t="s">
        <v>0</v>
      </c>
      <c r="B426" t="s">
        <v>68</v>
      </c>
      <c r="C426" t="s">
        <v>448</v>
      </c>
      <c r="D426" t="s">
        <v>68</v>
      </c>
      <c r="E426" s="1">
        <v>2650.19</v>
      </c>
      <c r="H426" t="s">
        <v>382</v>
      </c>
    </row>
    <row r="427" spans="1:8" x14ac:dyDescent="0.25">
      <c r="A427" t="s">
        <v>0</v>
      </c>
      <c r="B427" t="s">
        <v>68</v>
      </c>
      <c r="C427" t="s">
        <v>449</v>
      </c>
      <c r="D427" t="s">
        <v>68</v>
      </c>
      <c r="E427" s="1">
        <v>296118.48</v>
      </c>
      <c r="H427" t="s">
        <v>382</v>
      </c>
    </row>
    <row r="428" spans="1:8" x14ac:dyDescent="0.25">
      <c r="A428" t="s">
        <v>0</v>
      </c>
      <c r="B428" t="s">
        <v>68</v>
      </c>
      <c r="C428" t="s">
        <v>450</v>
      </c>
      <c r="D428" t="s">
        <v>68</v>
      </c>
      <c r="E428" s="1">
        <v>197732.94</v>
      </c>
      <c r="H428" t="s">
        <v>382</v>
      </c>
    </row>
    <row r="429" spans="1:8" x14ac:dyDescent="0.25">
      <c r="A429" t="s">
        <v>0</v>
      </c>
      <c r="B429" t="s">
        <v>68</v>
      </c>
      <c r="C429" t="s">
        <v>451</v>
      </c>
      <c r="D429" t="s">
        <v>68</v>
      </c>
      <c r="E429" s="1">
        <v>153309.22</v>
      </c>
      <c r="H429" t="s">
        <v>382</v>
      </c>
    </row>
    <row r="430" spans="1:8" x14ac:dyDescent="0.25">
      <c r="A430" t="s">
        <v>0</v>
      </c>
      <c r="B430" t="s">
        <v>68</v>
      </c>
      <c r="C430" t="s">
        <v>452</v>
      </c>
      <c r="D430" t="s">
        <v>68</v>
      </c>
      <c r="E430" s="1">
        <v>400871.96</v>
      </c>
      <c r="H430" t="s">
        <v>382</v>
      </c>
    </row>
    <row r="431" spans="1:8" x14ac:dyDescent="0.25">
      <c r="A431" t="s">
        <v>0</v>
      </c>
      <c r="B431" t="s">
        <v>68</v>
      </c>
      <c r="C431" t="s">
        <v>453</v>
      </c>
      <c r="D431" t="s">
        <v>68</v>
      </c>
      <c r="E431" s="1">
        <v>82808.7</v>
      </c>
      <c r="H431" t="s">
        <v>382</v>
      </c>
    </row>
    <row r="432" spans="1:8" x14ac:dyDescent="0.25">
      <c r="A432" t="s">
        <v>0</v>
      </c>
      <c r="B432" t="s">
        <v>68</v>
      </c>
      <c r="C432" t="s">
        <v>454</v>
      </c>
      <c r="D432" t="s">
        <v>454</v>
      </c>
      <c r="E432" s="1">
        <v>1512805.9700000002</v>
      </c>
      <c r="H432" t="s">
        <v>382</v>
      </c>
    </row>
    <row r="433" spans="1:8" x14ac:dyDescent="0.25">
      <c r="A433" t="s">
        <v>0</v>
      </c>
      <c r="B433" t="s">
        <v>68</v>
      </c>
      <c r="C433" t="s">
        <v>455</v>
      </c>
      <c r="D433" t="s">
        <v>68</v>
      </c>
      <c r="E433" s="1">
        <v>38697.259999999995</v>
      </c>
      <c r="H433" t="s">
        <v>382</v>
      </c>
    </row>
    <row r="434" spans="1:8" x14ac:dyDescent="0.25">
      <c r="A434" t="s">
        <v>0</v>
      </c>
      <c r="B434" t="s">
        <v>68</v>
      </c>
      <c r="C434" t="s">
        <v>456</v>
      </c>
      <c r="D434" t="s">
        <v>68</v>
      </c>
      <c r="E434" s="1">
        <v>1219.82</v>
      </c>
      <c r="H434" t="s">
        <v>382</v>
      </c>
    </row>
    <row r="435" spans="1:8" x14ac:dyDescent="0.25">
      <c r="A435" t="s">
        <v>0</v>
      </c>
      <c r="B435" t="s">
        <v>68</v>
      </c>
      <c r="C435" t="s">
        <v>457</v>
      </c>
      <c r="D435" t="s">
        <v>68</v>
      </c>
      <c r="E435" s="1">
        <v>89266.35</v>
      </c>
      <c r="H435" t="s">
        <v>382</v>
      </c>
    </row>
    <row r="436" spans="1:8" x14ac:dyDescent="0.25">
      <c r="A436" t="s">
        <v>0</v>
      </c>
      <c r="B436" t="s">
        <v>68</v>
      </c>
      <c r="C436" t="s">
        <v>458</v>
      </c>
      <c r="D436" t="s">
        <v>68</v>
      </c>
      <c r="E436" s="1">
        <v>210220.72</v>
      </c>
      <c r="H436" t="s">
        <v>382</v>
      </c>
    </row>
    <row r="437" spans="1:8" x14ac:dyDescent="0.25">
      <c r="A437" t="s">
        <v>388</v>
      </c>
      <c r="B437" t="s">
        <v>150</v>
      </c>
      <c r="C437" t="s">
        <v>459</v>
      </c>
      <c r="D437" t="s">
        <v>150</v>
      </c>
      <c r="E437" s="1">
        <v>370861.88</v>
      </c>
      <c r="H437" t="s">
        <v>382</v>
      </c>
    </row>
    <row r="438" spans="1:8" x14ac:dyDescent="0.25">
      <c r="A438" t="s">
        <v>388</v>
      </c>
      <c r="B438" t="s">
        <v>174</v>
      </c>
      <c r="C438" t="s">
        <v>460</v>
      </c>
      <c r="D438" t="s">
        <v>504</v>
      </c>
      <c r="E438" s="1">
        <v>544265.86</v>
      </c>
      <c r="H438" t="s">
        <v>384</v>
      </c>
    </row>
    <row r="439" spans="1:8" x14ac:dyDescent="0.25">
      <c r="A439" t="s">
        <v>0</v>
      </c>
      <c r="B439" t="s">
        <v>7</v>
      </c>
      <c r="C439" t="s">
        <v>461</v>
      </c>
      <c r="D439" t="s">
        <v>7</v>
      </c>
      <c r="E439" s="1">
        <v>314230.21999999997</v>
      </c>
      <c r="H439" t="s">
        <v>382</v>
      </c>
    </row>
    <row r="440" spans="1:8" x14ac:dyDescent="0.25">
      <c r="A440" t="s">
        <v>388</v>
      </c>
      <c r="B440" t="s">
        <v>150</v>
      </c>
      <c r="C440" t="s">
        <v>462</v>
      </c>
      <c r="D440" t="s">
        <v>150</v>
      </c>
      <c r="E440" s="1">
        <v>26865.940000000002</v>
      </c>
      <c r="H440" t="s">
        <v>382</v>
      </c>
    </row>
    <row r="441" spans="1:8" x14ac:dyDescent="0.25">
      <c r="A441" t="s">
        <v>388</v>
      </c>
      <c r="B441" t="s">
        <v>293</v>
      </c>
      <c r="C441" t="s">
        <v>463</v>
      </c>
      <c r="D441" t="s">
        <v>559</v>
      </c>
      <c r="E441" s="1">
        <v>706011.62</v>
      </c>
      <c r="H441" t="s">
        <v>382</v>
      </c>
    </row>
    <row r="442" spans="1:8" x14ac:dyDescent="0.25">
      <c r="A442" t="s">
        <v>388</v>
      </c>
      <c r="B442" t="s">
        <v>293</v>
      </c>
      <c r="C442" t="s">
        <v>464</v>
      </c>
      <c r="D442" t="s">
        <v>560</v>
      </c>
      <c r="E442" s="1">
        <v>1311834.6399999999</v>
      </c>
      <c r="H442" t="s">
        <v>389</v>
      </c>
    </row>
    <row r="443" spans="1:8" x14ac:dyDescent="0.25">
      <c r="A443" t="s">
        <v>388</v>
      </c>
      <c r="B443" t="s">
        <v>293</v>
      </c>
      <c r="C443" t="s">
        <v>465</v>
      </c>
      <c r="D443" t="s">
        <v>573</v>
      </c>
      <c r="E443" s="1">
        <v>309181.89</v>
      </c>
      <c r="H443" t="s">
        <v>389</v>
      </c>
    </row>
    <row r="444" spans="1:8" x14ac:dyDescent="0.25">
      <c r="A444" t="s">
        <v>388</v>
      </c>
      <c r="B444" t="s">
        <v>293</v>
      </c>
      <c r="C444" t="s">
        <v>466</v>
      </c>
      <c r="D444" t="s">
        <v>561</v>
      </c>
      <c r="E444" s="1">
        <v>94427.890000000014</v>
      </c>
      <c r="H444" t="s">
        <v>382</v>
      </c>
    </row>
    <row r="445" spans="1:8" x14ac:dyDescent="0.25">
      <c r="A445" t="s">
        <v>388</v>
      </c>
      <c r="B445" t="s">
        <v>293</v>
      </c>
      <c r="C445" t="s">
        <v>467</v>
      </c>
      <c r="D445" t="s">
        <v>562</v>
      </c>
      <c r="E445" s="1">
        <v>23936.62</v>
      </c>
      <c r="H445" t="s">
        <v>382</v>
      </c>
    </row>
    <row r="446" spans="1:8" x14ac:dyDescent="0.25">
      <c r="A446" t="s">
        <v>388</v>
      </c>
      <c r="B446" t="s">
        <v>293</v>
      </c>
      <c r="C446" t="s">
        <v>468</v>
      </c>
      <c r="D446" t="s">
        <v>563</v>
      </c>
      <c r="E446" s="1">
        <v>178724.86000000002</v>
      </c>
      <c r="H446" t="s">
        <v>382</v>
      </c>
    </row>
    <row r="447" spans="1:8" x14ac:dyDescent="0.25">
      <c r="A447" t="s">
        <v>388</v>
      </c>
      <c r="B447" t="s">
        <v>293</v>
      </c>
      <c r="C447" t="s">
        <v>469</v>
      </c>
      <c r="D447" t="s">
        <v>564</v>
      </c>
      <c r="E447" s="1">
        <v>4548.29</v>
      </c>
      <c r="H447" t="s">
        <v>382</v>
      </c>
    </row>
    <row r="448" spans="1:8" x14ac:dyDescent="0.25">
      <c r="A448" t="s">
        <v>388</v>
      </c>
      <c r="B448" t="s">
        <v>201</v>
      </c>
      <c r="C448" t="s">
        <v>470</v>
      </c>
      <c r="D448" t="s">
        <v>201</v>
      </c>
      <c r="E448" s="1">
        <v>171601.83000000002</v>
      </c>
      <c r="H448" t="s">
        <v>382</v>
      </c>
    </row>
    <row r="449" spans="1:8" x14ac:dyDescent="0.25">
      <c r="A449" t="s">
        <v>388</v>
      </c>
      <c r="B449" t="s">
        <v>293</v>
      </c>
      <c r="C449" t="s">
        <v>471</v>
      </c>
      <c r="D449" t="s">
        <v>565</v>
      </c>
      <c r="E449" s="1">
        <v>505999.15</v>
      </c>
      <c r="H449" t="s">
        <v>382</v>
      </c>
    </row>
    <row r="450" spans="1:8" x14ac:dyDescent="0.25">
      <c r="A450" t="s">
        <v>0</v>
      </c>
      <c r="B450" t="s">
        <v>68</v>
      </c>
      <c r="C450" t="s">
        <v>472</v>
      </c>
      <c r="D450" t="s">
        <v>472</v>
      </c>
      <c r="E450" s="1">
        <v>2200860.7200000002</v>
      </c>
      <c r="H450" t="s">
        <v>382</v>
      </c>
    </row>
    <row r="451" spans="1:8" x14ac:dyDescent="0.25">
      <c r="A451" t="s">
        <v>388</v>
      </c>
      <c r="B451" t="s">
        <v>201</v>
      </c>
      <c r="C451" t="s">
        <v>473</v>
      </c>
      <c r="D451" t="s">
        <v>201</v>
      </c>
      <c r="E451" s="1">
        <v>9664.58</v>
      </c>
      <c r="H451" t="s">
        <v>382</v>
      </c>
    </row>
    <row r="452" spans="1:8" x14ac:dyDescent="0.25">
      <c r="A452" t="s">
        <v>0</v>
      </c>
      <c r="B452" t="s">
        <v>68</v>
      </c>
      <c r="C452" t="s">
        <v>474</v>
      </c>
      <c r="D452" t="s">
        <v>68</v>
      </c>
      <c r="E452" s="1">
        <v>5169.62</v>
      </c>
      <c r="H452" t="s">
        <v>382</v>
      </c>
    </row>
    <row r="453" spans="1:8" x14ac:dyDescent="0.25">
      <c r="A453" t="s">
        <v>0</v>
      </c>
      <c r="B453" t="s">
        <v>7</v>
      </c>
      <c r="C453" t="s">
        <v>475</v>
      </c>
      <c r="D453" t="s">
        <v>7</v>
      </c>
      <c r="E453" s="1">
        <v>125253.1</v>
      </c>
      <c r="H453" t="s">
        <v>382</v>
      </c>
    </row>
    <row r="454" spans="1:8" x14ac:dyDescent="0.25">
      <c r="A454" t="s">
        <v>388</v>
      </c>
      <c r="B454" t="s">
        <v>177</v>
      </c>
      <c r="C454" t="s">
        <v>476</v>
      </c>
      <c r="D454" t="s">
        <v>177</v>
      </c>
      <c r="E454" s="1">
        <v>19671.47</v>
      </c>
      <c r="H454" t="s">
        <v>382</v>
      </c>
    </row>
    <row r="455" spans="1:8" x14ac:dyDescent="0.25">
      <c r="A455" t="s">
        <v>388</v>
      </c>
      <c r="B455" t="s">
        <v>214</v>
      </c>
      <c r="C455" t="s">
        <v>478</v>
      </c>
      <c r="D455" t="s">
        <v>503</v>
      </c>
      <c r="E455" s="1">
        <v>-2.2100000000000004</v>
      </c>
      <c r="F455" s="1">
        <v>0</v>
      </c>
      <c r="G455" s="1">
        <v>0</v>
      </c>
      <c r="H455" t="s">
        <v>384</v>
      </c>
    </row>
    <row r="456" spans="1:8" x14ac:dyDescent="0.25">
      <c r="A456" t="s">
        <v>569</v>
      </c>
      <c r="B456" t="s">
        <v>352</v>
      </c>
      <c r="C456" t="s">
        <v>479</v>
      </c>
      <c r="D456" t="s">
        <v>501</v>
      </c>
      <c r="E456" s="1">
        <v>-4202.8500000000004</v>
      </c>
      <c r="F456" s="1">
        <v>0</v>
      </c>
      <c r="G456" s="1">
        <v>0</v>
      </c>
      <c r="H456" t="s">
        <v>382</v>
      </c>
    </row>
    <row r="457" spans="1:8" x14ac:dyDescent="0.25">
      <c r="A457" t="s">
        <v>569</v>
      </c>
      <c r="B457" t="s">
        <v>352</v>
      </c>
      <c r="C457" t="s">
        <v>480</v>
      </c>
      <c r="D457" t="s">
        <v>501</v>
      </c>
      <c r="E457" s="1">
        <v>-19372.62</v>
      </c>
      <c r="F457" s="1">
        <v>0</v>
      </c>
      <c r="G457" s="1">
        <v>0</v>
      </c>
      <c r="H457" t="s">
        <v>382</v>
      </c>
    </row>
    <row r="458" spans="1:8" x14ac:dyDescent="0.25">
      <c r="A458" t="s">
        <v>569</v>
      </c>
      <c r="B458" t="s">
        <v>352</v>
      </c>
      <c r="C458" t="s">
        <v>481</v>
      </c>
      <c r="D458" t="s">
        <v>501</v>
      </c>
      <c r="E458" s="1">
        <v>-5308.9000000000005</v>
      </c>
      <c r="F458" s="1">
        <v>0</v>
      </c>
      <c r="G458" s="1">
        <v>0</v>
      </c>
      <c r="H458" t="s">
        <v>382</v>
      </c>
    </row>
    <row r="459" spans="1:8" x14ac:dyDescent="0.25">
      <c r="A459" t="s">
        <v>0</v>
      </c>
      <c r="B459" t="s">
        <v>477</v>
      </c>
      <c r="C459" t="s">
        <v>482</v>
      </c>
      <c r="D459" t="s">
        <v>477</v>
      </c>
      <c r="E459" s="1">
        <v>-1139.8699999999997</v>
      </c>
      <c r="F459" s="1">
        <v>0</v>
      </c>
      <c r="G459" s="1">
        <v>0</v>
      </c>
      <c r="H459" t="s">
        <v>383</v>
      </c>
    </row>
    <row r="460" spans="1:8" x14ac:dyDescent="0.25">
      <c r="A460" t="s">
        <v>388</v>
      </c>
      <c r="B460" t="s">
        <v>6</v>
      </c>
      <c r="C460" t="s">
        <v>483</v>
      </c>
      <c r="D460" t="s">
        <v>505</v>
      </c>
      <c r="E460" s="1">
        <v>-6250.51</v>
      </c>
      <c r="F460" s="1">
        <v>0</v>
      </c>
      <c r="G460" s="1">
        <v>0</v>
      </c>
      <c r="H460" t="s">
        <v>383</v>
      </c>
    </row>
    <row r="461" spans="1:8" x14ac:dyDescent="0.25">
      <c r="A461" t="s">
        <v>388</v>
      </c>
      <c r="B461" t="s">
        <v>68</v>
      </c>
      <c r="C461" t="s">
        <v>484</v>
      </c>
      <c r="D461" t="s">
        <v>68</v>
      </c>
      <c r="E461" s="1">
        <v>-32406.639999999981</v>
      </c>
      <c r="F461" s="1">
        <v>0</v>
      </c>
      <c r="G461" s="1">
        <v>0</v>
      </c>
      <c r="H461" t="s">
        <v>382</v>
      </c>
    </row>
    <row r="462" spans="1:8" x14ac:dyDescent="0.25">
      <c r="A462" t="s">
        <v>0</v>
      </c>
      <c r="B462" t="s">
        <v>68</v>
      </c>
      <c r="C462" t="s">
        <v>485</v>
      </c>
      <c r="D462" t="s">
        <v>68</v>
      </c>
      <c r="E462" s="1">
        <v>-4689.88</v>
      </c>
      <c r="F462" s="1">
        <v>0</v>
      </c>
      <c r="G462" s="1">
        <v>0</v>
      </c>
      <c r="H462" t="s">
        <v>382</v>
      </c>
    </row>
    <row r="463" spans="1:8" x14ac:dyDescent="0.25">
      <c r="A463" t="s">
        <v>0</v>
      </c>
      <c r="B463" t="s">
        <v>68</v>
      </c>
      <c r="C463" t="s">
        <v>486</v>
      </c>
      <c r="D463" t="s">
        <v>68</v>
      </c>
      <c r="E463" s="1">
        <v>-11018.58</v>
      </c>
      <c r="F463" s="1">
        <v>0</v>
      </c>
      <c r="G463" s="1">
        <v>0</v>
      </c>
      <c r="H463" t="s">
        <v>382</v>
      </c>
    </row>
    <row r="464" spans="1:8" x14ac:dyDescent="0.25">
      <c r="A464" t="s">
        <v>388</v>
      </c>
      <c r="B464" t="s">
        <v>68</v>
      </c>
      <c r="C464" t="s">
        <v>487</v>
      </c>
      <c r="D464" t="s">
        <v>68</v>
      </c>
      <c r="E464" s="1">
        <v>-715506.84</v>
      </c>
      <c r="F464" s="1">
        <v>0</v>
      </c>
      <c r="G464" s="1">
        <v>0</v>
      </c>
      <c r="H464" t="s">
        <v>382</v>
      </c>
    </row>
    <row r="465" spans="1:8" x14ac:dyDescent="0.25">
      <c r="A465" t="s">
        <v>0</v>
      </c>
      <c r="B465" t="s">
        <v>68</v>
      </c>
      <c r="C465" t="s">
        <v>488</v>
      </c>
      <c r="D465" t="s">
        <v>68</v>
      </c>
      <c r="E465" s="1">
        <v>-10874.730000000001</v>
      </c>
      <c r="F465" s="1">
        <v>0</v>
      </c>
      <c r="G465" s="1">
        <v>0</v>
      </c>
      <c r="H465" t="s">
        <v>382</v>
      </c>
    </row>
  </sheetData>
  <autoFilter ref="A1:H465" xr:uid="{B1E1D4B2-4308-4719-BE40-492537105775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96A26-B940-4366-BD6E-06BF61D7CE05}"/>
</file>

<file path=customXml/itemProps2.xml><?xml version="1.0" encoding="utf-8"?>
<ds:datastoreItem xmlns:ds="http://schemas.openxmlformats.org/officeDocument/2006/customXml" ds:itemID="{3DCD1A72-C61D-4DE4-BD42-68B26B765876}"/>
</file>

<file path=customXml/itemProps3.xml><?xml version="1.0" encoding="utf-8"?>
<ds:datastoreItem xmlns:ds="http://schemas.openxmlformats.org/officeDocument/2006/customXml" ds:itemID="{D7C0C3E3-CC16-44B5-A582-B2963E304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Rutkin</vt:lpstr>
      <vt:lpstr>Estrada</vt:lpstr>
      <vt:lpstr>O'Connor</vt:lpstr>
      <vt:lpstr>Richard</vt:lpstr>
      <vt:lpstr>Pivot</vt:lpstr>
      <vt:lpstr>Details</vt:lpstr>
      <vt:lpstr>Estrada!Print_Area</vt:lpstr>
      <vt:lpstr>'O''Connor'!Print_Area</vt:lpstr>
      <vt:lpstr>Richard!Print_Area</vt:lpstr>
      <vt:lpstr>Rutkin!Print_Area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Maheshwari, Paridhi</dc:creator>
  <cp:lastModifiedBy>Elliott, Matthew E.</cp:lastModifiedBy>
  <cp:lastPrinted>2023-03-07T18:50:43Z</cp:lastPrinted>
  <dcterms:created xsi:type="dcterms:W3CDTF">2023-02-24T02:19:27Z</dcterms:created>
  <dcterms:modified xsi:type="dcterms:W3CDTF">2023-03-13T14:37:24Z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2023-02-24T02:37:08Z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13b9a02d-2fb7-400a-a885-5306e65af8ad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