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FAC421F9-8594-466F-83CF-98AEB77399AB}" xr6:coauthVersionLast="47" xr6:coauthVersionMax="47" xr10:uidLastSave="{00000000-0000-0000-0000-000000000000}"/>
  <bookViews>
    <workbookView xWindow="-24300" yWindow="900" windowWidth="21975" windowHeight="13530" tabRatio="904" firstSheet="35" activeTab="41" xr2:uid="{807EC3E6-304D-4ADE-A5E2-EC5E5178BE4C}"/>
  </bookViews>
  <sheets>
    <sheet name="JNF-1" sheetId="35" r:id="rId1"/>
    <sheet name="JNF-2 " sheetId="36" r:id="rId2"/>
    <sheet name="JNF-3.1" sheetId="37" r:id="rId3"/>
    <sheet name="JNF-3.2" sheetId="38" r:id="rId4"/>
    <sheet name="JNF-3.3" sheetId="39" r:id="rId5"/>
    <sheet name="JNF-3.4 " sheetId="40" r:id="rId6"/>
    <sheet name="JNF-3.5" sheetId="41" r:id="rId7"/>
    <sheet name="JNF-4 Goals Scenario" sheetId="1" r:id="rId8"/>
    <sheet name="JNF-4 RIM Res Load Mgt OnCa " sheetId="46" r:id="rId9"/>
    <sheet name="JNF-4 RIM On Bill HVAC" sheetId="50" r:id="rId10"/>
    <sheet name="JNF-4 RIM Bus On Call " sheetId="47" r:id="rId11"/>
    <sheet name="JNF-4 RIM CDR " sheetId="48" r:id="rId12"/>
    <sheet name="JNF-4 RIM BCI" sheetId="43" r:id="rId13"/>
    <sheet name="JNF -4 TRC Res HVAC Plus" sheetId="8" r:id="rId14"/>
    <sheet name="JNF-4 TRC Res Building Envelope" sheetId="4" r:id="rId15"/>
    <sheet name="JNF-4 TRC Res Low Income" sheetId="30" r:id="rId16"/>
    <sheet name="JNF-4 TRC Res Whole Home Plus" sheetId="10" r:id="rId17"/>
    <sheet name="JNF- 4 TRC Res Retail" sheetId="9" r:id="rId18"/>
    <sheet name="JNF-4 TRC Res Load Mgt OnCall" sheetId="31" r:id="rId19"/>
    <sheet name="JNF-4 TRC Res On Bill HVAC" sheetId="32" r:id="rId20"/>
    <sheet name="JNF-4 TRC Bus HVAC Plus" sheetId="13" r:id="rId21"/>
    <sheet name="JNF-4 TRC Bus Light Plus" sheetId="14" r:id="rId22"/>
    <sheet name="JNF-4 TRC Bus Water Heating" sheetId="16" r:id="rId23"/>
    <sheet name="JNF-4 TRC Bus Refrigeration" sheetId="15" r:id="rId24"/>
    <sheet name="JNF-4 TRC Bus MotorsDrives" sheetId="12" r:id="rId25"/>
    <sheet name="JNF-4 TRC Bus Cooking" sheetId="11" r:id="rId26"/>
    <sheet name="JNF-4 TRC CDR" sheetId="34" r:id="rId27"/>
    <sheet name="JNF-4 TRC Bus On Call" sheetId="33" r:id="rId28"/>
    <sheet name="JNF-4 TRC Custom" sheetId="44" r:id="rId29"/>
    <sheet name="JNF-4 Proposed Res HVAC" sheetId="19" r:id="rId30"/>
    <sheet name="JNF-4 Proposed Res Ceil Insul" sheetId="21" r:id="rId31"/>
    <sheet name="JNF-4 Proposed Res Low Income" sheetId="23" r:id="rId32"/>
    <sheet name="JNF-4 Propo Res LI Renter Pilot" sheetId="22" r:id="rId33"/>
    <sheet name="JNF-4 Proposed Res BuildSmart" sheetId="20" r:id="rId34"/>
    <sheet name="JNF-4 Prop Res Load Mgt OnCall" sheetId="17" r:id="rId35"/>
    <sheet name="JNF-4 Proposed On Bill HVAC" sheetId="18" r:id="rId36"/>
    <sheet name="JNF-4 Bus HVAC" sheetId="26" r:id="rId37"/>
    <sheet name="JNF-4 Proposed Bus Lighting" sheetId="27" r:id="rId38"/>
    <sheet name="JNF-4 Proposed CDR" sheetId="25" r:id="rId39"/>
    <sheet name="JNF-4 Proposed BCI" sheetId="28" r:id="rId40"/>
    <sheet name="JNF-4 Proposed Bus On Call" sheetId="24" r:id="rId41"/>
    <sheet name="JNF-5 " sheetId="42" r:id="rId42"/>
  </sheets>
  <definedNames>
    <definedName name="_xlnm.Print_Area" localSheetId="13">'JNF -4 TRC Res HVAC Plus'!$B$7:$M$35</definedName>
    <definedName name="_xlnm.Print_Area" localSheetId="17">'JNF- 4 TRC Res Retail'!$B$7:$M$34</definedName>
    <definedName name="_xlnm.Print_Area" localSheetId="0">'JNF-1'!$A$9:$I$35</definedName>
    <definedName name="_xlnm.Print_Area" localSheetId="1">'JNF-2 '!$B$11:$C$47</definedName>
    <definedName name="_xlnm.Print_Area" localSheetId="2">'JNF-3.1'!$A$8:$B$131</definedName>
    <definedName name="_xlnm.Print_Area" localSheetId="3">'JNF-3.2'!$A$8:$B$175</definedName>
    <definedName name="_xlnm.Print_Area" localSheetId="4">'JNF-3.3'!$A$8:$B$121</definedName>
    <definedName name="_xlnm.Print_Area" localSheetId="5">'JNF-3.4 '!$A$8:$B$44</definedName>
    <definedName name="_xlnm.Print_Area" localSheetId="6">'JNF-3.5'!$A$8:$B$22</definedName>
    <definedName name="_xlnm.Print_Area" localSheetId="36">'JNF-4 Bus HVAC'!$B$7:$M$38</definedName>
    <definedName name="_xlnm.Print_Area" localSheetId="7">'JNF-4 Goals Scenario'!$B$8:$M$55</definedName>
    <definedName name="_xlnm.Print_Area" localSheetId="34">'JNF-4 Prop Res Load Mgt OnCall'!$B$7:$M$33</definedName>
    <definedName name="_xlnm.Print_Area" localSheetId="32">'JNF-4 Propo Res LI Renter Pilot'!$B$7:$M$32</definedName>
    <definedName name="_xlnm.Print_Area" localSheetId="39">'JNF-4 Proposed BCI'!$B$7:$M$27</definedName>
    <definedName name="_xlnm.Print_Area" localSheetId="37">'JNF-4 Proposed Bus Lighting'!$B$7:$M$33</definedName>
    <definedName name="_xlnm.Print_Area" localSheetId="40">'JNF-4 Proposed Bus On Call'!$B$7:$M$33</definedName>
    <definedName name="_xlnm.Print_Area" localSheetId="38">'JNF-4 Proposed CDR'!$B$7:$M$33</definedName>
    <definedName name="_xlnm.Print_Area" localSheetId="35">'JNF-4 Proposed On Bill HVAC'!$B$7:$M$31</definedName>
    <definedName name="_xlnm.Print_Area" localSheetId="33">'JNF-4 Proposed Res BuildSmart'!$B$7:$M$33</definedName>
    <definedName name="_xlnm.Print_Area" localSheetId="30">'JNF-4 Proposed Res Ceil Insul'!$B$7:$M$31</definedName>
    <definedName name="_xlnm.Print_Area" localSheetId="29">'JNF-4 Proposed Res HVAC'!$B$7:$M$32</definedName>
    <definedName name="_xlnm.Print_Area" localSheetId="31">'JNF-4 Proposed Res Low Income'!$B$7:$M$41</definedName>
    <definedName name="_xlnm.Print_Area" localSheetId="12">'JNF-4 RIM BCI'!$B$7:$M$27</definedName>
    <definedName name="_xlnm.Print_Area" localSheetId="10">'JNF-4 RIM Bus On Call '!$B$7:$M$34</definedName>
    <definedName name="_xlnm.Print_Area" localSheetId="11">'JNF-4 RIM CDR '!$B$7:$M$33</definedName>
    <definedName name="_xlnm.Print_Area" localSheetId="9">'JNF-4 RIM On Bill HVAC'!$B$7:$M$35</definedName>
    <definedName name="_xlnm.Print_Area" localSheetId="8">'JNF-4 RIM Res Load Mgt OnCa '!$B$7:$M$33</definedName>
    <definedName name="_xlnm.Print_Area" localSheetId="25">'JNF-4 TRC Bus Cooking'!$B$7:$M$34</definedName>
    <definedName name="_xlnm.Print_Area" localSheetId="20">'JNF-4 TRC Bus HVAC Plus'!$B$7:$M$43</definedName>
    <definedName name="_xlnm.Print_Area" localSheetId="21">'JNF-4 TRC Bus Light Plus'!$B$7:$M$36</definedName>
    <definedName name="_xlnm.Print_Area" localSheetId="24">'JNF-4 TRC Bus MotorsDrives'!$B$7:$M$35</definedName>
    <definedName name="_xlnm.Print_Area" localSheetId="27">'JNF-4 TRC Bus On Call'!$B$7:$M$33</definedName>
    <definedName name="_xlnm.Print_Area" localSheetId="23">'JNF-4 TRC Bus Refrigeration'!$B$7:$M$34</definedName>
    <definedName name="_xlnm.Print_Area" localSheetId="22">'JNF-4 TRC Bus Water Heating'!$B$7:$M$35</definedName>
    <definedName name="_xlnm.Print_Area" localSheetId="26">'JNF-4 TRC CDR'!$B$7:$M$34</definedName>
    <definedName name="_xlnm.Print_Area" localSheetId="28">'JNF-4 TRC Custom'!$B$7:$M$40</definedName>
    <definedName name="_xlnm.Print_Area" localSheetId="14">'JNF-4 TRC Res Building Envelope'!$B$7:$M$32</definedName>
    <definedName name="_xlnm.Print_Area" localSheetId="18">'JNF-4 TRC Res Load Mgt OnCall'!$B$7:$M$34</definedName>
    <definedName name="_xlnm.Print_Area" localSheetId="15">'JNF-4 TRC Res Low Income'!$B$7:$M$39</definedName>
    <definedName name="_xlnm.Print_Area" localSheetId="19">'JNF-4 TRC Res On Bill HVAC'!$B$7:$M$32</definedName>
    <definedName name="_xlnm.Print_Area" localSheetId="16">'JNF-4 TRC Res Whole Home Plus'!$B$7:$M$34</definedName>
    <definedName name="_xlnm.Print_Area" localSheetId="41">'JNF-5 '!$A$8:$F$28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  <c r="D19" i="1"/>
  <c r="C19" i="1"/>
  <c r="L15" i="1"/>
  <c r="K15" i="1"/>
  <c r="J15" i="1"/>
  <c r="I15" i="1"/>
  <c r="H15" i="1"/>
  <c r="G15" i="1"/>
  <c r="F15" i="1"/>
  <c r="E15" i="1"/>
  <c r="D15" i="1"/>
  <c r="C15" i="1"/>
  <c r="L11" i="1"/>
  <c r="K11" i="1"/>
  <c r="J11" i="1"/>
  <c r="I11" i="1"/>
  <c r="H11" i="1"/>
  <c r="G11" i="1"/>
  <c r="F11" i="1"/>
  <c r="E11" i="1"/>
  <c r="D11" i="1"/>
  <c r="C11" i="1"/>
  <c r="M15" i="1" l="1"/>
  <c r="M19" i="1"/>
  <c r="M11" i="1" l="1"/>
  <c r="C12" i="1" l="1"/>
  <c r="C13" i="1" s="1"/>
  <c r="C42" i="1"/>
  <c r="C41" i="1" l="1"/>
  <c r="C43" i="1" l="1"/>
  <c r="D41" i="1" l="1"/>
  <c r="E41" i="1" l="1"/>
  <c r="F41" i="1" l="1"/>
  <c r="G41" i="1" l="1"/>
  <c r="H41" i="1" l="1"/>
  <c r="I41" i="1" l="1"/>
  <c r="J41" i="1" l="1"/>
  <c r="K41" i="1" l="1"/>
  <c r="L41" i="1" l="1"/>
  <c r="M41" i="1" s="1"/>
  <c r="L45" i="1"/>
  <c r="C45" i="1"/>
  <c r="K45" i="1"/>
  <c r="J45" i="1"/>
  <c r="H45" i="1"/>
  <c r="G45" i="1"/>
  <c r="I45" i="1"/>
  <c r="F45" i="1"/>
  <c r="H49" i="1"/>
  <c r="G49" i="1"/>
  <c r="F49" i="1"/>
  <c r="K49" i="1"/>
  <c r="J49" i="1"/>
  <c r="I49" i="1"/>
  <c r="L49" i="1"/>
  <c r="H12" i="1" l="1"/>
  <c r="H13" i="1" s="1"/>
  <c r="I12" i="1"/>
  <c r="I13" i="1" s="1"/>
  <c r="D12" i="1"/>
  <c r="F12" i="1"/>
  <c r="F13" i="1" s="1"/>
  <c r="J12" i="1"/>
  <c r="J13" i="1" s="1"/>
  <c r="G12" i="1"/>
  <c r="G13" i="1" s="1"/>
  <c r="E12" i="1"/>
  <c r="E13" i="1" s="1"/>
  <c r="C49" i="1"/>
  <c r="D49" i="1"/>
  <c r="E49" i="1"/>
  <c r="E45" i="1"/>
  <c r="M49" i="1" l="1"/>
  <c r="D45" i="1"/>
  <c r="M45" i="1" s="1"/>
  <c r="H16" i="1"/>
  <c r="H17" i="1" s="1"/>
  <c r="F42" i="1"/>
  <c r="F43" i="1" s="1"/>
  <c r="D13" i="1"/>
  <c r="D20" i="1"/>
  <c r="D21" i="1" s="1"/>
  <c r="I42" i="1"/>
  <c r="I43" i="1" s="1"/>
  <c r="D16" i="1"/>
  <c r="D17" i="1" s="1"/>
  <c r="G42" i="1"/>
  <c r="G43" i="1" s="1"/>
  <c r="J20" i="1"/>
  <c r="J21" i="1" s="1"/>
  <c r="G16" i="1"/>
  <c r="G17" i="1" s="1"/>
  <c r="K16" i="1"/>
  <c r="K17" i="1" s="1"/>
  <c r="J16" i="1"/>
  <c r="J17" i="1" s="1"/>
  <c r="I16" i="1"/>
  <c r="I17" i="1" s="1"/>
  <c r="F20" i="1"/>
  <c r="F21" i="1" s="1"/>
  <c r="H42" i="1"/>
  <c r="H43" i="1" s="1"/>
  <c r="F16" i="1"/>
  <c r="F17" i="1" s="1"/>
  <c r="G20" i="1"/>
  <c r="G21" i="1" s="1"/>
  <c r="I20" i="1"/>
  <c r="I21" i="1" s="1"/>
  <c r="J42" i="1"/>
  <c r="J43" i="1" s="1"/>
  <c r="E42" i="1"/>
  <c r="E43" i="1" s="1"/>
  <c r="K20" i="1"/>
  <c r="K21" i="1" s="1"/>
  <c r="H20" i="1"/>
  <c r="H21" i="1" s="1"/>
  <c r="K12" i="1"/>
  <c r="K13" i="1" s="1"/>
  <c r="D42" i="1"/>
  <c r="C16" i="1" l="1"/>
  <c r="C17" i="1" s="1"/>
  <c r="C20" i="1"/>
  <c r="C21" i="1" s="1"/>
  <c r="E16" i="1"/>
  <c r="E17" i="1" s="1"/>
  <c r="E46" i="1"/>
  <c r="E47" i="1" s="1"/>
  <c r="E20" i="1"/>
  <c r="E21" i="1" s="1"/>
  <c r="J50" i="1"/>
  <c r="J51" i="1" s="1"/>
  <c r="C46" i="1"/>
  <c r="G50" i="1"/>
  <c r="G51" i="1" s="1"/>
  <c r="F50" i="1"/>
  <c r="F51" i="1" s="1"/>
  <c r="H46" i="1"/>
  <c r="H47" i="1" s="1"/>
  <c r="D50" i="1"/>
  <c r="D51" i="1" s="1"/>
  <c r="H50" i="1"/>
  <c r="H51" i="1" s="1"/>
  <c r="C50" i="1"/>
  <c r="K50" i="1"/>
  <c r="K51" i="1" s="1"/>
  <c r="D43" i="1"/>
  <c r="E50" i="1"/>
  <c r="E51" i="1" s="1"/>
  <c r="F46" i="1"/>
  <c r="F47" i="1" s="1"/>
  <c r="I46" i="1"/>
  <c r="I47" i="1" s="1"/>
  <c r="K46" i="1"/>
  <c r="K47" i="1" s="1"/>
  <c r="K42" i="1"/>
  <c r="K43" i="1" s="1"/>
  <c r="G46" i="1"/>
  <c r="G47" i="1" s="1"/>
  <c r="D46" i="1"/>
  <c r="D47" i="1" s="1"/>
  <c r="I50" i="1"/>
  <c r="I51" i="1" s="1"/>
  <c r="L16" i="1"/>
  <c r="L17" i="1" s="1"/>
  <c r="L20" i="1"/>
  <c r="L21" i="1" s="1"/>
  <c r="J46" i="1"/>
  <c r="J47" i="1" s="1"/>
  <c r="L12" i="1"/>
  <c r="L13" i="1" s="1"/>
  <c r="M16" i="1" l="1"/>
  <c r="M17" i="1" s="1"/>
  <c r="L50" i="1"/>
  <c r="L51" i="1" s="1"/>
  <c r="M20" i="1"/>
  <c r="M21" i="1" s="1"/>
  <c r="L42" i="1"/>
  <c r="C47" i="1"/>
  <c r="L46" i="1"/>
  <c r="L47" i="1" s="1"/>
  <c r="M12" i="1"/>
  <c r="M13" i="1" s="1"/>
  <c r="M50" i="1"/>
  <c r="M51" i="1" s="1"/>
  <c r="C51" i="1"/>
  <c r="M46" i="1" l="1"/>
  <c r="M47" i="1" s="1"/>
  <c r="L43" i="1"/>
  <c r="M42" i="1"/>
  <c r="M43" i="1" s="1"/>
  <c r="G31" i="1" l="1"/>
  <c r="G27" i="1"/>
  <c r="L27" i="1"/>
  <c r="C27" i="1"/>
  <c r="H27" i="1" l="1"/>
  <c r="E31" i="1"/>
  <c r="J27" i="1"/>
  <c r="I27" i="1"/>
  <c r="D31" i="1"/>
  <c r="F27" i="1"/>
  <c r="H31" i="1"/>
  <c r="K31" i="1"/>
  <c r="E27" i="1"/>
  <c r="F31" i="1"/>
  <c r="J31" i="1"/>
  <c r="I31" i="1"/>
  <c r="D27" i="1"/>
  <c r="K27" i="1"/>
  <c r="L31" i="1"/>
  <c r="C31" i="1"/>
  <c r="L35" i="1"/>
  <c r="K35" i="1"/>
  <c r="J35" i="1"/>
  <c r="I35" i="1"/>
  <c r="H35" i="1"/>
  <c r="F35" i="1"/>
  <c r="E35" i="1"/>
  <c r="D35" i="1"/>
  <c r="G35" i="1" l="1"/>
  <c r="M31" i="1"/>
  <c r="C35" i="1"/>
  <c r="M27" i="1"/>
  <c r="M35" i="1" l="1"/>
  <c r="C26" i="1" l="1"/>
  <c r="C28" i="1" l="1"/>
  <c r="H30" i="1"/>
  <c r="H32" i="1" s="1"/>
  <c r="K34" i="1"/>
  <c r="K36" i="1" s="1"/>
  <c r="L34" i="1"/>
  <c r="L36" i="1" s="1"/>
  <c r="F30" i="1"/>
  <c r="F32" i="1" s="1"/>
  <c r="L30" i="1"/>
  <c r="L32" i="1" s="1"/>
  <c r="I34" i="1"/>
  <c r="I36" i="1" s="1"/>
  <c r="K26" i="1"/>
  <c r="K28" i="1" s="1"/>
  <c r="I26" i="1"/>
  <c r="I28" i="1" s="1"/>
  <c r="J34" i="1"/>
  <c r="J36" i="1" s="1"/>
  <c r="F34" i="1"/>
  <c r="F36" i="1" s="1"/>
  <c r="E34" i="1"/>
  <c r="E36" i="1" s="1"/>
  <c r="C30" i="1"/>
  <c r="H26" i="1"/>
  <c r="H28" i="1" s="1"/>
  <c r="E30" i="1"/>
  <c r="E32" i="1" s="1"/>
  <c r="G34" i="1"/>
  <c r="G36" i="1" s="1"/>
  <c r="K30" i="1"/>
  <c r="K32" i="1" s="1"/>
  <c r="D30" i="1"/>
  <c r="D32" i="1" s="1"/>
  <c r="G26" i="1"/>
  <c r="G28" i="1" s="1"/>
  <c r="J30" i="1"/>
  <c r="J32" i="1" s="1"/>
  <c r="H34" i="1"/>
  <c r="H36" i="1" s="1"/>
  <c r="G30" i="1"/>
  <c r="G32" i="1" s="1"/>
  <c r="D26" i="1"/>
  <c r="D28" i="1" s="1"/>
  <c r="F26" i="1"/>
  <c r="F28" i="1" s="1"/>
  <c r="C34" i="1"/>
  <c r="J26" i="1"/>
  <c r="J28" i="1" s="1"/>
  <c r="D34" i="1"/>
  <c r="D36" i="1" s="1"/>
  <c r="I30" i="1"/>
  <c r="I32" i="1" s="1"/>
  <c r="L26" i="1"/>
  <c r="L28" i="1" s="1"/>
  <c r="E26" i="1"/>
  <c r="E28" i="1" s="1"/>
  <c r="M34" i="1" l="1"/>
  <c r="M36" i="1" s="1"/>
  <c r="C36" i="1"/>
  <c r="M30" i="1"/>
  <c r="M32" i="1" s="1"/>
  <c r="C32" i="1"/>
  <c r="M26" i="1"/>
  <c r="M28" i="1" s="1"/>
</calcChain>
</file>

<file path=xl/sharedStrings.xml><?xml version="1.0" encoding="utf-8"?>
<sst xmlns="http://schemas.openxmlformats.org/spreadsheetml/2006/main" count="2131" uniqueCount="878">
  <si>
    <t>Docket No. xxxx</t>
  </si>
  <si>
    <t>Historical DSM Participation and Achievements</t>
  </si>
  <si>
    <t>Exhibit JNF-1, Page 1 of 1</t>
  </si>
  <si>
    <t>Cumulative - Inception to Year-End 2023*</t>
  </si>
  <si>
    <t>Current DSM Programs</t>
  </si>
  <si>
    <t>Inception Date</t>
  </si>
  <si>
    <t>Participants</t>
  </si>
  <si>
    <t>Summer MW</t>
  </si>
  <si>
    <t>Winter MW</t>
  </si>
  <si>
    <t>GWh</t>
  </si>
  <si>
    <t>Residential</t>
  </si>
  <si>
    <t>Home Energy Survey**</t>
  </si>
  <si>
    <t xml:space="preserve">n/a  </t>
  </si>
  <si>
    <t>Load Management (On Call®)</t>
  </si>
  <si>
    <t>Air Conditioning</t>
  </si>
  <si>
    <t>New Construction (BuildSmart®)</t>
  </si>
  <si>
    <t>Ceiling Insulation</t>
  </si>
  <si>
    <t>Low Income</t>
  </si>
  <si>
    <t>Business</t>
  </si>
  <si>
    <t>Business Energy Evaluation**</t>
  </si>
  <si>
    <t>Commercial/Industrial Demand Reduction</t>
  </si>
  <si>
    <t>Commercial/Industrial Load Control</t>
  </si>
  <si>
    <t>Business On Call®</t>
  </si>
  <si>
    <t>Heating, Ventilating &amp; Air Conditioning</t>
  </si>
  <si>
    <t>Lighting</t>
  </si>
  <si>
    <t>Custom Incentive</t>
  </si>
  <si>
    <t>Current DSM Programs Total</t>
  </si>
  <si>
    <t>Discontinued DSM Programs***</t>
  </si>
  <si>
    <t xml:space="preserve">Grand Total </t>
  </si>
  <si>
    <t>Notes:</t>
  </si>
  <si>
    <t>* MW and GWh values are at the generator</t>
  </si>
  <si>
    <t>** No MW or GWh savings attributed to Survey programs</t>
  </si>
  <si>
    <t>*** Ongoing savings related to participation in discontinued FPL programs</t>
  </si>
  <si>
    <t xml:space="preserve">Docket No. </t>
  </si>
  <si>
    <t>Current DSM Programs and Associated Measures</t>
  </si>
  <si>
    <t>Exhibit JNF-2, Page 1 of 1</t>
  </si>
  <si>
    <t>Programs</t>
  </si>
  <si>
    <t>Measures (if multiple per Program)</t>
  </si>
  <si>
    <t>Residential Energy Survey</t>
  </si>
  <si>
    <t>Online Home Energy Survey (OHES)</t>
  </si>
  <si>
    <t>Phone Energy Survey (PES)</t>
  </si>
  <si>
    <t>Home Energy Survey (HES)</t>
  </si>
  <si>
    <r>
      <t>Residential Load Management (On Call</t>
    </r>
    <r>
      <rPr>
        <b/>
        <vertAlign val="superscript"/>
        <sz val="10"/>
        <rFont val="Times New Roman"/>
        <family val="1"/>
      </rPr>
      <t>®</t>
    </r>
    <r>
      <rPr>
        <b/>
        <sz val="10"/>
        <rFont val="Times New Roman"/>
        <family val="1"/>
      </rPr>
      <t>)</t>
    </r>
  </si>
  <si>
    <t>Residential Air Conditioning</t>
  </si>
  <si>
    <r>
      <t>Residential New Construction (BuildSmart</t>
    </r>
    <r>
      <rPr>
        <b/>
        <vertAlign val="superscript"/>
        <sz val="10"/>
        <rFont val="Times New Roman"/>
        <family val="1"/>
      </rPr>
      <t>®</t>
    </r>
    <r>
      <rPr>
        <b/>
        <sz val="10"/>
        <rFont val="Times New Roman"/>
        <family val="1"/>
      </rPr>
      <t>)</t>
    </r>
  </si>
  <si>
    <t>Residential Ceiling Insulation</t>
  </si>
  <si>
    <t>Residential Low Income</t>
  </si>
  <si>
    <t>Energy Survey</t>
  </si>
  <si>
    <t>Duct Testing &amp; Repair</t>
  </si>
  <si>
    <t>Air Conditioning Unit Maintenance</t>
  </si>
  <si>
    <t>Air Conditioning Outdoor Coil Cleaning</t>
  </si>
  <si>
    <t>Faucet Aerators</t>
  </si>
  <si>
    <t>Low-Flow Showerhead</t>
  </si>
  <si>
    <t>Water Heater Pipe Wrap</t>
  </si>
  <si>
    <t>Business Energy Evaluation (BEE)</t>
  </si>
  <si>
    <t>Online BEE</t>
  </si>
  <si>
    <t>Phone BEE</t>
  </si>
  <si>
    <t>Field BEE</t>
  </si>
  <si>
    <t>Commercial/Industrial Load Control (Closed)</t>
  </si>
  <si>
    <t>Business Heating, Ventilating, &amp; Air 
Conditioning (HVAC)</t>
  </si>
  <si>
    <t>Chillers</t>
  </si>
  <si>
    <t>Thermal Energy Storage (TES)</t>
  </si>
  <si>
    <t>Split/Packaged Direct Expansion (DX)</t>
  </si>
  <si>
    <t>Demand Control Ventilation (DCV)</t>
  </si>
  <si>
    <t>Energy Recovery Ventilation (ERV)</t>
  </si>
  <si>
    <t>Business Lighting</t>
  </si>
  <si>
    <t>High Bay Light Emitting Diodes (LED)</t>
  </si>
  <si>
    <t>Pulse Start Metal Halide (PSMH) Lighting</t>
  </si>
  <si>
    <t>Premium Linear Fluorescent Lamps with High Efficiency Electronic Ballasts</t>
  </si>
  <si>
    <t>Compact Fluorescent Lamps (CFL)</t>
  </si>
  <si>
    <t>Business Custom Incentive (BCI)</t>
  </si>
  <si>
    <t>Conservation Research &amp; Development (CRD)</t>
  </si>
  <si>
    <t>Cogeneration &amp; Small Power Production</t>
  </si>
  <si>
    <t>Docket No.</t>
  </si>
  <si>
    <t>List of Measures Evaluated for Technical Potential</t>
  </si>
  <si>
    <t>Exhibit JNF-3, Page 1 of 5</t>
  </si>
  <si>
    <t>Residential EE</t>
  </si>
  <si>
    <t>Measure</t>
  </si>
  <si>
    <t>Description</t>
  </si>
  <si>
    <t>120v Heat Pump Water Heater 50 Gallons</t>
  </si>
  <si>
    <t>Air Sealing-Infiltration Control</t>
  </si>
  <si>
    <t>Standard Heating and Cooling System with Improved Infiltration Control</t>
  </si>
  <si>
    <t>Air-to-Water Heat Pump</t>
  </si>
  <si>
    <t>Energy Star Air-to-Water Heat Pump, 25 SEER, 13 HSPF</t>
  </si>
  <si>
    <t>ASHP - 15 SEER/14.3 SEER2 from base electric resistance</t>
  </si>
  <si>
    <t>ASHP 15 SEER from base electric resistance</t>
  </si>
  <si>
    <t>ASHP - 24 SEER/22.9 SEER2 (from elec resistance)</t>
  </si>
  <si>
    <t>ASHP: 24/22.9 SEER/SEER2, 10.5 HSPF</t>
  </si>
  <si>
    <t>ASHP - 24 SEER/22.9 SEER2, 10.5 HSPF</t>
  </si>
  <si>
    <t>ASHP - CEE Advanced Tier: 17.8 SEER/17 SEER2; 10.0 HSPF</t>
  </si>
  <si>
    <t>CEE Advanced Tier ASHP:17.8/17 SEER/SEER2; 10.0 HSPF</t>
  </si>
  <si>
    <t>ASHP - CEE Advanced Tier: 17.8 SEER/17 SEER2; 10.0 HSPF (from elec resistance)</t>
  </si>
  <si>
    <t>ASHP - CEE Tier 2: 16.8 SEER/16 SEER2; 9.0 HSPF</t>
  </si>
  <si>
    <t>CEE Tier 2 ASHP: 16.8/16 SEER/SEER2; 9.0 HSPF</t>
  </si>
  <si>
    <t>ASHP - CEE Tier 2: 16.8 SEER/16 SEER2; 9.0 HSPF (from elec resistance)</t>
  </si>
  <si>
    <t>ASHP - ENERGY STAR/CEE Tier 1: 16 SEER/15.2 SEER2 (from elect resistance)</t>
  </si>
  <si>
    <t>ENERGY STAR/CEE Tier 1 ASHP: 16/15.2 SEER/SEER2, 9.0 HSPF</t>
  </si>
  <si>
    <t>ASHP - ENERGY STAR/CEE Tier 1: 16 SEER/15.2 SEER2, 9.0 HSPF</t>
  </si>
  <si>
    <t>Basement or Crawlspace Wall Insulation R-15</t>
  </si>
  <si>
    <t>Increased Basement or Crawlspace Wall Insulation (R-15)</t>
  </si>
  <si>
    <t>Bathroom Faucet Aerators</t>
  </si>
  <si>
    <t>Low-Flow Faucet Aerator with Flow Rate of 1.5 gpm</t>
  </si>
  <si>
    <t>CEE Advanced Tier Clothes Dryer</t>
  </si>
  <si>
    <t>CEE Advanced Tier Clothes Washer</t>
  </si>
  <si>
    <t>Tier 3 CEE Clothes washer</t>
  </si>
  <si>
    <t>CEE Tier 3 Refrigerator</t>
  </si>
  <si>
    <t>Residential Tier 3 Refrigerator</t>
  </si>
  <si>
    <t>Ceiling Insulation (R11 to R30)</t>
  </si>
  <si>
    <t>Blown-in insulation in ceiling cavity/attic, existing (1982-1985) homes, bring to current code</t>
  </si>
  <si>
    <t>Ceiling Insulation (R11 to R38)</t>
  </si>
  <si>
    <t>Blown-in insulation in ceiling cavity/attic, existing (1982-1985) homes</t>
  </si>
  <si>
    <t>Ceiling Insulation (R11 to R49)</t>
  </si>
  <si>
    <t>Blown-in insulation in ceiling cavity/attic, existing (1982-1985) homes - Beyond Code</t>
  </si>
  <si>
    <t>Ceiling Insulation (R19 to R30)</t>
  </si>
  <si>
    <t>Blown-in insulation in ceiling cavity/attic, existing (1982-2020) homes, bring to current code</t>
  </si>
  <si>
    <t>Ceiling Insulation (R19 to R38)</t>
  </si>
  <si>
    <t>Blown-in insulation in ceiling cavity/attic, existing (1982-2020) homes</t>
  </si>
  <si>
    <t>Ceiling Insulation (R19 to R49)</t>
  </si>
  <si>
    <t>Blown-in insulation in ceiling cavity/attic, existing (1982-2020) homes - Beyond Code</t>
  </si>
  <si>
    <t>Ceiling Insulation (R2 to R30)</t>
  </si>
  <si>
    <t>Blown-in insulation in ceiling cavity/attic, older (pre-1982) homes, bring to current code</t>
  </si>
  <si>
    <t xml:space="preserve">Ceiling Insulation (R2 to R38) </t>
  </si>
  <si>
    <t>Blown-in insulation in ceiling cavity/attic, older (pre-1982) homes</t>
  </si>
  <si>
    <t>Ceiling Insulation (R2 to R49)</t>
  </si>
  <si>
    <t>Blown-in insulation in ceiling cavity/attic, older (pre-1982) homes - Beyond Code</t>
  </si>
  <si>
    <t>Ceiling Insulation (R30 to R38)</t>
  </si>
  <si>
    <t>Blown-in insulation in ceiling cavity/attic, existing (1986-2020) homes</t>
  </si>
  <si>
    <t>Ceiling Insulation (R30 to R49)</t>
  </si>
  <si>
    <t>Blown-in insulation in ceiling cavity/attic, existing (1986-2020) homes - Beyond Code</t>
  </si>
  <si>
    <t>Ceiling Insulation (R38 to R49)</t>
  </si>
  <si>
    <t>Central AC - CEE Tier 2: 16.8 SEER/16 SEER2</t>
  </si>
  <si>
    <t>Central AC - 24 SEER/22.9 SEER2</t>
  </si>
  <si>
    <t>Central AC - CEE Advanced Tier: 17.8 SEER/17 SEER2</t>
  </si>
  <si>
    <t>Central AC - ENERGY STAR/CEE Tier 1:  16 SEER/15.2 SEER2</t>
  </si>
  <si>
    <t>Central AC Tune Up</t>
  </si>
  <si>
    <t>System tune-up, including coil cleaning, refrigerant charging, and other diagnostics</t>
  </si>
  <si>
    <t>Dehumidifier Recycling</t>
  </si>
  <si>
    <t>No dehumidifier</t>
  </si>
  <si>
    <t>Drain Water Heat Recovery</t>
  </si>
  <si>
    <t>50 Gallon Electric Resistance Heater and Drain Water Heat Exchanger</t>
  </si>
  <si>
    <t>Duct Insulation</t>
  </si>
  <si>
    <t>Standard Electric Heating and Central AC with Insulated Ductwork</t>
  </si>
  <si>
    <t>Duct Repair</t>
  </si>
  <si>
    <t>Duct Repair to eliminate/minimize leaks, includes testing and sealing</t>
  </si>
  <si>
    <t>ECM Circulator Pump</t>
  </si>
  <si>
    <t>Install ECM Circulator Pump</t>
  </si>
  <si>
    <t>Energy Star Air Purifier</t>
  </si>
  <si>
    <t>One Air Purifier meeting ENERGY STAR 2.0 Standards</t>
  </si>
  <si>
    <t>Energy Star Audio-Video Equipment</t>
  </si>
  <si>
    <t>One DVD/Blu-Ray Player meeting current ENERGY STAR Standards</t>
  </si>
  <si>
    <t>Energy Star Bathroom Ventilating Fan</t>
  </si>
  <si>
    <t>Bathroom Exhaust Fan meeting current ENERGY STAR Standards</t>
  </si>
  <si>
    <t>Energy Star Ceiling Fan</t>
  </si>
  <si>
    <t>60" Ceiling Fan Meeting ENERGY STAR 3.1 Standards</t>
  </si>
  <si>
    <t>Energy Star Clothes Dryer</t>
  </si>
  <si>
    <t>One Electric Resistance Clothes Dryer meeting ENERGY STAR 1.1 Standards</t>
  </si>
  <si>
    <t>Energy Star Clothes Washer</t>
  </si>
  <si>
    <t>One Clothes Washer meeting ENERGY STAR 8.1 Standards</t>
  </si>
  <si>
    <t>Energy Star Dehumidifier</t>
  </si>
  <si>
    <t>One Dehumidifier meeting ENERGY STAR 5.0 Standards</t>
  </si>
  <si>
    <t>Energy Star Dishwasher</t>
  </si>
  <si>
    <t>One Dishwasher meeting ENERGY STAR 7.0 Requirements (effective on July 19, 2023), electric water heating</t>
  </si>
  <si>
    <t>Energy Star Dishwasher (Gas Water Heating)</t>
  </si>
  <si>
    <t>One Dishwasher meeting ENERGY STAR 7.0 Requirements, gas water heating</t>
  </si>
  <si>
    <t>Energy Star Door</t>
  </si>
  <si>
    <t>100ft2 of Opaque Door meeting Energy Star Version 6.0 Requirements (U-Value: 0.17)</t>
  </si>
  <si>
    <t>ENERGY STAR EV supply equipment (level 2 charger)</t>
  </si>
  <si>
    <t>Level 2 Electric Vehicle Supply Equipment (EVSE)</t>
  </si>
  <si>
    <t>Energy Star Freezer</t>
  </si>
  <si>
    <t>One Freezer meeting current ENERGY STAR 5.1 Standards</t>
  </si>
  <si>
    <t>Energy Star Ground Source Heat Pump</t>
  </si>
  <si>
    <t>Energy Star GSHP, 17.1 SEER, 12 HSPF</t>
  </si>
  <si>
    <t>Energy Star Imaging Equipment</t>
  </si>
  <si>
    <t>One imaging device meeting current ENERGY STAR Standards</t>
  </si>
  <si>
    <t>Energy Star Monitor</t>
  </si>
  <si>
    <t>One Monitor meeting ENERGY STAR 8.0 Standards</t>
  </si>
  <si>
    <t>Energy Star Personal Computer</t>
  </si>
  <si>
    <t>One Personal Computer meeting ENERGY STAR 8.0 Standards</t>
  </si>
  <si>
    <t>Energy Star Refrigerator</t>
  </si>
  <si>
    <t>One Refrigerator/Freezer meeting ENERGY STAR 5.1 Standards</t>
  </si>
  <si>
    <t>Energy Star Room AC</t>
  </si>
  <si>
    <t>Room AC meeting current ENERGY STAR standards</t>
  </si>
  <si>
    <t>Energy Star Set-Top Receiver</t>
  </si>
  <si>
    <t>One Set-top Box meeting ENERGY STAR 4.1 Standards</t>
  </si>
  <si>
    <t>Energy Star TV</t>
  </si>
  <si>
    <t>One Television meeting ENERGY STAR 9.0 Standards</t>
  </si>
  <si>
    <t>Energy Star Windows</t>
  </si>
  <si>
    <t>100ft2 of Window meeting Energy Star Version 6.0 Requirements (U-Value: 0.27, SHGC: 0.21)</t>
  </si>
  <si>
    <t>Exterior Wall Insulation</t>
  </si>
  <si>
    <t>Increased Exterior Above-Grade Wall Insulation (R-13)</t>
  </si>
  <si>
    <t xml:space="preserve">Filter Whistle </t>
  </si>
  <si>
    <t>Install the Furnace Filter Alarm</t>
  </si>
  <si>
    <t>Floor Insulation</t>
  </si>
  <si>
    <t>Increased Floor Insulation (R-30)</t>
  </si>
  <si>
    <t>Freezer Recycling</t>
  </si>
  <si>
    <t>No Freezer</t>
  </si>
  <si>
    <t>Green Roof</t>
  </si>
  <si>
    <t>Vegetated Roof Surface on top of Standard Roof</t>
  </si>
  <si>
    <t>Heat Pump Clothes Dryer</t>
  </si>
  <si>
    <t>One Heat Pump Clothes Dryer</t>
  </si>
  <si>
    <t>Heat Pump Pool Heater</t>
  </si>
  <si>
    <t>Heat Pump Swimming Pool Heater</t>
  </si>
  <si>
    <t>Heat Pump Tune Up</t>
  </si>
  <si>
    <t>Heat Pump Water Heater 50 Gallons- CEE Advanced Tier</t>
  </si>
  <si>
    <t>CEE Advanced Tier Heat Pump Water Heater 50 Gallons</t>
  </si>
  <si>
    <t>Heat Pump Water Heater 50 Gallons-ENERGY STAR</t>
  </si>
  <si>
    <t>Heat Pump Water Heater 50 Gallons</t>
  </si>
  <si>
    <t>Heat Pump Water Heater 80 Gallons-ENERGY STAR</t>
  </si>
  <si>
    <t>Energy Star Heat Pump Water Heater 80 Gallons</t>
  </si>
  <si>
    <t>Heat Trap</t>
  </si>
  <si>
    <t>High Efficiency Convection Oven</t>
  </si>
  <si>
    <t>One Full-Size Convection Oven meeting ENERGY STAR 3.0 Standards</t>
  </si>
  <si>
    <t>High Efficiency Induction Cooktop</t>
  </si>
  <si>
    <t>One residential induction cooktop</t>
  </si>
  <si>
    <t>Home Energy Management System</t>
  </si>
  <si>
    <t>Typical HVAC by Building Type Controlled by Energy Management System</t>
  </si>
  <si>
    <t>Hot Water Pipe Insulation</t>
  </si>
  <si>
    <t>1' of Insulated Pipe in Unconditioned Spaces, Insulation of R-5</t>
  </si>
  <si>
    <t>HVAC ECM Motor</t>
  </si>
  <si>
    <t>A brushless permanent magnet (ECM) blower motor for electric furnace</t>
  </si>
  <si>
    <t>HVAC Economizer</t>
  </si>
  <si>
    <t>Install residential economizer</t>
  </si>
  <si>
    <t>HVAC Zoning System</t>
  </si>
  <si>
    <t>Install dampers in the ducts, dividing home into multiple zones, each controlled by its own thermostat</t>
  </si>
  <si>
    <t>Indoor Daylight Sensor</t>
  </si>
  <si>
    <t>Install Indoor Daylight Sensors, 500 Watts Controlled</t>
  </si>
  <si>
    <t>Induction Range</t>
  </si>
  <si>
    <t>Residential induction range</t>
  </si>
  <si>
    <t>Instantaneous Hot Water System</t>
  </si>
  <si>
    <t>Kitchen Faucet Aerators</t>
  </si>
  <si>
    <t>LED - 9W_CFL Baseline</t>
  </si>
  <si>
    <t>LED (assume 9W) replacing CFL baseline lamp</t>
  </si>
  <si>
    <t>LED - 9W_Halogen Baseline</t>
  </si>
  <si>
    <t>LED (assume 9W) replacing EISA-2020 compliant baseline lamp</t>
  </si>
  <si>
    <t>LED Specialty Lamps-5W Chandelier</t>
  </si>
  <si>
    <t>5 W Chandelier LED</t>
  </si>
  <si>
    <t>Linear LED</t>
  </si>
  <si>
    <t>Linear LED Lamps in Linear Fluorescent Fixture</t>
  </si>
  <si>
    <t>Low Flow Showerhead</t>
  </si>
  <si>
    <t>Low-Flow Handheld Showerhead, Flow Rate: 1.60 gpm</t>
  </si>
  <si>
    <t>New Construction - Whole Home Improvements - Tier 1</t>
  </si>
  <si>
    <t>Performance-based improvements in new homes - 20% savings</t>
  </si>
  <si>
    <t>New Construction - Whole Home Improvements - Tier 2</t>
  </si>
  <si>
    <t>Performance-based improvements in new homes - 35% savings</t>
  </si>
  <si>
    <t>Occupancy Sensors Switch Mounted</t>
  </si>
  <si>
    <t>Switch Mounted Occupancy Sensor, 500 Watts Controlled</t>
  </si>
  <si>
    <t>Outdoor Lighting Timer</t>
  </si>
  <si>
    <t>Timer on Outdoor Lighting, Controlling 120 Watts</t>
  </si>
  <si>
    <t>Outdoor Motion Sensor</t>
  </si>
  <si>
    <t>Motion Sensor on Outdoor Lighting, Controlling 120 Watts</t>
  </si>
  <si>
    <t>Ozone Laundry</t>
  </si>
  <si>
    <t>Add a New, Single-Unit Ozone Laundry System to the Clothes Washer</t>
  </si>
  <si>
    <t>Programmable Thermostat</t>
  </si>
  <si>
    <t>Standard Heating and Cooling System with Programmable Thermostat</t>
  </si>
  <si>
    <t>Properly Sized CAC</t>
  </si>
  <si>
    <t>Properly Sized Central Air Conditioning</t>
  </si>
  <si>
    <t>Radiant Barrier</t>
  </si>
  <si>
    <t>Reflective Roof</t>
  </si>
  <si>
    <t>Reflective Roof Treatment</t>
  </si>
  <si>
    <t xml:space="preserve">Refrigerator Coil Cleaning </t>
  </si>
  <si>
    <t>Refrigerator Coil Cleaning</t>
  </si>
  <si>
    <t>Refrigerator Recycling</t>
  </si>
  <si>
    <t>No Refrigerator</t>
  </si>
  <si>
    <t>Residential Whole House Fan</t>
  </si>
  <si>
    <t>Standard Central Air Conditioning with Whole House Fan</t>
  </si>
  <si>
    <t>Sealed crawlspace</t>
  </si>
  <si>
    <t>Encapsulated and semi-conditioned crawlspace</t>
  </si>
  <si>
    <t>Smart Breaker</t>
  </si>
  <si>
    <t>Smart Panel</t>
  </si>
  <si>
    <t>Multi-channel device that attaches to customer's circuit breaker to enable monitoring and control of major end-use appliances by customer</t>
  </si>
  <si>
    <t>Smart Power Strip</t>
  </si>
  <si>
    <t>Smart plug strips for entertainment centers and home office</t>
  </si>
  <si>
    <t>Smart Thermostat</t>
  </si>
  <si>
    <t>Standard Heating and Cooling System with Smart Thermostat</t>
  </si>
  <si>
    <t>Solar Attic Fan</t>
  </si>
  <si>
    <t>Standard Central Air Conditioning with Solar Attic Fan</t>
  </si>
  <si>
    <t>Solar Pool Heater</t>
  </si>
  <si>
    <t>Solar Swimming Pool Heater</t>
  </si>
  <si>
    <t>Solar Powered Pool Pumps</t>
  </si>
  <si>
    <t>Solar Powered Pool Pump</t>
  </si>
  <si>
    <t>Solar Thermal Water Heating System</t>
  </si>
  <si>
    <t>Solar Thermal System with Electric Backup</t>
  </si>
  <si>
    <t>Spray Foam Insulation (Base R11)</t>
  </si>
  <si>
    <t>Open cell spray foam along roofline in existing (1982-1985) homes</t>
  </si>
  <si>
    <t>Spray Foam Insulation (Base R19)</t>
  </si>
  <si>
    <t>Spray Foam Insulation (Base R2)</t>
  </si>
  <si>
    <t>Open cell spray foam along roofline in older (pre-1982) homes</t>
  </si>
  <si>
    <t>Spray Foam Insulation (Base R30)</t>
  </si>
  <si>
    <t>Open cell spray foam along roofline in existing (1986-2020) homes</t>
  </si>
  <si>
    <t>Thermostatic Shower Restriction Valve</t>
  </si>
  <si>
    <t>50 Gallon Electric Resistance Heater and Thermostatic Shower Valves</t>
  </si>
  <si>
    <t>Variable Refrigerant Flow (VRF) HVAC Systems</t>
  </si>
  <si>
    <t>Water Heater Blanket</t>
  </si>
  <si>
    <t>50 Gallon Electric Resistance Water Heater with Insulated Tank Wrap</t>
  </si>
  <si>
    <t>Water Heater Thermostat Setback</t>
  </si>
  <si>
    <t>50 Gallon Electric Resistance Water Heater with Temperature Setpoint of 119°F</t>
  </si>
  <si>
    <t>Water Heater Timeclock</t>
  </si>
  <si>
    <t xml:space="preserve">Weather stripping </t>
  </si>
  <si>
    <t>Specific quantity of weather stripping to seal</t>
  </si>
  <si>
    <t xml:space="preserve">Window Caulking </t>
  </si>
  <si>
    <t>Window caulking</t>
  </si>
  <si>
    <t>Window Sun Protection</t>
  </si>
  <si>
    <t>Window Film Applied to Standard Window</t>
  </si>
  <si>
    <t>Exhibit JNF-3, Page 2 of 5</t>
  </si>
  <si>
    <t>Commercial EE</t>
  </si>
  <si>
    <t>1.5HP Open Drip-Proof (ODP) Motor</t>
  </si>
  <si>
    <t>High Efficiency 1.5 HP Open-Drip Proof Motor</t>
  </si>
  <si>
    <t>10HP Open Drip-Proof (ODP) Motor</t>
  </si>
  <si>
    <t>High Efficiency 10 HP Open-Drip Proof Motor</t>
  </si>
  <si>
    <t>20HP Open Drip-Proof (ODP) Motor</t>
  </si>
  <si>
    <t>High Efficiency 20 HP Open-Drip Proof Motor</t>
  </si>
  <si>
    <t>Advanced Rooftop Controller</t>
  </si>
  <si>
    <t>Air Compressor Optimization</t>
  </si>
  <si>
    <t>Performing Routine Maintenance on 20HP Inlet Modulation Fixed-Speed Compressor</t>
  </si>
  <si>
    <t>Air Curtains</t>
  </si>
  <si>
    <t>Air Curtain across door opening</t>
  </si>
  <si>
    <t>Airside Economizer</t>
  </si>
  <si>
    <t>Anti-Sweat Controls</t>
  </si>
  <si>
    <t>One Medium Temperature Reach-In Case with Anti-Sweat Heater Controls</t>
  </si>
  <si>
    <t>Auto Off Time Switch</t>
  </si>
  <si>
    <t>Auto-Off Time Switch on Interior Lighting, 500 Watts Controlled</t>
  </si>
  <si>
    <t>Automatic Door Closer for Walk-in Coolers and Freezers</t>
  </si>
  <si>
    <t>One Medium Temperature Walk-In Refrigerator Door with Auto-Closer</t>
  </si>
  <si>
    <t>Beverage Vending Machine Controls</t>
  </si>
  <si>
    <t>One non-ENERGY STAR beverage vending machine equipped with infrared occupancy sensing controls</t>
  </si>
  <si>
    <t>Bi-Level Lighting Control (Exterior)</t>
  </si>
  <si>
    <t>Bi-Level Controls on Exterior Lighting, 500 Watts Controlled</t>
  </si>
  <si>
    <t>Bi-Level Lighting Control (Interior)</t>
  </si>
  <si>
    <t>Bi-Level Controls on Interior Lighting, 500 Watts Controlled</t>
  </si>
  <si>
    <t>Blown-in insulation in ceiling cavity/attic</t>
  </si>
  <si>
    <t>Blown-in insulation in ceiling cavity/attic - Beyond Code</t>
  </si>
  <si>
    <t>Ceiling Insulation (R2 to R38)</t>
  </si>
  <si>
    <t>Chilled Water Reset</t>
  </si>
  <si>
    <t>One Chiller with Reset of Chilled Water Temperature Setpoint</t>
  </si>
  <si>
    <t>Chiller maintenance</t>
  </si>
  <si>
    <t>O&amp;M improvements to restore chiller performance</t>
  </si>
  <si>
    <t>CO Sensors for Parking Garage Exhaust</t>
  </si>
  <si>
    <t>Enclosed Parking Garage Exhaust with CO Control</t>
  </si>
  <si>
    <t>Commercial Duct Sealing</t>
  </si>
  <si>
    <t>Standard Electric Heating and Central AC with Improved Duct Sealing</t>
  </si>
  <si>
    <t>Commercial Strategic Energy Management</t>
  </si>
  <si>
    <t>Custom measure - Non-lighting</t>
  </si>
  <si>
    <t>Custom Improvement to Facility's Operations</t>
  </si>
  <si>
    <t>Data Center Hot Cold Aisle</t>
  </si>
  <si>
    <t>Equipment configuration that saves HVAC</t>
  </si>
  <si>
    <t>Dedicated Outside Air System (DOAS)</t>
  </si>
  <si>
    <t>Install Dedicated Outside Air System (DOAS)</t>
  </si>
  <si>
    <t>Demand Controlled Circulating Systems</t>
  </si>
  <si>
    <t>Recirculation Pump with Demand Control Mechanism</t>
  </si>
  <si>
    <t>Demand Controlled Ventilation</t>
  </si>
  <si>
    <t>Return Air System with CO2 Sensors</t>
  </si>
  <si>
    <t>Demand Defrost</t>
  </si>
  <si>
    <t>Walk-In Freezer System with Demand-Controlled Electric Defrost Cycle</t>
  </si>
  <si>
    <t>Destratification Fans</t>
  </si>
  <si>
    <t>Destratification Fans improve temperature distribution by circulating warmer air from the ceiling back down to the floor level</t>
  </si>
  <si>
    <t>Door Gasket (Cooler)</t>
  </si>
  <si>
    <t>New Door Gasket on One-Door Medium Temperature Reach-In Case</t>
  </si>
  <si>
    <t>Door Gasket (Freezer)</t>
  </si>
  <si>
    <t>Drain water heat recovery</t>
  </si>
  <si>
    <t>Hot Water Loop with 50 Gallon Electric Resistance Heater and Drain Water Heat Exchanger</t>
  </si>
  <si>
    <t>Dual Enthalpy Economizer</t>
  </si>
  <si>
    <t>Standard HVAC Unit with an economizer and dual enthalpy differential control</t>
  </si>
  <si>
    <t>Standard Electric Heating and Central AC with Insulated Ductwork (R-8)</t>
  </si>
  <si>
    <t>Ductless Mini-Split AC</t>
  </si>
  <si>
    <t>Ductless Mini-Split AC, 4 Ton, 16 SEER</t>
  </si>
  <si>
    <t>Ductless Mini-Split HP</t>
  </si>
  <si>
    <t>Ductless Mini-Split HP, 17 SEER, 9.5 HSPF</t>
  </si>
  <si>
    <t>DX Coil Cleaning</t>
  </si>
  <si>
    <t>ECM Motors on Furnaces</t>
  </si>
  <si>
    <t>Variable Speed Electronically Commutated Motor for an Electric Furnace</t>
  </si>
  <si>
    <t>Efficient Battery Charger</t>
  </si>
  <si>
    <t>Efficient Exhaust Hood</t>
  </si>
  <si>
    <t>Kitchen ventilation with automatically adjusting fan controls</t>
  </si>
  <si>
    <t>Efficient Motor Belts</t>
  </si>
  <si>
    <t>Synchronous belt, 98% efficiency</t>
  </si>
  <si>
    <t>Efficient New Construction Lighting</t>
  </si>
  <si>
    <t>Efficient New Construction Lighting, 15% Better than Code</t>
  </si>
  <si>
    <t>Energy Recovery Ventilation System (ERV)</t>
  </si>
  <si>
    <t>Unitary Cooling Equipment that Incorporates Energy Recovery</t>
  </si>
  <si>
    <t>Energy Star Combination Oven</t>
  </si>
  <si>
    <t>Energy Star Combination Oven meeting ENERGY STAR Version 3.0 Standards</t>
  </si>
  <si>
    <t>Energy Star Commercial Clothes Washer</t>
  </si>
  <si>
    <t>One Commercial Clothes Washer meeting current ENERGY STAR Version 8.1 Standards</t>
  </si>
  <si>
    <t>Energy Star Commercial Dishwasher</t>
  </si>
  <si>
    <t>One Commercial Dishwasher meeting ENERGY STAR Version 3.0 Standards</t>
  </si>
  <si>
    <t>Energy Star Commercial Glass Door Freezer</t>
  </si>
  <si>
    <t>One Glass Door Freezer meeting ENERGY STAR Version 5.0 Standards</t>
  </si>
  <si>
    <t>Energy Star Commercial Glass Door Refrigerator</t>
  </si>
  <si>
    <t>One Glass Door Refrigerator meeting ENERGY STAR Version 5.0 Standards</t>
  </si>
  <si>
    <t>Energy Star Commercial Solid Door Freezer</t>
  </si>
  <si>
    <t>One Solid Door Freezer meeting ENERGY STAR Version 5.0 Standards</t>
  </si>
  <si>
    <t>Energy Star Commercial Solid Door Refrigerator</t>
  </si>
  <si>
    <t>One Solid Door Refrigerator meeting ENERGY STAR Version 5.0 Standards</t>
  </si>
  <si>
    <t>Energy Star convection oven</t>
  </si>
  <si>
    <t>Energy Star convection oven meeting ENERGY STAR Version 3.0 Standards</t>
  </si>
  <si>
    <t>Energy Star EV Chargers</t>
  </si>
  <si>
    <t>Energy Star Fryer</t>
  </si>
  <si>
    <t>One Standard Vat Electric Fryer meeting ENERGY STAR Version 3.0 Standards</t>
  </si>
  <si>
    <t>Energy Star Griddle</t>
  </si>
  <si>
    <t>One Griddle meeting current ENERGY STAR Version 1.2 Standards</t>
  </si>
  <si>
    <t>Energy Star Hot Food Holding Cabinet</t>
  </si>
  <si>
    <t>One Hot Food Holding Cabinet meeting current ENERGY STAR Version 2.0 Standards</t>
  </si>
  <si>
    <t>Energy Star Ice Maker</t>
  </si>
  <si>
    <t>One Continuous Self-Contained Ice Maker meeting ENERGY STAR Version 3.0 Standards</t>
  </si>
  <si>
    <t>ENERGY STAR Imaging Equipment</t>
  </si>
  <si>
    <t>Energy Star LED Directional Lamp</t>
  </si>
  <si>
    <t>Energy Star 7.6W Directional LED lamp</t>
  </si>
  <si>
    <t>Energy Star Monitors</t>
  </si>
  <si>
    <t>Energy Star PCs</t>
  </si>
  <si>
    <t>One Personal Computer (desktop or laptop) meeting current ENERGY STARÂ® Standards</t>
  </si>
  <si>
    <t>Energy Star room AC</t>
  </si>
  <si>
    <t>Energy Star Servers</t>
  </si>
  <si>
    <t>One Server meeting ENERGY STAR 2.0 Standards</t>
  </si>
  <si>
    <t>Energy Star Steamer</t>
  </si>
  <si>
    <t>One 4-Pan Electric Steamer meeting ENERGY STARÂ® 2.0 Standards</t>
  </si>
  <si>
    <t>Energy Star Uninterruptable Power Supply</t>
  </si>
  <si>
    <t>Standard Desktop Plugged into Energy Star Uninterruptable Power Supply at 25% Load</t>
  </si>
  <si>
    <t>Energy Star Vending Machine</t>
  </si>
  <si>
    <t>One Refrigerated Vending Machine meeting ENERGY STAR Version 4.0 Standards</t>
  </si>
  <si>
    <t>ENERGY STAR Water Cooler</t>
  </si>
  <si>
    <t>One Storage Type Hot/Cold Water Cooler Unit meeting ENERGY STAR Version 3.0 Standards</t>
  </si>
  <si>
    <t>Energy Star windows</t>
  </si>
  <si>
    <t>Engine Block Timer</t>
  </si>
  <si>
    <t>Plug-in timer that activates engine block timer to reduce unnecessary run time</t>
  </si>
  <si>
    <t>Escalator Motor Efficiency Controller</t>
  </si>
  <si>
    <t>Install Escalator Motor Efficiency Controller</t>
  </si>
  <si>
    <t>Facility Commissioning</t>
  </si>
  <si>
    <t>Perform facility commissioning to optimize building operations in new facilities</t>
  </si>
  <si>
    <t>Facility Energy Management System</t>
  </si>
  <si>
    <t>Faucet Aerator</t>
  </si>
  <si>
    <t>Low-flow lavatory faucet aerator, flow rate: 1.0 gpm</t>
  </si>
  <si>
    <t>Floating Head Pressure Controls</t>
  </si>
  <si>
    <t>Medium-Temperature Refrigeration System with 5HP Compressor and Adjustable Condenser Head Pressure Control Valve</t>
  </si>
  <si>
    <t>Increased Floor Insulation (R-19)</t>
  </si>
  <si>
    <t>Geothermal Heat Pump</t>
  </si>
  <si>
    <t>Green roof</t>
  </si>
  <si>
    <t>HE Air Cooled Chiller - All Compressor Types - 100 Tons</t>
  </si>
  <si>
    <t>HE Air Cooled Chiller - Air Compressor Types - 100 Tons</t>
  </si>
  <si>
    <t>HE DX 11.25-20.0 Tons Elec Heat</t>
  </si>
  <si>
    <t>High Efficiency Packaged or Split DX Unit, 15 Tons, 11.5 SEER</t>
  </si>
  <si>
    <t>HE DX 11.25-20.0 Tons Other Heat</t>
  </si>
  <si>
    <t>HE DX 5.4-11.25 Tons Elect Heat</t>
  </si>
  <si>
    <t>High Efficiency Packaged or Split DX Unit, 7.5 Tons, 12 SEER</t>
  </si>
  <si>
    <t>HE DX 5.4-11.25 Tons Other Heat</t>
  </si>
  <si>
    <t>HE DX Less than 5.4 Tons Elect Heat</t>
  </si>
  <si>
    <t>High Efficiency Packaged or Split DX Unit, 5 Tons, 14.5 SEER</t>
  </si>
  <si>
    <t>HE DX Less than 5.4 Tons Other Heat</t>
  </si>
  <si>
    <t>HE Water Cooled Chiller - Centrifugal Compressor - 200 Tons</t>
  </si>
  <si>
    <t>Water Cooled Centrifugal Chiller with Integral VFD, 200 Tons</t>
  </si>
  <si>
    <t>HE Water Cooled Chiller - Centrifugal Compressor - 500 Tons</t>
  </si>
  <si>
    <t>Water Cooled Centrifugal Chiller with Integral VFD, 500 Tons</t>
  </si>
  <si>
    <t>HE Water Cooled Chiller - Rotary or Screw Compressor - 175 Tons</t>
  </si>
  <si>
    <t>Water Cooled Positive Displacement Chiller with Integral VFD, 175 Tons</t>
  </si>
  <si>
    <t>HE Water Cooled Chiller - Rotary or Screw Compressor - 50 Tons</t>
  </si>
  <si>
    <t>Water Cooled Positive Displacement Chiller with Integral VFD, 50 Tons</t>
  </si>
  <si>
    <t>Heat Pump Pool Heater Commercial</t>
  </si>
  <si>
    <t>High Efficiency Pool Heater Eff. &gt;=84%</t>
  </si>
  <si>
    <t>Heat Pump Water Heater</t>
  </si>
  <si>
    <t>Efficient 50 Gallon Electric Heat Pump Water Heater</t>
  </si>
  <si>
    <t>High Efficiency Air Compressor</t>
  </si>
  <si>
    <t>20 HP VFD Air Compressor</t>
  </si>
  <si>
    <t>High Efficiency Data Center Cooling</t>
  </si>
  <si>
    <t>High Efficiency CRAC (computer room air conditioner)</t>
  </si>
  <si>
    <t>High Efficiency PTAC</t>
  </si>
  <si>
    <t>High Efficiency PTHP</t>
  </si>
  <si>
    <t>High Efficiency Refrigeration Compressor_Discus</t>
  </si>
  <si>
    <t>High Efficiency Refrigeration Compressors</t>
  </si>
  <si>
    <t>High Efficiency Refrigeration Compressor_Scroll</t>
  </si>
  <si>
    <t>High Speed Fans</t>
  </si>
  <si>
    <t>High Speed Fan, 24" - 35" Blade Diameter</t>
  </si>
  <si>
    <t>Hot water pipe insulation</t>
  </si>
  <si>
    <t>1' of Insulated Pipe in Unconditioned Spaces, Insulation of R-4</t>
  </si>
  <si>
    <t>Hotel Card Energy Control Systems</t>
  </si>
  <si>
    <t>Guest Room HVAC Unit Controlled by Hotel-Key-Card Activated Energy Control System</t>
  </si>
  <si>
    <t>Indoor daylight sensor</t>
  </si>
  <si>
    <t>Induction Cooktops</t>
  </si>
  <si>
    <t>Efficient Induction Cooktop</t>
  </si>
  <si>
    <t>Infiltration Reduction - Air Sealing</t>
  </si>
  <si>
    <t>Reduced leakage through caulking, weather-stripping</t>
  </si>
  <si>
    <t>Instantaneous Hot Water System Commercial</t>
  </si>
  <si>
    <t>LED - 14W_CFL Baseline</t>
  </si>
  <si>
    <t>LED (assume 14W) replacing CFL</t>
  </si>
  <si>
    <t>LED - 9W Flood_CFL Baseline</t>
  </si>
  <si>
    <t>LED (assume 9W) replacing CFL</t>
  </si>
  <si>
    <t>LED Canopy Lighting (Exterior)</t>
  </si>
  <si>
    <t>One 67.2W LED Canopy Light</t>
  </si>
  <si>
    <t>LED Display Lighting (Exterior)</t>
  </si>
  <si>
    <t>One Letter of LED Signage, &lt; 2ft in Height</t>
  </si>
  <si>
    <t>LED Display Lighting (Interior)</t>
  </si>
  <si>
    <t>LED Exit Sign</t>
  </si>
  <si>
    <t>One 5W Single-Sided LED Exit Sign</t>
  </si>
  <si>
    <t>LED Exterior Wall Packs</t>
  </si>
  <si>
    <t>One 35W LED Wall Pack</t>
  </si>
  <si>
    <t>LED High Bay_HID Baseline</t>
  </si>
  <si>
    <t>One 140W High Bay LED Fixture</t>
  </si>
  <si>
    <t>LED High Bay_LF Baseline</t>
  </si>
  <si>
    <t>LED Linear - Fixture Replacement</t>
  </si>
  <si>
    <t>2x4 LED Troffer</t>
  </si>
  <si>
    <t>LED Linear - Lamp Replacement</t>
  </si>
  <si>
    <t>Linear LED (16W)</t>
  </si>
  <si>
    <t>LED Parking Lighting</t>
  </si>
  <si>
    <t>One 160W LED Area Light</t>
  </si>
  <si>
    <t>LEED New Construction Whole Building</t>
  </si>
  <si>
    <t>Light Tube</t>
  </si>
  <si>
    <t>One 14" Light Tube, Delivering light to 250 S.F. of Commercial Space</t>
  </si>
  <si>
    <t>Low Flow Shower Head</t>
  </si>
  <si>
    <t>Low-Flow Handheld Showerhead, Flow Rate: 1.50 gpm</t>
  </si>
  <si>
    <t>Low-Flow Pre-Rinse Sprayers</t>
  </si>
  <si>
    <t>Low-Flow Pre-Rinse Sprayer with Flow Rate of 1.6 gpm</t>
  </si>
  <si>
    <t>Network PC Power Management</t>
  </si>
  <si>
    <t>One computer and monitor attached to centralized energy management system that controls when desktop computers and monitors plugged into a n</t>
  </si>
  <si>
    <t>Networked Lighting Controls</t>
  </si>
  <si>
    <t>Install Networked Lighting Controls System on Interior Lighting, 500 Watts Controlled</t>
  </si>
  <si>
    <t>Night Covers for Display Cases</t>
  </si>
  <si>
    <t>One Open Vertical Case with Night Covers</t>
  </si>
  <si>
    <t>Occupancy Sensors, Ceiling Mounted</t>
  </si>
  <si>
    <t>Ceiling Mounted Occupancy Sensor, 500 Watts Controlled</t>
  </si>
  <si>
    <t>Occupancy Sensors, Switch Mounted</t>
  </si>
  <si>
    <t>Outdoor Lighting Controls</t>
  </si>
  <si>
    <t>Install Exterior Photocell Dimming Controls, 500 Watts Controlled</t>
  </si>
  <si>
    <t>Outdoor motion sensor</t>
  </si>
  <si>
    <t>Install Exterior Motion Sensor, 500 Watts Controlled</t>
  </si>
  <si>
    <t>Ozone Laundry Commercial</t>
  </si>
  <si>
    <t>Add a new ozone laundry system onto a commercial clothes washer</t>
  </si>
  <si>
    <t>Programmable thermostat</t>
  </si>
  <si>
    <t>Pre-set programmable thermostat that replaces manual thermostat</t>
  </si>
  <si>
    <t>PSC to ECM Evaporator Fan Motor (Reach-In)</t>
  </si>
  <si>
    <t>Medium Temperature Reach-In Case with equivalent size Electronically Commutated Evaporator Fan Motor</t>
  </si>
  <si>
    <t>PSC to ECM Evaporator Fan Motor (Walk-In, Refrigerator)</t>
  </si>
  <si>
    <t>Medium Temperature Walk-In Case with Electronically Commutated Evaporator Fan Motor</t>
  </si>
  <si>
    <t>Q-Sync Evaporator Fan Motor</t>
  </si>
  <si>
    <t>Medium Temperature Reach-In Case with equivalent size Q-Sync Evaporator Fan Motor</t>
  </si>
  <si>
    <t>Refrigerated Display Case LED Lighting</t>
  </si>
  <si>
    <t>60" Refrigerated Case LED Strip</t>
  </si>
  <si>
    <t>Refrigerated Display Case Lighting Controls</t>
  </si>
  <si>
    <t>Occupancy Sensors for Refrigerated Case Lighting to reduce run time</t>
  </si>
  <si>
    <t>Refrigeration Commissioning</t>
  </si>
  <si>
    <t>Commissioned Refrigeration System</t>
  </si>
  <si>
    <t>Refrigeration Economizer</t>
  </si>
  <si>
    <t>Walk-in refrigerator with economizer</t>
  </si>
  <si>
    <t>Regenerative Drive Elevator Motor</t>
  </si>
  <si>
    <t>Regenerative drive produced energy when motor in overhaul condition</t>
  </si>
  <si>
    <t>Retro-Commissioning (Existing Construction)</t>
  </si>
  <si>
    <t>Perform facility retro-commissioning, including assessment, process improvements, and optimization of energy-consuming equipment and systems</t>
  </si>
  <si>
    <t>Roof Insulation</t>
  </si>
  <si>
    <t>Roof Insulation (built-up roof applicable to flat/low slope roofs)</t>
  </si>
  <si>
    <t>Server Virtualization</t>
  </si>
  <si>
    <t>2 Virtual Host Server</t>
  </si>
  <si>
    <t>Smart Strip Plug Outlet</t>
  </si>
  <si>
    <t>One Smart Strip Plug Outlet</t>
  </si>
  <si>
    <t>Smart thermostat</t>
  </si>
  <si>
    <t>Thermostats that include "smart" features such as occupancy sensors, geo-fencing, multi-zone sensors</t>
  </si>
  <si>
    <t>Solar Pool Heater Commercial</t>
  </si>
  <si>
    <t>Solar Powered Pool Pump Motor</t>
  </si>
  <si>
    <t>Solar Thermal Water Heating System Commercial</t>
  </si>
  <si>
    <t>Strip Curtains - Freezers</t>
  </si>
  <si>
    <t>Walk-in freezer with strip curtains at least 0.06 inches thick covering the entire area of the doorway</t>
  </si>
  <si>
    <t>Strip Curtains - Refrigerators</t>
  </si>
  <si>
    <t>Walk-in cooler with strip curtains at least 0.06 inches thick covering the entire area of the doorway</t>
  </si>
  <si>
    <t>Suction Pipe Insulation - Freezers</t>
  </si>
  <si>
    <t>Suction Pipe Insulation - Refrigerators</t>
  </si>
  <si>
    <t>Thermal Energy Storage</t>
  </si>
  <si>
    <t>Deploy thermal energy storage technology (ice harvester, etc.) to shift load</t>
  </si>
  <si>
    <t>Thermostatic Shower Restriction Valve Commercial</t>
  </si>
  <si>
    <t>Hot Water Loop with 50 Gallon Electric Resistance Heater and Pressure Balance Shower Valves</t>
  </si>
  <si>
    <t>Time Clock Control</t>
  </si>
  <si>
    <t>Time Clock Controlled Lighting, 500 Watts Controlled</t>
  </si>
  <si>
    <t>VAV System</t>
  </si>
  <si>
    <t>Variable Air Volume Distribution System</t>
  </si>
  <si>
    <t>VFD on Cooling Tower Fans</t>
  </si>
  <si>
    <t>Cooling Tower Fans with VFD Control</t>
  </si>
  <si>
    <t>VFD on HVAC Pump</t>
  </si>
  <si>
    <t>VSD Controlled Compressor</t>
  </si>
  <si>
    <t>Refrigeration System with VSD Control</t>
  </si>
  <si>
    <t>Wall Insulation</t>
  </si>
  <si>
    <t>Increased Exterior Above-Grade Wall Insulation</t>
  </si>
  <si>
    <t>Warehouse Loading Dock Seals</t>
  </si>
  <si>
    <t>Seals to reduce infiltration losses at loading dock</t>
  </si>
  <si>
    <t>Water Cooled Refrigeration Heat Recovery</t>
  </si>
  <si>
    <t>The heat reclaim system transfers waste heat from refrigeration system to space heating or hot water</t>
  </si>
  <si>
    <t>Water Heater Setback</t>
  </si>
  <si>
    <t>A 50 gallon electric hot water tank with a thermostat setting reduced to no lower than 120 degrees.</t>
  </si>
  <si>
    <t>Water source heat pump</t>
  </si>
  <si>
    <t>Water Source Heat Pump, 2.5 Tons, 17.4 EER, 4.4 COP</t>
  </si>
  <si>
    <t>Waterside Economizer</t>
  </si>
  <si>
    <t>Window shade film</t>
  </si>
  <si>
    <t>Window Film with SHGC of 0.35 Applied to Standard Window</t>
  </si>
  <si>
    <t>Zero Energy Doors</t>
  </si>
  <si>
    <t>Install zero energy doors for a reach-in refrigerated cooler or freezer</t>
  </si>
  <si>
    <t>Exhibit JNF-3, Page 3 of 5</t>
  </si>
  <si>
    <t>Industrial EE Measures</t>
  </si>
  <si>
    <t>3-phase High Frequency Battery Charger - 1 shift</t>
  </si>
  <si>
    <t>3-phase High Frequency Battery Charger</t>
  </si>
  <si>
    <t>Air curtains</t>
  </si>
  <si>
    <t>Airside economizer</t>
  </si>
  <si>
    <t>Auto Closer on Refrigerator Door</t>
  </si>
  <si>
    <t>Install Exterior Bi-Level Lighting Control, 500 Watts Controlled</t>
  </si>
  <si>
    <t>Cogged Belt on 15hp ODP Motor</t>
  </si>
  <si>
    <t>15HP ODP Motor with Cogged Belts Installed on Supply and/or Return Air Fans</t>
  </si>
  <si>
    <t>Cogged Belt on 40hp ODP Motor</t>
  </si>
  <si>
    <t>40HP ODP Motor with Cogged Belts Installed on Supply and/or Return Air Fans</t>
  </si>
  <si>
    <t>Compressed Air Desiccant Dryer</t>
  </si>
  <si>
    <t>heated regenerative desiccant dryer without dew point demand controls</t>
  </si>
  <si>
    <t>Compressed Air No-Loss Condensate Drains</t>
  </si>
  <si>
    <t>Install no-loss condensate drains</t>
  </si>
  <si>
    <t>Compressed Air Storage Tank</t>
  </si>
  <si>
    <t>20 HP Inlet Modulation Fixed-Speed Compressor with Receiver Tank</t>
  </si>
  <si>
    <t>Custom Measure - Non-Lighting</t>
  </si>
  <si>
    <t>Dairy Refrigeration Heat Recovery</t>
  </si>
  <si>
    <t>refrigeration equipment with refrigeration heat recovery tank installed</t>
  </si>
  <si>
    <t>Dew Point Sensor Control for Dessicant CA Dryer</t>
  </si>
  <si>
    <t>1000 CFM Heated Desicant Air Dryer with Dew Point Controls</t>
  </si>
  <si>
    <t>Drip Irrigation Nozzles</t>
  </si>
  <si>
    <t>Flow Control Nozzles</t>
  </si>
  <si>
    <t>Efficient Compressed Air Nozzles</t>
  </si>
  <si>
    <t>1/4" Engineered Air Nozzle</t>
  </si>
  <si>
    <t>Electric Actuators</t>
  </si>
  <si>
    <t>Electric Actuator</t>
  </si>
  <si>
    <t>Energy Efficient Laboratory Fume Hood</t>
  </si>
  <si>
    <t>Variable Air Volume High Performance Fume Hood</t>
  </si>
  <si>
    <t>Energy Efficient Transformers</t>
  </si>
  <si>
    <t>Energy Efficient Dry Type Transformer (CSL-3)</t>
  </si>
  <si>
    <t>Energy Recovery Ventilation System</t>
  </si>
  <si>
    <t>Energy Star room ac</t>
  </si>
  <si>
    <t>An engine block heater operated by an outdoor plug-in timer</t>
  </si>
  <si>
    <t>Perform facility commissioning</t>
  </si>
  <si>
    <t>Fan Thermostat Controller</t>
  </si>
  <si>
    <t>Typical HVAC by Building Type with Fan Thermostat Controller Installed</t>
  </si>
  <si>
    <t>Floating Head Pressure Controller</t>
  </si>
  <si>
    <t>Grain Bin Aeration Control System</t>
  </si>
  <si>
    <t>Grain Storage Fan System with Automatic Controls</t>
  </si>
  <si>
    <t>HE Air Cooled Chiller - All Compressor Types - 300 Tons</t>
  </si>
  <si>
    <t>Air Cooled Positive Displacement Chiller with Integral VFD, 300 Tons, 13.7 EER</t>
  </si>
  <si>
    <t>High Bay Occupancy Sensors, Ceiling Mounted</t>
  </si>
  <si>
    <t>Ceiling Mounted Occupancy Sensor, 800 Watts Controlled</t>
  </si>
  <si>
    <t>High Efficiency Refrigeration Compressor - Discus</t>
  </si>
  <si>
    <t>High Efficiency Refrigeration Compressor - Scroll</t>
  </si>
  <si>
    <t>High Efficiency Welder</t>
  </si>
  <si>
    <t>High Volume Low Speed Fan (HVLS)</t>
  </si>
  <si>
    <t>20' High Volume Low Speed Fan</t>
  </si>
  <si>
    <t>Indoor Agriculture - LED Grow Lights</t>
  </si>
  <si>
    <t>LED grow light</t>
  </si>
  <si>
    <t>Industrial Duct Sealing</t>
  </si>
  <si>
    <t>Injection Mold and Extruder Barrel Wraps</t>
  </si>
  <si>
    <t>2' Diameter, 20' Long Machine Barrel with 1" Insulation</t>
  </si>
  <si>
    <t>Insulated Pellet Dryer Tanks and Ducts</t>
  </si>
  <si>
    <t>Insulation for Pellet Tank and Duct</t>
  </si>
  <si>
    <t>LED exit sign</t>
  </si>
  <si>
    <t>2x4 LED Troffer Fixture</t>
  </si>
  <si>
    <t>LEED Qualifying New Construction</t>
  </si>
  <si>
    <t>One 14" Light Tube, Delivering light to 250 S.F. of Industrial Space</t>
  </si>
  <si>
    <t>Low Energy Livestock Waterer</t>
  </si>
  <si>
    <t>Install Thermostatically Controlled Livestock Watering System</t>
  </si>
  <si>
    <t>Low Pressure Sprinkler Nozzles</t>
  </si>
  <si>
    <t>Low Pressure Irrigation Nozzles operate at 35 psi or lower</t>
  </si>
  <si>
    <t>Low Pressure-drop Filters</t>
  </si>
  <si>
    <t>20 HP Inlet Modulation Fixed-Speed Compressor with Low Pressure Drop Filter</t>
  </si>
  <si>
    <t>Milk Pre-Cooler</t>
  </si>
  <si>
    <t>Installed pre-cooler heat exchanger</t>
  </si>
  <si>
    <t>Occupancy sensors, switch mounted</t>
  </si>
  <si>
    <t>Packaged Terminal AC</t>
  </si>
  <si>
    <t>High Efficiency Packaged Terminal AC</t>
  </si>
  <si>
    <t>Process Cooling Ventilation Reduction</t>
  </si>
  <si>
    <t>Standard Process Cooling with Reduced Ventilation</t>
  </si>
  <si>
    <t>Perform Facility Retro-commissioning</t>
  </si>
  <si>
    <t>Roof insulation</t>
  </si>
  <si>
    <t>Strategic Energy Management</t>
  </si>
  <si>
    <t>SEM goal setting and tracking</t>
  </si>
  <si>
    <t>Synchronous Belt on 15hp ODP Motor</t>
  </si>
  <si>
    <t>15 HP Open-Drip Proof Motor with Synchronous Belts Installed on Supply and/or Return Air Fans</t>
  </si>
  <si>
    <t>Synchronous Belt on 5hp ODP Motor</t>
  </si>
  <si>
    <t>5 HP Open-Drip Proof Motor with Synchronous Belts Installed on Supply and/or Return Air Fans</t>
  </si>
  <si>
    <t>Synchronous Belt on 75hp ODP Motor</t>
  </si>
  <si>
    <t>75 HP Open-Drip Proof Motor with Synchronous Belts Installed on Supply and/or Return Air Fans</t>
  </si>
  <si>
    <t>Thermal energy storage</t>
  </si>
  <si>
    <t>VFD on Air Compressor</t>
  </si>
  <si>
    <t>VFD on HVAC Fan</t>
  </si>
  <si>
    <t>5 HP HVAC Fan Motor, with VFD Control</t>
  </si>
  <si>
    <t>VFD on process pump</t>
  </si>
  <si>
    <t>20 HP Process Pump Equipped with VFD Control</t>
  </si>
  <si>
    <t>Waterside economizer</t>
  </si>
  <si>
    <t>Exhibit JNF-3, Page 4 of 5</t>
  </si>
  <si>
    <t>Residential DR Measures</t>
  </si>
  <si>
    <t>Central air conditioner - Load Shed</t>
  </si>
  <si>
    <t>Direct load control program where utility provides day ahead notification that it will send remote signal to shed AC unit load during peak usage period.</t>
  </si>
  <si>
    <t>Central Heating - Load Shed</t>
  </si>
  <si>
    <t xml:space="preserve">Direct load control program where utility provides day ahead notification that it will send remote signal to shed AC unit load during peak usage period. </t>
  </si>
  <si>
    <t>Central air conditioner - 50% cycling</t>
  </si>
  <si>
    <t>Direct load control program where utility provides day ahead notification that it will send remote signal to cycle AC unit during peak usage period</t>
  </si>
  <si>
    <t>Central Heating - 50% cycling</t>
  </si>
  <si>
    <t>Smart thermostats - Utility Installation</t>
  </si>
  <si>
    <t>Similar to AC load control program, but allows customers to participate using a compatible smart thermostat rather than an AC switch</t>
  </si>
  <si>
    <t>Smart thermostats – BYOT</t>
  </si>
  <si>
    <t>CPP + Tech</t>
  </si>
  <si>
    <t>Electricity rate that varies based on time of day. Can be same rate schedule for every day during a given season (time of use, or TOU) and with critical peak pricing (CPP) days when peak period rates are substantially higher for a limited number of days per year (customers receive advance notification of CPP event). Customers also receive technology that they can pre-program to curtail load when an event is called.</t>
  </si>
  <si>
    <t>Water heater control</t>
  </si>
  <si>
    <t>Load control installed on a water heater (integrated or external switch)</t>
  </si>
  <si>
    <t>Pool pump switches</t>
  </si>
  <si>
    <t>Load control program with switch installed on pool pump</t>
  </si>
  <si>
    <t>Room AC</t>
  </si>
  <si>
    <t>Load control program that is focused on room AC units rather than central AC</t>
  </si>
  <si>
    <t>Managed EV Charging – switch</t>
  </si>
  <si>
    <t>Load control switch that is installed on an EV charger</t>
  </si>
  <si>
    <t>Managed EV Charging – telematics</t>
  </si>
  <si>
    <t>Direct load control program leveraging EV smart charging software</t>
  </si>
  <si>
    <t>Battery Storage with PV</t>
  </si>
  <si>
    <t>PV charges battery and battery discharges to grid</t>
  </si>
  <si>
    <t>Central Heating - Load Shed*</t>
  </si>
  <si>
    <t>Central Heating - 50% cycling*</t>
  </si>
  <si>
    <t>Smart thermostats - Utility Installation*</t>
  </si>
  <si>
    <t>Smart thermostats – BYOT*</t>
  </si>
  <si>
    <t>Auto DR</t>
  </si>
  <si>
    <t>Custom load control of specific end-uses/processes that is triggered by utility signal to building management system; customer can sometimes opt-out of specific events</t>
  </si>
  <si>
    <t>Firm Service Level</t>
  </si>
  <si>
    <t>Customer commits to a maximum usage level during peak periods and, when notified by the utility, agrees to cut usage to that level.</t>
  </si>
  <si>
    <t>Guaranteed Load Drop</t>
  </si>
  <si>
    <t>Customer agrees to reduce usage by an agreed upon amount when notified</t>
  </si>
  <si>
    <t>Exhibit JNF-3, Page 5 of 5</t>
  </si>
  <si>
    <t>Residential DSRE Measures</t>
  </si>
  <si>
    <t>PV System</t>
  </si>
  <si>
    <t>Roof-mounted system, including multiple panels, AC/DC inverter, racking system, and electrical system interconnections</t>
  </si>
  <si>
    <t>Battery Storage from PV System</t>
  </si>
  <si>
    <t>Lithium-ion battery system designed to integrate with an on-site PV system to store and discharge excess energy from PV generation</t>
  </si>
  <si>
    <t>Non-Residential DSRE Measures</t>
  </si>
  <si>
    <t>CHP – Fuel Cell</t>
  </si>
  <si>
    <t>An electrochemical cell-based generator that reacts hydrogen fuel with oxygen</t>
  </si>
  <si>
    <t>CHP – Micro Turbine</t>
  </si>
  <si>
    <t>Small combustion turbine that burns gaseous or liquid fuel to drive a generator</t>
  </si>
  <si>
    <t>CHP – Gas Turbine</t>
  </si>
  <si>
    <t>A combustion turbine that burns gaseous or liquid fuel to drive a generator</t>
  </si>
  <si>
    <t>CHP – Reciprocating Engine</t>
  </si>
  <si>
    <t>An engine that uses one or more pistons to convert pressure into rotational motion</t>
  </si>
  <si>
    <t>CHP - Steam Turbine</t>
  </si>
  <si>
    <t>A turbine that extracts thermal energy from pressured steam to drive a generator</t>
  </si>
  <si>
    <t>2025-2034 Goal Scenarios and Potential Programs</t>
  </si>
  <si>
    <t>Cumulative</t>
  </si>
  <si>
    <t>RIM</t>
  </si>
  <si>
    <t xml:space="preserve">Residential </t>
  </si>
  <si>
    <t>Commercial/Industrial</t>
  </si>
  <si>
    <t>Annual GWh</t>
  </si>
  <si>
    <t>TRC</t>
  </si>
  <si>
    <t>PROPOSED</t>
  </si>
  <si>
    <t>Goals Scenario:</t>
  </si>
  <si>
    <t>Program:</t>
  </si>
  <si>
    <t>Summer MW*</t>
  </si>
  <si>
    <t>Winter MW*</t>
  </si>
  <si>
    <t>Annual GWh*</t>
  </si>
  <si>
    <t>Program Cost Estimate</t>
  </si>
  <si>
    <t>Program Measures</t>
  </si>
  <si>
    <t>HVAC</t>
  </si>
  <si>
    <t>Water Heater</t>
  </si>
  <si>
    <t>Pool Pump</t>
  </si>
  <si>
    <t>Cost Effectiveness</t>
  </si>
  <si>
    <t>NPV Benefits</t>
  </si>
  <si>
    <t>NPV Cost</t>
  </si>
  <si>
    <t>Score</t>
  </si>
  <si>
    <t>* Values are @ Generator</t>
  </si>
  <si>
    <t>Business On Call</t>
  </si>
  <si>
    <t>CDR</t>
  </si>
  <si>
    <t>Controllable Load</t>
  </si>
  <si>
    <t xml:space="preserve">Goals Scenario: </t>
  </si>
  <si>
    <t>Non-Specified</t>
  </si>
  <si>
    <t>Residential HVAC Plus</t>
  </si>
  <si>
    <t>Residential Building Envelope</t>
  </si>
  <si>
    <t>Ceiling Insulation(R2 to R30)</t>
  </si>
  <si>
    <t>Ceiling Insulation(R2 to R38)</t>
  </si>
  <si>
    <t xml:space="preserve">Program: </t>
  </si>
  <si>
    <t>Residential Low Income Weatherization</t>
  </si>
  <si>
    <t xml:space="preserve">LED </t>
  </si>
  <si>
    <t>Residential Retail Products</t>
  </si>
  <si>
    <t>Business HVAC Plus</t>
  </si>
  <si>
    <t>Facility Energy Management System_VT</t>
  </si>
  <si>
    <t>Facility Energy Management System_SC</t>
  </si>
  <si>
    <t>Facility Energy Management System_SH</t>
  </si>
  <si>
    <t>Business Lighting Plus</t>
  </si>
  <si>
    <t>Business Water Heating</t>
  </si>
  <si>
    <t>Business Refrigeration</t>
  </si>
  <si>
    <t>Business Motors and Drives</t>
  </si>
  <si>
    <t>Business Cooking</t>
  </si>
  <si>
    <t xml:space="preserve">Other </t>
  </si>
  <si>
    <t>Proposed</t>
  </si>
  <si>
    <t>Residential HVAC</t>
  </si>
  <si>
    <t>Residential Low Income Renter Pilot</t>
  </si>
  <si>
    <t>Business Heating, Ventilating, &amp; Air Conditioning (HVAC)</t>
  </si>
  <si>
    <t>Business Custom Incentive</t>
  </si>
  <si>
    <t>Comparison of Current Programs to Proposed Programs</t>
  </si>
  <si>
    <t>Exhibit JNF-5, Page 1 of 1</t>
  </si>
  <si>
    <t>Comparison of Current and Proposed DSM Programs</t>
  </si>
  <si>
    <t>Current Programs</t>
  </si>
  <si>
    <t xml:space="preserve">Proposed Programs </t>
  </si>
  <si>
    <t>Differences</t>
  </si>
  <si>
    <t>Residential Sector Programs</t>
  </si>
  <si>
    <t>Residential Home Energy Survey</t>
  </si>
  <si>
    <t>None</t>
  </si>
  <si>
    <t>Residential Low Income Renter (Pilot)</t>
  </si>
  <si>
    <t>New</t>
  </si>
  <si>
    <t>Business Sector Programs</t>
  </si>
  <si>
    <t>Business Energy Survey</t>
  </si>
  <si>
    <t>Commercial/Industrial Load Control (CILC)</t>
  </si>
  <si>
    <t>Other Programs</t>
  </si>
  <si>
    <t xml:space="preserve">Participant </t>
  </si>
  <si>
    <t>Summary Program Description:</t>
  </si>
  <si>
    <t>Monthly bill credits for direct load control of HVAC, water heating and pool pumps</t>
  </si>
  <si>
    <t>Monthly bill credits for direct load control of HVAC</t>
  </si>
  <si>
    <t>Bill credits for control of customer loads &gt;200 kW</t>
  </si>
  <si>
    <t>Customized incentives for qualifying energy efficiency projects</t>
  </si>
  <si>
    <t>Tiered upfront incentives for installation of energy efficient HVAC equipment and duct sealing</t>
  </si>
  <si>
    <t>Upfront incentives for installation of qualifying ceiling insulation and windows</t>
  </si>
  <si>
    <t>Direct installation of energy saving measures</t>
  </si>
  <si>
    <t>Tiered upfront incentives for energy efficient new home construction</t>
  </si>
  <si>
    <t>Incentives for various retail energy efficiency products</t>
  </si>
  <si>
    <t>Tiered upfront incentives for installation of energy efficient HVAC equipment</t>
  </si>
  <si>
    <t>Upfront incentives for installation of energy efficiency lighting products</t>
  </si>
  <si>
    <t>Upfront incentives for installation of energy efficient water heating equipment</t>
  </si>
  <si>
    <t>Upfront incentives for installation of energy efficient refrigeration equipment</t>
  </si>
  <si>
    <t>Upfront incentives for installation of energy efficient motors and drives</t>
  </si>
  <si>
    <t>Upfront incentives for installation of energy efficient cooking equipment</t>
  </si>
  <si>
    <t xml:space="preserve">   </t>
  </si>
  <si>
    <t>Upfront incentives for installation of energy efficient HVAC systems</t>
  </si>
  <si>
    <t xml:space="preserve"> </t>
  </si>
  <si>
    <t>Incentives to encourage builders to design and construct energy efficient new homes</t>
  </si>
  <si>
    <t>Upfront incentives for installation of ceiling insulation in qualifying homes</t>
  </si>
  <si>
    <t>Upfront incentives for installation of energy efficient LED lighting</t>
  </si>
  <si>
    <t>$(000)</t>
  </si>
  <si>
    <t>Ratio</t>
  </si>
  <si>
    <t>2025-2034 Goals Scenarios and Potential Programs</t>
  </si>
  <si>
    <t>Exhibit JNF-4, Page X of X</t>
  </si>
  <si>
    <t>Measures Removed</t>
  </si>
  <si>
    <t>Measures Added</t>
  </si>
  <si>
    <t>HVAC On Bill Option</t>
  </si>
  <si>
    <r>
      <rPr>
        <b/>
        <sz val="11"/>
        <color theme="1"/>
        <rFont val="Times New Roman"/>
        <family val="1"/>
      </rPr>
      <t xml:space="preserve">1. </t>
    </r>
    <r>
      <rPr>
        <sz val="11"/>
        <color theme="1"/>
        <rFont val="Times New Roman"/>
        <family val="1"/>
      </rPr>
      <t>VFD on HVAC pump</t>
    </r>
  </si>
  <si>
    <r>
      <rPr>
        <b/>
        <sz val="11"/>
        <rFont val="Times New Roman"/>
        <family val="1"/>
      </rPr>
      <t xml:space="preserve">1. </t>
    </r>
    <r>
      <rPr>
        <sz val="11"/>
        <rFont val="Times New Roman"/>
        <family val="1"/>
      </rPr>
      <t>LED Linear Fixture Replacement</t>
    </r>
  </si>
  <si>
    <t>Faucet Aerators - Kitchen and Bathroom</t>
  </si>
  <si>
    <t>LED</t>
  </si>
  <si>
    <t>HVAC on bill with direct load control</t>
  </si>
  <si>
    <t>Residential Whole Home Plus</t>
  </si>
  <si>
    <t xml:space="preserve">Landlord incentive for high efficiency HVAC equipment </t>
  </si>
  <si>
    <t>Water Source Heat Pump</t>
  </si>
  <si>
    <t>VFD on Process Pump</t>
  </si>
  <si>
    <t>Energy Star Convection Oven</t>
  </si>
  <si>
    <t>Low Pressure-Drop Filters</t>
  </si>
  <si>
    <t>Small/Medium Business DR Measures</t>
  </si>
  <si>
    <t>Large Commercial &amp; Industrial DR Measures</t>
  </si>
  <si>
    <t>`</t>
  </si>
  <si>
    <r>
      <t>Summer MW</t>
    </r>
    <r>
      <rPr>
        <vertAlign val="superscript"/>
        <sz val="11"/>
        <color theme="1"/>
        <rFont val="Calibri"/>
        <family val="2"/>
        <scheme val="minor"/>
      </rPr>
      <t>1</t>
    </r>
  </si>
  <si>
    <r>
      <t>Winter MW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</si>
  <si>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Annual GWh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</si>
  <si>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Program Cost Estimate</t>
    </r>
    <r>
      <rPr>
        <vertAlign val="superscript"/>
        <sz val="11"/>
        <color theme="1"/>
        <rFont val="Calibri"/>
        <family val="2"/>
        <scheme val="minor"/>
      </rPr>
      <t>2</t>
    </r>
  </si>
  <si>
    <t>1) Values are @ Generator</t>
  </si>
  <si>
    <t>2) Program costs net of program revenues</t>
  </si>
  <si>
    <r>
      <t>Total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</si>
  <si>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Rate Impact ($/1,000 kwh)</t>
    </r>
    <r>
      <rPr>
        <vertAlign val="superscript"/>
        <sz val="11"/>
        <color theme="1"/>
        <rFont val="Calibri"/>
        <family val="2"/>
        <scheme val="minor"/>
      </rPr>
      <t>2</t>
    </r>
  </si>
  <si>
    <t>2) ECCR rate impact does not include survey programs, CILC/CDR program, CRD program and common expenses</t>
  </si>
  <si>
    <t>1)  May not add due to rounding</t>
  </si>
  <si>
    <t>Program Cost Estimate**</t>
  </si>
  <si>
    <t>** Program costs net of program revenues</t>
  </si>
  <si>
    <t>Weatherization (Caulking/Stripping)</t>
  </si>
  <si>
    <r>
      <rPr>
        <b/>
        <sz val="11"/>
        <rFont val="Times New Roman"/>
        <family val="1"/>
      </rPr>
      <t xml:space="preserve">1. </t>
    </r>
    <r>
      <rPr>
        <sz val="11"/>
        <rFont val="Times New Roman"/>
        <family val="1"/>
      </rPr>
      <t xml:space="preserve">Premium linear fluorescent lamps with high-efficiency ballasts 
</t>
    </r>
    <r>
      <rPr>
        <b/>
        <sz val="11"/>
        <rFont val="Times New Roman"/>
        <family val="1"/>
      </rPr>
      <t xml:space="preserve">2. </t>
    </r>
    <r>
      <rPr>
        <sz val="11"/>
        <rFont val="Times New Roman"/>
        <family val="1"/>
      </rPr>
      <t xml:space="preserve">Compact fluorescent lamp (CFL) fixtures 
</t>
    </r>
    <r>
      <rPr>
        <b/>
        <sz val="11"/>
        <rFont val="Times New Roman"/>
        <family val="1"/>
      </rPr>
      <t xml:space="preserve">3. </t>
    </r>
    <r>
      <rPr>
        <sz val="11"/>
        <rFont val="Times New Roman"/>
        <family val="1"/>
      </rPr>
      <t>Pulse-start metal halide (PSMH)</t>
    </r>
  </si>
  <si>
    <r>
      <rPr>
        <b/>
        <sz val="11"/>
        <rFont val="Times New Roman"/>
        <family val="1"/>
      </rPr>
      <t>1.</t>
    </r>
    <r>
      <rPr>
        <sz val="11"/>
        <rFont val="Times New Roman"/>
        <family val="1"/>
      </rPr>
      <t xml:space="preserve"> Thermal Energy Storage (TES)
</t>
    </r>
    <r>
      <rPr>
        <b/>
        <sz val="11"/>
        <rFont val="Times New Roman"/>
        <family val="1"/>
      </rPr>
      <t xml:space="preserve">2. </t>
    </r>
    <r>
      <rPr>
        <sz val="11"/>
        <rFont val="Times New Roman"/>
        <family val="1"/>
      </rPr>
      <t xml:space="preserve">Glycol cooled computer room units (with &amp; w/o economizer)
</t>
    </r>
    <r>
      <rPr>
        <b/>
        <sz val="11"/>
        <rFont val="Times New Roman"/>
        <family val="1"/>
      </rPr>
      <t xml:space="preserve">3. </t>
    </r>
    <r>
      <rPr>
        <sz val="11"/>
        <rFont val="Times New Roman"/>
        <family val="1"/>
      </rPr>
      <t>Demand Control Ventilation (DCV) 
Energy Recovery Ventilation (ERV)</t>
    </r>
  </si>
  <si>
    <r>
      <t>Residential Load Management (On Call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</t>
    </r>
  </si>
  <si>
    <r>
      <t>Residential New Construction (BuildSmart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</t>
    </r>
  </si>
  <si>
    <r>
      <t>Business On Call</t>
    </r>
    <r>
      <rPr>
        <sz val="11"/>
        <color theme="1"/>
        <rFont val="Calibri"/>
        <family val="2"/>
      </rPr>
      <t>®</t>
    </r>
  </si>
  <si>
    <r>
      <t>Residential Load Management (On Call</t>
    </r>
    <r>
      <rPr>
        <sz val="11"/>
        <color theme="1"/>
        <rFont val="Calibri"/>
        <family val="2"/>
      </rPr>
      <t>®</t>
    </r>
    <r>
      <rPr>
        <sz val="11"/>
        <color theme="1"/>
        <rFont val="Calibri"/>
        <family val="2"/>
        <scheme val="minor"/>
      </rPr>
      <t>)</t>
    </r>
  </si>
  <si>
    <r>
      <t>Residential New Construction (BuildSmart</t>
    </r>
    <r>
      <rPr>
        <sz val="11"/>
        <color theme="1"/>
        <rFont val="Calibri"/>
        <family val="2"/>
      </rPr>
      <t>®</t>
    </r>
    <r>
      <rPr>
        <sz val="11"/>
        <color theme="1"/>
        <rFont val="Calibri"/>
        <family val="2"/>
        <scheme val="minor"/>
      </rPr>
      <t>)</t>
    </r>
  </si>
  <si>
    <r>
      <t>BuildSmart</t>
    </r>
    <r>
      <rPr>
        <sz val="11"/>
        <color theme="1"/>
        <rFont val="Calibri"/>
        <family val="2"/>
      </rPr>
      <t>®</t>
    </r>
    <r>
      <rPr>
        <sz val="11"/>
        <color theme="1"/>
        <rFont val="Calibri"/>
        <family val="2"/>
        <scheme val="minor"/>
      </rPr>
      <t xml:space="preserve"> - Non-Specified</t>
    </r>
  </si>
  <si>
    <t>INFINITE</t>
  </si>
  <si>
    <t>20240012-EG</t>
  </si>
  <si>
    <t>FPL 002716</t>
  </si>
  <si>
    <t>FPL 002722</t>
  </si>
  <si>
    <t>FPL 002723</t>
  </si>
  <si>
    <t>FPL 002724</t>
  </si>
  <si>
    <t>FPL 002725</t>
  </si>
  <si>
    <t>FPL 002726</t>
  </si>
  <si>
    <t>FPL 002727</t>
  </si>
  <si>
    <t>FPL 002728</t>
  </si>
  <si>
    <t>FPL 002729</t>
  </si>
  <si>
    <t>FPL 002730</t>
  </si>
  <si>
    <t>FPL 002731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</si>
</sst>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/d;@"/>
    <numFmt numFmtId="167" formatCode="m/yyyy;@"/>
    <numFmt numFmtId="168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sz val="12"/>
      <color theme="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0"/>
      <name val="Helvetica"/>
    </font>
    <font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185A7D"/>
      </right>
      <top/>
      <bottom style="medium">
        <color rgb="FF185A7D"/>
      </bottom>
      <diagonal/>
    </border>
    <border>
      <left style="medium">
        <color rgb="FF185A7D"/>
      </left>
      <right style="medium">
        <color rgb="FF185A7D"/>
      </right>
      <top/>
      <bottom style="medium">
        <color rgb="FF185A7D"/>
      </bottom>
      <diagonal/>
    </border>
    <border>
      <left/>
      <right style="medium">
        <color rgb="FF185A7D"/>
      </right>
      <top style="medium">
        <color rgb="FF185A7D"/>
      </top>
      <bottom style="medium">
        <color rgb="FF185A7D"/>
      </bottom>
      <diagonal/>
    </border>
    <border>
      <left style="medium">
        <color rgb="FF185A7D"/>
      </left>
      <right style="medium">
        <color rgb="FF185A7D"/>
      </right>
      <top style="medium">
        <color rgb="FF185A7D"/>
      </top>
      <bottom style="medium">
        <color rgb="FF185A7D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0" fontId="1" fillId="0" borderId="0"/>
    <xf numFmtId="168" fontId="18" fillId="0" borderId="0">
      <alignment horizontal="left" wrapText="1"/>
    </xf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</cellStyleXfs>
  <cellXfs count="24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165" fontId="0" fillId="0" borderId="6" xfId="1" applyNumberFormat="1" applyFont="1" applyBorder="1"/>
    <xf numFmtId="37" fontId="5" fillId="2" borderId="0" xfId="0" quotePrefix="1" applyNumberFormat="1" applyFont="1" applyFill="1" applyAlignment="1">
      <alignment horizontal="right"/>
    </xf>
    <xf numFmtId="164" fontId="0" fillId="0" borderId="6" xfId="2" applyNumberFormat="1" applyFont="1" applyBorder="1" applyAlignment="1">
      <alignment horizontal="right"/>
    </xf>
    <xf numFmtId="43" fontId="0" fillId="0" borderId="6" xfId="1" applyFont="1" applyBorder="1"/>
    <xf numFmtId="1" fontId="0" fillId="0" borderId="0" xfId="0" applyNumberFormat="1"/>
    <xf numFmtId="43" fontId="0" fillId="0" borderId="7" xfId="1" applyFont="1" applyBorder="1"/>
    <xf numFmtId="43" fontId="0" fillId="0" borderId="6" xfId="1" quotePrefix="1" applyFont="1" applyBorder="1"/>
    <xf numFmtId="43" fontId="0" fillId="0" borderId="13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17" xfId="1" applyFont="1" applyBorder="1"/>
    <xf numFmtId="43" fontId="0" fillId="0" borderId="16" xfId="0" applyNumberFormat="1" applyBorder="1"/>
    <xf numFmtId="43" fontId="0" fillId="0" borderId="17" xfId="0" applyNumberFormat="1" applyBorder="1"/>
    <xf numFmtId="165" fontId="7" fillId="0" borderId="6" xfId="3" applyNumberFormat="1" applyFont="1" applyBorder="1"/>
    <xf numFmtId="0" fontId="2" fillId="3" borderId="6" xfId="0" applyFont="1" applyFill="1" applyBorder="1" applyAlignment="1">
      <alignment horizontal="center"/>
    </xf>
    <xf numFmtId="43" fontId="0" fillId="0" borderId="6" xfId="1" applyFont="1" applyFill="1" applyBorder="1"/>
    <xf numFmtId="43" fontId="0" fillId="0" borderId="0" xfId="0" applyNumberFormat="1"/>
    <xf numFmtId="0" fontId="0" fillId="0" borderId="0" xfId="0" quotePrefix="1"/>
    <xf numFmtId="43" fontId="0" fillId="0" borderId="9" xfId="0" applyNumberFormat="1" applyBorder="1"/>
    <xf numFmtId="43" fontId="0" fillId="0" borderId="18" xfId="0" applyNumberFormat="1" applyBorder="1"/>
    <xf numFmtId="43" fontId="0" fillId="0" borderId="12" xfId="0" applyNumberFormat="1" applyBorder="1"/>
    <xf numFmtId="43" fontId="0" fillId="0" borderId="20" xfId="0" applyNumberFormat="1" applyBorder="1"/>
    <xf numFmtId="43" fontId="0" fillId="0" borderId="11" xfId="0" applyNumberFormat="1" applyBorder="1"/>
    <xf numFmtId="43" fontId="0" fillId="0" borderId="19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23" xfId="0" applyBorder="1"/>
    <xf numFmtId="43" fontId="0" fillId="0" borderId="27" xfId="0" applyNumberFormat="1" applyBorder="1"/>
    <xf numFmtId="43" fontId="0" fillId="0" borderId="25" xfId="0" applyNumberFormat="1" applyBorder="1"/>
    <xf numFmtId="43" fontId="0" fillId="0" borderId="27" xfId="1" quotePrefix="1" applyFont="1" applyBorder="1"/>
    <xf numFmtId="43" fontId="0" fillId="0" borderId="25" xfId="1" quotePrefix="1" applyFont="1" applyBorder="1"/>
    <xf numFmtId="43" fontId="0" fillId="0" borderId="28" xfId="0" applyNumberFormat="1" applyBorder="1"/>
    <xf numFmtId="43" fontId="0" fillId="0" borderId="29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43" fontId="0" fillId="0" borderId="33" xfId="0" applyNumberFormat="1" applyBorder="1"/>
    <xf numFmtId="43" fontId="0" fillId="0" borderId="34" xfId="0" applyNumberFormat="1" applyBorder="1"/>
    <xf numFmtId="43" fontId="0" fillId="0" borderId="33" xfId="0" applyNumberFormat="1" applyBorder="1" applyAlignment="1">
      <alignment horizontal="center"/>
    </xf>
    <xf numFmtId="43" fontId="0" fillId="0" borderId="37" xfId="0" applyNumberFormat="1" applyBorder="1"/>
    <xf numFmtId="43" fontId="0" fillId="0" borderId="35" xfId="0" applyNumberFormat="1" applyBorder="1"/>
    <xf numFmtId="0" fontId="0" fillId="2" borderId="0" xfId="0" applyFill="1"/>
    <xf numFmtId="0" fontId="3" fillId="2" borderId="0" xfId="0" applyFont="1" applyFill="1"/>
    <xf numFmtId="165" fontId="7" fillId="2" borderId="6" xfId="3" applyNumberFormat="1" applyFont="1" applyFill="1" applyBorder="1"/>
    <xf numFmtId="43" fontId="0" fillId="2" borderId="6" xfId="1" applyFont="1" applyFill="1" applyBorder="1"/>
    <xf numFmtId="164" fontId="0" fillId="2" borderId="6" xfId="2" applyNumberFormat="1" applyFont="1" applyFill="1" applyBorder="1" applyAlignment="1">
      <alignment horizontal="right"/>
    </xf>
    <xf numFmtId="0" fontId="4" fillId="2" borderId="0" xfId="0" applyFont="1" applyFill="1"/>
    <xf numFmtId="0" fontId="8" fillId="2" borderId="0" xfId="0" applyFont="1" applyFill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65" fontId="3" fillId="2" borderId="26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4" xfId="0" applyFont="1" applyFill="1" applyBorder="1"/>
    <xf numFmtId="165" fontId="3" fillId="2" borderId="0" xfId="1" applyNumberFormat="1" applyFont="1" applyFill="1" applyAlignment="1">
      <alignment horizontal="center"/>
    </xf>
    <xf numFmtId="166" fontId="3" fillId="2" borderId="5" xfId="0" applyNumberFormat="1" applyFont="1" applyFill="1" applyBorder="1"/>
    <xf numFmtId="165" fontId="0" fillId="2" borderId="19" xfId="1" applyNumberFormat="1" applyFont="1" applyFill="1" applyBorder="1" applyAlignment="1">
      <alignment horizontal="center"/>
    </xf>
    <xf numFmtId="165" fontId="0" fillId="2" borderId="20" xfId="1" applyNumberFormat="1" applyFont="1" applyFill="1" applyBorder="1" applyAlignment="1">
      <alignment horizontal="center"/>
    </xf>
    <xf numFmtId="165" fontId="0" fillId="2" borderId="22" xfId="1" applyNumberFormat="1" applyFont="1" applyFill="1" applyBorder="1" applyAlignment="1">
      <alignment horizontal="center"/>
    </xf>
    <xf numFmtId="167" fontId="5" fillId="2" borderId="34" xfId="0" applyNumberFormat="1" applyFont="1" applyFill="1" applyBorder="1"/>
    <xf numFmtId="0" fontId="3" fillId="2" borderId="34" xfId="0" applyFont="1" applyFill="1" applyBorder="1"/>
    <xf numFmtId="0" fontId="0" fillId="2" borderId="3" xfId="0" applyFill="1" applyBorder="1" applyAlignment="1">
      <alignment horizontal="left"/>
    </xf>
    <xf numFmtId="0" fontId="0" fillId="2" borderId="2" xfId="0" applyFill="1" applyBorder="1"/>
    <xf numFmtId="165" fontId="0" fillId="2" borderId="16" xfId="1" applyNumberFormat="1" applyFont="1" applyFill="1" applyBorder="1" applyAlignment="1">
      <alignment horizontal="center"/>
    </xf>
    <xf numFmtId="165" fontId="0" fillId="2" borderId="6" xfId="1" applyNumberFormat="1" applyFont="1" applyFill="1" applyBorder="1" applyAlignment="1">
      <alignment horizontal="center"/>
    </xf>
    <xf numFmtId="165" fontId="0" fillId="2" borderId="21" xfId="1" applyNumberFormat="1" applyFont="1" applyFill="1" applyBorder="1" applyAlignment="1">
      <alignment horizontal="center"/>
    </xf>
    <xf numFmtId="167" fontId="5" fillId="2" borderId="33" xfId="0" applyNumberFormat="1" applyFont="1" applyFill="1" applyBorder="1"/>
    <xf numFmtId="0" fontId="3" fillId="2" borderId="33" xfId="0" applyFont="1" applyFill="1" applyBorder="1"/>
    <xf numFmtId="0" fontId="0" fillId="2" borderId="0" xfId="0" applyFill="1" applyAlignment="1">
      <alignment horizontal="left"/>
    </xf>
    <xf numFmtId="0" fontId="0" fillId="2" borderId="38" xfId="0" applyFill="1" applyBorder="1"/>
    <xf numFmtId="165" fontId="0" fillId="2" borderId="41" xfId="1" applyNumberFormat="1" applyFont="1" applyFill="1" applyBorder="1" applyAlignment="1">
      <alignment horizontal="center"/>
    </xf>
    <xf numFmtId="167" fontId="5" fillId="2" borderId="37" xfId="0" applyNumberFormat="1" applyFont="1" applyFill="1" applyBorder="1"/>
    <xf numFmtId="0" fontId="3" fillId="2" borderId="37" xfId="0" applyFont="1" applyFill="1" applyBorder="1"/>
    <xf numFmtId="165" fontId="0" fillId="2" borderId="42" xfId="1" applyNumberFormat="1" applyFon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7" fontId="5" fillId="2" borderId="1" xfId="0" applyNumberFormat="1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2" borderId="43" xfId="0" applyFont="1" applyFill="1" applyBorder="1"/>
    <xf numFmtId="0" fontId="0" fillId="2" borderId="42" xfId="0" applyFill="1" applyBorder="1"/>
    <xf numFmtId="0" fontId="3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wrapText="1"/>
    </xf>
    <xf numFmtId="0" fontId="0" fillId="2" borderId="0" xfId="0" applyFill="1" applyAlignment="1">
      <alignment horizontal="right"/>
    </xf>
    <xf numFmtId="0" fontId="10" fillId="2" borderId="24" xfId="4" applyFont="1" applyFill="1" applyBorder="1" applyAlignment="1">
      <alignment horizontal="left" vertical="top"/>
    </xf>
    <xf numFmtId="0" fontId="11" fillId="2" borderId="24" xfId="4" quotePrefix="1" applyFont="1" applyFill="1" applyBorder="1" applyAlignment="1">
      <alignment horizontal="left" vertical="top" wrapText="1"/>
    </xf>
    <xf numFmtId="0" fontId="10" fillId="2" borderId="24" xfId="4" quotePrefix="1" applyFont="1" applyFill="1" applyBorder="1" applyAlignment="1">
      <alignment horizontal="left" vertical="top"/>
    </xf>
    <xf numFmtId="0" fontId="11" fillId="2" borderId="36" xfId="4" quotePrefix="1" applyFont="1" applyFill="1" applyBorder="1" applyAlignment="1">
      <alignment horizontal="left" vertical="top" wrapText="1"/>
    </xf>
    <xf numFmtId="0" fontId="12" fillId="3" borderId="26" xfId="4" applyFont="1" applyFill="1" applyBorder="1"/>
    <xf numFmtId="0" fontId="12" fillId="3" borderId="4" xfId="4" applyFont="1" applyFill="1" applyBorder="1"/>
    <xf numFmtId="0" fontId="10" fillId="2" borderId="24" xfId="4" applyFont="1" applyFill="1" applyBorder="1" applyAlignment="1">
      <alignment horizontal="left" vertical="top" wrapText="1"/>
    </xf>
    <xf numFmtId="0" fontId="12" fillId="2" borderId="44" xfId="4" applyFont="1" applyFill="1" applyBorder="1" applyAlignment="1">
      <alignment horizontal="left" vertical="top" wrapText="1"/>
    </xf>
    <xf numFmtId="0" fontId="13" fillId="2" borderId="38" xfId="4" quotePrefix="1" applyFont="1" applyFill="1" applyBorder="1" applyAlignment="1">
      <alignment vertical="top" wrapText="1"/>
    </xf>
    <xf numFmtId="0" fontId="12" fillId="2" borderId="33" xfId="4" applyFont="1" applyFill="1" applyBorder="1" applyAlignment="1">
      <alignment horizontal="left" vertical="top" wrapText="1"/>
    </xf>
    <xf numFmtId="0" fontId="12" fillId="2" borderId="37" xfId="4" applyFont="1" applyFill="1" applyBorder="1" applyAlignment="1">
      <alignment horizontal="left" vertical="top" wrapText="1"/>
    </xf>
    <xf numFmtId="0" fontId="13" fillId="2" borderId="43" xfId="4" quotePrefix="1" applyFont="1" applyFill="1" applyBorder="1" applyAlignment="1">
      <alignment vertical="top" wrapText="1"/>
    </xf>
    <xf numFmtId="0" fontId="12" fillId="2" borderId="34" xfId="4" applyFont="1" applyFill="1" applyBorder="1" applyAlignment="1">
      <alignment horizontal="left" vertical="top" wrapText="1"/>
    </xf>
    <xf numFmtId="0" fontId="12" fillId="2" borderId="33" xfId="4" quotePrefix="1" applyFont="1" applyFill="1" applyBorder="1" applyAlignment="1">
      <alignment horizontal="left" vertical="top" wrapText="1"/>
    </xf>
    <xf numFmtId="0" fontId="10" fillId="2" borderId="33" xfId="4" applyFont="1" applyFill="1" applyBorder="1" applyAlignment="1">
      <alignment horizontal="left" vertical="top" wrapText="1"/>
    </xf>
    <xf numFmtId="0" fontId="10" fillId="2" borderId="37" xfId="4" applyFont="1" applyFill="1" applyBorder="1" applyAlignment="1">
      <alignment horizontal="left" vertical="top" wrapText="1"/>
    </xf>
    <xf numFmtId="0" fontId="11" fillId="2" borderId="4" xfId="4" quotePrefix="1" applyFont="1" applyFill="1" applyBorder="1" applyAlignment="1">
      <alignment horizontal="left" vertical="top" wrapText="1"/>
    </xf>
    <xf numFmtId="0" fontId="10" fillId="2" borderId="24" xfId="4" quotePrefix="1" applyFont="1" applyFill="1" applyBorder="1" applyAlignment="1">
      <alignment horizontal="left" vertical="top" wrapText="1"/>
    </xf>
    <xf numFmtId="0" fontId="10" fillId="2" borderId="34" xfId="4" quotePrefix="1" applyFont="1" applyFill="1" applyBorder="1" applyAlignment="1">
      <alignment horizontal="left" vertical="top" wrapText="1"/>
    </xf>
    <xf numFmtId="0" fontId="10" fillId="2" borderId="45" xfId="4" quotePrefix="1" applyFont="1" applyFill="1" applyBorder="1" applyAlignment="1">
      <alignment horizontal="left" vertical="top" wrapText="1"/>
    </xf>
    <xf numFmtId="0" fontId="10" fillId="2" borderId="37" xfId="4" quotePrefix="1" applyFont="1" applyFill="1" applyBorder="1" applyAlignment="1">
      <alignment horizontal="left" vertical="top" wrapText="1"/>
    </xf>
    <xf numFmtId="0" fontId="11" fillId="2" borderId="43" xfId="4" quotePrefix="1" applyFont="1" applyFill="1" applyBorder="1" applyAlignment="1">
      <alignment horizontal="left" vertical="top" wrapText="1"/>
    </xf>
    <xf numFmtId="0" fontId="12" fillId="2" borderId="34" xfId="4" quotePrefix="1" applyFont="1" applyFill="1" applyBorder="1" applyAlignment="1">
      <alignment horizontal="left" vertical="top" wrapText="1"/>
    </xf>
    <xf numFmtId="0" fontId="12" fillId="2" borderId="33" xfId="4" applyFont="1" applyFill="1" applyBorder="1" applyAlignment="1">
      <alignment vertical="top" wrapText="1"/>
    </xf>
    <xf numFmtId="0" fontId="10" fillId="2" borderId="44" xfId="4" quotePrefix="1" applyFont="1" applyFill="1" applyBorder="1" applyAlignment="1">
      <alignment horizontal="left" vertical="top" wrapText="1"/>
    </xf>
    <xf numFmtId="0" fontId="10" fillId="2" borderId="24" xfId="4" applyFont="1" applyFill="1" applyBorder="1" applyAlignment="1">
      <alignment vertical="top" wrapText="1"/>
    </xf>
    <xf numFmtId="0" fontId="10" fillId="2" borderId="33" xfId="4" quotePrefix="1" applyFont="1" applyFill="1" applyBorder="1" applyAlignment="1">
      <alignment horizontal="left" vertical="top" wrapText="1"/>
    </xf>
    <xf numFmtId="0" fontId="15" fillId="3" borderId="24" xfId="4" quotePrefix="1" applyFont="1" applyFill="1" applyBorder="1" applyAlignment="1">
      <alignment horizontal="left" vertical="top"/>
    </xf>
    <xf numFmtId="37" fontId="5" fillId="2" borderId="0" xfId="0" quotePrefix="1" applyNumberFormat="1" applyFont="1" applyFill="1" applyAlignment="1">
      <alignment horizontal="right" wrapText="1"/>
    </xf>
    <xf numFmtId="0" fontId="5" fillId="2" borderId="0" xfId="5" applyFont="1" applyFill="1"/>
    <xf numFmtId="0" fontId="5" fillId="2" borderId="0" xfId="5" quotePrefix="1" applyFont="1" applyFill="1" applyAlignment="1">
      <alignment horizontal="left"/>
    </xf>
    <xf numFmtId="0" fontId="5" fillId="2" borderId="2" xfId="5" applyFont="1" applyFill="1" applyBorder="1" applyAlignment="1">
      <alignment vertical="top"/>
    </xf>
    <xf numFmtId="0" fontId="17" fillId="2" borderId="35" xfId="5" quotePrefix="1" applyFont="1" applyFill="1" applyBorder="1" applyAlignment="1">
      <alignment horizontal="left" vertical="top"/>
    </xf>
    <xf numFmtId="0" fontId="5" fillId="2" borderId="38" xfId="5" applyFont="1" applyFill="1" applyBorder="1" applyAlignment="1">
      <alignment vertical="top"/>
    </xf>
    <xf numFmtId="0" fontId="17" fillId="2" borderId="38" xfId="5" quotePrefix="1" applyFont="1" applyFill="1" applyBorder="1" applyAlignment="1">
      <alignment horizontal="left" vertical="top"/>
    </xf>
    <xf numFmtId="0" fontId="17" fillId="2" borderId="43" xfId="5" quotePrefix="1" applyFont="1" applyFill="1" applyBorder="1" applyAlignment="1">
      <alignment horizontal="left" vertical="top"/>
    </xf>
    <xf numFmtId="0" fontId="5" fillId="2" borderId="2" xfId="5" applyFont="1" applyFill="1" applyBorder="1"/>
    <xf numFmtId="165" fontId="7" fillId="0" borderId="6" xfId="3" applyNumberFormat="1" applyFont="1" applyFill="1" applyBorder="1"/>
    <xf numFmtId="43" fontId="0" fillId="0" borderId="50" xfId="0" applyNumberFormat="1" applyBorder="1"/>
    <xf numFmtId="43" fontId="0" fillId="0" borderId="51" xfId="0" applyNumberFormat="1" applyBorder="1"/>
    <xf numFmtId="43" fontId="0" fillId="0" borderId="36" xfId="0" applyNumberFormat="1" applyBorder="1"/>
    <xf numFmtId="8" fontId="0" fillId="0" borderId="8" xfId="0" applyNumberFormat="1" applyBorder="1"/>
    <xf numFmtId="1" fontId="0" fillId="2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6" fontId="0" fillId="2" borderId="6" xfId="0" quotePrefix="1" applyNumberFormat="1" applyFill="1" applyBorder="1"/>
    <xf numFmtId="37" fontId="0" fillId="2" borderId="6" xfId="0" applyNumberFormat="1" applyFill="1" applyBorder="1"/>
    <xf numFmtId="39" fontId="0" fillId="2" borderId="6" xfId="0" applyNumberFormat="1" applyFill="1" applyBorder="1"/>
    <xf numFmtId="37" fontId="0" fillId="2" borderId="6" xfId="0" applyNumberFormat="1" applyFill="1" applyBorder="1" applyAlignment="1">
      <alignment horizontal="right"/>
    </xf>
    <xf numFmtId="37" fontId="0" fillId="0" borderId="6" xfId="0" applyNumberFormat="1" applyBorder="1"/>
    <xf numFmtId="39" fontId="0" fillId="0" borderId="6" xfId="0" applyNumberFormat="1" applyBorder="1"/>
    <xf numFmtId="39" fontId="0" fillId="0" borderId="6" xfId="0" applyNumberFormat="1" applyBorder="1" applyAlignment="1">
      <alignment horizontal="right"/>
    </xf>
    <xf numFmtId="165" fontId="0" fillId="2" borderId="40" xfId="1" applyNumberFormat="1" applyFont="1" applyFill="1" applyBorder="1" applyAlignment="1">
      <alignment horizontal="right"/>
    </xf>
    <xf numFmtId="165" fontId="0" fillId="2" borderId="39" xfId="1" applyNumberFormat="1" applyFont="1" applyFill="1" applyBorder="1" applyAlignment="1">
      <alignment horizontal="right"/>
    </xf>
    <xf numFmtId="39" fontId="0" fillId="2" borderId="6" xfId="0" applyNumberFormat="1" applyFill="1" applyBorder="1" applyAlignment="1">
      <alignment horizontal="right"/>
    </xf>
    <xf numFmtId="0" fontId="0" fillId="0" borderId="10" xfId="0" applyBorder="1" applyAlignment="1">
      <alignment horizontal="center"/>
    </xf>
    <xf numFmtId="37" fontId="0" fillId="2" borderId="10" xfId="0" applyNumberFormat="1" applyFill="1" applyBorder="1"/>
    <xf numFmtId="39" fontId="0" fillId="2" borderId="10" xfId="0" applyNumberFormat="1" applyFill="1" applyBorder="1"/>
    <xf numFmtId="0" fontId="5" fillId="0" borderId="0" xfId="0" applyFont="1"/>
    <xf numFmtId="0" fontId="5" fillId="0" borderId="0" xfId="0" applyFont="1" applyAlignment="1">
      <alignment wrapText="1"/>
    </xf>
    <xf numFmtId="0" fontId="21" fillId="0" borderId="47" xfId="0" applyFont="1" applyBorder="1" applyAlignment="1">
      <alignment vertical="center"/>
    </xf>
    <xf numFmtId="0" fontId="21" fillId="0" borderId="46" xfId="0" applyFont="1" applyBorder="1" applyAlignment="1">
      <alignment vertical="center" wrapText="1"/>
    </xf>
    <xf numFmtId="0" fontId="16" fillId="0" borderId="47" xfId="0" applyFont="1" applyBorder="1" applyAlignment="1">
      <alignment vertical="center"/>
    </xf>
    <xf numFmtId="0" fontId="16" fillId="0" borderId="46" xfId="0" applyFont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21" fillId="0" borderId="47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2" fillId="5" borderId="47" xfId="0" applyFont="1" applyFill="1" applyBorder="1" applyAlignment="1">
      <alignment horizontal="left" vertical="center" wrapText="1"/>
    </xf>
    <xf numFmtId="0" fontId="22" fillId="5" borderId="46" xfId="0" applyFont="1" applyFill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33" xfId="0" applyFont="1" applyFill="1" applyBorder="1" applyAlignment="1">
      <alignment vertical="top" wrapText="1"/>
    </xf>
    <xf numFmtId="0" fontId="23" fillId="0" borderId="52" xfId="0" quotePrefix="1" applyFont="1" applyBorder="1" applyAlignment="1">
      <alignment horizontal="left" vertical="top" wrapText="1"/>
    </xf>
    <xf numFmtId="0" fontId="23" fillId="0" borderId="44" xfId="0" quotePrefix="1" applyFont="1" applyBorder="1" applyAlignment="1">
      <alignment horizontal="left" vertical="top" wrapText="1"/>
    </xf>
    <xf numFmtId="0" fontId="23" fillId="0" borderId="52" xfId="0" applyFont="1" applyBorder="1" applyAlignment="1">
      <alignment horizontal="left" vertical="top" wrapText="1"/>
    </xf>
    <xf numFmtId="0" fontId="23" fillId="0" borderId="44" xfId="0" applyFont="1" applyBorder="1" applyAlignment="1">
      <alignment horizontal="left" vertical="top" wrapText="1"/>
    </xf>
    <xf numFmtId="0" fontId="23" fillId="0" borderId="50" xfId="0" quotePrefix="1" applyFont="1" applyBorder="1" applyAlignment="1">
      <alignment vertical="center" wrapText="1"/>
    </xf>
    <xf numFmtId="0" fontId="23" fillId="2" borderId="32" xfId="0" quotePrefix="1" applyFont="1" applyFill="1" applyBorder="1" applyAlignment="1">
      <alignment horizontal="left" vertical="top" wrapText="1"/>
    </xf>
    <xf numFmtId="0" fontId="24" fillId="3" borderId="57" xfId="5" quotePrefix="1" applyFont="1" applyFill="1" applyBorder="1" applyAlignment="1">
      <alignment horizontal="center" vertical="center"/>
    </xf>
    <xf numFmtId="0" fontId="24" fillId="3" borderId="58" xfId="5" quotePrefix="1" applyFont="1" applyFill="1" applyBorder="1" applyAlignment="1">
      <alignment horizontal="center" vertical="center"/>
    </xf>
    <xf numFmtId="0" fontId="5" fillId="2" borderId="42" xfId="5" applyFont="1" applyFill="1" applyBorder="1" applyAlignment="1">
      <alignment vertical="top" wrapText="1"/>
    </xf>
    <xf numFmtId="0" fontId="5" fillId="2" borderId="35" xfId="5" applyFont="1" applyFill="1" applyBorder="1" applyAlignment="1">
      <alignment vertical="top"/>
    </xf>
    <xf numFmtId="0" fontId="5" fillId="2" borderId="43" xfId="5" applyFont="1" applyFill="1" applyBorder="1" applyAlignment="1">
      <alignment vertical="top"/>
    </xf>
    <xf numFmtId="0" fontId="23" fillId="2" borderId="18" xfId="0" quotePrefix="1" applyFont="1" applyFill="1" applyBorder="1" applyAlignment="1">
      <alignment horizontal="left" vertical="top" wrapText="1"/>
    </xf>
    <xf numFmtId="0" fontId="23" fillId="0" borderId="18" xfId="0" quotePrefix="1" applyFont="1" applyBorder="1" applyAlignment="1">
      <alignment horizontal="left" vertical="top" wrapText="1"/>
    </xf>
    <xf numFmtId="0" fontId="23" fillId="0" borderId="32" xfId="0" quotePrefix="1" applyFont="1" applyBorder="1" applyAlignment="1">
      <alignment horizontal="left" vertical="top" wrapText="1"/>
    </xf>
    <xf numFmtId="0" fontId="23" fillId="2" borderId="42" xfId="0" applyFont="1" applyFill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23" fillId="2" borderId="35" xfId="0" applyFont="1" applyFill="1" applyBorder="1" applyAlignment="1">
      <alignment horizontal="left" vertical="top" wrapText="1"/>
    </xf>
    <xf numFmtId="0" fontId="12" fillId="2" borderId="50" xfId="4" applyFont="1" applyFill="1" applyBorder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7" fontId="0" fillId="0" borderId="6" xfId="2" applyNumberFormat="1" applyFont="1" applyBorder="1" applyAlignment="1">
      <alignment horizontal="right"/>
    </xf>
    <xf numFmtId="43" fontId="7" fillId="0" borderId="6" xfId="3" applyNumberFormat="1" applyFont="1" applyBorder="1"/>
    <xf numFmtId="0" fontId="7" fillId="0" borderId="23" xfId="0" applyFont="1" applyBorder="1"/>
    <xf numFmtId="0" fontId="26" fillId="0" borderId="14" xfId="0" applyFont="1" applyBorder="1" applyAlignment="1">
      <alignment horizontal="center"/>
    </xf>
    <xf numFmtId="0" fontId="26" fillId="0" borderId="15" xfId="0" applyFont="1" applyBorder="1"/>
    <xf numFmtId="43" fontId="0" fillId="0" borderId="62" xfId="0" applyNumberFormat="1" applyBorder="1"/>
    <xf numFmtId="8" fontId="0" fillId="0" borderId="63" xfId="0" applyNumberFormat="1" applyBorder="1"/>
    <xf numFmtId="0" fontId="0" fillId="0" borderId="24" xfId="0" applyBorder="1"/>
    <xf numFmtId="7" fontId="0" fillId="0" borderId="14" xfId="0" applyNumberFormat="1" applyBorder="1"/>
    <xf numFmtId="0" fontId="0" fillId="0" borderId="26" xfId="0" applyBorder="1"/>
    <xf numFmtId="0" fontId="27" fillId="0" borderId="0" xfId="0" applyFont="1"/>
    <xf numFmtId="0" fontId="5" fillId="0" borderId="32" xfId="5" applyFont="1" applyFill="1" applyBorder="1"/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11" fillId="2" borderId="43" xfId="4" quotePrefix="1" applyFont="1" applyFill="1" applyBorder="1" applyAlignment="1">
      <alignment horizontal="left" vertical="top" wrapText="1"/>
    </xf>
    <xf numFmtId="0" fontId="11" fillId="2" borderId="38" xfId="4" quotePrefix="1" applyFont="1" applyFill="1" applyBorder="1" applyAlignment="1">
      <alignment horizontal="left" vertical="top" wrapText="1"/>
    </xf>
    <xf numFmtId="0" fontId="11" fillId="2" borderId="2" xfId="4" quotePrefix="1" applyFont="1" applyFill="1" applyBorder="1" applyAlignment="1">
      <alignment horizontal="left" vertical="top" wrapText="1"/>
    </xf>
    <xf numFmtId="0" fontId="11" fillId="2" borderId="35" xfId="4" quotePrefix="1" applyFont="1" applyFill="1" applyBorder="1" applyAlignment="1">
      <alignment horizontal="left" vertical="top" wrapText="1"/>
    </xf>
    <xf numFmtId="0" fontId="11" fillId="2" borderId="45" xfId="4" quotePrefix="1" applyFont="1" applyFill="1" applyBorder="1" applyAlignment="1">
      <alignment horizontal="left" vertical="top" wrapText="1"/>
    </xf>
    <xf numFmtId="0" fontId="11" fillId="2" borderId="36" xfId="4" quotePrefix="1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23" fillId="0" borderId="35" xfId="0" quotePrefix="1" applyFont="1" applyBorder="1" applyAlignment="1">
      <alignment horizontal="left" vertical="center"/>
    </xf>
    <xf numFmtId="0" fontId="23" fillId="0" borderId="36" xfId="0" quotePrefix="1" applyFont="1" applyBorder="1" applyAlignment="1">
      <alignment horizontal="left" vertical="center"/>
    </xf>
    <xf numFmtId="0" fontId="23" fillId="0" borderId="35" xfId="0" quotePrefix="1" applyFont="1" applyBorder="1" applyAlignment="1">
      <alignment horizontal="left" vertical="center" wrapText="1"/>
    </xf>
    <xf numFmtId="0" fontId="23" fillId="0" borderId="36" xfId="0" quotePrefix="1" applyFont="1" applyBorder="1" applyAlignment="1">
      <alignment horizontal="left" vertical="center" wrapText="1"/>
    </xf>
    <xf numFmtId="0" fontId="23" fillId="0" borderId="35" xfId="0" quotePrefix="1" applyFont="1" applyBorder="1" applyAlignment="1">
      <alignment horizontal="left" wrapText="1"/>
    </xf>
    <xf numFmtId="0" fontId="23" fillId="0" borderId="44" xfId="0" quotePrefix="1" applyFont="1" applyBorder="1" applyAlignment="1">
      <alignment horizontal="left" wrapText="1"/>
    </xf>
    <xf numFmtId="0" fontId="24" fillId="3" borderId="66" xfId="5" quotePrefix="1" applyFont="1" applyFill="1" applyBorder="1" applyAlignment="1">
      <alignment horizontal="center" vertical="center"/>
    </xf>
    <xf numFmtId="0" fontId="24" fillId="3" borderId="67" xfId="5" quotePrefix="1" applyFont="1" applyFill="1" applyBorder="1" applyAlignment="1">
      <alignment horizontal="center" vertical="center"/>
    </xf>
    <xf numFmtId="0" fontId="24" fillId="3" borderId="53" xfId="5" quotePrefix="1" applyFont="1" applyFill="1" applyBorder="1" applyAlignment="1">
      <alignment horizontal="center" vertical="center"/>
    </xf>
    <xf numFmtId="0" fontId="24" fillId="3" borderId="54" xfId="5" quotePrefix="1" applyFont="1" applyFill="1" applyBorder="1" applyAlignment="1">
      <alignment horizontal="center" vertical="center"/>
    </xf>
    <xf numFmtId="0" fontId="24" fillId="3" borderId="55" xfId="5" quotePrefix="1" applyFont="1" applyFill="1" applyBorder="1" applyAlignment="1">
      <alignment horizontal="center" vertical="center"/>
    </xf>
    <xf numFmtId="0" fontId="24" fillId="3" borderId="56" xfId="5" quotePrefix="1" applyFont="1" applyFill="1" applyBorder="1" applyAlignment="1">
      <alignment horizontal="center" vertical="center"/>
    </xf>
    <xf numFmtId="0" fontId="24" fillId="3" borderId="57" xfId="5" quotePrefix="1" applyFont="1" applyFill="1" applyBorder="1" applyAlignment="1">
      <alignment horizontal="center" vertical="center"/>
    </xf>
    <xf numFmtId="0" fontId="24" fillId="3" borderId="64" xfId="5" quotePrefix="1" applyFont="1" applyFill="1" applyBorder="1" applyAlignment="1">
      <alignment horizontal="center" vertical="center"/>
    </xf>
    <xf numFmtId="0" fontId="24" fillId="3" borderId="65" xfId="5" quotePrefix="1" applyFont="1" applyFill="1" applyBorder="1" applyAlignment="1">
      <alignment horizontal="center" vertical="center"/>
    </xf>
    <xf numFmtId="0" fontId="11" fillId="0" borderId="0" xfId="13" applyFont="1"/>
  </cellXfs>
  <cellStyles count="14">
    <cellStyle name="Comma" xfId="1" builtinId="3"/>
    <cellStyle name="Comma [0] 2" xfId="6" xr:uid="{954C3975-20FA-4678-B39B-2EEBB41D2B75}"/>
    <cellStyle name="Comma 2" xfId="7" xr:uid="{83084775-10FF-408C-BD99-EC11E8793D10}"/>
    <cellStyle name="Currency" xfId="2" builtinId="4"/>
    <cellStyle name="Hyperlink" xfId="3" builtinId="8"/>
    <cellStyle name="Normal" xfId="0" builtinId="0"/>
    <cellStyle name="Normal 10" xfId="4" xr:uid="{8F700CB8-85A7-4C41-B293-A48AF2824994}"/>
    <cellStyle name="Normal 10 3" xfId="8" xr:uid="{CE391AFD-4B3D-4E2E-A9F8-B9AC8382DD1B}"/>
    <cellStyle name="Normal 2" xfId="9" xr:uid="{35ACDEAE-1AA9-4B60-BC7F-BA3238F23AE0}"/>
    <cellStyle name="Normal 3" xfId="10" xr:uid="{1E4C9CA2-2425-46A9-84BC-C9511BB4125C}"/>
    <cellStyle name="Normal 7 2" xfId="5" xr:uid="{2E87930A-91DB-4105-B136-00D497E196A1}"/>
    <cellStyle name="Normal 8" xfId="13" xr:uid="{B6E243CA-5A1C-410D-9627-4C011B9A2F91}"/>
    <cellStyle name="Percent 2" xfId="11" xr:uid="{5709F64A-4C7D-4FD9-B97B-2692CA93F757}"/>
    <cellStyle name="Percent 3" xfId="12" xr:uid="{A11A0290-0AE1-4F35-845A-3EB35C049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09D1-2111-4EBA-A883-EFA37E422044}">
  <sheetPr>
    <pageSetUpPr fitToPage="1"/>
  </sheetPr>
  <dimension ref="A1:N39"/>
  <sheetViews>
    <sheetView workbookViewId="0">
      <selection activeCell="A2" sqref="A1:A2"/>
    </sheetView>
  </sheetViews>
  <sheetFormatPr defaultRowHeight="15" x14ac:dyDescent="0.25"/>
  <cols>
    <col min="2" max="2" width="1.85546875" customWidth="1"/>
    <col min="3" max="3" width="3.28515625" customWidth="1"/>
    <col min="4" max="4" width="37.5703125" bestFit="1" customWidth="1"/>
    <col min="5" max="5" width="10.42578125" customWidth="1"/>
    <col min="6" max="6" width="13.85546875" bestFit="1" customWidth="1"/>
    <col min="7" max="8" width="9.140625" bestFit="1" customWidth="1"/>
    <col min="9" max="9" width="11.140625" bestFit="1" customWidth="1"/>
  </cols>
  <sheetData>
    <row r="1" spans="1:14" x14ac:dyDescent="0.25">
      <c r="A1" s="243" t="s">
        <v>867</v>
      </c>
    </row>
    <row r="2" spans="1:14" x14ac:dyDescent="0.25">
      <c r="A2" s="243" t="s">
        <v>866</v>
      </c>
    </row>
    <row r="3" spans="1:14" x14ac:dyDescent="0.25">
      <c r="A3" s="47"/>
      <c r="B3" s="47"/>
      <c r="C3" s="47"/>
      <c r="D3" s="47"/>
      <c r="E3" s="47"/>
      <c r="F3" s="47"/>
      <c r="G3" s="47"/>
      <c r="H3" s="47"/>
      <c r="I3" s="90" t="s">
        <v>0</v>
      </c>
      <c r="J3" s="47"/>
      <c r="K3" s="47"/>
      <c r="L3" s="47"/>
      <c r="M3" s="47"/>
      <c r="N3" s="47"/>
    </row>
    <row r="4" spans="1:14" x14ac:dyDescent="0.25">
      <c r="A4" s="47"/>
      <c r="B4" s="47"/>
      <c r="C4" s="47"/>
      <c r="D4" s="47"/>
      <c r="E4" s="47"/>
      <c r="F4" s="47"/>
      <c r="G4" s="47"/>
      <c r="H4" s="47"/>
      <c r="I4" s="90" t="s">
        <v>1</v>
      </c>
      <c r="J4" s="47"/>
      <c r="K4" s="47"/>
      <c r="L4" s="47"/>
      <c r="M4" s="47"/>
      <c r="N4" s="47"/>
    </row>
    <row r="5" spans="1:14" x14ac:dyDescent="0.25">
      <c r="A5" s="47"/>
      <c r="B5" s="47"/>
      <c r="C5" s="47"/>
      <c r="D5" s="47"/>
      <c r="E5" s="47"/>
      <c r="F5" s="47"/>
      <c r="G5" s="47"/>
      <c r="H5" s="47"/>
      <c r="I5" s="90" t="s">
        <v>2</v>
      </c>
      <c r="J5" s="47"/>
      <c r="K5" s="47"/>
      <c r="L5" s="47"/>
      <c r="M5" s="47"/>
      <c r="N5" s="47"/>
    </row>
    <row r="6" spans="1:14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15.75" thickBo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15.75" thickBot="1" x14ac:dyDescent="0.3">
      <c r="A9" s="47"/>
      <c r="B9" s="200"/>
      <c r="C9" s="200"/>
      <c r="D9" s="200"/>
      <c r="E9" s="200"/>
      <c r="F9" s="201" t="s">
        <v>3</v>
      </c>
      <c r="G9" s="202"/>
      <c r="H9" s="202"/>
      <c r="I9" s="203"/>
      <c r="J9" s="47"/>
      <c r="K9" s="47"/>
      <c r="L9" s="47"/>
      <c r="M9" s="47"/>
      <c r="N9" s="47"/>
    </row>
    <row r="10" spans="1:14" ht="30.75" thickBot="1" x14ac:dyDescent="0.3">
      <c r="A10" s="47"/>
      <c r="B10" s="204" t="s">
        <v>4</v>
      </c>
      <c r="C10" s="205"/>
      <c r="D10" s="206"/>
      <c r="E10" s="89" t="s">
        <v>5</v>
      </c>
      <c r="F10" s="88" t="s">
        <v>6</v>
      </c>
      <c r="G10" s="87" t="s">
        <v>7</v>
      </c>
      <c r="H10" s="87" t="s">
        <v>8</v>
      </c>
      <c r="I10" s="86" t="s">
        <v>9</v>
      </c>
      <c r="J10" s="47"/>
      <c r="K10" s="47"/>
      <c r="L10" s="47"/>
      <c r="M10" s="47"/>
      <c r="N10" s="47"/>
    </row>
    <row r="11" spans="1:14" ht="15.75" thickBot="1" x14ac:dyDescent="0.3">
      <c r="A11" s="47"/>
      <c r="B11" s="84" t="s">
        <v>10</v>
      </c>
      <c r="C11" s="83"/>
      <c r="D11" s="83"/>
      <c r="E11" s="82"/>
      <c r="F11" s="82"/>
      <c r="G11" s="82"/>
      <c r="H11" s="82"/>
      <c r="I11" s="85"/>
      <c r="J11" s="47"/>
      <c r="K11" s="47"/>
      <c r="L11" s="47"/>
      <c r="M11" s="47"/>
      <c r="N11" s="47"/>
    </row>
    <row r="12" spans="1:14" x14ac:dyDescent="0.25">
      <c r="A12" s="47"/>
      <c r="B12" s="75"/>
      <c r="C12" s="74">
        <v>1</v>
      </c>
      <c r="D12" s="78" t="s">
        <v>11</v>
      </c>
      <c r="E12" s="77">
        <v>29587</v>
      </c>
      <c r="F12" s="76">
        <v>4456559</v>
      </c>
      <c r="G12" s="143" t="s">
        <v>12</v>
      </c>
      <c r="H12" s="143" t="s">
        <v>12</v>
      </c>
      <c r="I12" s="144" t="s">
        <v>12</v>
      </c>
      <c r="J12" s="47"/>
      <c r="K12" s="47"/>
      <c r="L12" s="47"/>
      <c r="M12" s="47"/>
      <c r="N12" s="47"/>
    </row>
    <row r="13" spans="1:14" x14ac:dyDescent="0.25">
      <c r="A13" s="47"/>
      <c r="B13" s="75"/>
      <c r="C13" s="74">
        <v>2</v>
      </c>
      <c r="D13" s="73" t="s">
        <v>13</v>
      </c>
      <c r="E13" s="72">
        <v>31594</v>
      </c>
      <c r="F13" s="71">
        <v>652942</v>
      </c>
      <c r="G13" s="70">
        <v>831.12599999999998</v>
      </c>
      <c r="H13" s="70">
        <v>743.327</v>
      </c>
      <c r="I13" s="69">
        <v>28.240420077572832</v>
      </c>
      <c r="J13" s="47"/>
      <c r="K13" s="47"/>
      <c r="L13" s="47"/>
      <c r="M13" s="47"/>
      <c r="N13" s="47"/>
    </row>
    <row r="14" spans="1:14" x14ac:dyDescent="0.25">
      <c r="A14" s="47"/>
      <c r="B14" s="75"/>
      <c r="C14" s="74">
        <v>3</v>
      </c>
      <c r="D14" s="73" t="s">
        <v>14</v>
      </c>
      <c r="E14" s="72">
        <v>33147</v>
      </c>
      <c r="F14" s="71">
        <v>2051376</v>
      </c>
      <c r="G14" s="70">
        <v>1357.2489009278629</v>
      </c>
      <c r="H14" s="70">
        <v>472.98962153676666</v>
      </c>
      <c r="I14" s="69">
        <v>32707.143447980103</v>
      </c>
      <c r="J14" s="47"/>
      <c r="K14" s="47"/>
      <c r="L14" s="47"/>
      <c r="M14" s="47"/>
      <c r="N14" s="47"/>
    </row>
    <row r="15" spans="1:14" x14ac:dyDescent="0.25">
      <c r="A15" s="47"/>
      <c r="B15" s="75"/>
      <c r="C15" s="74">
        <v>4</v>
      </c>
      <c r="D15" s="73" t="s">
        <v>15</v>
      </c>
      <c r="E15" s="72">
        <v>35096</v>
      </c>
      <c r="F15" s="71">
        <v>67820</v>
      </c>
      <c r="G15" s="70">
        <v>51.1648005326808</v>
      </c>
      <c r="H15" s="70">
        <v>36.178777683734168</v>
      </c>
      <c r="I15" s="69">
        <v>1116.029081606579</v>
      </c>
      <c r="J15" s="47"/>
      <c r="K15" s="47"/>
      <c r="L15" s="47"/>
      <c r="M15" s="47"/>
      <c r="N15" s="47"/>
    </row>
    <row r="16" spans="1:14" x14ac:dyDescent="0.25">
      <c r="A16" s="47"/>
      <c r="B16" s="75"/>
      <c r="C16" s="74">
        <v>5</v>
      </c>
      <c r="D16" s="73" t="s">
        <v>16</v>
      </c>
      <c r="E16" s="72">
        <v>29860</v>
      </c>
      <c r="F16" s="71">
        <v>590344</v>
      </c>
      <c r="G16" s="70">
        <v>264.80510174125288</v>
      </c>
      <c r="H16" s="70">
        <v>308.86433970028054</v>
      </c>
      <c r="I16" s="69">
        <v>11826.026909636306</v>
      </c>
      <c r="J16" s="47"/>
      <c r="K16" s="47"/>
      <c r="L16" s="47"/>
      <c r="M16" s="47"/>
      <c r="N16" s="47"/>
    </row>
    <row r="17" spans="1:14" ht="15.75" thickBot="1" x14ac:dyDescent="0.3">
      <c r="A17" s="47"/>
      <c r="B17" s="68"/>
      <c r="C17" s="67">
        <v>6</v>
      </c>
      <c r="D17" s="66" t="s">
        <v>17</v>
      </c>
      <c r="E17" s="65">
        <v>38412</v>
      </c>
      <c r="F17" s="64">
        <v>51429</v>
      </c>
      <c r="G17" s="63">
        <v>18.434721880126638</v>
      </c>
      <c r="H17" s="63">
        <v>5.0821523452202779</v>
      </c>
      <c r="I17" s="62">
        <v>114.24785881381857</v>
      </c>
      <c r="J17" s="47"/>
      <c r="K17" s="47"/>
      <c r="L17" s="47"/>
      <c r="M17" s="47"/>
      <c r="N17" s="47"/>
    </row>
    <row r="18" spans="1:14" ht="15.75" thickBot="1" x14ac:dyDescent="0.3">
      <c r="A18" s="47"/>
      <c r="B18" s="84" t="s">
        <v>18</v>
      </c>
      <c r="C18" s="83"/>
      <c r="D18" s="82"/>
      <c r="E18" s="81"/>
      <c r="F18" s="80"/>
      <c r="G18" s="80"/>
      <c r="H18" s="80"/>
      <c r="I18" s="79"/>
      <c r="J18" s="47"/>
      <c r="K18" s="47"/>
      <c r="L18" s="47"/>
      <c r="M18" s="47"/>
      <c r="N18" s="47"/>
    </row>
    <row r="19" spans="1:14" x14ac:dyDescent="0.25">
      <c r="A19" s="47"/>
      <c r="B19" s="75"/>
      <c r="C19" s="74">
        <v>7</v>
      </c>
      <c r="D19" s="78" t="s">
        <v>19</v>
      </c>
      <c r="E19" s="77">
        <v>33147</v>
      </c>
      <c r="F19" s="76">
        <v>274707</v>
      </c>
      <c r="G19" s="143" t="s">
        <v>12</v>
      </c>
      <c r="H19" s="143" t="s">
        <v>12</v>
      </c>
      <c r="I19" s="144" t="s">
        <v>12</v>
      </c>
      <c r="J19" s="47"/>
      <c r="K19" s="47"/>
      <c r="L19" s="47"/>
      <c r="M19" s="47"/>
      <c r="N19" s="47"/>
    </row>
    <row r="20" spans="1:14" x14ac:dyDescent="0.25">
      <c r="A20" s="47"/>
      <c r="B20" s="75"/>
      <c r="C20" s="74">
        <v>8</v>
      </c>
      <c r="D20" s="73" t="s">
        <v>20</v>
      </c>
      <c r="E20" s="72">
        <v>36647</v>
      </c>
      <c r="F20" s="71">
        <v>738</v>
      </c>
      <c r="G20" s="70">
        <v>414.173920590997</v>
      </c>
      <c r="H20" s="70">
        <v>266.35524833207018</v>
      </c>
      <c r="I20" s="69">
        <v>48.043167442134902</v>
      </c>
      <c r="J20" s="47"/>
      <c r="K20" s="47"/>
      <c r="L20" s="47"/>
      <c r="M20" s="47"/>
      <c r="N20" s="47"/>
    </row>
    <row r="21" spans="1:14" x14ac:dyDescent="0.25">
      <c r="A21" s="47"/>
      <c r="B21" s="75"/>
      <c r="C21" s="74">
        <v>9</v>
      </c>
      <c r="D21" s="73" t="s">
        <v>21</v>
      </c>
      <c r="E21" s="72">
        <v>32234</v>
      </c>
      <c r="F21" s="71">
        <v>324</v>
      </c>
      <c r="G21" s="70">
        <v>442.40232539534014</v>
      </c>
      <c r="H21" s="70">
        <v>375.865015655881</v>
      </c>
      <c r="I21" s="69">
        <v>110.67597936800311</v>
      </c>
      <c r="J21" s="47"/>
      <c r="K21" s="47"/>
      <c r="L21" s="47"/>
      <c r="M21" s="47"/>
      <c r="N21" s="47"/>
    </row>
    <row r="22" spans="1:14" x14ac:dyDescent="0.25">
      <c r="A22" s="47"/>
      <c r="B22" s="75"/>
      <c r="C22" s="74">
        <v>10</v>
      </c>
      <c r="D22" s="73" t="s">
        <v>22</v>
      </c>
      <c r="E22" s="72">
        <v>34851</v>
      </c>
      <c r="F22" s="71">
        <v>17178</v>
      </c>
      <c r="G22" s="70">
        <v>66.599999999999994</v>
      </c>
      <c r="H22" s="70">
        <v>0</v>
      </c>
      <c r="I22" s="69">
        <v>1.7167101679083783</v>
      </c>
      <c r="J22" s="47"/>
      <c r="K22" s="47"/>
      <c r="L22" s="47"/>
      <c r="M22" s="47"/>
      <c r="N22" s="47"/>
    </row>
    <row r="23" spans="1:14" x14ac:dyDescent="0.25">
      <c r="A23" s="47"/>
      <c r="B23" s="75"/>
      <c r="C23" s="74">
        <v>11</v>
      </c>
      <c r="D23" s="73" t="s">
        <v>23</v>
      </c>
      <c r="E23" s="72">
        <v>32905</v>
      </c>
      <c r="F23" s="71">
        <v>24199</v>
      </c>
      <c r="G23" s="70">
        <v>457.79188890758411</v>
      </c>
      <c r="H23" s="70">
        <v>118.50919116690267</v>
      </c>
      <c r="I23" s="69">
        <v>14345.681612426984</v>
      </c>
      <c r="J23" s="47"/>
      <c r="K23" s="47"/>
      <c r="L23" s="47"/>
      <c r="M23" s="47"/>
      <c r="N23" s="47"/>
    </row>
    <row r="24" spans="1:14" x14ac:dyDescent="0.25">
      <c r="A24" s="47"/>
      <c r="B24" s="75"/>
      <c r="C24" s="74">
        <v>12</v>
      </c>
      <c r="D24" s="73" t="s">
        <v>24</v>
      </c>
      <c r="E24" s="72">
        <v>30834</v>
      </c>
      <c r="F24" s="71">
        <v>21463</v>
      </c>
      <c r="G24" s="70">
        <v>325.35122209407359</v>
      </c>
      <c r="H24" s="70">
        <v>202.40963707611058</v>
      </c>
      <c r="I24" s="69">
        <v>24368.27575264476</v>
      </c>
      <c r="J24" s="47"/>
      <c r="K24" s="47"/>
      <c r="L24" s="47"/>
      <c r="M24" s="47"/>
      <c r="N24" s="47"/>
    </row>
    <row r="25" spans="1:14" ht="15.75" thickBot="1" x14ac:dyDescent="0.3">
      <c r="A25" s="47"/>
      <c r="B25" s="68"/>
      <c r="C25" s="67">
        <v>13</v>
      </c>
      <c r="D25" s="66" t="s">
        <v>25</v>
      </c>
      <c r="E25" s="65">
        <v>34060</v>
      </c>
      <c r="F25" s="64">
        <v>129</v>
      </c>
      <c r="G25" s="63">
        <v>54.800366221207369</v>
      </c>
      <c r="H25" s="63">
        <v>63.762375787315428</v>
      </c>
      <c r="I25" s="62">
        <v>4781.1586537530638</v>
      </c>
      <c r="J25" s="47"/>
      <c r="K25" s="47"/>
      <c r="L25" s="47"/>
      <c r="M25" s="47"/>
      <c r="N25" s="47"/>
    </row>
    <row r="26" spans="1:14" ht="15.75" thickBot="1" x14ac:dyDescent="0.3">
      <c r="A26" s="47"/>
      <c r="B26" s="59" t="s">
        <v>26</v>
      </c>
      <c r="C26" s="58"/>
      <c r="D26" s="58"/>
      <c r="E26" s="61"/>
      <c r="F26" s="57">
        <v>8209208</v>
      </c>
      <c r="G26" s="57">
        <v>4283.8992482911253</v>
      </c>
      <c r="H26" s="57">
        <v>2593.3433592842812</v>
      </c>
      <c r="I26" s="56">
        <v>89447.239593917227</v>
      </c>
      <c r="J26" s="47"/>
      <c r="K26" s="47"/>
      <c r="L26" s="47"/>
      <c r="M26" s="47"/>
      <c r="N26" s="47"/>
    </row>
    <row r="27" spans="1:14" ht="15.75" thickBot="1" x14ac:dyDescent="0.3">
      <c r="A27" s="47"/>
      <c r="B27" s="48"/>
      <c r="C27" s="48"/>
      <c r="D27" s="48"/>
      <c r="E27" s="48"/>
      <c r="F27" s="60"/>
      <c r="G27" s="60"/>
      <c r="H27" s="60"/>
      <c r="I27" s="60"/>
      <c r="J27" s="47"/>
      <c r="K27" s="47"/>
      <c r="L27" s="47"/>
      <c r="M27" s="47"/>
      <c r="N27" s="47"/>
    </row>
    <row r="28" spans="1:14" ht="15.75" thickBot="1" x14ac:dyDescent="0.3">
      <c r="A28" s="47"/>
      <c r="B28" s="59" t="s">
        <v>27</v>
      </c>
      <c r="C28" s="58"/>
      <c r="D28" s="58"/>
      <c r="E28" s="58"/>
      <c r="F28" s="57">
        <v>2295981</v>
      </c>
      <c r="G28" s="57">
        <v>1295.2202279246201</v>
      </c>
      <c r="H28" s="57">
        <v>1118.5178426834018</v>
      </c>
      <c r="I28" s="56">
        <v>10974.300834414726</v>
      </c>
      <c r="J28" s="47"/>
      <c r="K28" s="47"/>
      <c r="L28" s="47"/>
      <c r="M28" s="47"/>
      <c r="N28" s="47"/>
    </row>
    <row r="29" spans="1:14" ht="15.75" thickBot="1" x14ac:dyDescent="0.3">
      <c r="A29" s="47"/>
      <c r="B29" s="59" t="s">
        <v>28</v>
      </c>
      <c r="C29" s="58"/>
      <c r="D29" s="58"/>
      <c r="E29" s="58"/>
      <c r="F29" s="57">
        <v>10505189</v>
      </c>
      <c r="G29" s="57">
        <v>5579.1194762157456</v>
      </c>
      <c r="H29" s="57">
        <v>3711.861201967683</v>
      </c>
      <c r="I29" s="56">
        <v>100421.54042833195</v>
      </c>
      <c r="J29" s="47"/>
      <c r="K29" s="47"/>
      <c r="L29" s="47"/>
      <c r="M29" s="47"/>
      <c r="N29" s="47"/>
    </row>
    <row r="30" spans="1:14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x14ac:dyDescent="0.25">
      <c r="A32" s="47"/>
      <c r="B32" s="47" t="s">
        <v>29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14" x14ac:dyDescent="0.25">
      <c r="A33" s="47"/>
      <c r="B33" s="47"/>
      <c r="C33" s="47" t="s">
        <v>30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x14ac:dyDescent="0.25">
      <c r="A34" s="47"/>
      <c r="B34" s="47"/>
      <c r="C34" s="47" t="s">
        <v>31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25">
      <c r="A35" s="47"/>
      <c r="B35" s="47"/>
      <c r="C35" s="47" t="s">
        <v>32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4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</sheetData>
  <mergeCells count="3">
    <mergeCell ref="B9:E9"/>
    <mergeCell ref="F9:I9"/>
    <mergeCell ref="B10:D10"/>
  </mergeCells>
  <printOptions horizontalCentered="1"/>
  <pageMargins left="0.25" right="0.25" top="1" bottom="1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28207-E558-47EE-B6E9-3CB3B19EB497}">
  <sheetPr>
    <tabColor theme="4" tint="0.59999389629810485"/>
    <pageSetUpPr fitToPage="1"/>
  </sheetPr>
  <dimension ref="A1:S35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3" max="3" width="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736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s="47" t="s">
        <v>862</v>
      </c>
    </row>
    <row r="10" spans="1:19" x14ac:dyDescent="0.25">
      <c r="B10" s="1" t="s">
        <v>801</v>
      </c>
      <c r="D10" s="47" t="s">
        <v>834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300</v>
      </c>
      <c r="E13" s="18">
        <v>500</v>
      </c>
      <c r="F13" s="18">
        <v>750</v>
      </c>
      <c r="G13" s="18">
        <v>825.00000000000011</v>
      </c>
      <c r="H13" s="18">
        <v>907.50000000000023</v>
      </c>
      <c r="I13" s="18">
        <v>998.25000000000034</v>
      </c>
      <c r="J13" s="18">
        <v>1098.0750000000005</v>
      </c>
      <c r="K13" s="18">
        <v>1207.8825000000006</v>
      </c>
      <c r="L13" s="18">
        <v>1328.6707500000007</v>
      </c>
      <c r="M13" s="18">
        <v>1461.5378250000008</v>
      </c>
    </row>
    <row r="14" spans="1:19" x14ac:dyDescent="0.25">
      <c r="B14" s="225" t="s">
        <v>744</v>
      </c>
      <c r="C14" s="226"/>
      <c r="D14" s="8">
        <v>0.60497339999999999</v>
      </c>
      <c r="E14" s="8">
        <v>1.008289</v>
      </c>
      <c r="F14" s="8">
        <v>1.5124335</v>
      </c>
      <c r="G14" s="8">
        <v>1.6636768500000003</v>
      </c>
      <c r="H14" s="8">
        <v>1.8300445350000005</v>
      </c>
      <c r="I14" s="8">
        <v>2.0130489885000005</v>
      </c>
      <c r="J14" s="8">
        <v>2.214353887350001</v>
      </c>
      <c r="K14" s="8">
        <v>2.4357892760850013</v>
      </c>
      <c r="L14" s="8">
        <v>2.6793682036935014</v>
      </c>
      <c r="M14" s="8">
        <v>2.9473050240628518</v>
      </c>
      <c r="S14" s="9"/>
    </row>
    <row r="15" spans="1:19" x14ac:dyDescent="0.25">
      <c r="B15" s="225" t="s">
        <v>745</v>
      </c>
      <c r="C15" s="226"/>
      <c r="D15" s="8">
        <v>1.1462820600000001</v>
      </c>
      <c r="E15" s="8">
        <v>1.9104701000000002</v>
      </c>
      <c r="F15" s="8">
        <v>2.8657051500000001</v>
      </c>
      <c r="G15" s="8">
        <v>3.1522756650000008</v>
      </c>
      <c r="H15" s="8">
        <v>3.4675032315000012</v>
      </c>
      <c r="I15" s="8">
        <v>3.8142535546500018</v>
      </c>
      <c r="J15" s="8">
        <v>4.1956789101150029</v>
      </c>
      <c r="K15" s="8">
        <v>4.6152468011265029</v>
      </c>
      <c r="L15" s="8">
        <v>5.0767714812391533</v>
      </c>
      <c r="M15" s="8">
        <v>5.5844486293630693</v>
      </c>
    </row>
    <row r="16" spans="1:19" x14ac:dyDescent="0.25">
      <c r="B16" s="225" t="s">
        <v>746</v>
      </c>
      <c r="C16" s="226"/>
      <c r="D16" s="8">
        <v>7.2335339999999996E-4</v>
      </c>
      <c r="E16" s="8">
        <v>1.205589E-3</v>
      </c>
      <c r="F16" s="8">
        <v>1.8083835000000002E-3</v>
      </c>
      <c r="G16" s="8">
        <v>1.9892218500000003E-3</v>
      </c>
      <c r="H16" s="8">
        <v>2.1881440350000007E-3</v>
      </c>
      <c r="I16" s="8">
        <v>2.4069584385000009E-3</v>
      </c>
      <c r="J16" s="8">
        <v>2.6476542823500012E-3</v>
      </c>
      <c r="K16" s="8">
        <v>2.9124197105850017E-3</v>
      </c>
      <c r="L16" s="8">
        <v>3.2036616816435016E-3</v>
      </c>
      <c r="M16" s="8"/>
    </row>
    <row r="17" spans="2:13" ht="15" customHeight="1" x14ac:dyDescent="0.25">
      <c r="B17" s="227" t="s">
        <v>854</v>
      </c>
      <c r="C17" s="227"/>
      <c r="D17" s="7">
        <v>1094767.40516469</v>
      </c>
      <c r="E17" s="7">
        <v>1046737.59370481</v>
      </c>
      <c r="F17" s="7">
        <v>983118.58021540102</v>
      </c>
      <c r="G17" s="7">
        <v>882809.98632691102</v>
      </c>
      <c r="H17" s="7">
        <v>751076.17718770402</v>
      </c>
      <c r="I17" s="7">
        <v>595061.91445609496</v>
      </c>
      <c r="J17" s="7">
        <v>425137.14872688404</v>
      </c>
      <c r="K17" s="7">
        <v>-21112.012743795298</v>
      </c>
      <c r="L17" s="7">
        <v>-170438.307476338</v>
      </c>
      <c r="M17" s="7">
        <v>-294582.80772839504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4" t="s">
        <v>736</v>
      </c>
      <c r="D28" s="4" t="s">
        <v>740</v>
      </c>
      <c r="E28" s="4" t="s">
        <v>800</v>
      </c>
    </row>
    <row r="29" spans="2:13" x14ac:dyDescent="0.25">
      <c r="B29" s="3" t="s">
        <v>753</v>
      </c>
      <c r="C29" s="140">
        <v>9433.6799537624374</v>
      </c>
      <c r="D29" s="140">
        <v>9433.6799537624374</v>
      </c>
      <c r="E29" s="140">
        <v>3814.578013594662</v>
      </c>
    </row>
    <row r="30" spans="2:13" x14ac:dyDescent="0.25">
      <c r="B30" s="3" t="s">
        <v>754</v>
      </c>
      <c r="C30" s="140">
        <v>6582.2640317810419</v>
      </c>
      <c r="D30" s="140">
        <v>3012.674890107407</v>
      </c>
      <c r="E30" s="140">
        <v>3012.674890107407</v>
      </c>
    </row>
    <row r="31" spans="2:13" x14ac:dyDescent="0.25">
      <c r="B31" s="3" t="s">
        <v>755</v>
      </c>
      <c r="C31" s="138">
        <v>1.4331968313963022</v>
      </c>
      <c r="D31" s="138">
        <v>3.1313302290729785</v>
      </c>
      <c r="E31" s="138">
        <v>1.2661764553886747</v>
      </c>
    </row>
    <row r="34" spans="2:2" x14ac:dyDescent="0.25">
      <c r="B34" t="s">
        <v>756</v>
      </c>
    </row>
    <row r="35" spans="2:2" x14ac:dyDescent="0.25">
      <c r="B35" t="s">
        <v>855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:E28 B31 B29 B3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AF97-2C8D-4EE9-B230-4FA5417F1F58}">
  <sheetPr>
    <tabColor theme="4" tint="0.59999389629810485"/>
    <pageSetUpPr fitToPage="1"/>
  </sheetPr>
  <dimension ref="A1:S38"/>
  <sheetViews>
    <sheetView workbookViewId="0">
      <selection activeCell="A2" sqref="A1:A2"/>
    </sheetView>
  </sheetViews>
  <sheetFormatPr defaultColWidth="8.7109375" defaultRowHeight="15" x14ac:dyDescent="0.25"/>
  <cols>
    <col min="1" max="1" width="3.85546875" style="47" customWidth="1"/>
    <col min="2" max="2" width="19.140625" style="47" customWidth="1"/>
    <col min="3" max="3" width="9.140625" style="47" customWidth="1"/>
    <col min="4" max="4" width="12.5703125" style="47" bestFit="1" customWidth="1"/>
    <col min="5" max="5" width="11.5703125" style="47" bestFit="1" customWidth="1"/>
    <col min="6" max="12" width="12.5703125" style="47" bestFit="1" customWidth="1"/>
    <col min="13" max="13" width="12.7109375" style="47" customWidth="1"/>
    <col min="14" max="16384" width="8.7109375" style="47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48" t="s">
        <v>742</v>
      </c>
      <c r="C7" s="47" t="s">
        <v>736</v>
      </c>
      <c r="D7" s="48"/>
      <c r="E7" s="48"/>
      <c r="F7" s="48"/>
      <c r="G7" s="48"/>
      <c r="H7" s="48"/>
      <c r="I7" s="48"/>
      <c r="J7" s="48"/>
      <c r="K7" s="48"/>
      <c r="L7" s="48"/>
      <c r="M7" s="48"/>
    </row>
    <row r="9" spans="1:19" x14ac:dyDescent="0.25">
      <c r="B9" s="48" t="s">
        <v>743</v>
      </c>
      <c r="D9" s="47" t="s">
        <v>861</v>
      </c>
    </row>
    <row r="10" spans="1:19" x14ac:dyDescent="0.25">
      <c r="B10" s="48" t="s">
        <v>801</v>
      </c>
      <c r="D10" t="s">
        <v>803</v>
      </c>
    </row>
    <row r="13" spans="1:19" x14ac:dyDescent="0.25">
      <c r="D13" s="19">
        <v>2025</v>
      </c>
      <c r="E13" s="19">
        <v>2026</v>
      </c>
      <c r="F13" s="19">
        <v>2027</v>
      </c>
      <c r="G13" s="19">
        <v>2028</v>
      </c>
      <c r="H13" s="19">
        <v>2029</v>
      </c>
      <c r="I13" s="19">
        <v>2030</v>
      </c>
      <c r="J13" s="19">
        <v>2031</v>
      </c>
      <c r="K13" s="19">
        <v>2032</v>
      </c>
      <c r="L13" s="19">
        <v>2033</v>
      </c>
      <c r="M13" s="19">
        <v>2034</v>
      </c>
    </row>
    <row r="14" spans="1:19" x14ac:dyDescent="0.25">
      <c r="B14" s="222" t="s">
        <v>6</v>
      </c>
      <c r="C14" s="223"/>
      <c r="D14" s="49">
        <v>1089.67911644984</v>
      </c>
      <c r="E14" s="49">
        <v>1080.6568415189508</v>
      </c>
      <c r="F14" s="49">
        <v>1072.43721155855</v>
      </c>
      <c r="G14" s="49">
        <v>1064.8424961849532</v>
      </c>
      <c r="H14" s="49">
        <v>1057.8963313221764</v>
      </c>
      <c r="I14" s="49">
        <v>1051.547381213438</v>
      </c>
      <c r="J14" s="49">
        <v>1045.7779085607292</v>
      </c>
      <c r="K14" s="49">
        <v>1040.5766769336851</v>
      </c>
      <c r="L14" s="49">
        <v>1035.9361412031444</v>
      </c>
      <c r="M14" s="49">
        <v>1031.7923966383319</v>
      </c>
    </row>
    <row r="15" spans="1:19" x14ac:dyDescent="0.25">
      <c r="B15" s="222" t="s">
        <v>744</v>
      </c>
      <c r="C15" s="223"/>
      <c r="D15" s="50">
        <v>1.150483211147741</v>
      </c>
      <c r="E15" s="50">
        <v>1.1409574932757085</v>
      </c>
      <c r="F15" s="50">
        <v>1.1322792079635171</v>
      </c>
      <c r="G15" s="50">
        <v>1.1242607074720736</v>
      </c>
      <c r="H15" s="50">
        <v>1.1169269466099538</v>
      </c>
      <c r="I15" s="50">
        <v>1.1102237250851479</v>
      </c>
      <c r="J15" s="50">
        <v>1.104132315858418</v>
      </c>
      <c r="K15" s="50">
        <v>1.0986408555065847</v>
      </c>
      <c r="L15" s="50">
        <v>1.09374137788228</v>
      </c>
      <c r="M15" s="50">
        <v>1.0893664123707507</v>
      </c>
      <c r="S15" s="133"/>
    </row>
    <row r="16" spans="1:19" x14ac:dyDescent="0.25">
      <c r="B16" s="222" t="s">
        <v>745</v>
      </c>
      <c r="C16" s="223"/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</row>
    <row r="17" spans="2:13" x14ac:dyDescent="0.25">
      <c r="B17" s="222" t="s">
        <v>746</v>
      </c>
      <c r="C17" s="223"/>
      <c r="D17" s="50">
        <v>1.1487811323678463E-3</v>
      </c>
      <c r="E17" s="50">
        <v>1.1392695072892556E-3</v>
      </c>
      <c r="F17" s="50">
        <v>1.1306040610390626E-3</v>
      </c>
      <c r="G17" s="50">
        <v>1.1225974234930327E-3</v>
      </c>
      <c r="H17" s="50">
        <v>1.1152745125404286E-3</v>
      </c>
      <c r="I17" s="50">
        <v>1.1085812080756925E-3</v>
      </c>
      <c r="J17" s="50">
        <v>1.1024988107652459E-3</v>
      </c>
      <c r="K17" s="50">
        <v>1.0970154747372144E-3</v>
      </c>
      <c r="L17" s="50">
        <v>1.0921232456297205E-3</v>
      </c>
      <c r="M17" s="50">
        <v>1.0877547526472017E-3</v>
      </c>
    </row>
    <row r="18" spans="2:13" x14ac:dyDescent="0.25">
      <c r="B18" s="224" t="s">
        <v>747</v>
      </c>
      <c r="C18" s="224"/>
      <c r="D18" s="51">
        <v>2758903.5931222751</v>
      </c>
      <c r="E18" s="51">
        <v>2749795.7394760633</v>
      </c>
      <c r="F18" s="51">
        <v>2738657.1362069962</v>
      </c>
      <c r="G18" s="51">
        <v>2726489.4075109949</v>
      </c>
      <c r="H18" s="51">
        <v>2713293.6051250594</v>
      </c>
      <c r="I18" s="51">
        <v>2700834.8068163395</v>
      </c>
      <c r="J18" s="51">
        <v>2687582.4677192732</v>
      </c>
      <c r="K18" s="51">
        <v>2674570.8897440708</v>
      </c>
      <c r="L18" s="51">
        <v>2661745.8289842051</v>
      </c>
      <c r="M18" s="51">
        <v>2648823.7964775767</v>
      </c>
    </row>
    <row r="22" spans="2:13" x14ac:dyDescent="0.25">
      <c r="B22" s="52" t="s">
        <v>748</v>
      </c>
    </row>
    <row r="23" spans="2:13" x14ac:dyDescent="0.25">
      <c r="B23" s="47" t="s">
        <v>749</v>
      </c>
    </row>
    <row r="28" spans="2:13" x14ac:dyDescent="0.25">
      <c r="B28" s="48" t="s">
        <v>752</v>
      </c>
    </row>
    <row r="29" spans="2:13" x14ac:dyDescent="0.25">
      <c r="B29" s="136" t="s">
        <v>823</v>
      </c>
      <c r="C29" s="55" t="s">
        <v>736</v>
      </c>
      <c r="D29" s="55" t="s">
        <v>740</v>
      </c>
      <c r="E29" s="55" t="s">
        <v>800</v>
      </c>
    </row>
    <row r="30" spans="2:13" x14ac:dyDescent="0.25">
      <c r="B30" s="54" t="s">
        <v>753</v>
      </c>
      <c r="C30" s="137">
        <v>4495.1812187959649</v>
      </c>
      <c r="D30" s="137">
        <v>4495.1812187959649</v>
      </c>
      <c r="E30" s="137">
        <v>2942.9073706168051</v>
      </c>
    </row>
    <row r="31" spans="2:13" x14ac:dyDescent="0.25">
      <c r="B31" s="54" t="s">
        <v>754</v>
      </c>
      <c r="C31" s="137">
        <v>4292.1603705264633</v>
      </c>
      <c r="D31" s="137">
        <v>1351.3252681434271</v>
      </c>
      <c r="E31" s="137">
        <v>0</v>
      </c>
    </row>
    <row r="32" spans="2:13" x14ac:dyDescent="0.25">
      <c r="B32" s="54" t="s">
        <v>824</v>
      </c>
      <c r="C32" s="138">
        <v>1.0473003873908373</v>
      </c>
      <c r="D32" s="138">
        <v>3.3264983085618249</v>
      </c>
      <c r="E32" s="139" t="s">
        <v>865</v>
      </c>
    </row>
    <row r="34" spans="2:9" x14ac:dyDescent="0.25">
      <c r="B34" s="47" t="s">
        <v>756</v>
      </c>
    </row>
    <row r="38" spans="2:9" x14ac:dyDescent="0.25">
      <c r="I38" s="48"/>
    </row>
  </sheetData>
  <mergeCells count="5">
    <mergeCell ref="B14:C14"/>
    <mergeCell ref="B15:C15"/>
    <mergeCell ref="B16:C16"/>
    <mergeCell ref="B17:C17"/>
    <mergeCell ref="B18:C18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D07E-2532-4108-AA2C-279D56B7C93D}">
  <sheetPr>
    <tabColor theme="4" tint="0.59999389629810485"/>
    <pageSetUpPr fitToPage="1"/>
  </sheetPr>
  <dimension ref="A1:S33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736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758</v>
      </c>
    </row>
    <row r="10" spans="1:19" x14ac:dyDescent="0.25">
      <c r="B10" s="1" t="s">
        <v>801</v>
      </c>
      <c r="D10" t="s">
        <v>804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7500</v>
      </c>
      <c r="E13" s="18">
        <v>7425</v>
      </c>
      <c r="F13" s="18">
        <v>7350.75</v>
      </c>
      <c r="G13" s="18">
        <v>5000</v>
      </c>
      <c r="H13" s="18">
        <v>4950</v>
      </c>
      <c r="I13" s="18">
        <v>4900.5</v>
      </c>
      <c r="J13" s="18">
        <v>4851.4949999999999</v>
      </c>
      <c r="K13" s="18">
        <v>4802.9800500000001</v>
      </c>
      <c r="L13" s="18">
        <v>4754.9502494999997</v>
      </c>
      <c r="M13" s="18">
        <v>4707.4007470050001</v>
      </c>
    </row>
    <row r="14" spans="1:19" x14ac:dyDescent="0.25">
      <c r="B14" s="225" t="s">
        <v>744</v>
      </c>
      <c r="C14" s="226"/>
      <c r="D14" s="8">
        <v>7.9185000000000008</v>
      </c>
      <c r="E14" s="8">
        <v>7.8393150000000009</v>
      </c>
      <c r="F14" s="8">
        <v>7.7609218500000008</v>
      </c>
      <c r="G14" s="8">
        <v>5.2789999999999999</v>
      </c>
      <c r="H14" s="8">
        <v>5.22621</v>
      </c>
      <c r="I14" s="8">
        <v>5.1739478999999999</v>
      </c>
      <c r="J14" s="8">
        <v>5.1222084209999998</v>
      </c>
      <c r="K14" s="8">
        <v>5.0709863367900008</v>
      </c>
      <c r="L14" s="8">
        <v>5.0202764734220997</v>
      </c>
      <c r="M14" s="8">
        <v>4.9700737086878801</v>
      </c>
      <c r="S14" s="9"/>
    </row>
    <row r="15" spans="1:19" x14ac:dyDescent="0.25">
      <c r="B15" s="225" t="s">
        <v>745</v>
      </c>
      <c r="C15" s="226"/>
      <c r="D15" s="8">
        <v>4.8232499999999998</v>
      </c>
      <c r="E15" s="8">
        <v>4.7750174999999997</v>
      </c>
      <c r="F15" s="8">
        <v>4.7272673249999997</v>
      </c>
      <c r="G15" s="8">
        <v>3.2155</v>
      </c>
      <c r="H15" s="8">
        <v>3.1833449999999996</v>
      </c>
      <c r="I15" s="8">
        <v>3.1515115500000004</v>
      </c>
      <c r="J15" s="8">
        <v>3.1199964345</v>
      </c>
      <c r="K15" s="8">
        <v>3.0887964701550001</v>
      </c>
      <c r="L15" s="8">
        <v>3.0579085054534501</v>
      </c>
      <c r="M15" s="8">
        <v>3.0273294203989156</v>
      </c>
    </row>
    <row r="16" spans="1:19" x14ac:dyDescent="0.25">
      <c r="B16" s="225" t="s">
        <v>746</v>
      </c>
      <c r="C16" s="226"/>
      <c r="D16" s="8">
        <v>8.8499999999999995E-2</v>
      </c>
      <c r="E16" s="8">
        <v>8.7614999999999998E-2</v>
      </c>
      <c r="F16" s="8">
        <v>8.6738850000000006E-2</v>
      </c>
      <c r="G16" s="8">
        <v>5.8999999999999997E-2</v>
      </c>
      <c r="H16" s="8">
        <v>5.8409999999999997E-2</v>
      </c>
      <c r="I16" s="8">
        <v>5.78259E-2</v>
      </c>
      <c r="J16" s="8">
        <v>5.7247641000000002E-2</v>
      </c>
      <c r="K16" s="8">
        <v>5.6675164590000007E-2</v>
      </c>
      <c r="L16" s="8">
        <v>5.6108412944099996E-2</v>
      </c>
      <c r="M16" s="8">
        <v>5.5547328814659007E-2</v>
      </c>
    </row>
    <row r="17" spans="2:13" x14ac:dyDescent="0.25">
      <c r="B17" s="227" t="s">
        <v>747</v>
      </c>
      <c r="C17" s="227"/>
      <c r="D17" s="7">
        <v>37511423.106699631</v>
      </c>
      <c r="E17" s="7">
        <v>37733105.573508717</v>
      </c>
      <c r="F17" s="7">
        <v>37951050.417688221</v>
      </c>
      <c r="G17" s="7">
        <v>37939285.094352469</v>
      </c>
      <c r="H17" s="7">
        <v>37934424.323185563</v>
      </c>
      <c r="I17" s="7">
        <v>37925001.63472604</v>
      </c>
      <c r="J17" s="7">
        <v>37911062.648146838</v>
      </c>
      <c r="K17" s="7">
        <v>37892652.526429147</v>
      </c>
      <c r="L17" s="7">
        <v>37869815.980924338</v>
      </c>
      <c r="M17" s="7">
        <v>37842597.275870301</v>
      </c>
    </row>
    <row r="21" spans="2:13" x14ac:dyDescent="0.25">
      <c r="B21" s="2" t="s">
        <v>748</v>
      </c>
    </row>
    <row r="22" spans="2:13" x14ac:dyDescent="0.25">
      <c r="B22" t="s">
        <v>759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55" t="s">
        <v>736</v>
      </c>
      <c r="D28" s="55" t="s">
        <v>740</v>
      </c>
      <c r="E28" s="55" t="s">
        <v>800</v>
      </c>
    </row>
    <row r="29" spans="2:13" x14ac:dyDescent="0.25">
      <c r="B29" s="54" t="s">
        <v>753</v>
      </c>
      <c r="C29" s="137">
        <v>27621.132844042011</v>
      </c>
      <c r="D29" s="137">
        <v>27621.132844042011</v>
      </c>
      <c r="E29" s="137">
        <v>37483.233288022806</v>
      </c>
    </row>
    <row r="30" spans="2:13" x14ac:dyDescent="0.25">
      <c r="B30" s="54" t="s">
        <v>754</v>
      </c>
      <c r="C30" s="137">
        <v>38101.143688646705</v>
      </c>
      <c r="D30" s="137">
        <v>689.53082939075534</v>
      </c>
      <c r="E30" s="137">
        <v>0</v>
      </c>
    </row>
    <row r="31" spans="2:13" x14ac:dyDescent="0.25">
      <c r="B31" s="54" t="s">
        <v>824</v>
      </c>
      <c r="C31" s="138">
        <v>0.72494235526773687</v>
      </c>
      <c r="D31" s="138">
        <v>40.057864952096558</v>
      </c>
      <c r="E31" s="139" t="s">
        <v>865</v>
      </c>
    </row>
    <row r="33" spans="2:2" x14ac:dyDescent="0.25">
      <c r="B3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0009-89FC-4FA9-9B6B-158C3BD2559C}">
  <sheetPr>
    <tabColor theme="4" tint="0.59999389629810485"/>
    <pageSetUpPr fitToPage="1"/>
  </sheetPr>
  <dimension ref="A1:S28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760</v>
      </c>
      <c r="C7" t="s">
        <v>736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784</v>
      </c>
    </row>
    <row r="10" spans="1:19" x14ac:dyDescent="0.25">
      <c r="B10" s="1" t="s">
        <v>801</v>
      </c>
      <c r="D10" s="134" t="s">
        <v>805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25</v>
      </c>
      <c r="E13" s="18">
        <v>25</v>
      </c>
      <c r="F13" s="18">
        <v>25</v>
      </c>
      <c r="G13" s="18">
        <v>25</v>
      </c>
      <c r="H13" s="18">
        <v>25</v>
      </c>
      <c r="I13" s="18">
        <v>25</v>
      </c>
      <c r="J13" s="18">
        <v>25</v>
      </c>
      <c r="K13" s="18">
        <v>25</v>
      </c>
      <c r="L13" s="18">
        <v>25</v>
      </c>
      <c r="M13" s="18">
        <v>25</v>
      </c>
    </row>
    <row r="14" spans="1:19" x14ac:dyDescent="0.25">
      <c r="B14" s="225" t="s">
        <v>744</v>
      </c>
      <c r="C14" s="226"/>
      <c r="D14" s="8">
        <v>2.6395000000000002E-2</v>
      </c>
      <c r="E14" s="8">
        <v>2.6395000000000002E-2</v>
      </c>
      <c r="F14" s="8">
        <v>2.6395000000000002E-2</v>
      </c>
      <c r="G14" s="8">
        <v>2.6395000000000002E-2</v>
      </c>
      <c r="H14" s="8">
        <v>2.6395000000000002E-2</v>
      </c>
      <c r="I14" s="8">
        <v>2.6395000000000002E-2</v>
      </c>
      <c r="J14" s="8">
        <v>2.6395000000000002E-2</v>
      </c>
      <c r="K14" s="8">
        <v>2.6395000000000002E-2</v>
      </c>
      <c r="L14" s="8">
        <v>2.6395000000000002E-2</v>
      </c>
      <c r="M14" s="8">
        <v>2.6395000000000002E-2</v>
      </c>
      <c r="S14" s="9"/>
    </row>
    <row r="15" spans="1:19" x14ac:dyDescent="0.25">
      <c r="B15" s="225" t="s">
        <v>745</v>
      </c>
      <c r="C15" s="226"/>
      <c r="D15" s="8">
        <v>2.6395000000000002E-2</v>
      </c>
      <c r="E15" s="8">
        <v>2.6395000000000002E-2</v>
      </c>
      <c r="F15" s="8">
        <v>2.6395000000000002E-2</v>
      </c>
      <c r="G15" s="8">
        <v>2.6395000000000002E-2</v>
      </c>
      <c r="H15" s="8">
        <v>2.6395000000000002E-2</v>
      </c>
      <c r="I15" s="8">
        <v>2.6395000000000002E-2</v>
      </c>
      <c r="J15" s="8">
        <v>2.6395000000000002E-2</v>
      </c>
      <c r="K15" s="8">
        <v>2.6395000000000002E-2</v>
      </c>
      <c r="L15" s="8">
        <v>2.6395000000000002E-2</v>
      </c>
      <c r="M15" s="8">
        <v>2.6395000000000002E-2</v>
      </c>
    </row>
    <row r="16" spans="1:19" x14ac:dyDescent="0.25">
      <c r="B16" s="225" t="s">
        <v>746</v>
      </c>
      <c r="C16" s="226"/>
      <c r="D16" s="8">
        <v>6.4165282545000007E-2</v>
      </c>
      <c r="E16" s="8">
        <v>6.4165282545000007E-2</v>
      </c>
      <c r="F16" s="8">
        <v>6.4165282545000007E-2</v>
      </c>
      <c r="G16" s="8">
        <v>6.4165282545000007E-2</v>
      </c>
      <c r="H16" s="8">
        <v>6.4165282545000007E-2</v>
      </c>
      <c r="I16" s="8">
        <v>6.4165282545000007E-2</v>
      </c>
      <c r="J16" s="8">
        <v>6.4165282545000007E-2</v>
      </c>
      <c r="K16" s="8">
        <v>6.4165282545000007E-2</v>
      </c>
      <c r="L16" s="8">
        <v>6.4165282545000007E-2</v>
      </c>
      <c r="M16" s="8">
        <v>6.4165282545000007E-2</v>
      </c>
    </row>
    <row r="17" spans="2:13" x14ac:dyDescent="0.25">
      <c r="B17" s="227" t="s">
        <v>747</v>
      </c>
      <c r="C17" s="227"/>
      <c r="D17" s="7">
        <v>20000</v>
      </c>
      <c r="E17" s="7">
        <v>20000</v>
      </c>
      <c r="F17" s="7">
        <v>20000</v>
      </c>
      <c r="G17" s="7">
        <v>20000</v>
      </c>
      <c r="H17" s="7">
        <v>20000</v>
      </c>
      <c r="I17" s="7">
        <v>20000</v>
      </c>
      <c r="J17" s="7">
        <v>20000</v>
      </c>
      <c r="K17" s="7">
        <v>20000</v>
      </c>
      <c r="L17" s="7">
        <v>20000</v>
      </c>
      <c r="M17" s="7">
        <v>20000</v>
      </c>
    </row>
    <row r="21" spans="2:13" x14ac:dyDescent="0.25">
      <c r="B21" s="2" t="s">
        <v>748</v>
      </c>
    </row>
    <row r="22" spans="2:13" x14ac:dyDescent="0.25">
      <c r="B22" t="s">
        <v>761</v>
      </c>
    </row>
    <row r="27" spans="2:13" x14ac:dyDescent="0.25">
      <c r="B27" t="s">
        <v>756</v>
      </c>
    </row>
    <row r="28" spans="2:13" x14ac:dyDescent="0.25">
      <c r="C28" s="135"/>
      <c r="D28" s="135"/>
      <c r="E28" s="135"/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E4DC-D05F-45A7-AD26-CD04BA0F29B6}">
  <sheetPr>
    <tabColor rgb="FFFF0000"/>
    <pageSetUpPr fitToPage="1"/>
  </sheetPr>
  <dimension ref="A1:S35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3" max="3" width="9.140625" bestFit="1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  <col min="14" max="14" width="3.855468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762</v>
      </c>
    </row>
    <row r="10" spans="1:19" x14ac:dyDescent="0.25">
      <c r="B10" s="1" t="s">
        <v>801</v>
      </c>
      <c r="D10" s="134" t="s">
        <v>806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24913</v>
      </c>
      <c r="E13" s="5">
        <v>25778</v>
      </c>
      <c r="F13" s="5">
        <v>26729</v>
      </c>
      <c r="G13" s="5">
        <v>27749.02</v>
      </c>
      <c r="H13" s="5">
        <v>28795.0802</v>
      </c>
      <c r="I13" s="5">
        <v>29812.201002000002</v>
      </c>
      <c r="J13" s="5">
        <v>30779.40301202</v>
      </c>
      <c r="K13" s="5">
        <v>31703.707042140202</v>
      </c>
      <c r="L13" s="5">
        <v>32591.134112561605</v>
      </c>
      <c r="M13" s="5">
        <v>33463.705453687217</v>
      </c>
    </row>
    <row r="14" spans="1:19" x14ac:dyDescent="0.25">
      <c r="B14" s="225" t="s">
        <v>744</v>
      </c>
      <c r="C14" s="226"/>
      <c r="D14" s="8">
        <v>4.2619098732847256</v>
      </c>
      <c r="E14" s="8">
        <v>4.5241371987223848</v>
      </c>
      <c r="F14" s="8">
        <v>4.8212920376035715</v>
      </c>
      <c r="G14" s="8">
        <v>5.1522361656786098</v>
      </c>
      <c r="H14" s="8">
        <v>5.500398674851561</v>
      </c>
      <c r="I14" s="8">
        <v>5.8459012104190657</v>
      </c>
      <c r="J14" s="8">
        <v>6.1806570333092541</v>
      </c>
      <c r="K14" s="8">
        <v>6.5066223442695206</v>
      </c>
      <c r="L14" s="8">
        <v>6.8235541053015334</v>
      </c>
      <c r="M14" s="8">
        <v>7.137530197191162</v>
      </c>
      <c r="S14" s="9"/>
    </row>
    <row r="15" spans="1:19" x14ac:dyDescent="0.25">
      <c r="B15" s="225" t="s">
        <v>745</v>
      </c>
      <c r="C15" s="226"/>
      <c r="D15" s="8">
        <v>9.6925825957928442</v>
      </c>
      <c r="E15" s="8">
        <v>10.999494473250133</v>
      </c>
      <c r="F15" s="8">
        <v>12.475281709148653</v>
      </c>
      <c r="G15" s="8">
        <v>14.065476529017152</v>
      </c>
      <c r="H15" s="8">
        <v>15.652608543871892</v>
      </c>
      <c r="I15" s="8">
        <v>17.106560245595286</v>
      </c>
      <c r="J15" s="8">
        <v>18.359613577729117</v>
      </c>
      <c r="K15" s="8">
        <v>19.400555854549612</v>
      </c>
      <c r="L15" s="8">
        <v>20.242947601212723</v>
      </c>
      <c r="M15" s="8">
        <v>20.930924880634358</v>
      </c>
    </row>
    <row r="16" spans="1:19" x14ac:dyDescent="0.25">
      <c r="B16" s="225" t="s">
        <v>746</v>
      </c>
      <c r="C16" s="226"/>
      <c r="D16" s="8">
        <v>22.714903290535261</v>
      </c>
      <c r="E16" s="8">
        <v>25.028687181691048</v>
      </c>
      <c r="F16" s="8">
        <v>27.644798550785218</v>
      </c>
      <c r="G16" s="8">
        <v>30.488762579168167</v>
      </c>
      <c r="H16" s="8">
        <v>33.368196221171594</v>
      </c>
      <c r="I16" s="8">
        <v>36.066388560508599</v>
      </c>
      <c r="J16" s="8">
        <v>38.475324693655253</v>
      </c>
      <c r="K16" s="8">
        <v>40.584596559702874</v>
      </c>
      <c r="L16" s="8">
        <v>42.411496511355963</v>
      </c>
      <c r="M16" s="8">
        <v>44.028192300187435</v>
      </c>
    </row>
    <row r="17" spans="2:13" x14ac:dyDescent="0.25">
      <c r="B17" s="227" t="s">
        <v>747</v>
      </c>
      <c r="C17" s="227"/>
      <c r="D17" s="7">
        <v>6492726.8363466915</v>
      </c>
      <c r="E17" s="7">
        <v>6898655.1106903926</v>
      </c>
      <c r="F17" s="7">
        <v>7354392.2905990938</v>
      </c>
      <c r="G17" s="7">
        <v>7846675.2160098599</v>
      </c>
      <c r="H17" s="7">
        <v>8349026.1143963886</v>
      </c>
      <c r="I17" s="7">
        <v>8750741.7972227372</v>
      </c>
      <c r="J17" s="7">
        <v>9183454.6131540891</v>
      </c>
      <c r="K17" s="7">
        <v>9575340.6944758724</v>
      </c>
      <c r="L17" s="7">
        <v>9930185.6804360803</v>
      </c>
      <c r="M17" s="7">
        <v>10260076.189615376</v>
      </c>
    </row>
    <row r="21" spans="2:13" x14ac:dyDescent="0.25">
      <c r="B21" s="2" t="s">
        <v>748</v>
      </c>
    </row>
    <row r="22" spans="2:13" x14ac:dyDescent="0.25">
      <c r="B22" t="s">
        <v>94</v>
      </c>
    </row>
    <row r="23" spans="2:13" x14ac:dyDescent="0.25">
      <c r="B23" t="s">
        <v>254</v>
      </c>
    </row>
    <row r="24" spans="2:13" x14ac:dyDescent="0.25">
      <c r="B24" t="s">
        <v>142</v>
      </c>
    </row>
    <row r="25" spans="2:13" x14ac:dyDescent="0.25">
      <c r="B25" s="29" t="s">
        <v>95</v>
      </c>
    </row>
    <row r="26" spans="2:13" x14ac:dyDescent="0.25">
      <c r="B26" s="29" t="s">
        <v>97</v>
      </c>
    </row>
    <row r="27" spans="2:13" x14ac:dyDescent="0.25">
      <c r="B27" s="29" t="s">
        <v>133</v>
      </c>
    </row>
    <row r="29" spans="2:13" x14ac:dyDescent="0.25">
      <c r="B29" s="1" t="s">
        <v>752</v>
      </c>
    </row>
    <row r="30" spans="2:13" x14ac:dyDescent="0.25">
      <c r="B30" s="136" t="s">
        <v>823</v>
      </c>
      <c r="C30" s="4" t="s">
        <v>736</v>
      </c>
      <c r="D30" s="4" t="s">
        <v>740</v>
      </c>
      <c r="E30" s="4" t="s">
        <v>800</v>
      </c>
    </row>
    <row r="31" spans="2:13" x14ac:dyDescent="0.25">
      <c r="B31" s="3" t="s">
        <v>753</v>
      </c>
      <c r="C31" s="140">
        <v>192511.78761983124</v>
      </c>
      <c r="D31" s="140">
        <v>192511.78761983124</v>
      </c>
      <c r="E31" s="140">
        <v>543304.37674559257</v>
      </c>
    </row>
    <row r="32" spans="2:13" x14ac:dyDescent="0.25">
      <c r="B32" s="3" t="s">
        <v>754</v>
      </c>
      <c r="C32" s="140">
        <v>436910.65410775086</v>
      </c>
      <c r="D32" s="140">
        <v>95290.462850875556</v>
      </c>
      <c r="E32" s="140">
        <v>83045.620042626484</v>
      </c>
    </row>
    <row r="33" spans="2:5" x14ac:dyDescent="0.25">
      <c r="B33" s="3" t="s">
        <v>755</v>
      </c>
      <c r="C33" s="138">
        <v>0.44062049256494901</v>
      </c>
      <c r="D33" s="138">
        <v>2.0202629083783741</v>
      </c>
      <c r="E33" s="138">
        <v>6.5422399937133333</v>
      </c>
    </row>
    <row r="35" spans="2:5" x14ac:dyDescent="0.25">
      <c r="B35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2DE1-8D10-4045-98F8-24CF95CC678B}">
  <sheetPr>
    <tabColor rgb="FFFF0000"/>
    <pageSetUpPr fitToPage="1"/>
  </sheetPr>
  <dimension ref="A1:M32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12" width="11.5703125" bestFit="1" customWidth="1"/>
    <col min="13" max="13" width="11.85546875" customWidth="1"/>
    <col min="14" max="14" width="3.85546875" customWidth="1"/>
  </cols>
  <sheetData>
    <row r="1" spans="1:13" x14ac:dyDescent="0.25">
      <c r="A1" s="243" t="s">
        <v>867</v>
      </c>
    </row>
    <row r="2" spans="1:13" x14ac:dyDescent="0.25">
      <c r="A2" s="243" t="s">
        <v>866</v>
      </c>
    </row>
    <row r="3" spans="1:13" x14ac:dyDescent="0.25">
      <c r="M3" s="6" t="s">
        <v>73</v>
      </c>
    </row>
    <row r="4" spans="1:13" x14ac:dyDescent="0.25">
      <c r="M4" s="6" t="s">
        <v>734</v>
      </c>
    </row>
    <row r="5" spans="1:13" x14ac:dyDescent="0.25">
      <c r="M5" s="6" t="s">
        <v>826</v>
      </c>
    </row>
    <row r="7" spans="1:13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3" x14ac:dyDescent="0.25">
      <c r="B9" s="1" t="s">
        <v>743</v>
      </c>
      <c r="D9" t="s">
        <v>763</v>
      </c>
    </row>
    <row r="10" spans="1:13" x14ac:dyDescent="0.25">
      <c r="B10" s="1" t="s">
        <v>801</v>
      </c>
      <c r="D10" s="134" t="s">
        <v>807</v>
      </c>
    </row>
    <row r="12" spans="1:13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3" x14ac:dyDescent="0.25">
      <c r="B13" s="225" t="s">
        <v>6</v>
      </c>
      <c r="C13" s="226"/>
      <c r="D13" s="5">
        <v>3131</v>
      </c>
      <c r="E13" s="5">
        <v>2881</v>
      </c>
      <c r="F13" s="5">
        <v>2673</v>
      </c>
      <c r="G13" s="5">
        <v>2507</v>
      </c>
      <c r="H13" s="5">
        <v>2373.3000000000002</v>
      </c>
      <c r="I13" s="5">
        <v>2258.4700000000003</v>
      </c>
      <c r="J13" s="5">
        <v>2143.3230000000003</v>
      </c>
      <c r="K13" s="5">
        <v>2007.8907000000002</v>
      </c>
      <c r="L13" s="5">
        <v>1837.4016300000001</v>
      </c>
      <c r="M13" s="5">
        <v>1634.261467</v>
      </c>
    </row>
    <row r="14" spans="1:13" x14ac:dyDescent="0.25">
      <c r="B14" s="225" t="s">
        <v>744</v>
      </c>
      <c r="C14" s="226"/>
      <c r="D14" s="8">
        <v>5.1354212760355651</v>
      </c>
      <c r="E14" s="8">
        <v>4.6271040756576971</v>
      </c>
      <c r="F14" s="8">
        <v>4.1711763219046967</v>
      </c>
      <c r="G14" s="8">
        <v>3.7625406849781471</v>
      </c>
      <c r="H14" s="8">
        <v>3.3961680868374335</v>
      </c>
      <c r="I14" s="8">
        <v>3.0669300426669066</v>
      </c>
      <c r="J14" s="8">
        <v>2.7696840354562466</v>
      </c>
      <c r="K14" s="8">
        <v>2.4994892305192926</v>
      </c>
      <c r="L14" s="8">
        <v>2.2522265455696742</v>
      </c>
      <c r="M14" s="8">
        <v>2.0254555765466136</v>
      </c>
    </row>
    <row r="15" spans="1:13" x14ac:dyDescent="0.25">
      <c r="B15" s="225" t="s">
        <v>745</v>
      </c>
      <c r="C15" s="226"/>
      <c r="D15" s="8">
        <v>1.902918392133198</v>
      </c>
      <c r="E15" s="8">
        <v>1.7181316805717961</v>
      </c>
      <c r="F15" s="8">
        <v>1.5534091265867056</v>
      </c>
      <c r="G15" s="8">
        <v>1.4068431071535203</v>
      </c>
      <c r="H15" s="8">
        <v>1.2762402206529089</v>
      </c>
      <c r="I15" s="8">
        <v>1.1590045798885975</v>
      </c>
      <c r="J15" s="8">
        <v>1.0522958310924342</v>
      </c>
      <c r="K15" s="8">
        <v>0.95331903480746405</v>
      </c>
      <c r="L15" s="8">
        <v>0.85999590798142278</v>
      </c>
      <c r="M15" s="8">
        <v>0.77180330256708785</v>
      </c>
    </row>
    <row r="16" spans="1:13" x14ac:dyDescent="0.25">
      <c r="B16" s="225" t="s">
        <v>746</v>
      </c>
      <c r="C16" s="226"/>
      <c r="D16" s="8">
        <v>10.463926106686074</v>
      </c>
      <c r="E16" s="8">
        <v>9.4330650537006129</v>
      </c>
      <c r="F16" s="8">
        <v>8.5098890447097126</v>
      </c>
      <c r="G16" s="8">
        <v>7.6840220282432412</v>
      </c>
      <c r="H16" s="8">
        <v>6.9448067785356278</v>
      </c>
      <c r="I16" s="8">
        <v>6.2808685913858895</v>
      </c>
      <c r="J16" s="8">
        <v>5.6804329189898866</v>
      </c>
      <c r="K16" s="8">
        <v>5.1320248236399557</v>
      </c>
      <c r="L16" s="8">
        <v>4.6263428663004795</v>
      </c>
      <c r="M16" s="8">
        <v>4.1587884642455792</v>
      </c>
    </row>
    <row r="17" spans="2:13" x14ac:dyDescent="0.25">
      <c r="B17" s="227" t="s">
        <v>747</v>
      </c>
      <c r="C17" s="227"/>
      <c r="D17" s="7">
        <v>1148314.4261070455</v>
      </c>
      <c r="E17" s="7">
        <v>1084933.2078164313</v>
      </c>
      <c r="F17" s="7">
        <v>1041751.5030100531</v>
      </c>
      <c r="G17" s="7">
        <v>1020173.9394542954</v>
      </c>
      <c r="H17" s="7">
        <v>1013555.5351356576</v>
      </c>
      <c r="I17" s="7">
        <v>999822.05473420583</v>
      </c>
      <c r="J17" s="7">
        <v>987314.81144036504</v>
      </c>
      <c r="K17" s="7">
        <v>950929.9835571131</v>
      </c>
      <c r="L17" s="7">
        <v>879779.99652968789</v>
      </c>
      <c r="M17" s="7">
        <v>776472.14803946647</v>
      </c>
    </row>
    <row r="21" spans="2:13" x14ac:dyDescent="0.25">
      <c r="B21" s="2" t="s">
        <v>748</v>
      </c>
    </row>
    <row r="22" spans="2:13" x14ac:dyDescent="0.25">
      <c r="B22" t="s">
        <v>186</v>
      </c>
    </row>
    <row r="23" spans="2:13" x14ac:dyDescent="0.25">
      <c r="B23" s="29" t="s">
        <v>764</v>
      </c>
    </row>
    <row r="24" spans="2:13" x14ac:dyDescent="0.25">
      <c r="B24" s="29" t="s">
        <v>765</v>
      </c>
    </row>
    <row r="26" spans="2:13" x14ac:dyDescent="0.25">
      <c r="B26" s="1" t="s">
        <v>752</v>
      </c>
    </row>
    <row r="27" spans="2:13" x14ac:dyDescent="0.25">
      <c r="B27" s="136" t="s">
        <v>823</v>
      </c>
      <c r="C27" s="4" t="s">
        <v>736</v>
      </c>
      <c r="D27" s="4" t="s">
        <v>740</v>
      </c>
      <c r="E27" s="4" t="s">
        <v>800</v>
      </c>
    </row>
    <row r="28" spans="2:13" x14ac:dyDescent="0.25">
      <c r="B28" s="3" t="s">
        <v>753</v>
      </c>
      <c r="C28" s="140">
        <v>68177.40598998261</v>
      </c>
      <c r="D28" s="140">
        <v>68177.40598998261</v>
      </c>
      <c r="E28" s="140">
        <v>118366.04861517568</v>
      </c>
    </row>
    <row r="29" spans="2:13" x14ac:dyDescent="0.25">
      <c r="B29" s="3" t="s">
        <v>754</v>
      </c>
      <c r="C29" s="140">
        <v>94012.285281768971</v>
      </c>
      <c r="D29" s="140">
        <v>30428.807936133519</v>
      </c>
      <c r="E29" s="140">
        <v>27580.259394481407</v>
      </c>
    </row>
    <row r="30" spans="2:13" x14ac:dyDescent="0.25">
      <c r="B30" s="3" t="s">
        <v>755</v>
      </c>
      <c r="C30" s="138">
        <v>0.72519677386465675</v>
      </c>
      <c r="D30" s="138">
        <v>2.2405546130193121</v>
      </c>
      <c r="E30" s="138">
        <v>4.2916945385531724</v>
      </c>
    </row>
    <row r="32" spans="2:13" x14ac:dyDescent="0.25">
      <c r="B32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7" orientation="landscape" r:id="rId1"/>
  <ignoredErrors>
    <ignoredError sqref="B2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F848-3057-4919-ABE3-E8FB018EFF43}">
  <sheetPr>
    <tabColor rgb="FFFF0000"/>
    <pageSetUpPr fitToPage="1"/>
  </sheetPr>
  <dimension ref="A1:S39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767</v>
      </c>
    </row>
    <row r="10" spans="1:19" x14ac:dyDescent="0.25">
      <c r="B10" s="1" t="s">
        <v>801</v>
      </c>
      <c r="D10" s="134" t="s">
        <v>808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11000</v>
      </c>
      <c r="E13" s="18">
        <v>11110</v>
      </c>
      <c r="F13" s="18">
        <v>11221.1</v>
      </c>
      <c r="G13" s="18">
        <v>11333.311</v>
      </c>
      <c r="H13" s="18">
        <v>11446.644109999999</v>
      </c>
      <c r="I13" s="18">
        <v>11561.110551099999</v>
      </c>
      <c r="J13" s="18">
        <v>11676.721656610998</v>
      </c>
      <c r="K13" s="18">
        <v>11793.488873177108</v>
      </c>
      <c r="L13" s="18">
        <v>11911.42376190888</v>
      </c>
      <c r="M13" s="18">
        <v>12030.537999527969</v>
      </c>
    </row>
    <row r="14" spans="1:19" x14ac:dyDescent="0.25">
      <c r="B14" s="225" t="s">
        <v>744</v>
      </c>
      <c r="C14" s="226"/>
      <c r="D14" s="8">
        <v>5.5725704960179936</v>
      </c>
      <c r="E14" s="8">
        <v>5.6282962009781743</v>
      </c>
      <c r="F14" s="8">
        <v>5.6845791629879558</v>
      </c>
      <c r="G14" s="8">
        <v>5.7414249546178349</v>
      </c>
      <c r="H14" s="8">
        <v>5.7988392041640138</v>
      </c>
      <c r="I14" s="8">
        <v>5.8568275962056529</v>
      </c>
      <c r="J14" s="8">
        <v>5.9153958721677098</v>
      </c>
      <c r="K14" s="8">
        <v>5.9745498308893863</v>
      </c>
      <c r="L14" s="8">
        <v>6.0342953291982804</v>
      </c>
      <c r="M14" s="8">
        <v>6.0946382824902638</v>
      </c>
      <c r="S14" s="9"/>
    </row>
    <row r="15" spans="1:19" x14ac:dyDescent="0.25">
      <c r="B15" s="225" t="s">
        <v>745</v>
      </c>
      <c r="C15" s="226"/>
      <c r="D15" s="8">
        <v>0.84515363219593087</v>
      </c>
      <c r="E15" s="8">
        <v>0.85360516851789026</v>
      </c>
      <c r="F15" s="8">
        <v>0.86214122020306916</v>
      </c>
      <c r="G15" s="8">
        <v>0.87076263240509977</v>
      </c>
      <c r="H15" s="8">
        <v>0.87947025872915074</v>
      </c>
      <c r="I15" s="8">
        <v>0.88826496131644217</v>
      </c>
      <c r="J15" s="8">
        <v>0.8971476109296066</v>
      </c>
      <c r="K15" s="8">
        <v>0.90611908703890265</v>
      </c>
      <c r="L15" s="8">
        <v>0.91518027790929168</v>
      </c>
      <c r="M15" s="8">
        <v>0.92433208068838468</v>
      </c>
    </row>
    <row r="16" spans="1:19" x14ac:dyDescent="0.25">
      <c r="B16" s="225" t="s">
        <v>746</v>
      </c>
      <c r="C16" s="226"/>
      <c r="D16" s="8">
        <v>10.208048400000001</v>
      </c>
      <c r="E16" s="8">
        <v>10.310128883999999</v>
      </c>
      <c r="F16" s="8">
        <v>10.413230172840001</v>
      </c>
      <c r="G16" s="8">
        <v>10.517362474568401</v>
      </c>
      <c r="H16" s="8">
        <v>10.622536099314084</v>
      </c>
      <c r="I16" s="8">
        <v>10.728761460307224</v>
      </c>
      <c r="J16" s="8">
        <v>10.836049074910296</v>
      </c>
      <c r="K16" s="8">
        <v>10.944409565659399</v>
      </c>
      <c r="L16" s="8">
        <v>11.053853661315992</v>
      </c>
      <c r="M16" s="8">
        <v>11.164392197929153</v>
      </c>
    </row>
    <row r="17" spans="2:13" x14ac:dyDescent="0.25">
      <c r="B17" s="227" t="s">
        <v>747</v>
      </c>
      <c r="C17" s="227"/>
      <c r="D17" s="7">
        <v>4719000</v>
      </c>
      <c r="E17" s="7">
        <v>4766190</v>
      </c>
      <c r="F17" s="7">
        <v>4813851.9000000004</v>
      </c>
      <c r="G17" s="7">
        <v>4861990.4189999998</v>
      </c>
      <c r="H17" s="7">
        <v>4910610.3231899999</v>
      </c>
      <c r="I17" s="7">
        <v>4959716.4264218993</v>
      </c>
      <c r="J17" s="7">
        <v>5009313.5906861182</v>
      </c>
      <c r="K17" s="7">
        <v>5059406.7265929794</v>
      </c>
      <c r="L17" s="7">
        <v>5110000.793858909</v>
      </c>
      <c r="M17" s="7">
        <v>5161100.8017974989</v>
      </c>
    </row>
    <row r="21" spans="2:13" x14ac:dyDescent="0.25">
      <c r="B21" s="2" t="s">
        <v>748</v>
      </c>
    </row>
    <row r="22" spans="2:13" x14ac:dyDescent="0.25">
      <c r="B22" s="30" t="s">
        <v>856</v>
      </c>
    </row>
    <row r="23" spans="2:13" x14ac:dyDescent="0.25">
      <c r="B23" s="30" t="s">
        <v>48</v>
      </c>
    </row>
    <row r="24" spans="2:13" x14ac:dyDescent="0.25">
      <c r="B24" s="30" t="s">
        <v>49</v>
      </c>
    </row>
    <row r="25" spans="2:13" x14ac:dyDescent="0.25">
      <c r="B25" s="30" t="s">
        <v>50</v>
      </c>
    </row>
    <row r="26" spans="2:13" x14ac:dyDescent="0.25">
      <c r="B26" s="30" t="s">
        <v>832</v>
      </c>
    </row>
    <row r="27" spans="2:13" x14ac:dyDescent="0.25">
      <c r="B27" s="30" t="s">
        <v>52</v>
      </c>
    </row>
    <row r="28" spans="2:13" x14ac:dyDescent="0.25">
      <c r="B28" s="30" t="s">
        <v>53</v>
      </c>
    </row>
    <row r="29" spans="2:13" x14ac:dyDescent="0.25">
      <c r="B29" s="29" t="s">
        <v>16</v>
      </c>
    </row>
    <row r="30" spans="2:13" x14ac:dyDescent="0.25">
      <c r="B30" s="29" t="s">
        <v>768</v>
      </c>
    </row>
    <row r="33" spans="2:5" x14ac:dyDescent="0.25">
      <c r="B33" s="1" t="s">
        <v>752</v>
      </c>
    </row>
    <row r="34" spans="2:5" x14ac:dyDescent="0.25">
      <c r="B34" s="136" t="s">
        <v>823</v>
      </c>
      <c r="C34" s="4" t="s">
        <v>736</v>
      </c>
      <c r="D34" s="4" t="s">
        <v>740</v>
      </c>
      <c r="E34" s="4" t="s">
        <v>800</v>
      </c>
    </row>
    <row r="35" spans="2:5" x14ac:dyDescent="0.25">
      <c r="B35" s="3" t="s">
        <v>753</v>
      </c>
      <c r="C35" s="140">
        <v>100966.26348887029</v>
      </c>
      <c r="D35" s="140">
        <v>100966.26348887029</v>
      </c>
      <c r="E35" s="140">
        <v>172223.89619925522</v>
      </c>
    </row>
    <row r="36" spans="2:5" x14ac:dyDescent="0.25">
      <c r="B36" s="3" t="s">
        <v>754</v>
      </c>
      <c r="C36" s="140">
        <v>163620.12380419139</v>
      </c>
      <c r="D36" s="140">
        <v>29729.406027907975</v>
      </c>
      <c r="E36" s="140">
        <v>0</v>
      </c>
    </row>
    <row r="37" spans="2:5" x14ac:dyDescent="0.25">
      <c r="B37" s="3" t="s">
        <v>755</v>
      </c>
      <c r="C37" s="141">
        <v>0.61707729551469681</v>
      </c>
      <c r="D37" s="141">
        <v>3.3961749317860548</v>
      </c>
      <c r="E37" s="142" t="s">
        <v>865</v>
      </c>
    </row>
    <row r="39" spans="2:5" x14ac:dyDescent="0.25">
      <c r="B39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9039-D626-4FD2-95D7-3545EE644E0C}">
  <sheetPr>
    <tabColor rgb="FFFF0000"/>
    <pageSetUpPr fitToPage="1"/>
  </sheetPr>
  <dimension ref="A1:S34"/>
  <sheetViews>
    <sheetView topLeftCell="A8"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835</v>
      </c>
    </row>
    <row r="10" spans="1:19" x14ac:dyDescent="0.25">
      <c r="B10" s="1" t="s">
        <v>801</v>
      </c>
      <c r="D10" t="s">
        <v>809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4748</v>
      </c>
      <c r="E13" s="5">
        <v>4775</v>
      </c>
      <c r="F13" s="5">
        <v>4817.37</v>
      </c>
      <c r="G13" s="5">
        <v>4868.1136999999999</v>
      </c>
      <c r="H13" s="5">
        <v>4923.234837</v>
      </c>
      <c r="I13" s="5">
        <v>4983.7371853700006</v>
      </c>
      <c r="J13" s="5">
        <v>5044.6245572237003</v>
      </c>
      <c r="K13" s="5">
        <v>5122.9008027959371</v>
      </c>
      <c r="L13" s="5">
        <v>5222.5698108238976</v>
      </c>
      <c r="M13" s="5">
        <v>5347.635508932136</v>
      </c>
    </row>
    <row r="14" spans="1:19" x14ac:dyDescent="0.25">
      <c r="B14" s="225" t="s">
        <v>744</v>
      </c>
      <c r="C14" s="226"/>
      <c r="D14" s="8">
        <v>2.82695442032739</v>
      </c>
      <c r="E14" s="8">
        <v>2.8352468939961537</v>
      </c>
      <c r="F14" s="8">
        <v>2.8618964355465559</v>
      </c>
      <c r="G14" s="8">
        <v>2.8979834734368399</v>
      </c>
      <c r="H14" s="8">
        <v>2.9428042540723416</v>
      </c>
      <c r="I14" s="8">
        <v>2.9932501426547944</v>
      </c>
      <c r="J14" s="8">
        <v>3.0421088787789001</v>
      </c>
      <c r="K14" s="8">
        <v>3.1184953627803655</v>
      </c>
      <c r="L14" s="8">
        <v>3.221461737545523</v>
      </c>
      <c r="M14" s="8">
        <v>3.3607036492910312</v>
      </c>
      <c r="S14" s="9"/>
    </row>
    <row r="15" spans="1:19" x14ac:dyDescent="0.25">
      <c r="B15" s="225" t="s">
        <v>745</v>
      </c>
      <c r="C15" s="226"/>
      <c r="D15" s="8">
        <v>1.3062250448048567</v>
      </c>
      <c r="E15" s="8">
        <v>1.2968891512614049</v>
      </c>
      <c r="F15" s="8">
        <v>1.2981096194126076</v>
      </c>
      <c r="G15" s="8">
        <v>1.3045179676110021</v>
      </c>
      <c r="H15" s="8">
        <v>1.3155219098794644</v>
      </c>
      <c r="I15" s="8">
        <v>1.3292588474845868</v>
      </c>
      <c r="J15" s="8">
        <v>1.3417781927668935</v>
      </c>
      <c r="K15" s="8">
        <v>1.3684185746313968</v>
      </c>
      <c r="L15" s="8">
        <v>1.408119203310972</v>
      </c>
      <c r="M15" s="8">
        <v>1.4653052274208687</v>
      </c>
    </row>
    <row r="16" spans="1:19" x14ac:dyDescent="0.25">
      <c r="B16" s="225" t="s">
        <v>746</v>
      </c>
      <c r="C16" s="226"/>
      <c r="D16" s="8">
        <v>10.152480248034021</v>
      </c>
      <c r="E16" s="8">
        <v>10.142407325565509</v>
      </c>
      <c r="F16" s="8">
        <v>10.212540659547427</v>
      </c>
      <c r="G16" s="8">
        <v>10.323288141727641</v>
      </c>
      <c r="H16" s="8">
        <v>10.471148963807874</v>
      </c>
      <c r="I16" s="8">
        <v>10.642339511078196</v>
      </c>
      <c r="J16" s="8">
        <v>10.805708217742485</v>
      </c>
      <c r="K16" s="8">
        <v>11.085633183676372</v>
      </c>
      <c r="L16" s="8">
        <v>11.476807642590799</v>
      </c>
      <c r="M16" s="8">
        <v>12.01912001675467</v>
      </c>
    </row>
    <row r="17" spans="2:13" x14ac:dyDescent="0.25">
      <c r="B17" s="227" t="s">
        <v>747</v>
      </c>
      <c r="C17" s="227"/>
      <c r="D17" s="7">
        <v>1299336.6996075385</v>
      </c>
      <c r="E17" s="7">
        <v>1294909.0351332012</v>
      </c>
      <c r="F17" s="7">
        <v>1303232.3669267874</v>
      </c>
      <c r="G17" s="7">
        <v>1318526.4476484039</v>
      </c>
      <c r="H17" s="7">
        <v>1337200.9676425266</v>
      </c>
      <c r="I17" s="7">
        <v>1336973.9658926316</v>
      </c>
      <c r="J17" s="7">
        <v>1359585.5687885978</v>
      </c>
      <c r="K17" s="7">
        <v>1396384.4162165334</v>
      </c>
      <c r="L17" s="7">
        <v>1450708.9677270725</v>
      </c>
      <c r="M17" s="7">
        <v>1525897.6871232644</v>
      </c>
    </row>
    <row r="21" spans="2:13" x14ac:dyDescent="0.25">
      <c r="B21" s="2" t="s">
        <v>748</v>
      </c>
    </row>
    <row r="22" spans="2:13" x14ac:dyDescent="0.25">
      <c r="B22" t="s">
        <v>240</v>
      </c>
    </row>
    <row r="23" spans="2:13" x14ac:dyDescent="0.25">
      <c r="B23" t="s">
        <v>242</v>
      </c>
    </row>
    <row r="24" spans="2:13" x14ac:dyDescent="0.25">
      <c r="B24" t="s">
        <v>864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4" t="s">
        <v>736</v>
      </c>
      <c r="D29" s="4" t="s">
        <v>740</v>
      </c>
      <c r="E29" s="4" t="s">
        <v>800</v>
      </c>
    </row>
    <row r="30" spans="2:13" x14ac:dyDescent="0.25">
      <c r="B30" s="3" t="s">
        <v>753</v>
      </c>
      <c r="C30" s="140">
        <v>71448.904862134979</v>
      </c>
      <c r="D30" s="140">
        <v>71448.904862134979</v>
      </c>
      <c r="E30" s="140">
        <v>165023.27487093696</v>
      </c>
    </row>
    <row r="31" spans="2:13" x14ac:dyDescent="0.25">
      <c r="B31" s="3" t="s">
        <v>754</v>
      </c>
      <c r="C31" s="140">
        <v>131382.58762135592</v>
      </c>
      <c r="D31" s="140">
        <v>35684.428622492815</v>
      </c>
      <c r="E31" s="140">
        <v>31005.057184696725</v>
      </c>
    </row>
    <row r="32" spans="2:13" x14ac:dyDescent="0.25">
      <c r="B32" s="3" t="s">
        <v>755</v>
      </c>
      <c r="C32" s="138">
        <v>0.54382324290986284</v>
      </c>
      <c r="D32" s="138">
        <v>2.0022432085993636</v>
      </c>
      <c r="E32" s="138">
        <v>5.322463167472824</v>
      </c>
    </row>
    <row r="34" spans="2:2" x14ac:dyDescent="0.25">
      <c r="B34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625A-91F1-4490-B41E-B4FF484F6841}">
  <sheetPr>
    <tabColor rgb="FFFF0000"/>
    <pageSetUpPr fitToPage="1"/>
  </sheetPr>
  <dimension ref="A1:S34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769</v>
      </c>
    </row>
    <row r="10" spans="1:19" x14ac:dyDescent="0.25">
      <c r="B10" s="1" t="s">
        <v>801</v>
      </c>
      <c r="D10" t="s">
        <v>810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258515</v>
      </c>
      <c r="E13" s="5">
        <v>269535</v>
      </c>
      <c r="F13" s="5">
        <v>282315</v>
      </c>
      <c r="G13" s="5">
        <v>297308</v>
      </c>
      <c r="H13" s="5">
        <v>313420</v>
      </c>
      <c r="I13" s="5">
        <v>328996</v>
      </c>
      <c r="J13" s="5">
        <v>342750</v>
      </c>
      <c r="K13" s="5">
        <v>354091</v>
      </c>
      <c r="L13" s="5">
        <v>361889</v>
      </c>
      <c r="M13" s="5">
        <v>366831</v>
      </c>
    </row>
    <row r="14" spans="1:19" x14ac:dyDescent="0.25">
      <c r="B14" s="225" t="s">
        <v>744</v>
      </c>
      <c r="C14" s="226"/>
      <c r="D14" s="8">
        <v>0.60979477036280316</v>
      </c>
      <c r="E14" s="8">
        <v>0.69509114649241166</v>
      </c>
      <c r="F14" s="8">
        <v>0.79793073041406692</v>
      </c>
      <c r="G14" s="8">
        <v>0.91618139451568559</v>
      </c>
      <c r="H14" s="8">
        <v>1.0407750078497524</v>
      </c>
      <c r="I14" s="8">
        <v>1.1584078770531745</v>
      </c>
      <c r="J14" s="8">
        <v>1.2567485654758392</v>
      </c>
      <c r="K14" s="8">
        <v>1.3287194124176473</v>
      </c>
      <c r="L14" s="8">
        <v>1.3687590947080011</v>
      </c>
      <c r="M14" s="8">
        <v>1.3824949135826405</v>
      </c>
      <c r="S14" s="9"/>
    </row>
    <row r="15" spans="1:19" x14ac:dyDescent="0.25">
      <c r="B15" s="225" t="s">
        <v>745</v>
      </c>
      <c r="C15" s="226"/>
      <c r="D15" s="8">
        <v>0.57002711137085726</v>
      </c>
      <c r="E15" s="8">
        <v>0.67540021376231585</v>
      </c>
      <c r="F15" s="8">
        <v>0.80491951799375971</v>
      </c>
      <c r="G15" s="8">
        <v>0.95688520837819746</v>
      </c>
      <c r="H15" s="8">
        <v>1.1198343948334772</v>
      </c>
      <c r="I15" s="8">
        <v>1.2734931234914408</v>
      </c>
      <c r="J15" s="8">
        <v>1.3942375784247343</v>
      </c>
      <c r="K15" s="8">
        <v>1.4614595960781811</v>
      </c>
      <c r="L15" s="8">
        <v>1.4612114450451101</v>
      </c>
      <c r="M15" s="8">
        <v>1.4021120622601493</v>
      </c>
    </row>
    <row r="16" spans="1:19" x14ac:dyDescent="0.25">
      <c r="B16" s="225" t="s">
        <v>746</v>
      </c>
      <c r="C16" s="226"/>
      <c r="D16" s="8">
        <v>3.773055052506483</v>
      </c>
      <c r="E16" s="8">
        <v>4.4039436662400488</v>
      </c>
      <c r="F16" s="8">
        <v>5.1612840716838528</v>
      </c>
      <c r="G16" s="8">
        <v>6.0316489716139277</v>
      </c>
      <c r="H16" s="8">
        <v>6.9505260918276317</v>
      </c>
      <c r="I16" s="8">
        <v>7.8179352510713658</v>
      </c>
      <c r="J16" s="8">
        <v>8.5341651486669488</v>
      </c>
      <c r="K16" s="8">
        <v>9.0288140862100761</v>
      </c>
      <c r="L16" s="8">
        <v>9.25206537304393</v>
      </c>
      <c r="M16" s="8">
        <v>9.2457109188099054</v>
      </c>
    </row>
    <row r="17" spans="2:13" x14ac:dyDescent="0.25">
      <c r="B17" s="227" t="s">
        <v>747</v>
      </c>
      <c r="C17" s="227"/>
      <c r="D17" s="7">
        <v>413209.53616567212</v>
      </c>
      <c r="E17" s="7">
        <v>466968.8657411061</v>
      </c>
      <c r="F17" s="7">
        <v>530028.84266331489</v>
      </c>
      <c r="G17" s="7">
        <v>600957.34742213902</v>
      </c>
      <c r="H17" s="7">
        <v>674347.43064923224</v>
      </c>
      <c r="I17" s="7">
        <v>653737.97356895846</v>
      </c>
      <c r="J17" s="7">
        <v>706122.22827544017</v>
      </c>
      <c r="K17" s="7">
        <v>752034.40662234079</v>
      </c>
      <c r="L17" s="7">
        <v>791178.45536150131</v>
      </c>
      <c r="M17" s="7">
        <v>825672.65387526993</v>
      </c>
    </row>
    <row r="21" spans="2:13" x14ac:dyDescent="0.25">
      <c r="B21" s="2" t="s">
        <v>748</v>
      </c>
    </row>
    <row r="22" spans="2:13" x14ac:dyDescent="0.25">
      <c r="B22" t="s">
        <v>156</v>
      </c>
    </row>
    <row r="23" spans="2:13" x14ac:dyDescent="0.25">
      <c r="B23" t="s">
        <v>216</v>
      </c>
    </row>
    <row r="24" spans="2:13" x14ac:dyDescent="0.25">
      <c r="B24" t="s">
        <v>234</v>
      </c>
    </row>
    <row r="25" spans="2:13" x14ac:dyDescent="0.25">
      <c r="B25" t="s">
        <v>272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4" t="s">
        <v>736</v>
      </c>
      <c r="D29" s="4" t="s">
        <v>740</v>
      </c>
      <c r="E29" s="4" t="s">
        <v>800</v>
      </c>
    </row>
    <row r="30" spans="2:13" x14ac:dyDescent="0.25">
      <c r="B30" s="3" t="s">
        <v>753</v>
      </c>
      <c r="C30" s="140">
        <v>34504.35235474848</v>
      </c>
      <c r="D30" s="140">
        <v>34504.35235474848</v>
      </c>
      <c r="E30" s="140">
        <v>102784.18199393351</v>
      </c>
    </row>
    <row r="31" spans="2:13" x14ac:dyDescent="0.25">
      <c r="B31" s="3" t="s">
        <v>754</v>
      </c>
      <c r="C31" s="140">
        <v>83899.234851941947</v>
      </c>
      <c r="D31" s="140">
        <v>32694.818631185412</v>
      </c>
      <c r="E31" s="140">
        <v>27340.590048293609</v>
      </c>
    </row>
    <row r="32" spans="2:13" x14ac:dyDescent="0.25">
      <c r="B32" s="3" t="s">
        <v>755</v>
      </c>
      <c r="C32" s="138">
        <v>0.41125944015626309</v>
      </c>
      <c r="D32" s="138">
        <v>1.0553461924342065</v>
      </c>
      <c r="E32" s="138">
        <v>3.7593988210341687</v>
      </c>
    </row>
    <row r="34" spans="2:2" x14ac:dyDescent="0.25">
      <c r="B34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4E3B-D0FE-4A33-8174-9127A9865852}">
  <sheetPr>
    <tabColor rgb="FFFF0000"/>
    <pageSetUpPr fitToPage="1"/>
  </sheetPr>
  <dimension ref="A1:S34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862</v>
      </c>
    </row>
    <row r="10" spans="1:19" x14ac:dyDescent="0.25">
      <c r="B10" s="1" t="s">
        <v>801</v>
      </c>
      <c r="D10" s="47" t="s">
        <v>802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3491.5604140783985</v>
      </c>
      <c r="E13" s="18">
        <v>3579.5874790593798</v>
      </c>
      <c r="F13" s="18">
        <v>3664.7962034885495</v>
      </c>
      <c r="G13" s="18">
        <v>3747.3618901384989</v>
      </c>
      <c r="H13" s="18">
        <v>3825.4422846100551</v>
      </c>
      <c r="I13" s="18">
        <v>3898.9288611191564</v>
      </c>
      <c r="J13" s="18">
        <v>3967.4838599362024</v>
      </c>
      <c r="K13" s="18">
        <v>4030.6354152561503</v>
      </c>
      <c r="L13" s="18">
        <v>4088.0717486804601</v>
      </c>
      <c r="M13" s="18">
        <v>4140.5972766028999</v>
      </c>
    </row>
    <row r="14" spans="1:19" x14ac:dyDescent="0.25">
      <c r="B14" s="225" t="s">
        <v>744</v>
      </c>
      <c r="C14" s="226"/>
      <c r="D14" s="8">
        <v>9.8426599254412093</v>
      </c>
      <c r="E14" s="8">
        <v>10.090806989243685</v>
      </c>
      <c r="F14" s="8">
        <v>10.331009190487373</v>
      </c>
      <c r="G14" s="8">
        <v>10.563760705233967</v>
      </c>
      <c r="H14" s="8">
        <v>10.783868244123761</v>
      </c>
      <c r="I14" s="8">
        <v>10.991025874490848</v>
      </c>
      <c r="J14" s="8">
        <v>11.184281456386115</v>
      </c>
      <c r="K14" s="8">
        <v>11.362304806711274</v>
      </c>
      <c r="L14" s="8">
        <v>11.524217026525736</v>
      </c>
      <c r="M14" s="8">
        <v>11.672285754381702</v>
      </c>
      <c r="S14" s="9"/>
    </row>
    <row r="15" spans="1:19" x14ac:dyDescent="0.25">
      <c r="B15" s="225" t="s">
        <v>745</v>
      </c>
      <c r="C15" s="226"/>
      <c r="D15" s="8">
        <v>9.1791098181080937</v>
      </c>
      <c r="E15" s="8">
        <v>9.4105278663733269</v>
      </c>
      <c r="F15" s="8">
        <v>9.6345366607915945</v>
      </c>
      <c r="G15" s="8">
        <v>9.8515970621844868</v>
      </c>
      <c r="H15" s="8">
        <v>10.056865890587328</v>
      </c>
      <c r="I15" s="8">
        <v>10.250057838008319</v>
      </c>
      <c r="J15" s="8">
        <v>10.4302849537084</v>
      </c>
      <c r="K15" s="8">
        <v>10.596306729854335</v>
      </c>
      <c r="L15" s="8">
        <v>10.747303519119507</v>
      </c>
      <c r="M15" s="8">
        <v>10.885390085546982</v>
      </c>
    </row>
    <row r="16" spans="1:19" x14ac:dyDescent="0.25">
      <c r="B16" s="225" t="s">
        <v>746</v>
      </c>
      <c r="C16" s="226"/>
      <c r="D16" s="8">
        <v>3.0249273309784774E-4</v>
      </c>
      <c r="E16" s="8">
        <v>3.1011899308330105E-4</v>
      </c>
      <c r="F16" s="8">
        <v>3.1750108500771195E-4</v>
      </c>
      <c r="G16" s="8">
        <v>3.2465419629690496E-4</v>
      </c>
      <c r="H16" s="8">
        <v>3.3141872250410601E-4</v>
      </c>
      <c r="I16" s="8">
        <v>3.377852614546026E-4</v>
      </c>
      <c r="J16" s="8">
        <v>3.4372455119911695E-4</v>
      </c>
      <c r="K16" s="8">
        <v>3.4919571145488275E-4</v>
      </c>
      <c r="L16" s="8">
        <v>3.5417173117563118E-4</v>
      </c>
      <c r="M16" s="8">
        <v>3.5872230129740295E-4</v>
      </c>
    </row>
    <row r="17" spans="2:13" x14ac:dyDescent="0.25">
      <c r="B17" s="227" t="s">
        <v>747</v>
      </c>
      <c r="C17" s="227"/>
      <c r="D17" s="7">
        <v>36096984.689148642</v>
      </c>
      <c r="E17" s="7">
        <v>36892907.862804286</v>
      </c>
      <c r="F17" s="7">
        <v>36575978.101736352</v>
      </c>
      <c r="G17" s="7">
        <v>36226576.578629427</v>
      </c>
      <c r="H17" s="7">
        <v>36076646.983962379</v>
      </c>
      <c r="I17" s="7">
        <v>35743138.504124708</v>
      </c>
      <c r="J17" s="7">
        <v>35394141.747169539</v>
      </c>
      <c r="K17" s="7">
        <v>34775463.768056259</v>
      </c>
      <c r="L17" s="7">
        <v>34458900.606969908</v>
      </c>
      <c r="M17" s="7">
        <v>34169779.679898754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3" spans="2:13" x14ac:dyDescent="0.25">
      <c r="B23" t="s">
        <v>750</v>
      </c>
    </row>
    <row r="24" spans="2:13" x14ac:dyDescent="0.25">
      <c r="B24" t="s">
        <v>751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55" t="s">
        <v>736</v>
      </c>
      <c r="D29" s="55" t="s">
        <v>740</v>
      </c>
      <c r="E29" s="55" t="s">
        <v>800</v>
      </c>
    </row>
    <row r="30" spans="2:13" x14ac:dyDescent="0.25">
      <c r="B30" s="54" t="s">
        <v>753</v>
      </c>
      <c r="C30" s="137">
        <v>49599.116434433112</v>
      </c>
      <c r="D30" s="137">
        <v>49599.116434433112</v>
      </c>
      <c r="E30" s="137">
        <v>23045.958202024398</v>
      </c>
    </row>
    <row r="31" spans="2:13" x14ac:dyDescent="0.25">
      <c r="B31" s="54" t="s">
        <v>754</v>
      </c>
      <c r="C31" s="137">
        <v>39337.862087831279</v>
      </c>
      <c r="D31" s="137">
        <v>16293.085968570269</v>
      </c>
      <c r="E31" s="137">
        <v>0</v>
      </c>
    </row>
    <row r="32" spans="2:13" x14ac:dyDescent="0.25">
      <c r="B32" s="54" t="s">
        <v>824</v>
      </c>
      <c r="C32" s="138">
        <v>1.2608493141719574</v>
      </c>
      <c r="D32" s="138">
        <v>3.0441818406967793</v>
      </c>
      <c r="E32" s="139" t="s">
        <v>865</v>
      </c>
    </row>
    <row r="34" spans="2:2" x14ac:dyDescent="0.25">
      <c r="B34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1612-693A-4229-A615-3D61BB1B534B}">
  <sheetPr>
    <pageSetUpPr fitToPage="1"/>
  </sheetPr>
  <dimension ref="A1:C47"/>
  <sheetViews>
    <sheetView topLeftCell="A18" workbookViewId="0">
      <selection activeCell="A2" sqref="A1:A2"/>
    </sheetView>
  </sheetViews>
  <sheetFormatPr defaultColWidth="8.7109375" defaultRowHeight="15" x14ac:dyDescent="0.25"/>
  <cols>
    <col min="1" max="1" width="8.7109375" style="47"/>
    <col min="2" max="2" width="42.140625" style="47" customWidth="1"/>
    <col min="3" max="3" width="42.5703125" style="47" bestFit="1" customWidth="1"/>
    <col min="4" max="16384" width="8.7109375" style="47"/>
  </cols>
  <sheetData>
    <row r="1" spans="1:3" x14ac:dyDescent="0.25">
      <c r="A1" s="243" t="s">
        <v>867</v>
      </c>
    </row>
    <row r="2" spans="1:3" x14ac:dyDescent="0.25">
      <c r="A2" s="243" t="s">
        <v>866</v>
      </c>
    </row>
    <row r="5" spans="1:3" x14ac:dyDescent="0.25">
      <c r="C5" s="6" t="s">
        <v>33</v>
      </c>
    </row>
    <row r="6" spans="1:3" x14ac:dyDescent="0.25">
      <c r="C6" s="6" t="s">
        <v>34</v>
      </c>
    </row>
    <row r="7" spans="1:3" x14ac:dyDescent="0.25">
      <c r="C7" s="6" t="s">
        <v>35</v>
      </c>
    </row>
    <row r="10" spans="1:3" ht="15.75" thickBot="1" x14ac:dyDescent="0.3"/>
    <row r="11" spans="1:3" ht="16.5" thickBot="1" x14ac:dyDescent="0.3">
      <c r="B11" s="118" t="s">
        <v>36</v>
      </c>
      <c r="C11" s="118" t="s">
        <v>37</v>
      </c>
    </row>
    <row r="12" spans="1:3" x14ac:dyDescent="0.25">
      <c r="B12" s="207" t="s">
        <v>38</v>
      </c>
      <c r="C12" s="111" t="s">
        <v>39</v>
      </c>
    </row>
    <row r="13" spans="1:3" x14ac:dyDescent="0.25">
      <c r="B13" s="208"/>
      <c r="C13" s="117" t="s">
        <v>40</v>
      </c>
    </row>
    <row r="14" spans="1:3" ht="15.75" thickBot="1" x14ac:dyDescent="0.3">
      <c r="B14" s="209"/>
      <c r="C14" s="109" t="s">
        <v>41</v>
      </c>
    </row>
    <row r="15" spans="1:3" ht="16.5" thickBot="1" x14ac:dyDescent="0.3">
      <c r="B15" s="107" t="s">
        <v>42</v>
      </c>
      <c r="C15" s="116"/>
    </row>
    <row r="16" spans="1:3" ht="15.75" thickBot="1" x14ac:dyDescent="0.3">
      <c r="B16" s="112" t="s">
        <v>43</v>
      </c>
      <c r="C16" s="111"/>
    </row>
    <row r="17" spans="2:3" ht="16.5" thickBot="1" x14ac:dyDescent="0.3">
      <c r="B17" s="112" t="s">
        <v>44</v>
      </c>
      <c r="C17" s="108"/>
    </row>
    <row r="18" spans="2:3" ht="15.75" thickBot="1" x14ac:dyDescent="0.3">
      <c r="B18" s="112" t="s">
        <v>45</v>
      </c>
      <c r="C18" s="116"/>
    </row>
    <row r="19" spans="2:3" x14ac:dyDescent="0.25">
      <c r="B19" s="207" t="s">
        <v>46</v>
      </c>
      <c r="C19" s="111" t="s">
        <v>47</v>
      </c>
    </row>
    <row r="20" spans="2:3" x14ac:dyDescent="0.25">
      <c r="B20" s="208"/>
      <c r="C20" s="115" t="s">
        <v>856</v>
      </c>
    </row>
    <row r="21" spans="2:3" x14ac:dyDescent="0.25">
      <c r="B21" s="208"/>
      <c r="C21" s="104" t="s">
        <v>48</v>
      </c>
    </row>
    <row r="22" spans="2:3" x14ac:dyDescent="0.25">
      <c r="B22" s="208"/>
      <c r="C22" s="115" t="s">
        <v>49</v>
      </c>
    </row>
    <row r="23" spans="2:3" x14ac:dyDescent="0.25">
      <c r="B23" s="208"/>
      <c r="C23" s="104" t="s">
        <v>50</v>
      </c>
    </row>
    <row r="24" spans="2:3" x14ac:dyDescent="0.25">
      <c r="B24" s="208"/>
      <c r="C24" s="104" t="s">
        <v>51</v>
      </c>
    </row>
    <row r="25" spans="2:3" x14ac:dyDescent="0.25">
      <c r="B25" s="208"/>
      <c r="C25" s="114" t="s">
        <v>52</v>
      </c>
    </row>
    <row r="26" spans="2:3" x14ac:dyDescent="0.25">
      <c r="B26" s="208"/>
      <c r="C26" s="184" t="s">
        <v>833</v>
      </c>
    </row>
    <row r="27" spans="2:3" ht="15.75" thickBot="1" x14ac:dyDescent="0.3">
      <c r="B27" s="209"/>
      <c r="C27" s="113" t="s">
        <v>53</v>
      </c>
    </row>
    <row r="28" spans="2:3" ht="15.75" thickBot="1" x14ac:dyDescent="0.3">
      <c r="B28" s="96"/>
      <c r="C28" s="95"/>
    </row>
    <row r="29" spans="2:3" x14ac:dyDescent="0.25">
      <c r="B29" s="207" t="s">
        <v>54</v>
      </c>
      <c r="C29" s="111" t="s">
        <v>55</v>
      </c>
    </row>
    <row r="30" spans="2:3" x14ac:dyDescent="0.25">
      <c r="B30" s="208"/>
      <c r="C30" s="110" t="s">
        <v>56</v>
      </c>
    </row>
    <row r="31" spans="2:3" ht="15.75" thickBot="1" x14ac:dyDescent="0.3">
      <c r="B31" s="208"/>
      <c r="C31" s="109" t="s">
        <v>57</v>
      </c>
    </row>
    <row r="32" spans="2:3" ht="15.75" thickBot="1" x14ac:dyDescent="0.3">
      <c r="B32" s="107" t="s">
        <v>22</v>
      </c>
      <c r="C32" s="108"/>
    </row>
    <row r="33" spans="2:3" ht="15.75" thickBot="1" x14ac:dyDescent="0.3">
      <c r="B33" s="107" t="s">
        <v>20</v>
      </c>
      <c r="C33" s="93"/>
    </row>
    <row r="34" spans="2:3" ht="15.75" thickBot="1" x14ac:dyDescent="0.3">
      <c r="B34" s="107" t="s">
        <v>58</v>
      </c>
      <c r="C34" s="91"/>
    </row>
    <row r="35" spans="2:3" x14ac:dyDescent="0.25">
      <c r="B35" s="210" t="s">
        <v>59</v>
      </c>
      <c r="C35" s="106" t="s">
        <v>60</v>
      </c>
    </row>
    <row r="36" spans="2:3" x14ac:dyDescent="0.25">
      <c r="B36" s="211"/>
      <c r="C36" s="105" t="s">
        <v>61</v>
      </c>
    </row>
    <row r="37" spans="2:3" x14ac:dyDescent="0.25">
      <c r="B37" s="211"/>
      <c r="C37" s="100" t="s">
        <v>62</v>
      </c>
    </row>
    <row r="38" spans="2:3" x14ac:dyDescent="0.25">
      <c r="B38" s="211"/>
      <c r="C38" s="104" t="s">
        <v>63</v>
      </c>
    </row>
    <row r="39" spans="2:3" ht="15.75" thickBot="1" x14ac:dyDescent="0.3">
      <c r="B39" s="212"/>
      <c r="C39" s="103" t="s">
        <v>64</v>
      </c>
    </row>
    <row r="40" spans="2:3" x14ac:dyDescent="0.25">
      <c r="B40" s="102" t="s">
        <v>65</v>
      </c>
      <c r="C40" s="101" t="s">
        <v>66</v>
      </c>
    </row>
    <row r="41" spans="2:3" x14ac:dyDescent="0.25">
      <c r="B41" s="99"/>
      <c r="C41" s="98" t="s">
        <v>67</v>
      </c>
    </row>
    <row r="42" spans="2:3" ht="25.5" x14ac:dyDescent="0.25">
      <c r="B42" s="99"/>
      <c r="C42" s="100" t="s">
        <v>68</v>
      </c>
    </row>
    <row r="43" spans="2:3" ht="15.75" thickBot="1" x14ac:dyDescent="0.3">
      <c r="B43" s="99"/>
      <c r="C43" s="98" t="s">
        <v>69</v>
      </c>
    </row>
    <row r="44" spans="2:3" ht="15.75" thickBot="1" x14ac:dyDescent="0.3">
      <c r="B44" s="92" t="s">
        <v>70</v>
      </c>
      <c r="C44" s="97"/>
    </row>
    <row r="45" spans="2:3" ht="15.75" thickBot="1" x14ac:dyDescent="0.3">
      <c r="B45" s="96"/>
      <c r="C45" s="95"/>
    </row>
    <row r="46" spans="2:3" ht="15.75" thickBot="1" x14ac:dyDescent="0.3">
      <c r="B46" s="94" t="s">
        <v>71</v>
      </c>
      <c r="C46" s="93"/>
    </row>
    <row r="47" spans="2:3" ht="15.75" thickBot="1" x14ac:dyDescent="0.3">
      <c r="B47" s="92" t="s">
        <v>72</v>
      </c>
      <c r="C47" s="91"/>
    </row>
  </sheetData>
  <mergeCells count="4">
    <mergeCell ref="B12:B14"/>
    <mergeCell ref="B19:B27"/>
    <mergeCell ref="B29:B31"/>
    <mergeCell ref="B35:B39"/>
  </mergeCells>
  <printOptions horizontalCentered="1" verticalCentered="1"/>
  <pageMargins left="0.7" right="0.7" top="1" bottom="1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BC13-1AF9-4DCB-B0C3-05D805AB7051}">
  <sheetPr>
    <tabColor rgb="FFFF0000"/>
    <pageSetUpPr fitToPage="1"/>
  </sheetPr>
  <dimension ref="A1:S32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s="47" t="s">
        <v>862</v>
      </c>
    </row>
    <row r="10" spans="1:19" x14ac:dyDescent="0.25">
      <c r="B10" s="1" t="s">
        <v>801</v>
      </c>
      <c r="D10" s="47" t="s">
        <v>834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300</v>
      </c>
      <c r="E13" s="18">
        <v>500</v>
      </c>
      <c r="F13" s="18">
        <v>750</v>
      </c>
      <c r="G13" s="18">
        <v>825.00000000000011</v>
      </c>
      <c r="H13" s="18">
        <v>907.50000000000023</v>
      </c>
      <c r="I13" s="18">
        <v>998.25000000000034</v>
      </c>
      <c r="J13" s="18">
        <v>1098.0750000000005</v>
      </c>
      <c r="K13" s="18">
        <v>1207.8825000000006</v>
      </c>
      <c r="L13" s="18">
        <v>1328.6707500000007</v>
      </c>
      <c r="M13" s="18">
        <v>1461.5378250000008</v>
      </c>
    </row>
    <row r="14" spans="1:19" ht="17.25" x14ac:dyDescent="0.25">
      <c r="B14" s="225" t="s">
        <v>844</v>
      </c>
      <c r="C14" s="226"/>
      <c r="D14" s="8">
        <v>0.60497339999999999</v>
      </c>
      <c r="E14" s="8">
        <v>1.008289</v>
      </c>
      <c r="F14" s="8">
        <v>1.5124335</v>
      </c>
      <c r="G14" s="8">
        <v>1.6636768500000003</v>
      </c>
      <c r="H14" s="8">
        <v>1.8300445350000005</v>
      </c>
      <c r="I14" s="8">
        <v>2.0130489885000005</v>
      </c>
      <c r="J14" s="8">
        <v>2.214353887350001</v>
      </c>
      <c r="K14" s="8">
        <v>2.4357892760850013</v>
      </c>
      <c r="L14" s="8">
        <v>2.6793682036935014</v>
      </c>
      <c r="M14" s="8">
        <v>2.9473050240628518</v>
      </c>
      <c r="S14" s="9"/>
    </row>
    <row r="15" spans="1:19" ht="17.25" x14ac:dyDescent="0.25">
      <c r="B15" s="225" t="s">
        <v>845</v>
      </c>
      <c r="C15" s="226"/>
      <c r="D15" s="8">
        <v>1.1462820600000001</v>
      </c>
      <c r="E15" s="8">
        <v>1.9104701000000002</v>
      </c>
      <c r="F15" s="8">
        <v>2.8657051500000001</v>
      </c>
      <c r="G15" s="8">
        <v>3.1522756650000008</v>
      </c>
      <c r="H15" s="8">
        <v>3.4675032315000012</v>
      </c>
      <c r="I15" s="8">
        <v>3.8142535546500018</v>
      </c>
      <c r="J15" s="8">
        <v>4.1956789101150029</v>
      </c>
      <c r="K15" s="8">
        <v>4.6152468011265029</v>
      </c>
      <c r="L15" s="8">
        <v>5.0767714812391533</v>
      </c>
      <c r="M15" s="8">
        <v>5.5844486293630693</v>
      </c>
    </row>
    <row r="16" spans="1:19" ht="17.25" x14ac:dyDescent="0.25">
      <c r="B16" s="225" t="s">
        <v>846</v>
      </c>
      <c r="C16" s="226"/>
      <c r="D16" s="8">
        <v>7.2335339999999996E-4</v>
      </c>
      <c r="E16" s="8">
        <v>1.205589E-3</v>
      </c>
      <c r="F16" s="8">
        <v>1.8083835000000002E-3</v>
      </c>
      <c r="G16" s="8">
        <v>1.9892218500000003E-3</v>
      </c>
      <c r="H16" s="8">
        <v>2.1881440350000007E-3</v>
      </c>
      <c r="I16" s="8">
        <v>2.4069584385000009E-3</v>
      </c>
      <c r="J16" s="8">
        <v>2.6476542823500012E-3</v>
      </c>
      <c r="K16" s="8">
        <v>2.9124197105850017E-3</v>
      </c>
      <c r="L16" s="8">
        <v>3.2036616816435016E-3</v>
      </c>
      <c r="M16" s="8"/>
    </row>
    <row r="17" spans="2:13" ht="15" customHeight="1" x14ac:dyDescent="0.25">
      <c r="B17" s="227" t="s">
        <v>847</v>
      </c>
      <c r="C17" s="227"/>
      <c r="D17" s="7">
        <v>1094767.40516469</v>
      </c>
      <c r="E17" s="7">
        <v>1046737.59370481</v>
      </c>
      <c r="F17" s="7">
        <v>983118.58021540102</v>
      </c>
      <c r="G17" s="7">
        <v>882809.98632691102</v>
      </c>
      <c r="H17" s="7">
        <v>751076.17718770402</v>
      </c>
      <c r="I17" s="7">
        <v>595061.91445609496</v>
      </c>
      <c r="J17" s="7">
        <v>425137.14872688404</v>
      </c>
      <c r="K17" s="7">
        <v>-21112.012743795298</v>
      </c>
      <c r="L17" s="7">
        <v>-170438.307476338</v>
      </c>
      <c r="M17" s="7">
        <v>-294582.80772839504</v>
      </c>
    </row>
    <row r="18" spans="2:13" x14ac:dyDescent="0.25">
      <c r="B18" s="198" t="s">
        <v>848</v>
      </c>
    </row>
    <row r="19" spans="2:13" x14ac:dyDescent="0.25">
      <c r="B19" s="198" t="s">
        <v>849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4" t="s">
        <v>736</v>
      </c>
      <c r="D29" s="4" t="s">
        <v>740</v>
      </c>
      <c r="E29" s="4" t="s">
        <v>800</v>
      </c>
    </row>
    <row r="30" spans="2:13" x14ac:dyDescent="0.25">
      <c r="B30" s="3" t="s">
        <v>753</v>
      </c>
      <c r="C30" s="140">
        <v>9433.6799537624374</v>
      </c>
      <c r="D30" s="140">
        <v>9433.6799537624374</v>
      </c>
      <c r="E30" s="140">
        <v>3814.578013594662</v>
      </c>
    </row>
    <row r="31" spans="2:13" x14ac:dyDescent="0.25">
      <c r="B31" s="3" t="s">
        <v>754</v>
      </c>
      <c r="C31" s="140">
        <v>6582.2640317810419</v>
      </c>
      <c r="D31" s="140">
        <v>3012.674890107407</v>
      </c>
      <c r="E31" s="140">
        <v>3012.674890107407</v>
      </c>
    </row>
    <row r="32" spans="2:13" x14ac:dyDescent="0.25">
      <c r="B32" s="3" t="s">
        <v>755</v>
      </c>
      <c r="C32" s="138">
        <v>1.4331968313963022</v>
      </c>
      <c r="D32" s="138">
        <v>3.1313302290729785</v>
      </c>
      <c r="E32" s="138">
        <v>1.2661764553886747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:E29 B32 B30 B3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7075-B939-46D3-951F-FD0FB60EB570}">
  <sheetPr>
    <tabColor rgb="FFFF0000"/>
    <pageSetUpPr fitToPage="1"/>
  </sheetPr>
  <dimension ref="A1:S43"/>
  <sheetViews>
    <sheetView topLeftCell="A19"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770</v>
      </c>
    </row>
    <row r="10" spans="1:19" x14ac:dyDescent="0.25">
      <c r="B10" s="1" t="s">
        <v>801</v>
      </c>
      <c r="D10" s="134" t="s">
        <v>811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5863.483886056034</v>
      </c>
      <c r="E13" s="5">
        <v>5958.0694186588862</v>
      </c>
      <c r="F13" s="5">
        <v>6070.156693049682</v>
      </c>
      <c r="G13" s="5">
        <v>6235.4825967440192</v>
      </c>
      <c r="H13" s="5">
        <v>6398.2079570617407</v>
      </c>
      <c r="I13" s="5">
        <v>6570.5424474993824</v>
      </c>
      <c r="J13" s="5">
        <v>6731.4776557706227</v>
      </c>
      <c r="K13" s="5">
        <v>6868.1751829775321</v>
      </c>
      <c r="L13" s="5">
        <v>6968.4176804823164</v>
      </c>
      <c r="M13" s="5">
        <v>7024.8073386508431</v>
      </c>
    </row>
    <row r="14" spans="1:19" x14ac:dyDescent="0.25">
      <c r="B14" s="225" t="s">
        <v>744</v>
      </c>
      <c r="C14" s="226"/>
      <c r="D14" s="8">
        <v>6.1905490172202393</v>
      </c>
      <c r="E14" s="8">
        <v>6.2904105308316787</v>
      </c>
      <c r="F14" s="8">
        <v>6.4087500333879923</v>
      </c>
      <c r="G14" s="8">
        <v>6.5832978159904005</v>
      </c>
      <c r="H14" s="8">
        <v>6.7550999969066439</v>
      </c>
      <c r="I14" s="8">
        <v>6.9370473052208972</v>
      </c>
      <c r="J14" s="8">
        <v>7.1069594794095075</v>
      </c>
      <c r="K14" s="8">
        <v>7.2512819946840184</v>
      </c>
      <c r="L14" s="8">
        <v>7.3571160186996192</v>
      </c>
      <c r="M14" s="8">
        <v>7.4166510920007864</v>
      </c>
      <c r="S14" s="9"/>
    </row>
    <row r="15" spans="1:19" x14ac:dyDescent="0.25">
      <c r="B15" s="225" t="s">
        <v>745</v>
      </c>
      <c r="C15" s="226"/>
      <c r="D15" s="8">
        <v>7.3656052074809217</v>
      </c>
      <c r="E15" s="8">
        <v>7.4104205348300196</v>
      </c>
      <c r="F15" s="8">
        <v>7.456552350853336</v>
      </c>
      <c r="G15" s="8">
        <v>7.563535241564832</v>
      </c>
      <c r="H15" s="8">
        <v>7.614817813658572</v>
      </c>
      <c r="I15" s="8">
        <v>7.7276447196507609</v>
      </c>
      <c r="J15" s="8">
        <v>7.850426751923699</v>
      </c>
      <c r="K15" s="8">
        <v>7.9676305945161685</v>
      </c>
      <c r="L15" s="8">
        <v>8.0611417270972758</v>
      </c>
      <c r="M15" s="8">
        <v>8.1169073658972231</v>
      </c>
    </row>
    <row r="16" spans="1:19" x14ac:dyDescent="0.25">
      <c r="B16" s="225" t="s">
        <v>746</v>
      </c>
      <c r="C16" s="226"/>
      <c r="D16" s="8">
        <v>35.900525960714702</v>
      </c>
      <c r="E16" s="8">
        <v>36.211993700488435</v>
      </c>
      <c r="F16" s="8">
        <v>36.618097790328456</v>
      </c>
      <c r="G16" s="8">
        <v>37.41266354776333</v>
      </c>
      <c r="H16" s="8">
        <v>38.231907337345874</v>
      </c>
      <c r="I16" s="8">
        <v>39.117404306867265</v>
      </c>
      <c r="J16" s="8">
        <v>39.963248187599618</v>
      </c>
      <c r="K16" s="8">
        <v>40.695893392398609</v>
      </c>
      <c r="L16" s="8">
        <v>41.248164911401176</v>
      </c>
      <c r="M16" s="8">
        <v>41.571335674160608</v>
      </c>
    </row>
    <row r="17" spans="2:13" x14ac:dyDescent="0.25">
      <c r="B17" s="227" t="s">
        <v>747</v>
      </c>
      <c r="C17" s="227"/>
      <c r="D17" s="7">
        <v>4201770.2084333198</v>
      </c>
      <c r="E17" s="7">
        <v>4298864.6927364068</v>
      </c>
      <c r="F17" s="7">
        <v>4417283.749931314</v>
      </c>
      <c r="G17" s="7">
        <v>4593701.293879387</v>
      </c>
      <c r="H17" s="7">
        <v>4774133.5635341052</v>
      </c>
      <c r="I17" s="7">
        <v>4889387.626934384</v>
      </c>
      <c r="J17" s="7">
        <v>5065041.5974211693</v>
      </c>
      <c r="K17" s="7">
        <v>5210049.3329424905</v>
      </c>
      <c r="L17" s="7">
        <v>5305495.4569504401</v>
      </c>
      <c r="M17" s="7">
        <v>5338554.4122283915</v>
      </c>
    </row>
    <row r="20" spans="2:13" x14ac:dyDescent="0.25">
      <c r="B20" s="2" t="s">
        <v>748</v>
      </c>
    </row>
    <row r="21" spans="2:13" x14ac:dyDescent="0.25">
      <c r="B21" t="s">
        <v>338</v>
      </c>
      <c r="F21" t="s">
        <v>642</v>
      </c>
      <c r="K21" s="29"/>
    </row>
    <row r="22" spans="2:13" x14ac:dyDescent="0.25">
      <c r="B22" s="29" t="s">
        <v>272</v>
      </c>
      <c r="F22" t="s">
        <v>316</v>
      </c>
      <c r="K22" s="29"/>
    </row>
    <row r="23" spans="2:13" x14ac:dyDescent="0.25">
      <c r="B23" t="s">
        <v>368</v>
      </c>
      <c r="F23" t="s">
        <v>638</v>
      </c>
      <c r="K23" s="29"/>
    </row>
    <row r="24" spans="2:13" x14ac:dyDescent="0.25">
      <c r="B24" t="s">
        <v>584</v>
      </c>
      <c r="F24" t="s">
        <v>477</v>
      </c>
      <c r="K24" s="29"/>
    </row>
    <row r="25" spans="2:13" x14ac:dyDescent="0.25">
      <c r="B25" t="s">
        <v>569</v>
      </c>
      <c r="F25" t="s">
        <v>607</v>
      </c>
    </row>
    <row r="26" spans="2:13" x14ac:dyDescent="0.25">
      <c r="B26" t="s">
        <v>332</v>
      </c>
      <c r="F26" s="29" t="s">
        <v>447</v>
      </c>
    </row>
    <row r="27" spans="2:13" x14ac:dyDescent="0.25">
      <c r="B27" t="s">
        <v>567</v>
      </c>
      <c r="F27" s="29" t="s">
        <v>449</v>
      </c>
    </row>
    <row r="28" spans="2:13" x14ac:dyDescent="0.25">
      <c r="B28" t="s">
        <v>771</v>
      </c>
      <c r="F28" s="29" t="s">
        <v>444</v>
      </c>
    </row>
    <row r="29" spans="2:13" x14ac:dyDescent="0.25">
      <c r="B29" t="s">
        <v>371</v>
      </c>
      <c r="F29" s="29" t="s">
        <v>446</v>
      </c>
      <c r="K29" s="29"/>
    </row>
    <row r="30" spans="2:13" x14ac:dyDescent="0.25">
      <c r="B30" t="s">
        <v>180</v>
      </c>
      <c r="F30" s="29" t="s">
        <v>463</v>
      </c>
      <c r="K30" s="29"/>
    </row>
    <row r="31" spans="2:13" x14ac:dyDescent="0.25">
      <c r="B31" t="s">
        <v>772</v>
      </c>
      <c r="F31" s="29" t="s">
        <v>464</v>
      </c>
      <c r="K31" s="29"/>
    </row>
    <row r="32" spans="2:13" x14ac:dyDescent="0.25">
      <c r="B32" t="s">
        <v>773</v>
      </c>
      <c r="F32" s="29" t="s">
        <v>837</v>
      </c>
      <c r="K32" s="29"/>
    </row>
    <row r="33" spans="2:11" x14ac:dyDescent="0.25">
      <c r="B33" t="s">
        <v>676</v>
      </c>
      <c r="F33" s="29" t="s">
        <v>571</v>
      </c>
      <c r="K33" s="29"/>
    </row>
    <row r="34" spans="2:11" x14ac:dyDescent="0.25">
      <c r="B34" t="s">
        <v>666</v>
      </c>
      <c r="F34" s="29"/>
    </row>
    <row r="37" spans="2:11" x14ac:dyDescent="0.25">
      <c r="B37" s="1" t="s">
        <v>752</v>
      </c>
    </row>
    <row r="38" spans="2:11" x14ac:dyDescent="0.25">
      <c r="B38" s="136" t="s">
        <v>823</v>
      </c>
      <c r="C38" s="4" t="s">
        <v>736</v>
      </c>
      <c r="D38" s="4" t="s">
        <v>740</v>
      </c>
      <c r="E38" s="4" t="s">
        <v>800</v>
      </c>
    </row>
    <row r="39" spans="2:11" x14ac:dyDescent="0.25">
      <c r="B39" s="3" t="s">
        <v>753</v>
      </c>
      <c r="C39" s="140">
        <v>208555.44193677354</v>
      </c>
      <c r="D39" s="140">
        <v>208555.44193677354</v>
      </c>
      <c r="E39" s="140">
        <v>537863.13178795611</v>
      </c>
    </row>
    <row r="40" spans="2:11" x14ac:dyDescent="0.25">
      <c r="B40" s="3" t="s">
        <v>754</v>
      </c>
      <c r="C40" s="140">
        <v>460073.12083669758</v>
      </c>
      <c r="D40" s="140">
        <v>146721.55599965362</v>
      </c>
      <c r="E40" s="140">
        <v>137637.33550707696</v>
      </c>
    </row>
    <row r="41" spans="2:11" x14ac:dyDescent="0.25">
      <c r="B41" s="3" t="s">
        <v>755</v>
      </c>
      <c r="C41" s="138">
        <v>0.45330933821452274</v>
      </c>
      <c r="D41" s="138">
        <v>1.4214369559798419</v>
      </c>
      <c r="E41" s="138">
        <v>3.9078287138179926</v>
      </c>
    </row>
    <row r="43" spans="2:11" x14ac:dyDescent="0.25">
      <c r="B4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5082-8066-4260-B2F2-FC4580723417}">
  <sheetPr>
    <tabColor rgb="FFFF0000"/>
    <pageSetUpPr fitToPage="1"/>
  </sheetPr>
  <dimension ref="A1:S36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774</v>
      </c>
    </row>
    <row r="10" spans="1:19" x14ac:dyDescent="0.25">
      <c r="B10" s="1" t="s">
        <v>801</v>
      </c>
      <c r="D10" t="s">
        <v>812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3534.5489232392306</v>
      </c>
      <c r="E13" s="5">
        <v>3586.4142034032338</v>
      </c>
      <c r="F13" s="5">
        <v>3639.2322365572527</v>
      </c>
      <c r="G13" s="5">
        <v>3699.8861904184942</v>
      </c>
      <c r="H13" s="5">
        <v>3758.8681243580631</v>
      </c>
      <c r="I13" s="5">
        <v>3822.6698868785115</v>
      </c>
      <c r="J13" s="5">
        <v>3888.6195840089094</v>
      </c>
      <c r="K13" s="5">
        <v>3956.0173367113889</v>
      </c>
      <c r="L13" s="5">
        <v>4024.2086414652654</v>
      </c>
      <c r="M13" s="5">
        <v>4092.5550989245085</v>
      </c>
    </row>
    <row r="14" spans="1:19" x14ac:dyDescent="0.25">
      <c r="B14" s="225" t="s">
        <v>744</v>
      </c>
      <c r="C14" s="226"/>
      <c r="D14" s="8">
        <v>3.7317060621775147</v>
      </c>
      <c r="E14" s="8">
        <v>3.7864643876690662</v>
      </c>
      <c r="F14" s="8">
        <v>3.8422286107124162</v>
      </c>
      <c r="G14" s="8">
        <v>3.9062658421200376</v>
      </c>
      <c r="H14" s="8">
        <v>3.9685377883347557</v>
      </c>
      <c r="I14" s="8">
        <v>4.0358984131685949</v>
      </c>
      <c r="J14" s="8">
        <v>4.1055267844049261</v>
      </c>
      <c r="K14" s="8">
        <v>4.1766839837531498</v>
      </c>
      <c r="L14" s="8">
        <v>4.2486789994861978</v>
      </c>
      <c r="M14" s="8">
        <v>4.3208378223425168</v>
      </c>
      <c r="S14" s="9"/>
    </row>
    <row r="15" spans="1:19" x14ac:dyDescent="0.25">
      <c r="B15" s="225" t="s">
        <v>745</v>
      </c>
      <c r="C15" s="226"/>
      <c r="D15" s="8">
        <v>3.2912206018142069</v>
      </c>
      <c r="E15" s="8">
        <v>3.3383320770689928</v>
      </c>
      <c r="F15" s="8">
        <v>3.3862383265930922</v>
      </c>
      <c r="G15" s="8">
        <v>3.4416633684052687</v>
      </c>
      <c r="H15" s="8">
        <v>3.4950966979145215</v>
      </c>
      <c r="I15" s="8">
        <v>3.5533478822726994</v>
      </c>
      <c r="J15" s="8">
        <v>3.6136484839586793</v>
      </c>
      <c r="K15" s="8">
        <v>3.6752952308497164</v>
      </c>
      <c r="L15" s="8">
        <v>3.7376064672042277</v>
      </c>
      <c r="M15" s="8">
        <v>3.7999364127703825</v>
      </c>
    </row>
    <row r="16" spans="1:19" x14ac:dyDescent="0.25">
      <c r="B16" s="225" t="s">
        <v>746</v>
      </c>
      <c r="C16" s="226"/>
      <c r="D16" s="8">
        <v>28.853472141438807</v>
      </c>
      <c r="E16" s="8">
        <v>29.273959316686692</v>
      </c>
      <c r="F16" s="8">
        <v>29.70219872589324</v>
      </c>
      <c r="G16" s="8">
        <v>30.195518696165148</v>
      </c>
      <c r="H16" s="8">
        <v>30.674877679405807</v>
      </c>
      <c r="I16" s="8">
        <v>31.194006609807801</v>
      </c>
      <c r="J16" s="8">
        <v>31.730756179022151</v>
      </c>
      <c r="K16" s="8">
        <v>32.27930655624202</v>
      </c>
      <c r="L16" s="8">
        <v>32.834229613721668</v>
      </c>
      <c r="M16" s="8">
        <v>33.390218735092901</v>
      </c>
    </row>
    <row r="17" spans="2:13" x14ac:dyDescent="0.25">
      <c r="B17" s="227" t="s">
        <v>747</v>
      </c>
      <c r="C17" s="227"/>
      <c r="D17" s="7">
        <v>606053.84268769075</v>
      </c>
      <c r="E17" s="7">
        <v>607817.2328959502</v>
      </c>
      <c r="F17" s="7">
        <v>609318.6602360761</v>
      </c>
      <c r="G17" s="7">
        <v>613980.40935556649</v>
      </c>
      <c r="H17" s="7">
        <v>616287.5059642687</v>
      </c>
      <c r="I17" s="7">
        <v>618660.83771087462</v>
      </c>
      <c r="J17" s="7">
        <v>624162.89014685899</v>
      </c>
      <c r="K17" s="7">
        <v>629882.10131889826</v>
      </c>
      <c r="L17" s="7">
        <v>635343.21695872839</v>
      </c>
      <c r="M17" s="7">
        <v>640143.14408778667</v>
      </c>
    </row>
    <row r="21" spans="2:13" x14ac:dyDescent="0.25">
      <c r="B21" s="2" t="s">
        <v>748</v>
      </c>
    </row>
    <row r="22" spans="2:13" x14ac:dyDescent="0.25">
      <c r="B22" t="s">
        <v>515</v>
      </c>
    </row>
    <row r="23" spans="2:13" x14ac:dyDescent="0.25">
      <c r="B23" t="s">
        <v>491</v>
      </c>
    </row>
    <row r="24" spans="2:13" x14ac:dyDescent="0.25">
      <c r="B24" t="s">
        <v>248</v>
      </c>
    </row>
    <row r="25" spans="2:13" x14ac:dyDescent="0.25">
      <c r="B25" t="s">
        <v>500</v>
      </c>
    </row>
    <row r="26" spans="2:13" x14ac:dyDescent="0.25">
      <c r="B26" t="s">
        <v>493</v>
      </c>
    </row>
    <row r="27" spans="2:13" x14ac:dyDescent="0.25">
      <c r="B27" t="s">
        <v>495</v>
      </c>
    </row>
    <row r="28" spans="2:13" x14ac:dyDescent="0.25">
      <c r="B28" t="s">
        <v>496</v>
      </c>
    </row>
    <row r="30" spans="2:13" x14ac:dyDescent="0.25">
      <c r="B30" s="1" t="s">
        <v>752</v>
      </c>
    </row>
    <row r="31" spans="2:13" x14ac:dyDescent="0.25">
      <c r="B31" s="136" t="s">
        <v>823</v>
      </c>
      <c r="C31" s="4" t="s">
        <v>736</v>
      </c>
      <c r="D31" s="4" t="s">
        <v>740</v>
      </c>
      <c r="E31" s="4" t="s">
        <v>800</v>
      </c>
    </row>
    <row r="32" spans="2:13" x14ac:dyDescent="0.25">
      <c r="B32" s="3" t="s">
        <v>753</v>
      </c>
      <c r="C32" s="137">
        <v>148235.70020580324</v>
      </c>
      <c r="D32" s="137">
        <v>148235.70020580324</v>
      </c>
      <c r="E32" s="137">
        <v>415653.27411787782</v>
      </c>
    </row>
    <row r="33" spans="2:5" x14ac:dyDescent="0.25">
      <c r="B33" s="3" t="s">
        <v>754</v>
      </c>
      <c r="C33" s="137">
        <v>346765.53726021736</v>
      </c>
      <c r="D33" s="137">
        <v>103687.09366156124</v>
      </c>
      <c r="E33" s="137">
        <v>102559.18952365281</v>
      </c>
    </row>
    <row r="34" spans="2:5" x14ac:dyDescent="0.25">
      <c r="B34" s="3" t="s">
        <v>755</v>
      </c>
      <c r="C34" s="138">
        <v>0.42748106220995441</v>
      </c>
      <c r="D34" s="138">
        <v>1.4296446642592799</v>
      </c>
      <c r="E34" s="145">
        <v>4.0528135611096792</v>
      </c>
    </row>
    <row r="36" spans="2:5" x14ac:dyDescent="0.25">
      <c r="B36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1C72-3243-4A39-8276-48899A1AC43C}">
  <sheetPr>
    <tabColor rgb="FFFF0000"/>
    <pageSetUpPr fitToPage="1"/>
  </sheetPr>
  <dimension ref="A1:S35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775</v>
      </c>
    </row>
    <row r="10" spans="1:19" x14ac:dyDescent="0.25">
      <c r="B10" s="1" t="s">
        <v>801</v>
      </c>
      <c r="D10" t="s">
        <v>813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224.62482911598173</v>
      </c>
      <c r="E13" s="5">
        <v>290.57553948711569</v>
      </c>
      <c r="F13" s="5">
        <v>365.82271664522631</v>
      </c>
      <c r="G13" s="5">
        <v>447.44826197010104</v>
      </c>
      <c r="H13" s="5">
        <v>526.2909256823981</v>
      </c>
      <c r="I13" s="5">
        <v>597.13612713023872</v>
      </c>
      <c r="J13" s="5">
        <v>651.9718580182996</v>
      </c>
      <c r="K13" s="5">
        <v>686.1418269397933</v>
      </c>
      <c r="L13" s="5">
        <v>698.11992610645075</v>
      </c>
      <c r="M13" s="5">
        <v>692.0262827443056</v>
      </c>
    </row>
    <row r="14" spans="1:19" x14ac:dyDescent="0.25">
      <c r="B14" s="225" t="s">
        <v>744</v>
      </c>
      <c r="C14" s="226"/>
      <c r="D14" s="8">
        <v>0.23715440208407115</v>
      </c>
      <c r="E14" s="8">
        <v>0.30678384307970696</v>
      </c>
      <c r="F14" s="8">
        <v>0.38622830777969697</v>
      </c>
      <c r="G14" s="8">
        <v>0.47240692602279322</v>
      </c>
      <c r="H14" s="8">
        <v>0.55564743351696222</v>
      </c>
      <c r="I14" s="8">
        <v>0.63044438030156347</v>
      </c>
      <c r="J14" s="8">
        <v>0.6883388482585604</v>
      </c>
      <c r="K14" s="8">
        <v>0.72441481804649488</v>
      </c>
      <c r="L14" s="8">
        <v>0.73706105558466861</v>
      </c>
      <c r="M14" s="8">
        <v>0.73062750879578287</v>
      </c>
      <c r="S14" s="9"/>
    </row>
    <row r="15" spans="1:19" x14ac:dyDescent="0.25">
      <c r="B15" s="225" t="s">
        <v>745</v>
      </c>
      <c r="C15" s="226"/>
      <c r="D15" s="8">
        <v>0.37063251318296447</v>
      </c>
      <c r="E15" s="8">
        <v>0.47609633033546206</v>
      </c>
      <c r="F15" s="8">
        <v>0.59639202270060832</v>
      </c>
      <c r="G15" s="8">
        <v>0.72689844823852168</v>
      </c>
      <c r="H15" s="8">
        <v>0.8527525742061175</v>
      </c>
      <c r="I15" s="8">
        <v>0.96589401830661947</v>
      </c>
      <c r="J15" s="8">
        <v>1.0534378026588109</v>
      </c>
      <c r="K15" s="8">
        <v>1.1079686926530021</v>
      </c>
      <c r="L15" s="8">
        <v>1.1270603001861779</v>
      </c>
      <c r="M15" s="8">
        <v>1.1172843423251955</v>
      </c>
    </row>
    <row r="16" spans="1:19" x14ac:dyDescent="0.25">
      <c r="B16" s="225" t="s">
        <v>746</v>
      </c>
      <c r="C16" s="226"/>
      <c r="D16" s="8">
        <v>1.9994191662563903</v>
      </c>
      <c r="E16" s="8">
        <v>2.5567388650442049</v>
      </c>
      <c r="F16" s="8">
        <v>3.1925782250296395</v>
      </c>
      <c r="G16" s="8">
        <v>3.882878940182299</v>
      </c>
      <c r="H16" s="8">
        <v>4.5489023572665213</v>
      </c>
      <c r="I16" s="8">
        <v>5.1482245708588295</v>
      </c>
      <c r="J16" s="8">
        <v>5.6120734768993383</v>
      </c>
      <c r="K16" s="8">
        <v>5.9004657417615798</v>
      </c>
      <c r="L16" s="8">
        <v>5.9999538985576129</v>
      </c>
      <c r="M16" s="8">
        <v>5.9453830333340356</v>
      </c>
    </row>
    <row r="17" spans="2:13" x14ac:dyDescent="0.25">
      <c r="B17" s="227" t="s">
        <v>747</v>
      </c>
      <c r="C17" s="227"/>
      <c r="D17" s="7">
        <v>488287.73093987524</v>
      </c>
      <c r="E17" s="7">
        <v>618067.15988453163</v>
      </c>
      <c r="F17" s="7">
        <v>766813.64173949859</v>
      </c>
      <c r="G17" s="7">
        <v>929264.02155522676</v>
      </c>
      <c r="H17" s="7">
        <v>1086672.8188168318</v>
      </c>
      <c r="I17" s="7">
        <v>1169504.2268664793</v>
      </c>
      <c r="J17" s="7">
        <v>1273048.774049381</v>
      </c>
      <c r="K17" s="7">
        <v>1334278.4355444494</v>
      </c>
      <c r="L17" s="7">
        <v>1349107.3121659139</v>
      </c>
      <c r="M17" s="7">
        <v>1325934.2542880005</v>
      </c>
    </row>
    <row r="21" spans="2:13" x14ac:dyDescent="0.25">
      <c r="B21" s="2" t="s">
        <v>748</v>
      </c>
    </row>
    <row r="22" spans="2:13" x14ac:dyDescent="0.25">
      <c r="B22" t="s">
        <v>347</v>
      </c>
    </row>
    <row r="23" spans="2:13" x14ac:dyDescent="0.25">
      <c r="B23" t="s">
        <v>138</v>
      </c>
    </row>
    <row r="24" spans="2:13" x14ac:dyDescent="0.25">
      <c r="B24" t="s">
        <v>429</v>
      </c>
    </row>
    <row r="25" spans="2:13" x14ac:dyDescent="0.25">
      <c r="B25" t="s">
        <v>457</v>
      </c>
    </row>
    <row r="26" spans="2:13" x14ac:dyDescent="0.25">
      <c r="B26" t="s">
        <v>554</v>
      </c>
    </row>
    <row r="27" spans="2:13" x14ac:dyDescent="0.25">
      <c r="B27" t="s">
        <v>563</v>
      </c>
    </row>
    <row r="29" spans="2:13" x14ac:dyDescent="0.25">
      <c r="B29" s="1" t="s">
        <v>752</v>
      </c>
    </row>
    <row r="30" spans="2:13" x14ac:dyDescent="0.25">
      <c r="B30" s="136" t="s">
        <v>823</v>
      </c>
      <c r="C30" s="4" t="s">
        <v>736</v>
      </c>
      <c r="D30" s="146" t="s">
        <v>740</v>
      </c>
      <c r="E30" s="4" t="s">
        <v>800</v>
      </c>
      <c r="F30" s="135"/>
    </row>
    <row r="31" spans="2:13" x14ac:dyDescent="0.25">
      <c r="B31" s="3" t="s">
        <v>753</v>
      </c>
      <c r="C31" s="137">
        <v>19565.836925285468</v>
      </c>
      <c r="D31" s="147">
        <v>19565.836925285468</v>
      </c>
      <c r="E31" s="137">
        <v>57789.169442805636</v>
      </c>
    </row>
    <row r="32" spans="2:13" x14ac:dyDescent="0.25">
      <c r="B32" s="3" t="s">
        <v>754</v>
      </c>
      <c r="C32" s="137">
        <v>51000.538134790746</v>
      </c>
      <c r="D32" s="147">
        <v>15774.973087221533</v>
      </c>
      <c r="E32" s="137">
        <v>13510.404966541457</v>
      </c>
    </row>
    <row r="33" spans="2:5" x14ac:dyDescent="0.25">
      <c r="B33" s="3" t="s">
        <v>755</v>
      </c>
      <c r="C33" s="138">
        <v>0.38363981324225188</v>
      </c>
      <c r="D33" s="148">
        <v>1.2403087356855595</v>
      </c>
      <c r="E33" s="145">
        <v>4.2773824756489995</v>
      </c>
    </row>
    <row r="35" spans="2:5" x14ac:dyDescent="0.25">
      <c r="B35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6535-B8B9-44E9-82A8-B1F9C415B0CA}">
  <sheetPr>
    <tabColor rgb="FFFF0000"/>
    <pageSetUpPr fitToPage="1"/>
  </sheetPr>
  <dimension ref="A1:S34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776</v>
      </c>
    </row>
    <row r="10" spans="1:19" x14ac:dyDescent="0.25">
      <c r="B10" s="1" t="s">
        <v>801</v>
      </c>
      <c r="D10" t="s">
        <v>814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82.738757136998089</v>
      </c>
      <c r="E13" s="5">
        <v>83.706266088552709</v>
      </c>
      <c r="F13" s="5">
        <v>84.484848798644151</v>
      </c>
      <c r="G13" s="5">
        <v>85.551207219661265</v>
      </c>
      <c r="H13" s="5">
        <v>85.526766941387834</v>
      </c>
      <c r="I13" s="5">
        <v>86.367478628273489</v>
      </c>
      <c r="J13" s="5">
        <v>87.377760636144586</v>
      </c>
      <c r="K13" s="5">
        <v>88.448979406204515</v>
      </c>
      <c r="L13" s="5">
        <v>89.396474238326036</v>
      </c>
      <c r="M13" s="5">
        <v>90.103563554363333</v>
      </c>
    </row>
    <row r="14" spans="1:19" x14ac:dyDescent="0.25">
      <c r="B14" s="225" t="s">
        <v>744</v>
      </c>
      <c r="C14" s="226"/>
      <c r="D14" s="8">
        <v>8.7353925010099837E-2</v>
      </c>
      <c r="E14" s="8">
        <v>8.8375401610972182E-2</v>
      </c>
      <c r="F14" s="8">
        <v>8.9197413664632519E-2</v>
      </c>
      <c r="G14" s="8">
        <v>9.0323253558373964E-2</v>
      </c>
      <c r="H14" s="8">
        <v>9.029745000137844E-2</v>
      </c>
      <c r="I14" s="8">
        <v>9.118505658615858E-2</v>
      </c>
      <c r="J14" s="8">
        <v>9.2251692124428727E-2</v>
      </c>
      <c r="K14" s="8">
        <v>9.33826634774826E-2</v>
      </c>
      <c r="L14" s="8">
        <v>9.4383009571339854E-2</v>
      </c>
      <c r="M14" s="8">
        <v>9.5129540329425707E-2</v>
      </c>
      <c r="S14" s="9"/>
    </row>
    <row r="15" spans="1:19" x14ac:dyDescent="0.25">
      <c r="B15" s="225" t="s">
        <v>745</v>
      </c>
      <c r="C15" s="226"/>
      <c r="D15" s="8">
        <v>6.9101703970047473E-2</v>
      </c>
      <c r="E15" s="8">
        <v>6.990974749731492E-2</v>
      </c>
      <c r="F15" s="8">
        <v>7.0560003723183176E-2</v>
      </c>
      <c r="G15" s="8">
        <v>7.1450604289167982E-2</v>
      </c>
      <c r="H15" s="8">
        <v>7.1430192272688181E-2</v>
      </c>
      <c r="I15" s="8">
        <v>7.2132337338937313E-2</v>
      </c>
      <c r="J15" s="8">
        <v>7.2976104040902462E-2</v>
      </c>
      <c r="K15" s="8">
        <v>7.3870763870192299E-2</v>
      </c>
      <c r="L15" s="8">
        <v>7.4662092017580339E-2</v>
      </c>
      <c r="M15" s="8">
        <v>7.5252638434857078E-2</v>
      </c>
    </row>
    <row r="16" spans="1:19" x14ac:dyDescent="0.25">
      <c r="B16" s="225" t="s">
        <v>746</v>
      </c>
      <c r="C16" s="226"/>
      <c r="D16" s="8">
        <v>0.57641032192339203</v>
      </c>
      <c r="E16" s="8">
        <v>0.58315059897766186</v>
      </c>
      <c r="F16" s="8">
        <v>0.58857469677773777</v>
      </c>
      <c r="G16" s="8">
        <v>0.59600362152852315</v>
      </c>
      <c r="H16" s="8">
        <v>0.5958333551484728</v>
      </c>
      <c r="I16" s="8">
        <v>0.60169028255288237</v>
      </c>
      <c r="J16" s="8">
        <v>0.60872854367186635</v>
      </c>
      <c r="K16" s="8">
        <v>0.61619132867694293</v>
      </c>
      <c r="L16" s="8">
        <v>0.62279217476289117</v>
      </c>
      <c r="M16" s="8">
        <v>0.62771820452679905</v>
      </c>
    </row>
    <row r="17" spans="2:13" x14ac:dyDescent="0.25">
      <c r="B17" s="227" t="s">
        <v>747</v>
      </c>
      <c r="C17" s="227"/>
      <c r="D17" s="7">
        <v>131773.23605779462</v>
      </c>
      <c r="E17" s="7">
        <v>133391.18721073025</v>
      </c>
      <c r="F17" s="7">
        <v>134722.07825103344</v>
      </c>
      <c r="G17" s="7">
        <v>136489.44436873577</v>
      </c>
      <c r="H17" s="7">
        <v>136630.06773225463</v>
      </c>
      <c r="I17" s="7">
        <v>131114.55586235033</v>
      </c>
      <c r="J17" s="7">
        <v>132680.8541294098</v>
      </c>
      <c r="K17" s="7">
        <v>134337.84373323736</v>
      </c>
      <c r="L17" s="7">
        <v>135818.63060490048</v>
      </c>
      <c r="M17" s="7">
        <v>136965.60609170364</v>
      </c>
    </row>
    <row r="21" spans="2:13" x14ac:dyDescent="0.25">
      <c r="B21" s="2" t="s">
        <v>748</v>
      </c>
    </row>
    <row r="22" spans="2:13" x14ac:dyDescent="0.25">
      <c r="B22" t="s">
        <v>317</v>
      </c>
    </row>
    <row r="23" spans="2:13" x14ac:dyDescent="0.25">
      <c r="B23" t="s">
        <v>532</v>
      </c>
    </row>
    <row r="24" spans="2:13" x14ac:dyDescent="0.25">
      <c r="B24" t="s">
        <v>572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4" t="s">
        <v>736</v>
      </c>
      <c r="D29" s="4" t="s">
        <v>740</v>
      </c>
      <c r="E29" s="4" t="s">
        <v>800</v>
      </c>
    </row>
    <row r="30" spans="2:13" x14ac:dyDescent="0.25">
      <c r="B30" s="3" t="s">
        <v>753</v>
      </c>
      <c r="C30" s="140">
        <v>3036.4283796702375</v>
      </c>
      <c r="D30" s="140">
        <v>3036.4283796702375</v>
      </c>
      <c r="E30" s="140">
        <v>8790.7095987747452</v>
      </c>
    </row>
    <row r="31" spans="2:13" x14ac:dyDescent="0.25">
      <c r="B31" s="3" t="s">
        <v>754</v>
      </c>
      <c r="C31" s="140">
        <v>7813.2217699993398</v>
      </c>
      <c r="D31" s="140">
        <v>2631.3282400831995</v>
      </c>
      <c r="E31" s="140">
        <v>2237.584254174551</v>
      </c>
    </row>
    <row r="32" spans="2:13" x14ac:dyDescent="0.25">
      <c r="B32" s="3" t="s">
        <v>755</v>
      </c>
      <c r="C32" s="138">
        <v>0.38862692869275794</v>
      </c>
      <c r="D32" s="138">
        <v>1.1539527199290915</v>
      </c>
      <c r="E32" s="138">
        <v>3.9286608235530576</v>
      </c>
    </row>
    <row r="34" spans="2:2" x14ac:dyDescent="0.25">
      <c r="B34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6E36-F50B-4146-ADEC-1532E25470B9}">
  <sheetPr>
    <tabColor rgb="FFFF0000"/>
    <pageSetUpPr fitToPage="1"/>
  </sheetPr>
  <dimension ref="A1:S35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777</v>
      </c>
    </row>
    <row r="10" spans="1:19" x14ac:dyDescent="0.25">
      <c r="B10" s="1" t="s">
        <v>801</v>
      </c>
      <c r="D10" s="134" t="s">
        <v>815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580.04836577402216</v>
      </c>
      <c r="E13" s="5">
        <v>536.09543558317387</v>
      </c>
      <c r="F13" s="5">
        <v>499.30995115586984</v>
      </c>
      <c r="G13" s="5">
        <v>504.5191168616513</v>
      </c>
      <c r="H13" s="5">
        <v>523.03804255332477</v>
      </c>
      <c r="I13" s="5">
        <v>541.38534081000591</v>
      </c>
      <c r="J13" s="5">
        <v>556.28810090580555</v>
      </c>
      <c r="K13" s="5">
        <v>562.7216788692524</v>
      </c>
      <c r="L13" s="5">
        <v>558.43331277573429</v>
      </c>
      <c r="M13" s="5">
        <v>543.68971654769496</v>
      </c>
    </row>
    <row r="14" spans="1:19" x14ac:dyDescent="0.25">
      <c r="B14" s="225" t="s">
        <v>744</v>
      </c>
      <c r="C14" s="226"/>
      <c r="D14" s="8">
        <v>0.61240346361689701</v>
      </c>
      <c r="E14" s="8">
        <v>0.56599883898000325</v>
      </c>
      <c r="F14" s="8">
        <v>0.52716146023134425</v>
      </c>
      <c r="G14" s="8">
        <v>0.53266119320019412</v>
      </c>
      <c r="H14" s="8">
        <v>0.55221310456694916</v>
      </c>
      <c r="I14" s="8">
        <v>0.57158381512038803</v>
      </c>
      <c r="J14" s="8">
        <v>0.58731785117433144</v>
      </c>
      <c r="K14" s="8">
        <v>0.59411029411657923</v>
      </c>
      <c r="L14" s="8">
        <v>0.5895827229623648</v>
      </c>
      <c r="M14" s="8">
        <v>0.5740167289367254</v>
      </c>
      <c r="S14" s="9"/>
    </row>
    <row r="15" spans="1:19" x14ac:dyDescent="0.25">
      <c r="B15" s="225" t="s">
        <v>745</v>
      </c>
      <c r="C15" s="226"/>
      <c r="D15" s="8">
        <v>0.5455806852724564</v>
      </c>
      <c r="E15" s="8">
        <v>0.50279864834227928</v>
      </c>
      <c r="F15" s="8">
        <v>0.46713662451865667</v>
      </c>
      <c r="G15" s="8">
        <v>0.47260272051664104</v>
      </c>
      <c r="H15" s="8">
        <v>0.4914315525677953</v>
      </c>
      <c r="I15" s="8">
        <v>0.5098144917070736</v>
      </c>
      <c r="J15" s="8">
        <v>0.52466658169259794</v>
      </c>
      <c r="K15" s="8">
        <v>0.53101916942493566</v>
      </c>
      <c r="L15" s="8">
        <v>0.52669000206031902</v>
      </c>
      <c r="M15" s="8">
        <v>0.51200126571490612</v>
      </c>
    </row>
    <row r="16" spans="1:19" x14ac:dyDescent="0.25">
      <c r="B16" s="225" t="s">
        <v>746</v>
      </c>
      <c r="C16" s="226"/>
      <c r="D16" s="8">
        <v>4.7915923106011196</v>
      </c>
      <c r="E16" s="8">
        <v>4.4180493237589591</v>
      </c>
      <c r="F16" s="8">
        <v>4.1070003269801383</v>
      </c>
      <c r="G16" s="8">
        <v>4.156123421116992</v>
      </c>
      <c r="H16" s="8">
        <v>4.3220796170433555</v>
      </c>
      <c r="I16" s="8">
        <v>4.4842149374269153</v>
      </c>
      <c r="J16" s="8">
        <v>4.615137110496673</v>
      </c>
      <c r="K16" s="8">
        <v>4.671063024785969</v>
      </c>
      <c r="L16" s="8">
        <v>4.6326776279897599</v>
      </c>
      <c r="M16" s="8">
        <v>4.5028792820363952</v>
      </c>
    </row>
    <row r="17" spans="2:13" x14ac:dyDescent="0.25">
      <c r="B17" s="227" t="s">
        <v>747</v>
      </c>
      <c r="C17" s="227"/>
      <c r="D17" s="7">
        <v>929368.94575446169</v>
      </c>
      <c r="E17" s="7">
        <v>865689.76200400013</v>
      </c>
      <c r="F17" s="7">
        <v>811712.07342107804</v>
      </c>
      <c r="G17" s="7">
        <v>817704.25270929956</v>
      </c>
      <c r="H17" s="7">
        <v>841538.71778709744</v>
      </c>
      <c r="I17" s="7">
        <v>814522.81230400654</v>
      </c>
      <c r="J17" s="7">
        <v>833540.92782467674</v>
      </c>
      <c r="K17" s="7">
        <v>842521.1250039211</v>
      </c>
      <c r="L17" s="7">
        <v>838574.34960298624</v>
      </c>
      <c r="M17" s="7">
        <v>821676.45419224771</v>
      </c>
    </row>
    <row r="21" spans="2:13" x14ac:dyDescent="0.25">
      <c r="B21" s="2" t="s">
        <v>748</v>
      </c>
    </row>
    <row r="22" spans="2:13" x14ac:dyDescent="0.25">
      <c r="B22" t="s">
        <v>424</v>
      </c>
    </row>
    <row r="23" spans="2:13" x14ac:dyDescent="0.25">
      <c r="B23" t="s">
        <v>459</v>
      </c>
    </row>
    <row r="24" spans="2:13" x14ac:dyDescent="0.25">
      <c r="B24" t="s">
        <v>838</v>
      </c>
    </row>
    <row r="25" spans="2:13" x14ac:dyDescent="0.25">
      <c r="B25" t="s">
        <v>672</v>
      </c>
    </row>
    <row r="26" spans="2:13" x14ac:dyDescent="0.25">
      <c r="B26" t="s">
        <v>668</v>
      </c>
    </row>
    <row r="27" spans="2:13" x14ac:dyDescent="0.25">
      <c r="B27" t="s">
        <v>670</v>
      </c>
    </row>
    <row r="29" spans="2:13" x14ac:dyDescent="0.25">
      <c r="B29" s="1" t="s">
        <v>752</v>
      </c>
    </row>
    <row r="30" spans="2:13" x14ac:dyDescent="0.25">
      <c r="B30" s="136" t="s">
        <v>823</v>
      </c>
      <c r="C30" s="4" t="s">
        <v>736</v>
      </c>
      <c r="D30" s="4" t="s">
        <v>740</v>
      </c>
      <c r="E30" s="4" t="s">
        <v>800</v>
      </c>
    </row>
    <row r="31" spans="2:13" x14ac:dyDescent="0.25">
      <c r="B31" s="3" t="s">
        <v>753</v>
      </c>
      <c r="C31" s="140">
        <v>21641.025868223729</v>
      </c>
      <c r="D31" s="140">
        <v>21641.025868223729</v>
      </c>
      <c r="E31" s="140">
        <v>64583.341555585132</v>
      </c>
    </row>
    <row r="32" spans="2:13" x14ac:dyDescent="0.25">
      <c r="B32" s="3" t="s">
        <v>754</v>
      </c>
      <c r="C32" s="140">
        <v>57269.927207399334</v>
      </c>
      <c r="D32" s="140">
        <v>17248.929376531825</v>
      </c>
      <c r="E32" s="140">
        <v>14303.978924945297</v>
      </c>
    </row>
    <row r="33" spans="2:5" x14ac:dyDescent="0.25">
      <c r="B33" s="3" t="s">
        <v>755</v>
      </c>
      <c r="C33" s="138">
        <v>0.37787765627590469</v>
      </c>
      <c r="D33" s="138">
        <v>1.25463009302291</v>
      </c>
      <c r="E33" s="138">
        <v>4.5150612912995545</v>
      </c>
    </row>
    <row r="35" spans="2:5" x14ac:dyDescent="0.25">
      <c r="B35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4121-8A54-4A60-A3F0-BA0FE94902D9}">
  <sheetPr>
    <tabColor rgb="FFFF0000"/>
    <pageSetUpPr fitToPage="1"/>
  </sheetPr>
  <dimension ref="A1:S34"/>
  <sheetViews>
    <sheetView topLeftCell="A2"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778</v>
      </c>
    </row>
    <row r="10" spans="1:19" x14ac:dyDescent="0.25">
      <c r="B10" s="1" t="s">
        <v>801</v>
      </c>
      <c r="D10" t="s">
        <v>816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5">
        <v>75.386949136823375</v>
      </c>
      <c r="E13" s="5">
        <v>103.83129393141715</v>
      </c>
      <c r="F13" s="5">
        <v>135.71770310236047</v>
      </c>
      <c r="G13" s="5">
        <v>169.5024980835266</v>
      </c>
      <c r="H13" s="5">
        <v>201.24219727144873</v>
      </c>
      <c r="I13" s="5">
        <v>229.61335820197422</v>
      </c>
      <c r="J13" s="5">
        <v>252.54622013196499</v>
      </c>
      <c r="K13" s="5">
        <v>269.69638023506326</v>
      </c>
      <c r="L13" s="5">
        <v>281.40081217267527</v>
      </c>
      <c r="M13" s="5">
        <v>288.81820757163405</v>
      </c>
    </row>
    <row r="14" spans="1:19" x14ac:dyDescent="0.25">
      <c r="B14" s="225" t="s">
        <v>744</v>
      </c>
      <c r="C14" s="226"/>
      <c r="D14" s="8">
        <v>7.9592033159675377E-2</v>
      </c>
      <c r="E14" s="8">
        <v>0.10962300350691159</v>
      </c>
      <c r="F14" s="8">
        <v>0.14328803658141012</v>
      </c>
      <c r="G14" s="8">
        <v>0.17895734742662572</v>
      </c>
      <c r="H14" s="8">
        <v>0.21246748703525012</v>
      </c>
      <c r="I14" s="8">
        <v>0.24242119132248033</v>
      </c>
      <c r="J14" s="8">
        <v>0.26663324829092594</v>
      </c>
      <c r="K14" s="8">
        <v>0.28474004432457506</v>
      </c>
      <c r="L14" s="8">
        <v>0.29709734947566713</v>
      </c>
      <c r="M14" s="8">
        <v>0.30492848718997978</v>
      </c>
      <c r="S14" s="9"/>
    </row>
    <row r="15" spans="1:19" x14ac:dyDescent="0.25">
      <c r="B15" s="225" t="s">
        <v>745</v>
      </c>
      <c r="C15" s="226"/>
      <c r="D15" s="8">
        <v>4.1118860591152308E-2</v>
      </c>
      <c r="E15" s="8">
        <v>5.6633469705958249E-2</v>
      </c>
      <c r="F15" s="8">
        <v>7.4025509421915173E-2</v>
      </c>
      <c r="G15" s="8">
        <v>9.2452999734726898E-2</v>
      </c>
      <c r="H15" s="8">
        <v>0.10976501834082025</v>
      </c>
      <c r="I15" s="8">
        <v>0.12523971023999939</v>
      </c>
      <c r="J15" s="8">
        <v>0.13774815053971209</v>
      </c>
      <c r="K15" s="8">
        <v>0.14710248906209153</v>
      </c>
      <c r="L15" s="8">
        <v>0.15348652384068209</v>
      </c>
      <c r="M15" s="8">
        <v>0.15753224860937753</v>
      </c>
    </row>
    <row r="16" spans="1:19" x14ac:dyDescent="0.25">
      <c r="B16" s="225" t="s">
        <v>746</v>
      </c>
      <c r="C16" s="226"/>
      <c r="D16" s="8">
        <v>0.42852000689322223</v>
      </c>
      <c r="E16" s="8">
        <v>0.59020543078973964</v>
      </c>
      <c r="F16" s="8">
        <v>0.77145648862116123</v>
      </c>
      <c r="G16" s="8">
        <v>0.96349848984261288</v>
      </c>
      <c r="H16" s="8">
        <v>1.1439156080643922</v>
      </c>
      <c r="I16" s="8">
        <v>1.3051850348912037</v>
      </c>
      <c r="J16" s="8">
        <v>1.4355416850122371</v>
      </c>
      <c r="K16" s="8">
        <v>1.5330278787068665</v>
      </c>
      <c r="L16" s="8">
        <v>1.5995590662932466</v>
      </c>
      <c r="M16" s="8">
        <v>1.6417215674142644</v>
      </c>
    </row>
    <row r="17" spans="2:13" x14ac:dyDescent="0.25">
      <c r="B17" s="227" t="s">
        <v>747</v>
      </c>
      <c r="C17" s="227"/>
      <c r="D17" s="7">
        <v>40758.393998089574</v>
      </c>
      <c r="E17" s="7">
        <v>56136.995008344187</v>
      </c>
      <c r="F17" s="7">
        <v>73376.568211059086</v>
      </c>
      <c r="G17" s="7">
        <v>91642.514780774145</v>
      </c>
      <c r="H17" s="7">
        <v>108802.76837499083</v>
      </c>
      <c r="I17" s="7">
        <v>109136.36946967118</v>
      </c>
      <c r="J17" s="7">
        <v>120036.47263521473</v>
      </c>
      <c r="K17" s="7">
        <v>128188.02890412022</v>
      </c>
      <c r="L17" s="7">
        <v>133751.20353114803</v>
      </c>
      <c r="M17" s="7">
        <v>137276.7284008784</v>
      </c>
    </row>
    <row r="21" spans="2:13" x14ac:dyDescent="0.25">
      <c r="B21" s="2" t="s">
        <v>748</v>
      </c>
    </row>
    <row r="22" spans="2:13" x14ac:dyDescent="0.25">
      <c r="B22" t="s">
        <v>839</v>
      </c>
    </row>
    <row r="23" spans="2:13" x14ac:dyDescent="0.25">
      <c r="B23" t="s">
        <v>413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4" t="s">
        <v>736</v>
      </c>
      <c r="D29" s="4" t="s">
        <v>740</v>
      </c>
      <c r="E29" s="4" t="s">
        <v>800</v>
      </c>
    </row>
    <row r="30" spans="2:13" x14ac:dyDescent="0.25">
      <c r="B30" s="3" t="s">
        <v>753</v>
      </c>
      <c r="C30" s="140">
        <v>5372.311431063441</v>
      </c>
      <c r="D30" s="140">
        <v>5372.311431063441</v>
      </c>
      <c r="E30" s="140">
        <v>13420.60998710165</v>
      </c>
    </row>
    <row r="31" spans="2:13" x14ac:dyDescent="0.25">
      <c r="B31" s="3" t="s">
        <v>754</v>
      </c>
      <c r="C31" s="140">
        <v>11827.208384162977</v>
      </c>
      <c r="D31" s="140">
        <v>3415.6856102044899</v>
      </c>
      <c r="E31" s="140">
        <v>2761.0454831001448</v>
      </c>
    </row>
    <row r="32" spans="2:13" x14ac:dyDescent="0.25">
      <c r="B32" s="3" t="s">
        <v>755</v>
      </c>
      <c r="C32" s="138">
        <v>0.45423326084768606</v>
      </c>
      <c r="D32" s="138">
        <v>1.5728354550587025</v>
      </c>
      <c r="E32" s="138">
        <v>4.8606986263887189</v>
      </c>
    </row>
    <row r="34" spans="2:2" x14ac:dyDescent="0.25">
      <c r="B34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BA8C-C5BE-47D2-86E2-71359631578E}">
  <sheetPr>
    <tabColor rgb="FFFF0000"/>
    <pageSetUpPr fitToPage="1"/>
  </sheetPr>
  <dimension ref="A1:S34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20</v>
      </c>
    </row>
    <row r="10" spans="1:19" x14ac:dyDescent="0.25">
      <c r="B10" s="1" t="s">
        <v>801</v>
      </c>
      <c r="D10" t="s">
        <v>804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7500</v>
      </c>
      <c r="E13" s="18">
        <v>7425</v>
      </c>
      <c r="F13" s="18">
        <v>7350.75</v>
      </c>
      <c r="G13" s="18">
        <v>5000</v>
      </c>
      <c r="H13" s="18">
        <v>4950</v>
      </c>
      <c r="I13" s="18">
        <v>4900.5</v>
      </c>
      <c r="J13" s="18">
        <v>4851.4949999999999</v>
      </c>
      <c r="K13" s="18">
        <v>4802.9800500000001</v>
      </c>
      <c r="L13" s="18">
        <v>4754.9502494999997</v>
      </c>
      <c r="M13" s="18">
        <v>4707.4007470050001</v>
      </c>
    </row>
    <row r="14" spans="1:19" x14ac:dyDescent="0.25">
      <c r="B14" s="225" t="s">
        <v>744</v>
      </c>
      <c r="C14" s="226"/>
      <c r="D14" s="8">
        <v>7.9185000000000008</v>
      </c>
      <c r="E14" s="8">
        <v>7.8393150000000009</v>
      </c>
      <c r="F14" s="8">
        <v>7.7609218500000008</v>
      </c>
      <c r="G14" s="8">
        <v>5.2789999999999999</v>
      </c>
      <c r="H14" s="8">
        <v>5.22621</v>
      </c>
      <c r="I14" s="8">
        <v>5.1739478999999999</v>
      </c>
      <c r="J14" s="8">
        <v>5.1222084209999998</v>
      </c>
      <c r="K14" s="8">
        <v>5.0709863367900008</v>
      </c>
      <c r="L14" s="8">
        <v>5.0202764734220997</v>
      </c>
      <c r="M14" s="8">
        <v>4.9700737086878801</v>
      </c>
      <c r="S14" s="9"/>
    </row>
    <row r="15" spans="1:19" x14ac:dyDescent="0.25">
      <c r="B15" s="225" t="s">
        <v>745</v>
      </c>
      <c r="C15" s="226"/>
      <c r="D15" s="8">
        <v>4.8232499999999998</v>
      </c>
      <c r="E15" s="8">
        <v>4.7750174999999997</v>
      </c>
      <c r="F15" s="8">
        <v>4.7272673249999997</v>
      </c>
      <c r="G15" s="8">
        <v>3.2155</v>
      </c>
      <c r="H15" s="8">
        <v>3.1833449999999996</v>
      </c>
      <c r="I15" s="8">
        <v>3.1515115500000004</v>
      </c>
      <c r="J15" s="8">
        <v>3.1199964345</v>
      </c>
      <c r="K15" s="8">
        <v>3.0887964701550001</v>
      </c>
      <c r="L15" s="8">
        <v>3.0579085054534501</v>
      </c>
      <c r="M15" s="8">
        <v>3.0273294203989156</v>
      </c>
    </row>
    <row r="16" spans="1:19" x14ac:dyDescent="0.25">
      <c r="B16" s="225" t="s">
        <v>746</v>
      </c>
      <c r="C16" s="226"/>
      <c r="D16" s="8">
        <v>8.8499999999999995E-2</v>
      </c>
      <c r="E16" s="8">
        <v>8.7614999999999998E-2</v>
      </c>
      <c r="F16" s="8">
        <v>8.6738850000000006E-2</v>
      </c>
      <c r="G16" s="8">
        <v>5.8999999999999997E-2</v>
      </c>
      <c r="H16" s="8">
        <v>5.8409999999999997E-2</v>
      </c>
      <c r="I16" s="8">
        <v>5.78259E-2</v>
      </c>
      <c r="J16" s="8">
        <v>5.7247641000000002E-2</v>
      </c>
      <c r="K16" s="8">
        <v>5.6675164590000007E-2</v>
      </c>
      <c r="L16" s="8">
        <v>5.6108412944099996E-2</v>
      </c>
      <c r="M16" s="8">
        <v>5.5547328814659007E-2</v>
      </c>
    </row>
    <row r="17" spans="2:13" x14ac:dyDescent="0.25">
      <c r="B17" s="227" t="s">
        <v>747</v>
      </c>
      <c r="C17" s="227"/>
      <c r="D17" s="7">
        <v>37511423.106699631</v>
      </c>
      <c r="E17" s="7">
        <v>37733105.573508717</v>
      </c>
      <c r="F17" s="7">
        <v>37951050.417688221</v>
      </c>
      <c r="G17" s="7">
        <v>37939285.094352469</v>
      </c>
      <c r="H17" s="7">
        <v>37934424.323185563</v>
      </c>
      <c r="I17" s="7">
        <v>37925001.63472604</v>
      </c>
      <c r="J17" s="7">
        <v>37911062.648146838</v>
      </c>
      <c r="K17" s="7">
        <v>37892652.526429147</v>
      </c>
      <c r="L17" s="7">
        <v>37869815.980924338</v>
      </c>
      <c r="M17" s="7">
        <v>37842597.275870301</v>
      </c>
    </row>
    <row r="21" spans="2:13" x14ac:dyDescent="0.25">
      <c r="B21" s="2" t="s">
        <v>748</v>
      </c>
    </row>
    <row r="22" spans="2:13" x14ac:dyDescent="0.25">
      <c r="B22" t="s">
        <v>759</v>
      </c>
    </row>
    <row r="28" spans="2:13" x14ac:dyDescent="0.25">
      <c r="B28" s="1" t="s">
        <v>752</v>
      </c>
    </row>
    <row r="29" spans="2:13" x14ac:dyDescent="0.25">
      <c r="B29" s="136" t="s">
        <v>823</v>
      </c>
      <c r="C29" s="55" t="s">
        <v>736</v>
      </c>
      <c r="D29" s="55" t="s">
        <v>740</v>
      </c>
      <c r="E29" s="55" t="s">
        <v>800</v>
      </c>
    </row>
    <row r="30" spans="2:13" x14ac:dyDescent="0.25">
      <c r="B30" s="54" t="s">
        <v>753</v>
      </c>
      <c r="C30" s="137">
        <v>27621.132844042011</v>
      </c>
      <c r="D30" s="137">
        <v>27621.132844042011</v>
      </c>
      <c r="E30" s="137">
        <v>37483.233288022806</v>
      </c>
    </row>
    <row r="31" spans="2:13" x14ac:dyDescent="0.25">
      <c r="B31" s="54" t="s">
        <v>754</v>
      </c>
      <c r="C31" s="137">
        <v>38101.143688646705</v>
      </c>
      <c r="D31" s="137">
        <v>689.53082939075534</v>
      </c>
      <c r="E31" s="137">
        <v>0</v>
      </c>
    </row>
    <row r="32" spans="2:13" x14ac:dyDescent="0.25">
      <c r="B32" s="54" t="s">
        <v>824</v>
      </c>
      <c r="C32" s="138">
        <v>0.72494235526773687</v>
      </c>
      <c r="D32" s="138">
        <v>40.057864952096558</v>
      </c>
      <c r="E32" s="139" t="s">
        <v>865</v>
      </c>
    </row>
    <row r="34" spans="2:2" x14ac:dyDescent="0.25">
      <c r="B34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9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2B69-08E7-406C-A883-7CDAA235DA9E}">
  <sheetPr>
    <tabColor rgb="FFFF0000"/>
    <pageSetUpPr fitToPage="1"/>
  </sheetPr>
  <dimension ref="A1:S33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861</v>
      </c>
    </row>
    <row r="10" spans="1:19" x14ac:dyDescent="0.25">
      <c r="B10" s="1" t="s">
        <v>801</v>
      </c>
      <c r="D10" t="s">
        <v>803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1089.67911644984</v>
      </c>
      <c r="E13" s="18">
        <v>1080.6568415189508</v>
      </c>
      <c r="F13" s="18">
        <v>1072.43721155855</v>
      </c>
      <c r="G13" s="18">
        <v>1064.8424961849532</v>
      </c>
      <c r="H13" s="18">
        <v>1057.8963313221764</v>
      </c>
      <c r="I13" s="18">
        <v>1051.547381213438</v>
      </c>
      <c r="J13" s="18">
        <v>1045.7779085607292</v>
      </c>
      <c r="K13" s="18">
        <v>1040.5766769336851</v>
      </c>
      <c r="L13" s="18">
        <v>1035.9361412031444</v>
      </c>
      <c r="M13" s="18">
        <v>1031.7923966383319</v>
      </c>
    </row>
    <row r="14" spans="1:19" x14ac:dyDescent="0.25">
      <c r="B14" s="225" t="s">
        <v>744</v>
      </c>
      <c r="C14" s="226"/>
      <c r="D14" s="8">
        <v>1.150483211147741</v>
      </c>
      <c r="E14" s="8">
        <v>1.1409574932757085</v>
      </c>
      <c r="F14" s="8">
        <v>1.1322792079635171</v>
      </c>
      <c r="G14" s="8">
        <v>1.1242607074720736</v>
      </c>
      <c r="H14" s="8">
        <v>1.1169269466099538</v>
      </c>
      <c r="I14" s="8">
        <v>1.1102237250851479</v>
      </c>
      <c r="J14" s="8">
        <v>1.104132315858418</v>
      </c>
      <c r="K14" s="8">
        <v>1.0986408555065847</v>
      </c>
      <c r="L14" s="8">
        <v>1.09374137788228</v>
      </c>
      <c r="M14" s="8">
        <v>1.0893664123707507</v>
      </c>
      <c r="S14" s="9"/>
    </row>
    <row r="15" spans="1:19" x14ac:dyDescent="0.25">
      <c r="B15" s="225" t="s">
        <v>745</v>
      </c>
      <c r="C15" s="226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9" x14ac:dyDescent="0.25">
      <c r="B16" s="225" t="s">
        <v>746</v>
      </c>
      <c r="C16" s="226"/>
      <c r="D16" s="8">
        <v>1.1487811323678463E-3</v>
      </c>
      <c r="E16" s="8">
        <v>1.1392695072892556E-3</v>
      </c>
      <c r="F16" s="8">
        <v>1.1306040610390626E-3</v>
      </c>
      <c r="G16" s="8">
        <v>1.1225974234930327E-3</v>
      </c>
      <c r="H16" s="8">
        <v>1.1152745125404286E-3</v>
      </c>
      <c r="I16" s="8">
        <v>1.1085812080756925E-3</v>
      </c>
      <c r="J16" s="8">
        <v>1.1024988107652459E-3</v>
      </c>
      <c r="K16" s="8">
        <v>1.0970154747372144E-3</v>
      </c>
      <c r="L16" s="8">
        <v>1.0921232456297205E-3</v>
      </c>
      <c r="M16" s="8">
        <v>1.0877547526472017E-3</v>
      </c>
    </row>
    <row r="17" spans="2:13" x14ac:dyDescent="0.25">
      <c r="B17" s="227" t="s">
        <v>747</v>
      </c>
      <c r="C17" s="227"/>
      <c r="D17" s="7">
        <v>2758903.5931222751</v>
      </c>
      <c r="E17" s="7">
        <v>2749795.7394760633</v>
      </c>
      <c r="F17" s="7">
        <v>2738657.1362069962</v>
      </c>
      <c r="G17" s="7">
        <v>2726489.4075109949</v>
      </c>
      <c r="H17" s="7">
        <v>2713293.6051250594</v>
      </c>
      <c r="I17" s="7">
        <v>2700834.8068163395</v>
      </c>
      <c r="J17" s="7">
        <v>2687582.4677192732</v>
      </c>
      <c r="K17" s="7">
        <v>2674570.8897440708</v>
      </c>
      <c r="L17" s="7">
        <v>2661745.8289842051</v>
      </c>
      <c r="M17" s="7">
        <v>2648823.7964775767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6" spans="2:13" x14ac:dyDescent="0.25">
      <c r="I26" t="s">
        <v>843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55" t="s">
        <v>736</v>
      </c>
      <c r="D28" s="55" t="s">
        <v>740</v>
      </c>
      <c r="E28" s="55" t="s">
        <v>800</v>
      </c>
    </row>
    <row r="29" spans="2:13" x14ac:dyDescent="0.25">
      <c r="B29" s="54" t="s">
        <v>753</v>
      </c>
      <c r="C29" s="137">
        <v>4495.1812187959649</v>
      </c>
      <c r="D29" s="137">
        <v>4495.1812187959649</v>
      </c>
      <c r="E29" s="137">
        <v>2942.9073706168051</v>
      </c>
    </row>
    <row r="30" spans="2:13" x14ac:dyDescent="0.25">
      <c r="B30" s="54" t="s">
        <v>754</v>
      </c>
      <c r="C30" s="137">
        <v>4292.1603705264633</v>
      </c>
      <c r="D30" s="137">
        <v>1351.3252681434271</v>
      </c>
      <c r="E30" s="137">
        <v>0</v>
      </c>
    </row>
    <row r="31" spans="2:13" x14ac:dyDescent="0.25">
      <c r="B31" s="54" t="s">
        <v>824</v>
      </c>
      <c r="C31" s="138">
        <v>1.0473003873908373</v>
      </c>
      <c r="D31" s="138">
        <v>3.3264983085618249</v>
      </c>
      <c r="E31" s="139" t="s">
        <v>865</v>
      </c>
    </row>
    <row r="33" spans="2:2" x14ac:dyDescent="0.25">
      <c r="B3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6802-D5D3-4192-BE41-C6F6D4793490}">
  <sheetPr>
    <tabColor rgb="FFFF0000"/>
    <pageSetUpPr fitToPage="1"/>
  </sheetPr>
  <dimension ref="A1:S40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740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784</v>
      </c>
    </row>
    <row r="10" spans="1:19" x14ac:dyDescent="0.25">
      <c r="B10" s="1" t="s">
        <v>801</v>
      </c>
      <c r="D10" s="134" t="s">
        <v>805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28">
        <v>73.065572114714115</v>
      </c>
      <c r="E13" s="128">
        <v>82.030650438795135</v>
      </c>
      <c r="F13" s="128">
        <v>92.727739540857868</v>
      </c>
      <c r="G13" s="128">
        <v>109.39077904098851</v>
      </c>
      <c r="H13" s="128">
        <v>127.87534658657658</v>
      </c>
      <c r="I13" s="128">
        <v>145.65110656213258</v>
      </c>
      <c r="J13" s="128">
        <v>161.89988194809251</v>
      </c>
      <c r="K13" s="128">
        <v>176.11708484010643</v>
      </c>
      <c r="L13" s="128">
        <v>188.15731840041593</v>
      </c>
      <c r="M13" s="128">
        <v>198.14370565527639</v>
      </c>
    </row>
    <row r="14" spans="1:19" x14ac:dyDescent="0.25">
      <c r="B14" s="225" t="s">
        <v>744</v>
      </c>
      <c r="C14" s="226"/>
      <c r="D14" s="8">
        <v>7.7141169727272862E-2</v>
      </c>
      <c r="E14" s="8">
        <v>8.6606320120271127E-2</v>
      </c>
      <c r="F14" s="8">
        <v>9.7900092852446913E-2</v>
      </c>
      <c r="G14" s="8">
        <v>0.11549259669589483</v>
      </c>
      <c r="H14" s="8">
        <v>0.13500823341917581</v>
      </c>
      <c r="I14" s="8">
        <v>0.15377552528616831</v>
      </c>
      <c r="J14" s="8">
        <v>0.1709306573631571</v>
      </c>
      <c r="K14" s="8">
        <v>0.18594089583248755</v>
      </c>
      <c r="L14" s="8">
        <v>0.19865273362079111</v>
      </c>
      <c r="M14" s="8">
        <v>0.20919616155672771</v>
      </c>
      <c r="S14" s="9"/>
    </row>
    <row r="15" spans="1:19" x14ac:dyDescent="0.25">
      <c r="B15" s="225" t="s">
        <v>745</v>
      </c>
      <c r="C15" s="226"/>
      <c r="D15" s="8">
        <v>6.8916343211097422E-2</v>
      </c>
      <c r="E15" s="8">
        <v>7.6862470178784545E-2</v>
      </c>
      <c r="F15" s="8">
        <v>8.6339988036372189E-2</v>
      </c>
      <c r="G15" s="8">
        <v>0.10145135628922677</v>
      </c>
      <c r="H15" s="8">
        <v>0.11838309917633427</v>
      </c>
      <c r="I15" s="8">
        <v>0.13476922021671034</v>
      </c>
      <c r="J15" s="8">
        <v>0.14992645600010368</v>
      </c>
      <c r="K15" s="8">
        <v>0.16339561782302994</v>
      </c>
      <c r="L15" s="8">
        <v>0.17501295607330472</v>
      </c>
      <c r="M15" s="8">
        <v>0.18483735029158327</v>
      </c>
    </row>
    <row r="16" spans="1:19" x14ac:dyDescent="0.25">
      <c r="B16" s="225" t="s">
        <v>746</v>
      </c>
      <c r="C16" s="226"/>
      <c r="D16" s="8">
        <v>0.55055830007232931</v>
      </c>
      <c r="E16" s="8">
        <v>0.60973674813242074</v>
      </c>
      <c r="F16" s="8">
        <v>0.68135470290857125</v>
      </c>
      <c r="G16" s="8">
        <v>0.80111180030486451</v>
      </c>
      <c r="H16" s="8">
        <v>0.93616857959018818</v>
      </c>
      <c r="I16" s="8">
        <v>1.0658260232691259</v>
      </c>
      <c r="J16" s="8">
        <v>1.1843179259399543</v>
      </c>
      <c r="K16" s="8">
        <v>1.2878041595544794</v>
      </c>
      <c r="L16" s="8">
        <v>1.3752896919406814</v>
      </c>
      <c r="M16" s="8">
        <v>1.447560412088974</v>
      </c>
    </row>
    <row r="17" spans="2:13" x14ac:dyDescent="0.25">
      <c r="B17" s="227" t="s">
        <v>747</v>
      </c>
      <c r="C17" s="227"/>
      <c r="D17" s="7">
        <v>123665.64949743674</v>
      </c>
      <c r="E17" s="7">
        <v>139872.67786601189</v>
      </c>
      <c r="F17" s="7">
        <v>158845.0679977251</v>
      </c>
      <c r="G17" s="7">
        <v>188734.17160835658</v>
      </c>
      <c r="H17" s="7">
        <v>221937.4966987154</v>
      </c>
      <c r="I17" s="7">
        <v>241096.2382622922</v>
      </c>
      <c r="J17" s="7">
        <v>267859.95663317386</v>
      </c>
      <c r="K17" s="7">
        <v>290567.91599044972</v>
      </c>
      <c r="L17" s="7">
        <v>309174.4430820113</v>
      </c>
      <c r="M17" s="7">
        <v>324050.21429468482</v>
      </c>
    </row>
    <row r="21" spans="2:13" x14ac:dyDescent="0.25">
      <c r="B21" s="2" t="s">
        <v>748</v>
      </c>
    </row>
    <row r="22" spans="2:13" x14ac:dyDescent="0.25">
      <c r="B22" t="s">
        <v>764</v>
      </c>
    </row>
    <row r="23" spans="2:13" x14ac:dyDescent="0.25">
      <c r="B23" t="s">
        <v>258</v>
      </c>
      <c r="J23" t="s">
        <v>817</v>
      </c>
    </row>
    <row r="24" spans="2:13" x14ac:dyDescent="0.25">
      <c r="B24" t="s">
        <v>370</v>
      </c>
    </row>
    <row r="25" spans="2:13" x14ac:dyDescent="0.25">
      <c r="B25" t="s">
        <v>522</v>
      </c>
    </row>
    <row r="26" spans="2:13" x14ac:dyDescent="0.25">
      <c r="B26" t="s">
        <v>502</v>
      </c>
    </row>
    <row r="27" spans="2:13" x14ac:dyDescent="0.25">
      <c r="B27" t="s">
        <v>629</v>
      </c>
    </row>
    <row r="28" spans="2:13" x14ac:dyDescent="0.25">
      <c r="B28" t="s">
        <v>620</v>
      </c>
    </row>
    <row r="29" spans="2:13" x14ac:dyDescent="0.25">
      <c r="B29" t="s">
        <v>840</v>
      </c>
    </row>
    <row r="30" spans="2:13" x14ac:dyDescent="0.25">
      <c r="B30" t="s">
        <v>608</v>
      </c>
    </row>
    <row r="31" spans="2:13" x14ac:dyDescent="0.25">
      <c r="B31" t="s">
        <v>657</v>
      </c>
    </row>
    <row r="32" spans="2:13" x14ac:dyDescent="0.25">
      <c r="B32" t="s">
        <v>779</v>
      </c>
    </row>
    <row r="34" spans="2:5" x14ac:dyDescent="0.25">
      <c r="B34" s="1" t="s">
        <v>752</v>
      </c>
    </row>
    <row r="35" spans="2:5" x14ac:dyDescent="0.25">
      <c r="B35" s="3"/>
      <c r="C35" s="4" t="s">
        <v>736</v>
      </c>
      <c r="D35" s="4" t="s">
        <v>740</v>
      </c>
      <c r="E35" s="4" t="s">
        <v>800</v>
      </c>
    </row>
    <row r="36" spans="2:5" x14ac:dyDescent="0.25">
      <c r="B36" s="3" t="s">
        <v>753</v>
      </c>
      <c r="C36" s="140">
        <v>4341.1866406503304</v>
      </c>
      <c r="D36" s="140">
        <v>4341.1866406503304</v>
      </c>
      <c r="E36" s="140">
        <v>12651.206922801479</v>
      </c>
    </row>
    <row r="37" spans="2:5" x14ac:dyDescent="0.25">
      <c r="B37" s="3" t="s">
        <v>754</v>
      </c>
      <c r="C37" s="140">
        <v>11212.617512839659</v>
      </c>
      <c r="D37" s="140">
        <v>3704.8102831225688</v>
      </c>
      <c r="E37" s="140">
        <v>3168.6563654913202</v>
      </c>
    </row>
    <row r="38" spans="2:5" x14ac:dyDescent="0.25">
      <c r="B38" s="3" t="s">
        <v>755</v>
      </c>
      <c r="C38" s="138">
        <v>0.38716977866044233</v>
      </c>
      <c r="D38" s="138">
        <v>1.1717702956145428</v>
      </c>
      <c r="E38" s="138">
        <v>3.9926093156017659</v>
      </c>
    </row>
    <row r="40" spans="2:5" x14ac:dyDescent="0.25">
      <c r="B40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09A8-2545-47FA-9CED-C90AB2B27E4D}">
  <sheetPr>
    <pageSetUpPr fitToPage="1"/>
  </sheetPr>
  <dimension ref="A1:B131"/>
  <sheetViews>
    <sheetView workbookViewId="0">
      <selection activeCell="A2" sqref="A1:A2"/>
    </sheetView>
  </sheetViews>
  <sheetFormatPr defaultColWidth="9.140625" defaultRowHeight="15" x14ac:dyDescent="0.25"/>
  <cols>
    <col min="1" max="1" width="72.28515625" style="149" bestFit="1" customWidth="1"/>
    <col min="2" max="2" width="79.5703125" style="150" customWidth="1"/>
    <col min="3" max="16384" width="9.140625" style="149"/>
  </cols>
  <sheetData>
    <row r="1" spans="1:2" x14ac:dyDescent="0.25">
      <c r="A1" s="243" t="s">
        <v>867</v>
      </c>
    </row>
    <row r="2" spans="1:2" x14ac:dyDescent="0.25">
      <c r="A2" s="243" t="s">
        <v>866</v>
      </c>
    </row>
    <row r="3" spans="1:2" x14ac:dyDescent="0.25">
      <c r="B3" s="119" t="s">
        <v>73</v>
      </c>
    </row>
    <row r="4" spans="1:2" x14ac:dyDescent="0.25">
      <c r="B4" s="119" t="s">
        <v>74</v>
      </c>
    </row>
    <row r="5" spans="1:2" x14ac:dyDescent="0.25">
      <c r="B5" s="119" t="s">
        <v>75</v>
      </c>
    </row>
    <row r="8" spans="1:2" ht="15.75" thickBot="1" x14ac:dyDescent="0.3">
      <c r="A8" s="185" t="s">
        <v>76</v>
      </c>
    </row>
    <row r="9" spans="1:2" ht="24.75" customHeight="1" thickBot="1" x14ac:dyDescent="0.3">
      <c r="A9" s="164" t="s">
        <v>77</v>
      </c>
      <c r="B9" s="162" t="s">
        <v>78</v>
      </c>
    </row>
    <row r="10" spans="1:2" ht="25.5" customHeight="1" thickBot="1" x14ac:dyDescent="0.3">
      <c r="A10" s="151" t="s">
        <v>79</v>
      </c>
      <c r="B10" s="152" t="s">
        <v>79</v>
      </c>
    </row>
    <row r="11" spans="1:2" ht="24.95" customHeight="1" thickBot="1" x14ac:dyDescent="0.3">
      <c r="A11" s="151" t="s">
        <v>80</v>
      </c>
      <c r="B11" s="152" t="s">
        <v>81</v>
      </c>
    </row>
    <row r="12" spans="1:2" ht="24.95" customHeight="1" thickBot="1" x14ac:dyDescent="0.3">
      <c r="A12" s="151" t="s">
        <v>82</v>
      </c>
      <c r="B12" s="152" t="s">
        <v>83</v>
      </c>
    </row>
    <row r="13" spans="1:2" ht="24.95" customHeight="1" thickBot="1" x14ac:dyDescent="0.3">
      <c r="A13" s="151" t="s">
        <v>84</v>
      </c>
      <c r="B13" s="152" t="s">
        <v>85</v>
      </c>
    </row>
    <row r="14" spans="1:2" ht="24.95" customHeight="1" thickBot="1" x14ac:dyDescent="0.3">
      <c r="A14" s="151" t="s">
        <v>86</v>
      </c>
      <c r="B14" s="152" t="s">
        <v>87</v>
      </c>
    </row>
    <row r="15" spans="1:2" ht="24.95" customHeight="1" thickBot="1" x14ac:dyDescent="0.3">
      <c r="A15" s="151" t="s">
        <v>88</v>
      </c>
      <c r="B15" s="152" t="s">
        <v>87</v>
      </c>
    </row>
    <row r="16" spans="1:2" ht="24.95" customHeight="1" thickBot="1" x14ac:dyDescent="0.3">
      <c r="A16" s="151" t="s">
        <v>89</v>
      </c>
      <c r="B16" s="152" t="s">
        <v>90</v>
      </c>
    </row>
    <row r="17" spans="1:2" ht="24.95" customHeight="1" thickBot="1" x14ac:dyDescent="0.3">
      <c r="A17" s="151" t="s">
        <v>91</v>
      </c>
      <c r="B17" s="152" t="s">
        <v>90</v>
      </c>
    </row>
    <row r="18" spans="1:2" ht="24.95" customHeight="1" thickBot="1" x14ac:dyDescent="0.3">
      <c r="A18" s="151" t="s">
        <v>92</v>
      </c>
      <c r="B18" s="152" t="s">
        <v>93</v>
      </c>
    </row>
    <row r="19" spans="1:2" ht="24.95" customHeight="1" thickBot="1" x14ac:dyDescent="0.3">
      <c r="A19" s="151" t="s">
        <v>94</v>
      </c>
      <c r="B19" s="152" t="s">
        <v>93</v>
      </c>
    </row>
    <row r="20" spans="1:2" ht="24.95" customHeight="1" thickBot="1" x14ac:dyDescent="0.3">
      <c r="A20" s="151" t="s">
        <v>95</v>
      </c>
      <c r="B20" s="152" t="s">
        <v>96</v>
      </c>
    </row>
    <row r="21" spans="1:2" ht="24.95" customHeight="1" thickBot="1" x14ac:dyDescent="0.3">
      <c r="A21" s="151" t="s">
        <v>97</v>
      </c>
      <c r="B21" s="152" t="s">
        <v>96</v>
      </c>
    </row>
    <row r="22" spans="1:2" ht="24.95" customHeight="1" thickBot="1" x14ac:dyDescent="0.3">
      <c r="A22" s="151" t="s">
        <v>98</v>
      </c>
      <c r="B22" s="152" t="s">
        <v>99</v>
      </c>
    </row>
    <row r="23" spans="1:2" ht="24.95" customHeight="1" thickBot="1" x14ac:dyDescent="0.3">
      <c r="A23" s="151" t="s">
        <v>100</v>
      </c>
      <c r="B23" s="152" t="s">
        <v>101</v>
      </c>
    </row>
    <row r="24" spans="1:2" ht="24.95" customHeight="1" thickBot="1" x14ac:dyDescent="0.3">
      <c r="A24" s="151" t="s">
        <v>102</v>
      </c>
      <c r="B24" s="152" t="s">
        <v>102</v>
      </c>
    </row>
    <row r="25" spans="1:2" ht="24.95" customHeight="1" thickBot="1" x14ac:dyDescent="0.3">
      <c r="A25" s="151" t="s">
        <v>103</v>
      </c>
      <c r="B25" s="152" t="s">
        <v>104</v>
      </c>
    </row>
    <row r="26" spans="1:2" ht="24.95" customHeight="1" thickBot="1" x14ac:dyDescent="0.3">
      <c r="A26" s="151" t="s">
        <v>105</v>
      </c>
      <c r="B26" s="152" t="s">
        <v>106</v>
      </c>
    </row>
    <row r="27" spans="1:2" ht="24.95" customHeight="1" thickBot="1" x14ac:dyDescent="0.3">
      <c r="A27" s="151" t="s">
        <v>107</v>
      </c>
      <c r="B27" s="152" t="s">
        <v>108</v>
      </c>
    </row>
    <row r="28" spans="1:2" ht="24.95" customHeight="1" thickBot="1" x14ac:dyDescent="0.3">
      <c r="A28" s="151" t="s">
        <v>109</v>
      </c>
      <c r="B28" s="152" t="s">
        <v>110</v>
      </c>
    </row>
    <row r="29" spans="1:2" ht="24.95" customHeight="1" thickBot="1" x14ac:dyDescent="0.3">
      <c r="A29" s="151" t="s">
        <v>111</v>
      </c>
      <c r="B29" s="152" t="s">
        <v>112</v>
      </c>
    </row>
    <row r="30" spans="1:2" ht="24.95" customHeight="1" thickBot="1" x14ac:dyDescent="0.3">
      <c r="A30" s="151" t="s">
        <v>113</v>
      </c>
      <c r="B30" s="152" t="s">
        <v>114</v>
      </c>
    </row>
    <row r="31" spans="1:2" ht="24.95" customHeight="1" thickBot="1" x14ac:dyDescent="0.3">
      <c r="A31" s="151" t="s">
        <v>115</v>
      </c>
      <c r="B31" s="152" t="s">
        <v>116</v>
      </c>
    </row>
    <row r="32" spans="1:2" ht="24.95" customHeight="1" thickBot="1" x14ac:dyDescent="0.3">
      <c r="A32" s="151" t="s">
        <v>117</v>
      </c>
      <c r="B32" s="152" t="s">
        <v>118</v>
      </c>
    </row>
    <row r="33" spans="1:2" ht="24.95" customHeight="1" thickBot="1" x14ac:dyDescent="0.3">
      <c r="A33" s="151" t="s">
        <v>119</v>
      </c>
      <c r="B33" s="152" t="s">
        <v>120</v>
      </c>
    </row>
    <row r="34" spans="1:2" ht="24.95" customHeight="1" thickBot="1" x14ac:dyDescent="0.3">
      <c r="A34" s="151" t="s">
        <v>121</v>
      </c>
      <c r="B34" s="152" t="s">
        <v>122</v>
      </c>
    </row>
    <row r="35" spans="1:2" ht="24.95" customHeight="1" thickBot="1" x14ac:dyDescent="0.3">
      <c r="A35" s="151" t="s">
        <v>123</v>
      </c>
      <c r="B35" s="152" t="s">
        <v>124</v>
      </c>
    </row>
    <row r="36" spans="1:2" ht="24.95" customHeight="1" thickBot="1" x14ac:dyDescent="0.3">
      <c r="A36" s="151" t="s">
        <v>125</v>
      </c>
      <c r="B36" s="152" t="s">
        <v>126</v>
      </c>
    </row>
    <row r="37" spans="1:2" ht="24.95" customHeight="1" thickBot="1" x14ac:dyDescent="0.3">
      <c r="A37" s="151" t="s">
        <v>127</v>
      </c>
      <c r="B37" s="152" t="s">
        <v>128</v>
      </c>
    </row>
    <row r="38" spans="1:2" ht="24.95" customHeight="1" thickBot="1" x14ac:dyDescent="0.3">
      <c r="A38" s="151" t="s">
        <v>129</v>
      </c>
      <c r="B38" s="152" t="s">
        <v>128</v>
      </c>
    </row>
    <row r="39" spans="1:2" ht="24.95" customHeight="1" thickBot="1" x14ac:dyDescent="0.3">
      <c r="A39" s="151" t="s">
        <v>130</v>
      </c>
      <c r="B39" s="152" t="s">
        <v>130</v>
      </c>
    </row>
    <row r="40" spans="1:2" ht="24.95" customHeight="1" thickBot="1" x14ac:dyDescent="0.3">
      <c r="A40" s="151" t="s">
        <v>131</v>
      </c>
      <c r="B40" s="152" t="s">
        <v>131</v>
      </c>
    </row>
    <row r="41" spans="1:2" ht="24.95" customHeight="1" thickBot="1" x14ac:dyDescent="0.3">
      <c r="A41" s="151" t="s">
        <v>132</v>
      </c>
      <c r="B41" s="152" t="s">
        <v>132</v>
      </c>
    </row>
    <row r="42" spans="1:2" ht="24.95" customHeight="1" thickBot="1" x14ac:dyDescent="0.3">
      <c r="A42" s="151" t="s">
        <v>133</v>
      </c>
      <c r="B42" s="152" t="s">
        <v>133</v>
      </c>
    </row>
    <row r="43" spans="1:2" ht="24.95" customHeight="1" thickBot="1" x14ac:dyDescent="0.3">
      <c r="A43" s="151" t="s">
        <v>134</v>
      </c>
      <c r="B43" s="152" t="s">
        <v>135</v>
      </c>
    </row>
    <row r="44" spans="1:2" ht="24.95" customHeight="1" thickBot="1" x14ac:dyDescent="0.3">
      <c r="A44" s="151" t="s">
        <v>136</v>
      </c>
      <c r="B44" s="152" t="s">
        <v>137</v>
      </c>
    </row>
    <row r="45" spans="1:2" ht="24.95" customHeight="1" thickBot="1" x14ac:dyDescent="0.3">
      <c r="A45" s="151" t="s">
        <v>138</v>
      </c>
      <c r="B45" s="152" t="s">
        <v>139</v>
      </c>
    </row>
    <row r="46" spans="1:2" ht="24.95" customHeight="1" thickBot="1" x14ac:dyDescent="0.3">
      <c r="A46" s="151" t="s">
        <v>140</v>
      </c>
      <c r="B46" s="152" t="s">
        <v>141</v>
      </c>
    </row>
    <row r="47" spans="1:2" ht="24.95" customHeight="1" thickBot="1" x14ac:dyDescent="0.3">
      <c r="A47" s="151" t="s">
        <v>142</v>
      </c>
      <c r="B47" s="152" t="s">
        <v>143</v>
      </c>
    </row>
    <row r="48" spans="1:2" ht="24.95" customHeight="1" thickBot="1" x14ac:dyDescent="0.3">
      <c r="A48" s="151" t="s">
        <v>144</v>
      </c>
      <c r="B48" s="152" t="s">
        <v>145</v>
      </c>
    </row>
    <row r="49" spans="1:2" ht="24.95" customHeight="1" thickBot="1" x14ac:dyDescent="0.3">
      <c r="A49" s="151" t="s">
        <v>146</v>
      </c>
      <c r="B49" s="152" t="s">
        <v>147</v>
      </c>
    </row>
    <row r="50" spans="1:2" ht="24.95" customHeight="1" thickBot="1" x14ac:dyDescent="0.3">
      <c r="A50" s="151" t="s">
        <v>148</v>
      </c>
      <c r="B50" s="152" t="s">
        <v>149</v>
      </c>
    </row>
    <row r="51" spans="1:2" ht="24.95" customHeight="1" thickBot="1" x14ac:dyDescent="0.3">
      <c r="A51" s="151" t="s">
        <v>150</v>
      </c>
      <c r="B51" s="152" t="s">
        <v>151</v>
      </c>
    </row>
    <row r="52" spans="1:2" ht="24.95" customHeight="1" thickBot="1" x14ac:dyDescent="0.3">
      <c r="A52" s="151" t="s">
        <v>152</v>
      </c>
      <c r="B52" s="152" t="s">
        <v>153</v>
      </c>
    </row>
    <row r="53" spans="1:2" ht="24.95" customHeight="1" thickBot="1" x14ac:dyDescent="0.3">
      <c r="A53" s="151" t="s">
        <v>154</v>
      </c>
      <c r="B53" s="152" t="s">
        <v>155</v>
      </c>
    </row>
    <row r="54" spans="1:2" ht="24.95" customHeight="1" thickBot="1" x14ac:dyDescent="0.3">
      <c r="A54" s="151" t="s">
        <v>156</v>
      </c>
      <c r="B54" s="152" t="s">
        <v>157</v>
      </c>
    </row>
    <row r="55" spans="1:2" ht="24.95" customHeight="1" thickBot="1" x14ac:dyDescent="0.3">
      <c r="A55" s="151" t="s">
        <v>158</v>
      </c>
      <c r="B55" s="152" t="s">
        <v>159</v>
      </c>
    </row>
    <row r="56" spans="1:2" ht="24.95" customHeight="1" thickBot="1" x14ac:dyDescent="0.3">
      <c r="A56" s="151" t="s">
        <v>160</v>
      </c>
      <c r="B56" s="152" t="s">
        <v>161</v>
      </c>
    </row>
    <row r="57" spans="1:2" ht="24.95" customHeight="1" thickBot="1" x14ac:dyDescent="0.3">
      <c r="A57" s="151" t="s">
        <v>162</v>
      </c>
      <c r="B57" s="152" t="s">
        <v>163</v>
      </c>
    </row>
    <row r="58" spans="1:2" ht="24.95" customHeight="1" thickBot="1" x14ac:dyDescent="0.3">
      <c r="A58" s="151" t="s">
        <v>164</v>
      </c>
      <c r="B58" s="152" t="s">
        <v>165</v>
      </c>
    </row>
    <row r="59" spans="1:2" ht="24.95" customHeight="1" thickBot="1" x14ac:dyDescent="0.3">
      <c r="A59" s="151" t="s">
        <v>166</v>
      </c>
      <c r="B59" s="152" t="s">
        <v>167</v>
      </c>
    </row>
    <row r="60" spans="1:2" ht="24.95" customHeight="1" thickBot="1" x14ac:dyDescent="0.3">
      <c r="A60" s="151" t="s">
        <v>168</v>
      </c>
      <c r="B60" s="152" t="s">
        <v>169</v>
      </c>
    </row>
    <row r="61" spans="1:2" ht="24.95" customHeight="1" thickBot="1" x14ac:dyDescent="0.3">
      <c r="A61" s="151" t="s">
        <v>170</v>
      </c>
      <c r="B61" s="152" t="s">
        <v>171</v>
      </c>
    </row>
    <row r="62" spans="1:2" ht="24.95" customHeight="1" thickBot="1" x14ac:dyDescent="0.3">
      <c r="A62" s="151" t="s">
        <v>172</v>
      </c>
      <c r="B62" s="152" t="s">
        <v>173</v>
      </c>
    </row>
    <row r="63" spans="1:2" ht="24.95" customHeight="1" thickBot="1" x14ac:dyDescent="0.3">
      <c r="A63" s="151" t="s">
        <v>174</v>
      </c>
      <c r="B63" s="152" t="s">
        <v>175</v>
      </c>
    </row>
    <row r="64" spans="1:2" ht="24.95" customHeight="1" thickBot="1" x14ac:dyDescent="0.3">
      <c r="A64" s="151" t="s">
        <v>176</v>
      </c>
      <c r="B64" s="152" t="s">
        <v>177</v>
      </c>
    </row>
    <row r="65" spans="1:2" ht="24.95" customHeight="1" thickBot="1" x14ac:dyDescent="0.3">
      <c r="A65" s="151" t="s">
        <v>178</v>
      </c>
      <c r="B65" s="152" t="s">
        <v>179</v>
      </c>
    </row>
    <row r="66" spans="1:2" ht="24.95" customHeight="1" thickBot="1" x14ac:dyDescent="0.3">
      <c r="A66" s="151" t="s">
        <v>180</v>
      </c>
      <c r="B66" s="152" t="s">
        <v>181</v>
      </c>
    </row>
    <row r="67" spans="1:2" ht="24.95" customHeight="1" thickBot="1" x14ac:dyDescent="0.3">
      <c r="A67" s="151" t="s">
        <v>182</v>
      </c>
      <c r="B67" s="152" t="s">
        <v>183</v>
      </c>
    </row>
    <row r="68" spans="1:2" ht="24.95" customHeight="1" thickBot="1" x14ac:dyDescent="0.3">
      <c r="A68" s="151" t="s">
        <v>184</v>
      </c>
      <c r="B68" s="152" t="s">
        <v>185</v>
      </c>
    </row>
    <row r="69" spans="1:2" ht="24.95" customHeight="1" thickBot="1" x14ac:dyDescent="0.3">
      <c r="A69" s="151" t="s">
        <v>186</v>
      </c>
      <c r="B69" s="152" t="s">
        <v>187</v>
      </c>
    </row>
    <row r="70" spans="1:2" ht="24.95" customHeight="1" thickBot="1" x14ac:dyDescent="0.3">
      <c r="A70" s="151" t="s">
        <v>188</v>
      </c>
      <c r="B70" s="152" t="s">
        <v>189</v>
      </c>
    </row>
    <row r="71" spans="1:2" ht="24.95" customHeight="1" thickBot="1" x14ac:dyDescent="0.3">
      <c r="A71" s="151" t="s">
        <v>190</v>
      </c>
      <c r="B71" s="152" t="s">
        <v>191</v>
      </c>
    </row>
    <row r="72" spans="1:2" ht="24.95" customHeight="1" thickBot="1" x14ac:dyDescent="0.3">
      <c r="A72" s="151" t="s">
        <v>192</v>
      </c>
      <c r="B72" s="152" t="s">
        <v>193</v>
      </c>
    </row>
    <row r="73" spans="1:2" ht="24.95" customHeight="1" thickBot="1" x14ac:dyDescent="0.3">
      <c r="A73" s="151" t="s">
        <v>194</v>
      </c>
      <c r="B73" s="152" t="s">
        <v>195</v>
      </c>
    </row>
    <row r="74" spans="1:2" ht="24.95" customHeight="1" thickBot="1" x14ac:dyDescent="0.3">
      <c r="A74" s="151" t="s">
        <v>196</v>
      </c>
      <c r="B74" s="152" t="s">
        <v>197</v>
      </c>
    </row>
    <row r="75" spans="1:2" ht="24.95" customHeight="1" thickBot="1" x14ac:dyDescent="0.3">
      <c r="A75" s="151" t="s">
        <v>198</v>
      </c>
      <c r="B75" s="152" t="s">
        <v>199</v>
      </c>
    </row>
    <row r="76" spans="1:2" ht="24.95" customHeight="1" thickBot="1" x14ac:dyDescent="0.3">
      <c r="A76" s="151" t="s">
        <v>200</v>
      </c>
      <c r="B76" s="152" t="s">
        <v>201</v>
      </c>
    </row>
    <row r="77" spans="1:2" ht="24.95" customHeight="1" thickBot="1" x14ac:dyDescent="0.3">
      <c r="A77" s="151" t="s">
        <v>202</v>
      </c>
      <c r="B77" s="152" t="s">
        <v>135</v>
      </c>
    </row>
    <row r="78" spans="1:2" ht="24.95" customHeight="1" thickBot="1" x14ac:dyDescent="0.3">
      <c r="A78" s="151" t="s">
        <v>203</v>
      </c>
      <c r="B78" s="152" t="s">
        <v>204</v>
      </c>
    </row>
    <row r="79" spans="1:2" ht="24.95" customHeight="1" thickBot="1" x14ac:dyDescent="0.3">
      <c r="A79" s="151" t="s">
        <v>205</v>
      </c>
      <c r="B79" s="152" t="s">
        <v>206</v>
      </c>
    </row>
    <row r="80" spans="1:2" ht="24.95" customHeight="1" thickBot="1" x14ac:dyDescent="0.3">
      <c r="A80" s="151" t="s">
        <v>207</v>
      </c>
      <c r="B80" s="152" t="s">
        <v>208</v>
      </c>
    </row>
    <row r="81" spans="1:2" ht="24.95" customHeight="1" thickBot="1" x14ac:dyDescent="0.3">
      <c r="A81" s="151" t="s">
        <v>209</v>
      </c>
      <c r="B81" s="152" t="s">
        <v>209</v>
      </c>
    </row>
    <row r="82" spans="1:2" ht="24.95" customHeight="1" thickBot="1" x14ac:dyDescent="0.3">
      <c r="A82" s="151" t="s">
        <v>210</v>
      </c>
      <c r="B82" s="152" t="s">
        <v>211</v>
      </c>
    </row>
    <row r="83" spans="1:2" ht="24.95" customHeight="1" thickBot="1" x14ac:dyDescent="0.3">
      <c r="A83" s="151" t="s">
        <v>212</v>
      </c>
      <c r="B83" s="152" t="s">
        <v>213</v>
      </c>
    </row>
    <row r="84" spans="1:2" ht="24.95" customHeight="1" thickBot="1" x14ac:dyDescent="0.3">
      <c r="A84" s="151" t="s">
        <v>214</v>
      </c>
      <c r="B84" s="152" t="s">
        <v>215</v>
      </c>
    </row>
    <row r="85" spans="1:2" ht="24.95" customHeight="1" thickBot="1" x14ac:dyDescent="0.3">
      <c r="A85" s="151" t="s">
        <v>216</v>
      </c>
      <c r="B85" s="152" t="s">
        <v>217</v>
      </c>
    </row>
    <row r="86" spans="1:2" ht="24.95" customHeight="1" thickBot="1" x14ac:dyDescent="0.3">
      <c r="A86" s="151" t="s">
        <v>218</v>
      </c>
      <c r="B86" s="152" t="s">
        <v>219</v>
      </c>
    </row>
    <row r="87" spans="1:2" ht="24.95" customHeight="1" thickBot="1" x14ac:dyDescent="0.3">
      <c r="A87" s="151" t="s">
        <v>220</v>
      </c>
      <c r="B87" s="152" t="s">
        <v>221</v>
      </c>
    </row>
    <row r="88" spans="1:2" ht="24.95" customHeight="1" thickBot="1" x14ac:dyDescent="0.3">
      <c r="A88" s="151" t="s">
        <v>222</v>
      </c>
      <c r="B88" s="152" t="s">
        <v>223</v>
      </c>
    </row>
    <row r="89" spans="1:2" ht="24.95" customHeight="1" thickBot="1" x14ac:dyDescent="0.3">
      <c r="A89" s="151" t="s">
        <v>224</v>
      </c>
      <c r="B89" s="152" t="s">
        <v>225</v>
      </c>
    </row>
    <row r="90" spans="1:2" ht="24.95" customHeight="1" thickBot="1" x14ac:dyDescent="0.3">
      <c r="A90" s="151" t="s">
        <v>226</v>
      </c>
      <c r="B90" s="152" t="s">
        <v>227</v>
      </c>
    </row>
    <row r="91" spans="1:2" ht="24.95" customHeight="1" thickBot="1" x14ac:dyDescent="0.3">
      <c r="A91" s="151" t="s">
        <v>228</v>
      </c>
      <c r="B91" s="152" t="s">
        <v>228</v>
      </c>
    </row>
    <row r="92" spans="1:2" ht="24.95" customHeight="1" thickBot="1" x14ac:dyDescent="0.3">
      <c r="A92" s="151" t="s">
        <v>229</v>
      </c>
      <c r="B92" s="152" t="s">
        <v>101</v>
      </c>
    </row>
    <row r="93" spans="1:2" ht="24.95" customHeight="1" thickBot="1" x14ac:dyDescent="0.3">
      <c r="A93" s="151" t="s">
        <v>230</v>
      </c>
      <c r="B93" s="152" t="s">
        <v>231</v>
      </c>
    </row>
    <row r="94" spans="1:2" ht="24.95" customHeight="1" thickBot="1" x14ac:dyDescent="0.3">
      <c r="A94" s="151" t="s">
        <v>232</v>
      </c>
      <c r="B94" s="152" t="s">
        <v>233</v>
      </c>
    </row>
    <row r="95" spans="1:2" ht="24.95" customHeight="1" thickBot="1" x14ac:dyDescent="0.3">
      <c r="A95" s="151" t="s">
        <v>234</v>
      </c>
      <c r="B95" s="152" t="s">
        <v>235</v>
      </c>
    </row>
    <row r="96" spans="1:2" ht="24.95" customHeight="1" thickBot="1" x14ac:dyDescent="0.3">
      <c r="A96" s="151" t="s">
        <v>236</v>
      </c>
      <c r="B96" s="152" t="s">
        <v>237</v>
      </c>
    </row>
    <row r="97" spans="1:2" ht="24.95" customHeight="1" thickBot="1" x14ac:dyDescent="0.3">
      <c r="A97" s="151" t="s">
        <v>238</v>
      </c>
      <c r="B97" s="152" t="s">
        <v>239</v>
      </c>
    </row>
    <row r="98" spans="1:2" ht="24.95" customHeight="1" thickBot="1" x14ac:dyDescent="0.3">
      <c r="A98" s="151" t="s">
        <v>240</v>
      </c>
      <c r="B98" s="152" t="s">
        <v>241</v>
      </c>
    </row>
    <row r="99" spans="1:2" ht="24.95" customHeight="1" thickBot="1" x14ac:dyDescent="0.3">
      <c r="A99" s="151" t="s">
        <v>242</v>
      </c>
      <c r="B99" s="152" t="s">
        <v>243</v>
      </c>
    </row>
    <row r="100" spans="1:2" ht="24.95" customHeight="1" thickBot="1" x14ac:dyDescent="0.3">
      <c r="A100" s="151" t="s">
        <v>244</v>
      </c>
      <c r="B100" s="152" t="s">
        <v>245</v>
      </c>
    </row>
    <row r="101" spans="1:2" ht="24.95" customHeight="1" thickBot="1" x14ac:dyDescent="0.3">
      <c r="A101" s="151" t="s">
        <v>246</v>
      </c>
      <c r="B101" s="152" t="s">
        <v>247</v>
      </c>
    </row>
    <row r="102" spans="1:2" ht="24.95" customHeight="1" thickBot="1" x14ac:dyDescent="0.3">
      <c r="A102" s="151" t="s">
        <v>248</v>
      </c>
      <c r="B102" s="152" t="s">
        <v>249</v>
      </c>
    </row>
    <row r="103" spans="1:2" ht="24.95" customHeight="1" thickBot="1" x14ac:dyDescent="0.3">
      <c r="A103" s="151" t="s">
        <v>250</v>
      </c>
      <c r="B103" s="152" t="s">
        <v>251</v>
      </c>
    </row>
    <row r="104" spans="1:2" ht="24.95" customHeight="1" thickBot="1" x14ac:dyDescent="0.3">
      <c r="A104" s="151" t="s">
        <v>252</v>
      </c>
      <c r="B104" s="152" t="s">
        <v>253</v>
      </c>
    </row>
    <row r="105" spans="1:2" ht="24.95" customHeight="1" thickBot="1" x14ac:dyDescent="0.3">
      <c r="A105" s="151" t="s">
        <v>254</v>
      </c>
      <c r="B105" s="152" t="s">
        <v>255</v>
      </c>
    </row>
    <row r="106" spans="1:2" ht="24.95" customHeight="1" thickBot="1" x14ac:dyDescent="0.3">
      <c r="A106" s="151" t="s">
        <v>256</v>
      </c>
      <c r="B106" s="152" t="s">
        <v>256</v>
      </c>
    </row>
    <row r="107" spans="1:2" ht="24.95" customHeight="1" thickBot="1" x14ac:dyDescent="0.3">
      <c r="A107" s="151" t="s">
        <v>257</v>
      </c>
      <c r="B107" s="152" t="s">
        <v>258</v>
      </c>
    </row>
    <row r="108" spans="1:2" ht="24.95" customHeight="1" thickBot="1" x14ac:dyDescent="0.3">
      <c r="A108" s="151" t="s">
        <v>259</v>
      </c>
      <c r="B108" s="152" t="s">
        <v>260</v>
      </c>
    </row>
    <row r="109" spans="1:2" ht="24.95" customHeight="1" thickBot="1" x14ac:dyDescent="0.3">
      <c r="A109" s="151" t="s">
        <v>261</v>
      </c>
      <c r="B109" s="152" t="s">
        <v>262</v>
      </c>
    </row>
    <row r="110" spans="1:2" ht="24.95" customHeight="1" thickBot="1" x14ac:dyDescent="0.3">
      <c r="A110" s="151" t="s">
        <v>263</v>
      </c>
      <c r="B110" s="152" t="s">
        <v>264</v>
      </c>
    </row>
    <row r="111" spans="1:2" ht="24.95" customHeight="1" thickBot="1" x14ac:dyDescent="0.3">
      <c r="A111" s="151" t="s">
        <v>265</v>
      </c>
      <c r="B111" s="152" t="s">
        <v>266</v>
      </c>
    </row>
    <row r="112" spans="1:2" ht="24.95" customHeight="1" thickBot="1" x14ac:dyDescent="0.3">
      <c r="A112" s="151" t="s">
        <v>267</v>
      </c>
      <c r="B112" s="152" t="s">
        <v>267</v>
      </c>
    </row>
    <row r="113" spans="1:2" ht="24.95" customHeight="1" thickBot="1" x14ac:dyDescent="0.3">
      <c r="A113" s="151" t="s">
        <v>268</v>
      </c>
      <c r="B113" s="152" t="s">
        <v>269</v>
      </c>
    </row>
    <row r="114" spans="1:2" ht="24.95" customHeight="1" thickBot="1" x14ac:dyDescent="0.3">
      <c r="A114" s="151" t="s">
        <v>270</v>
      </c>
      <c r="B114" s="152" t="s">
        <v>271</v>
      </c>
    </row>
    <row r="115" spans="1:2" ht="24.95" customHeight="1" thickBot="1" x14ac:dyDescent="0.3">
      <c r="A115" s="151" t="s">
        <v>272</v>
      </c>
      <c r="B115" s="152" t="s">
        <v>273</v>
      </c>
    </row>
    <row r="116" spans="1:2" ht="24.95" customHeight="1" thickBot="1" x14ac:dyDescent="0.3">
      <c r="A116" s="151" t="s">
        <v>274</v>
      </c>
      <c r="B116" s="152" t="s">
        <v>275</v>
      </c>
    </row>
    <row r="117" spans="1:2" ht="24.95" customHeight="1" thickBot="1" x14ac:dyDescent="0.3">
      <c r="A117" s="151" t="s">
        <v>276</v>
      </c>
      <c r="B117" s="152" t="s">
        <v>277</v>
      </c>
    </row>
    <row r="118" spans="1:2" ht="24.95" customHeight="1" thickBot="1" x14ac:dyDescent="0.3">
      <c r="A118" s="151" t="s">
        <v>278</v>
      </c>
      <c r="B118" s="152" t="s">
        <v>279</v>
      </c>
    </row>
    <row r="119" spans="1:2" ht="24.95" customHeight="1" thickBot="1" x14ac:dyDescent="0.3">
      <c r="A119" s="151" t="s">
        <v>280</v>
      </c>
      <c r="B119" s="152" t="s">
        <v>281</v>
      </c>
    </row>
    <row r="120" spans="1:2" ht="24.95" customHeight="1" thickBot="1" x14ac:dyDescent="0.3">
      <c r="A120" s="151" t="s">
        <v>282</v>
      </c>
      <c r="B120" s="152" t="s">
        <v>283</v>
      </c>
    </row>
    <row r="121" spans="1:2" ht="24.95" customHeight="1" thickBot="1" x14ac:dyDescent="0.3">
      <c r="A121" s="151" t="s">
        <v>284</v>
      </c>
      <c r="B121" s="152" t="s">
        <v>283</v>
      </c>
    </row>
    <row r="122" spans="1:2" ht="24.95" customHeight="1" thickBot="1" x14ac:dyDescent="0.3">
      <c r="A122" s="151" t="s">
        <v>285</v>
      </c>
      <c r="B122" s="152" t="s">
        <v>286</v>
      </c>
    </row>
    <row r="123" spans="1:2" ht="24.95" customHeight="1" thickBot="1" x14ac:dyDescent="0.3">
      <c r="A123" s="151" t="s">
        <v>287</v>
      </c>
      <c r="B123" s="152" t="s">
        <v>288</v>
      </c>
    </row>
    <row r="124" spans="1:2" ht="24.95" customHeight="1" thickBot="1" x14ac:dyDescent="0.3">
      <c r="A124" s="151" t="s">
        <v>289</v>
      </c>
      <c r="B124" s="152" t="s">
        <v>290</v>
      </c>
    </row>
    <row r="125" spans="1:2" ht="24.95" customHeight="1" thickBot="1" x14ac:dyDescent="0.3">
      <c r="A125" s="151" t="s">
        <v>291</v>
      </c>
      <c r="B125" s="152" t="s">
        <v>291</v>
      </c>
    </row>
    <row r="126" spans="1:2" ht="24.95" customHeight="1" thickBot="1" x14ac:dyDescent="0.3">
      <c r="A126" s="151" t="s">
        <v>292</v>
      </c>
      <c r="B126" s="152" t="s">
        <v>293</v>
      </c>
    </row>
    <row r="127" spans="1:2" ht="24.95" customHeight="1" thickBot="1" x14ac:dyDescent="0.3">
      <c r="A127" s="151" t="s">
        <v>294</v>
      </c>
      <c r="B127" s="152" t="s">
        <v>295</v>
      </c>
    </row>
    <row r="128" spans="1:2" ht="24.95" customHeight="1" thickBot="1" x14ac:dyDescent="0.3">
      <c r="A128" s="151" t="s">
        <v>296</v>
      </c>
      <c r="B128" s="152" t="s">
        <v>296</v>
      </c>
    </row>
    <row r="129" spans="1:2" ht="24.95" customHeight="1" thickBot="1" x14ac:dyDescent="0.3">
      <c r="A129" s="153" t="s">
        <v>297</v>
      </c>
      <c r="B129" s="154" t="s">
        <v>298</v>
      </c>
    </row>
    <row r="130" spans="1:2" ht="24.95" customHeight="1" thickBot="1" x14ac:dyDescent="0.3">
      <c r="A130" s="153" t="s">
        <v>299</v>
      </c>
      <c r="B130" s="154" t="s">
        <v>300</v>
      </c>
    </row>
    <row r="131" spans="1:2" ht="24.95" customHeight="1" thickBot="1" x14ac:dyDescent="0.3">
      <c r="A131" s="153" t="s">
        <v>301</v>
      </c>
      <c r="B131" s="154" t="s">
        <v>302</v>
      </c>
    </row>
  </sheetData>
  <printOptions horizontalCentered="1"/>
  <pageMargins left="0.7" right="0.7" top="1" bottom="0.75" header="0.55000000000000004" footer="0.3"/>
  <pageSetup scale="5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AA40-5D3F-48AC-92BD-B36E6A349239}">
  <sheetPr>
    <tabColor theme="9" tint="0.59999389629810485"/>
    <pageSetUpPr fitToPage="1"/>
  </sheetPr>
  <dimension ref="A1:S32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3" max="3" width="9.140625" bestFit="1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781</v>
      </c>
    </row>
    <row r="10" spans="1:19" x14ac:dyDescent="0.25">
      <c r="B10" s="1" t="s">
        <v>801</v>
      </c>
      <c r="D10" t="s">
        <v>818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20000</v>
      </c>
      <c r="E13" s="18">
        <v>20200</v>
      </c>
      <c r="F13" s="18">
        <v>20402</v>
      </c>
      <c r="G13" s="18">
        <v>20606.02</v>
      </c>
      <c r="H13" s="18">
        <v>20812.0802</v>
      </c>
      <c r="I13" s="18">
        <v>21020.201002000002</v>
      </c>
      <c r="J13" s="18">
        <v>21230.40301202</v>
      </c>
      <c r="K13" s="18">
        <v>21442.707042140202</v>
      </c>
      <c r="L13" s="18">
        <v>21657.134112561605</v>
      </c>
      <c r="M13" s="18">
        <v>21873.70545368722</v>
      </c>
    </row>
    <row r="14" spans="1:19" x14ac:dyDescent="0.25">
      <c r="B14" s="225" t="s">
        <v>744</v>
      </c>
      <c r="C14" s="226"/>
      <c r="D14" s="8">
        <v>2.5339200000000002</v>
      </c>
      <c r="E14" s="8">
        <v>2.5592592000000001</v>
      </c>
      <c r="F14" s="8">
        <v>2.5848517919999998</v>
      </c>
      <c r="G14" s="8">
        <v>2.6107003099199999</v>
      </c>
      <c r="H14" s="8">
        <v>2.6368073130192</v>
      </c>
      <c r="I14" s="8">
        <v>2.6631753861493923</v>
      </c>
      <c r="J14" s="8">
        <v>2.6898071400108861</v>
      </c>
      <c r="K14" s="8">
        <v>2.7167052114109951</v>
      </c>
      <c r="L14" s="8">
        <v>2.7438722635251049</v>
      </c>
      <c r="M14" s="8">
        <v>2.7713109861603562</v>
      </c>
      <c r="S14" s="9"/>
    </row>
    <row r="15" spans="1:19" x14ac:dyDescent="0.25">
      <c r="B15" s="225" t="s">
        <v>745</v>
      </c>
      <c r="C15" s="226"/>
      <c r="D15" s="8">
        <v>6.12364</v>
      </c>
      <c r="E15" s="8">
        <v>6.1848764000000003</v>
      </c>
      <c r="F15" s="8">
        <v>6.2467251640000008</v>
      </c>
      <c r="G15" s="8">
        <v>6.3091924156400001</v>
      </c>
      <c r="H15" s="8">
        <v>6.3722843397964004</v>
      </c>
      <c r="I15" s="8">
        <v>6.4360071831943655</v>
      </c>
      <c r="J15" s="8">
        <v>6.5003672550263083</v>
      </c>
      <c r="K15" s="8">
        <v>6.5653709275765717</v>
      </c>
      <c r="L15" s="8">
        <v>6.631024636852338</v>
      </c>
      <c r="M15" s="8">
        <v>6.6973348832208606</v>
      </c>
    </row>
    <row r="16" spans="1:19" x14ac:dyDescent="0.25">
      <c r="B16" s="225" t="s">
        <v>746</v>
      </c>
      <c r="C16" s="226"/>
      <c r="D16" s="8">
        <v>14.112176000000002</v>
      </c>
      <c r="E16" s="8">
        <v>14.253297760000002</v>
      </c>
      <c r="F16" s="8">
        <v>14.395830737600003</v>
      </c>
      <c r="G16" s="8">
        <v>14.539789044976002</v>
      </c>
      <c r="H16" s="8">
        <v>14.685186935425762</v>
      </c>
      <c r="I16" s="8">
        <v>14.832038804780021</v>
      </c>
      <c r="J16" s="8">
        <v>14.980359192827821</v>
      </c>
      <c r="K16" s="8">
        <v>15.1301627847561</v>
      </c>
      <c r="L16" s="8">
        <v>15.281464412603661</v>
      </c>
      <c r="M16" s="8">
        <v>15.434279056729697</v>
      </c>
    </row>
    <row r="17" spans="2:13" x14ac:dyDescent="0.25">
      <c r="B17" s="227" t="s">
        <v>747</v>
      </c>
      <c r="C17" s="227"/>
      <c r="D17" s="7">
        <v>4892820.2133767223</v>
      </c>
      <c r="E17" s="7">
        <v>4941748.4155104896</v>
      </c>
      <c r="F17" s="7">
        <v>4991165.8996655941</v>
      </c>
      <c r="G17" s="7">
        <v>5041077.5586622506</v>
      </c>
      <c r="H17" s="7">
        <v>5091488.3342488734</v>
      </c>
      <c r="I17" s="7">
        <v>5142403.2175913621</v>
      </c>
      <c r="J17" s="7">
        <v>5193827.2497672755</v>
      </c>
      <c r="K17" s="7">
        <v>5245765.5222649481</v>
      </c>
      <c r="L17" s="7">
        <v>5298223.1774875987</v>
      </c>
      <c r="M17" s="7">
        <v>5351205.4092624737</v>
      </c>
    </row>
    <row r="21" spans="2:13" x14ac:dyDescent="0.25">
      <c r="B21" s="2" t="s">
        <v>748</v>
      </c>
    </row>
    <row r="22" spans="2:13" x14ac:dyDescent="0.25">
      <c r="B22" s="29" t="s">
        <v>95</v>
      </c>
    </row>
    <row r="23" spans="2:13" x14ac:dyDescent="0.25">
      <c r="B23" s="29" t="s">
        <v>97</v>
      </c>
    </row>
    <row r="24" spans="2:13" x14ac:dyDescent="0.25">
      <c r="B24" s="29" t="s">
        <v>133</v>
      </c>
    </row>
    <row r="25" spans="2:13" x14ac:dyDescent="0.25">
      <c r="B25" s="29"/>
    </row>
    <row r="26" spans="2:13" x14ac:dyDescent="0.25">
      <c r="B26" s="1" t="s">
        <v>752</v>
      </c>
    </row>
    <row r="27" spans="2:13" x14ac:dyDescent="0.25">
      <c r="B27" s="136" t="s">
        <v>823</v>
      </c>
      <c r="C27" s="4" t="s">
        <v>736</v>
      </c>
      <c r="D27" s="4" t="s">
        <v>740</v>
      </c>
      <c r="E27" s="4" t="s">
        <v>800</v>
      </c>
    </row>
    <row r="28" spans="2:13" x14ac:dyDescent="0.25">
      <c r="B28" s="3" t="s">
        <v>753</v>
      </c>
      <c r="C28" s="140">
        <v>87280.461066090706</v>
      </c>
      <c r="D28" s="140">
        <v>87280.461066090706</v>
      </c>
      <c r="E28" s="140">
        <v>249558.91961886315</v>
      </c>
    </row>
    <row r="29" spans="2:13" x14ac:dyDescent="0.25">
      <c r="B29" s="3" t="s">
        <v>754</v>
      </c>
      <c r="C29" s="140">
        <v>205047.37089243287</v>
      </c>
      <c r="D29" s="140">
        <v>32886.26952598941</v>
      </c>
      <c r="E29" s="140">
        <v>24403.892347407069</v>
      </c>
    </row>
    <row r="30" spans="2:13" x14ac:dyDescent="0.25">
      <c r="B30" s="3" t="s">
        <v>755</v>
      </c>
      <c r="C30" s="141">
        <v>0.42565998620815154</v>
      </c>
      <c r="D30" s="141">
        <v>2.6540091753828925</v>
      </c>
      <c r="E30" s="141">
        <v>10.226193267295697</v>
      </c>
    </row>
    <row r="32" spans="2:13" x14ac:dyDescent="0.25">
      <c r="B32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7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1C23-B12E-4A78-8254-ED5C39ED164B}">
  <sheetPr>
    <tabColor theme="9" tint="0.59999389629810485"/>
    <pageSetUpPr fitToPage="1"/>
  </sheetPr>
  <dimension ref="A1:S48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6" t="s">
        <v>73</v>
      </c>
      <c r="N3" s="47"/>
      <c r="O3" s="47"/>
      <c r="P3" s="47"/>
      <c r="Q3" s="47"/>
      <c r="R3" s="47"/>
    </row>
    <row r="4" spans="1:19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6" t="s">
        <v>734</v>
      </c>
      <c r="N4" s="47"/>
      <c r="O4" s="47"/>
      <c r="P4" s="47"/>
      <c r="Q4" s="47"/>
      <c r="R4" s="47"/>
    </row>
    <row r="5" spans="1:19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6" t="s">
        <v>826</v>
      </c>
      <c r="N5" s="47"/>
      <c r="O5" s="47"/>
      <c r="P5" s="47"/>
      <c r="Q5" s="47"/>
      <c r="R5" s="47"/>
    </row>
    <row r="6" spans="1:19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9" x14ac:dyDescent="0.25">
      <c r="A7" s="47"/>
      <c r="B7" s="48" t="s">
        <v>742</v>
      </c>
      <c r="C7" s="47" t="s">
        <v>780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7"/>
      <c r="O7" s="47"/>
      <c r="P7" s="47"/>
      <c r="Q7" s="47"/>
      <c r="R7" s="47"/>
    </row>
    <row r="8" spans="1:19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9" x14ac:dyDescent="0.25">
      <c r="A9" s="47"/>
      <c r="B9" s="48" t="s">
        <v>743</v>
      </c>
      <c r="D9" s="47" t="s">
        <v>45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9" x14ac:dyDescent="0.25">
      <c r="A10" s="47"/>
      <c r="B10" s="1" t="s">
        <v>801</v>
      </c>
      <c r="C10" s="47"/>
      <c r="D10" t="s">
        <v>821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9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9" x14ac:dyDescent="0.25">
      <c r="A12" s="47"/>
      <c r="B12" s="47"/>
      <c r="C12" s="47"/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  <c r="N12" s="47"/>
      <c r="O12" s="47"/>
      <c r="P12" s="47"/>
      <c r="Q12" s="47"/>
      <c r="R12" s="47"/>
    </row>
    <row r="13" spans="1:19" x14ac:dyDescent="0.25">
      <c r="A13" s="47"/>
      <c r="B13" s="222" t="s">
        <v>6</v>
      </c>
      <c r="C13" s="223"/>
      <c r="D13" s="49">
        <v>3000</v>
      </c>
      <c r="E13" s="49">
        <v>2700</v>
      </c>
      <c r="F13" s="49">
        <v>2430</v>
      </c>
      <c r="G13" s="49">
        <v>2187</v>
      </c>
      <c r="H13" s="49">
        <v>1968.3</v>
      </c>
      <c r="I13" s="49">
        <v>1771.47</v>
      </c>
      <c r="J13" s="49">
        <v>1594.3230000000001</v>
      </c>
      <c r="K13" s="49">
        <v>1434.8907000000002</v>
      </c>
      <c r="L13" s="49">
        <v>1291.4016300000001</v>
      </c>
      <c r="M13" s="49">
        <v>1162.261467</v>
      </c>
      <c r="N13" s="47"/>
      <c r="O13" s="47"/>
      <c r="P13" s="47"/>
      <c r="Q13" s="47"/>
      <c r="R13" s="47"/>
    </row>
    <row r="14" spans="1:19" x14ac:dyDescent="0.25">
      <c r="A14" s="47"/>
      <c r="B14" s="222" t="s">
        <v>744</v>
      </c>
      <c r="C14" s="223"/>
      <c r="D14" s="50">
        <v>5.1245625852423782</v>
      </c>
      <c r="E14" s="50">
        <v>4.6121063267181404</v>
      </c>
      <c r="F14" s="50">
        <v>4.1508956940463264</v>
      </c>
      <c r="G14" s="50">
        <v>3.7358061246416936</v>
      </c>
      <c r="H14" s="50">
        <v>3.3622255121775244</v>
      </c>
      <c r="I14" s="50">
        <v>3.0260029609597723</v>
      </c>
      <c r="J14" s="50">
        <v>2.7234026648637952</v>
      </c>
      <c r="K14" s="50">
        <v>2.4510623983774158</v>
      </c>
      <c r="L14" s="50">
        <v>2.2059561585396743</v>
      </c>
      <c r="M14" s="50">
        <v>1.9853605426857064</v>
      </c>
      <c r="N14" s="47"/>
      <c r="O14" s="47"/>
      <c r="P14" s="47"/>
      <c r="Q14" s="47"/>
      <c r="R14" s="47"/>
      <c r="S14" s="9"/>
    </row>
    <row r="15" spans="1:19" x14ac:dyDescent="0.25">
      <c r="A15" s="47"/>
      <c r="B15" s="222" t="s">
        <v>745</v>
      </c>
      <c r="C15" s="223"/>
      <c r="D15" s="50">
        <v>1.8913544818557324</v>
      </c>
      <c r="E15" s="50">
        <v>1.7022190336701593</v>
      </c>
      <c r="F15" s="50">
        <v>1.5319971303031432</v>
      </c>
      <c r="G15" s="50">
        <v>1.3787974172728288</v>
      </c>
      <c r="H15" s="50">
        <v>1.240917675545546</v>
      </c>
      <c r="I15" s="50">
        <v>1.1168259079909915</v>
      </c>
      <c r="J15" s="50">
        <v>1.0051433171918924</v>
      </c>
      <c r="K15" s="50">
        <v>0.9046289854727031</v>
      </c>
      <c r="L15" s="50">
        <v>0.8141660869254328</v>
      </c>
      <c r="M15" s="50">
        <v>0.7327494782328895</v>
      </c>
      <c r="N15" s="47"/>
      <c r="O15" s="47"/>
      <c r="P15" s="47"/>
      <c r="Q15" s="47"/>
      <c r="R15" s="47"/>
    </row>
    <row r="16" spans="1:19" x14ac:dyDescent="0.25">
      <c r="A16" s="47"/>
      <c r="B16" s="222" t="s">
        <v>746</v>
      </c>
      <c r="C16" s="223"/>
      <c r="D16" s="50">
        <v>10.43162702691</v>
      </c>
      <c r="E16" s="50">
        <v>9.3884643242189991</v>
      </c>
      <c r="F16" s="50">
        <v>8.4496178917971001</v>
      </c>
      <c r="G16" s="50">
        <v>7.6046561026173904</v>
      </c>
      <c r="H16" s="50">
        <v>6.8441904923556516</v>
      </c>
      <c r="I16" s="50">
        <v>6.1597714431200856</v>
      </c>
      <c r="J16" s="50">
        <v>5.5437942988080771</v>
      </c>
      <c r="K16" s="50">
        <v>4.9894148689272706</v>
      </c>
      <c r="L16" s="50">
        <v>4.4904733820345433</v>
      </c>
      <c r="M16" s="50">
        <v>4.0414260438310885</v>
      </c>
      <c r="N16" s="47"/>
      <c r="O16" s="47"/>
      <c r="P16" s="47"/>
      <c r="Q16" s="47"/>
      <c r="R16" s="47"/>
    </row>
    <row r="17" spans="1:18" x14ac:dyDescent="0.25">
      <c r="A17" s="47"/>
      <c r="B17" s="224" t="s">
        <v>747</v>
      </c>
      <c r="C17" s="224"/>
      <c r="D17" s="51">
        <v>1045623.6592159821</v>
      </c>
      <c r="E17" s="51">
        <v>941061.2932943838</v>
      </c>
      <c r="F17" s="51">
        <v>846955.16396494547</v>
      </c>
      <c r="G17" s="51">
        <v>762259.64756845089</v>
      </c>
      <c r="H17" s="51">
        <v>686033.68281160586</v>
      </c>
      <c r="I17" s="51">
        <v>617430.31453044526</v>
      </c>
      <c r="J17" s="51">
        <v>555687.28307740076</v>
      </c>
      <c r="K17" s="51">
        <v>500118.5547696607</v>
      </c>
      <c r="L17" s="51">
        <v>450106.69929269463</v>
      </c>
      <c r="M17" s="51">
        <v>405096.02936342516</v>
      </c>
      <c r="N17" s="47"/>
      <c r="O17" s="47"/>
      <c r="P17" s="47"/>
      <c r="Q17" s="47"/>
      <c r="R17" s="47"/>
    </row>
    <row r="18" spans="1:18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x14ac:dyDescent="0.25">
      <c r="A21" s="47"/>
      <c r="B21" s="52" t="s">
        <v>748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x14ac:dyDescent="0.25">
      <c r="A22" s="47"/>
      <c r="B22" s="53" t="s">
        <v>764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x14ac:dyDescent="0.25">
      <c r="A23" s="47"/>
      <c r="B23" s="53" t="s">
        <v>765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x14ac:dyDescent="0.25">
      <c r="A25" s="47"/>
      <c r="B25" s="48" t="s">
        <v>752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x14ac:dyDescent="0.25">
      <c r="A26" s="47"/>
      <c r="B26" s="136" t="s">
        <v>823</v>
      </c>
      <c r="C26" s="4" t="s">
        <v>736</v>
      </c>
      <c r="D26" s="4" t="s">
        <v>740</v>
      </c>
      <c r="E26" s="4" t="s">
        <v>800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x14ac:dyDescent="0.25">
      <c r="A27" s="47"/>
      <c r="B27" s="3" t="s">
        <v>753</v>
      </c>
      <c r="C27" s="140">
        <v>69736.302288047678</v>
      </c>
      <c r="D27" s="140">
        <v>69736.302288047678</v>
      </c>
      <c r="E27" s="140">
        <v>119448.67292047259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x14ac:dyDescent="0.25">
      <c r="A28" s="47"/>
      <c r="B28" s="3" t="s">
        <v>754</v>
      </c>
      <c r="C28" s="140">
        <v>94005.590671916303</v>
      </c>
      <c r="D28" s="140">
        <v>27038.834449663977</v>
      </c>
      <c r="E28" s="140">
        <v>24600.511932084748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x14ac:dyDescent="0.25">
      <c r="A29" s="47"/>
      <c r="B29" s="3" t="s">
        <v>755</v>
      </c>
      <c r="C29" s="141">
        <v>0.74183143565823095</v>
      </c>
      <c r="D29" s="141">
        <v>2.5791164341003729</v>
      </c>
      <c r="E29" s="141">
        <v>4.8555360656817852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x14ac:dyDescent="0.25">
      <c r="A31" s="47"/>
      <c r="B31" s="47" t="s">
        <v>756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D11F-A97B-47FD-A5F6-CFFB39D515D2}">
  <sheetPr>
    <tabColor theme="9" tint="0.59999389629810485"/>
    <pageSetUpPr fitToPage="1"/>
  </sheetPr>
  <dimension ref="A1:S41"/>
  <sheetViews>
    <sheetView workbookViewId="0">
      <selection activeCell="A2" sqref="A1:A2"/>
    </sheetView>
  </sheetViews>
  <sheetFormatPr defaultRowHeight="15" x14ac:dyDescent="0.25"/>
  <cols>
    <col min="1" max="1" width="3.85546875" customWidth="1"/>
    <col min="2" max="2" width="19.425781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  <col min="15" max="15" width="46.85546875" customWidth="1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767</v>
      </c>
    </row>
    <row r="10" spans="1:19" x14ac:dyDescent="0.25">
      <c r="B10" s="1" t="s">
        <v>801</v>
      </c>
      <c r="D10" s="134" t="s">
        <v>808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11000</v>
      </c>
      <c r="E13" s="18">
        <v>11110</v>
      </c>
      <c r="F13" s="18">
        <v>11221.1</v>
      </c>
      <c r="G13" s="18">
        <v>11333.311</v>
      </c>
      <c r="H13" s="18">
        <v>11446.644109999999</v>
      </c>
      <c r="I13" s="18">
        <v>11561.110551099999</v>
      </c>
      <c r="J13" s="18">
        <v>11676.721656610998</v>
      </c>
      <c r="K13" s="18">
        <v>11793.488873177108</v>
      </c>
      <c r="L13" s="18">
        <v>11911.42376190888</v>
      </c>
      <c r="M13" s="18">
        <v>12030.537999527969</v>
      </c>
    </row>
    <row r="14" spans="1:19" x14ac:dyDescent="0.25">
      <c r="B14" s="225" t="s">
        <v>744</v>
      </c>
      <c r="C14" s="226"/>
      <c r="D14" s="8">
        <v>5.5725704960179936</v>
      </c>
      <c r="E14" s="8">
        <v>5.6282962009781743</v>
      </c>
      <c r="F14" s="8">
        <v>5.6845791629879558</v>
      </c>
      <c r="G14" s="8">
        <v>5.7414249546178349</v>
      </c>
      <c r="H14" s="8">
        <v>5.7988392041640138</v>
      </c>
      <c r="I14" s="8">
        <v>5.8568275962056529</v>
      </c>
      <c r="J14" s="8">
        <v>5.9153958721677098</v>
      </c>
      <c r="K14" s="8">
        <v>5.9745498308893863</v>
      </c>
      <c r="L14" s="8">
        <v>6.0342953291982804</v>
      </c>
      <c r="M14" s="8">
        <v>6.0946382824902638</v>
      </c>
      <c r="S14" s="9"/>
    </row>
    <row r="15" spans="1:19" x14ac:dyDescent="0.25">
      <c r="B15" s="225" t="s">
        <v>745</v>
      </c>
      <c r="C15" s="226"/>
      <c r="D15" s="8">
        <v>0.84515363219593087</v>
      </c>
      <c r="E15" s="8">
        <v>0.85360516851789026</v>
      </c>
      <c r="F15" s="8">
        <v>0.86214122020306916</v>
      </c>
      <c r="G15" s="8">
        <v>0.87076263240509977</v>
      </c>
      <c r="H15" s="8">
        <v>0.87947025872915074</v>
      </c>
      <c r="I15" s="8">
        <v>0.88826496131644217</v>
      </c>
      <c r="J15" s="8">
        <v>0.8971476109296066</v>
      </c>
      <c r="K15" s="8">
        <v>0.90611908703890265</v>
      </c>
      <c r="L15" s="8">
        <v>0.91518027790929168</v>
      </c>
      <c r="M15" s="8">
        <v>0.92433208068838468</v>
      </c>
    </row>
    <row r="16" spans="1:19" x14ac:dyDescent="0.25">
      <c r="B16" s="225" t="s">
        <v>746</v>
      </c>
      <c r="C16" s="226"/>
      <c r="D16" s="8">
        <v>10.208048400000001</v>
      </c>
      <c r="E16" s="8">
        <v>10.310128883999999</v>
      </c>
      <c r="F16" s="8">
        <v>10.413230172840001</v>
      </c>
      <c r="G16" s="8">
        <v>10.517362474568401</v>
      </c>
      <c r="H16" s="8">
        <v>10.622536099314084</v>
      </c>
      <c r="I16" s="8">
        <v>10.728761460307224</v>
      </c>
      <c r="J16" s="8">
        <v>10.836049074910296</v>
      </c>
      <c r="K16" s="8">
        <v>10.944409565659399</v>
      </c>
      <c r="L16" s="8">
        <v>11.053853661315992</v>
      </c>
      <c r="M16" s="8">
        <v>11.164392197929153</v>
      </c>
    </row>
    <row r="17" spans="2:13" x14ac:dyDescent="0.25">
      <c r="B17" s="227" t="s">
        <v>747</v>
      </c>
      <c r="C17" s="227"/>
      <c r="D17" s="7">
        <v>4719000</v>
      </c>
      <c r="E17" s="7">
        <v>4766190</v>
      </c>
      <c r="F17" s="7">
        <v>4813851.9000000004</v>
      </c>
      <c r="G17" s="7">
        <v>4861990.4189999998</v>
      </c>
      <c r="H17" s="7">
        <v>4910610.3231899999</v>
      </c>
      <c r="I17" s="7">
        <v>4959716.4264218993</v>
      </c>
      <c r="J17" s="7">
        <v>5009313.5906861182</v>
      </c>
      <c r="K17" s="7">
        <v>5059406.7265929794</v>
      </c>
      <c r="L17" s="7">
        <v>5110000.793858909</v>
      </c>
      <c r="M17" s="7">
        <v>5161100.8017974989</v>
      </c>
    </row>
    <row r="21" spans="2:13" x14ac:dyDescent="0.25">
      <c r="B21" s="2" t="s">
        <v>748</v>
      </c>
    </row>
    <row r="22" spans="2:13" x14ac:dyDescent="0.25">
      <c r="B22" s="30" t="s">
        <v>856</v>
      </c>
      <c r="D22" s="30"/>
    </row>
    <row r="23" spans="2:13" x14ac:dyDescent="0.25">
      <c r="B23" s="30" t="s">
        <v>48</v>
      </c>
      <c r="D23" s="30"/>
    </row>
    <row r="24" spans="2:13" x14ac:dyDescent="0.25">
      <c r="B24" s="30" t="s">
        <v>49</v>
      </c>
      <c r="D24" s="30"/>
    </row>
    <row r="25" spans="2:13" x14ac:dyDescent="0.25">
      <c r="B25" s="30" t="s">
        <v>50</v>
      </c>
      <c r="D25" s="30"/>
    </row>
    <row r="26" spans="2:13" x14ac:dyDescent="0.25">
      <c r="B26" s="30" t="s">
        <v>832</v>
      </c>
      <c r="D26" s="30"/>
    </row>
    <row r="27" spans="2:13" x14ac:dyDescent="0.25">
      <c r="B27" s="30" t="s">
        <v>52</v>
      </c>
      <c r="D27" s="30"/>
    </row>
    <row r="28" spans="2:13" x14ac:dyDescent="0.25">
      <c r="B28" s="30" t="s">
        <v>53</v>
      </c>
      <c r="D28" s="30"/>
    </row>
    <row r="29" spans="2:13" x14ac:dyDescent="0.25">
      <c r="B29" s="29" t="s">
        <v>16</v>
      </c>
      <c r="D29" s="30"/>
    </row>
    <row r="30" spans="2:13" x14ac:dyDescent="0.25">
      <c r="B30" s="29" t="s">
        <v>768</v>
      </c>
      <c r="D30" s="29"/>
    </row>
    <row r="35" spans="2:5" x14ac:dyDescent="0.25">
      <c r="B35" s="1" t="s">
        <v>752</v>
      </c>
    </row>
    <row r="36" spans="2:5" x14ac:dyDescent="0.25">
      <c r="B36" s="136" t="s">
        <v>823</v>
      </c>
      <c r="C36" s="4" t="s">
        <v>736</v>
      </c>
      <c r="D36" s="4" t="s">
        <v>740</v>
      </c>
      <c r="E36" s="4" t="s">
        <v>800</v>
      </c>
    </row>
    <row r="37" spans="2:5" x14ac:dyDescent="0.25">
      <c r="B37" s="3" t="s">
        <v>753</v>
      </c>
      <c r="C37" s="140">
        <v>100966.26348887029</v>
      </c>
      <c r="D37" s="140">
        <v>100966.26348887029</v>
      </c>
      <c r="E37" s="140">
        <v>172223.89619925522</v>
      </c>
    </row>
    <row r="38" spans="2:5" x14ac:dyDescent="0.25">
      <c r="B38" s="3" t="s">
        <v>754</v>
      </c>
      <c r="C38" s="140">
        <v>163620.12380419139</v>
      </c>
      <c r="D38" s="140">
        <v>29729.406027907975</v>
      </c>
      <c r="E38" s="140">
        <v>0</v>
      </c>
    </row>
    <row r="39" spans="2:5" x14ac:dyDescent="0.25">
      <c r="B39" s="3" t="s">
        <v>755</v>
      </c>
      <c r="C39" s="141">
        <v>0.61707729551469681</v>
      </c>
      <c r="D39" s="141">
        <v>3.3961749317860548</v>
      </c>
      <c r="E39" s="142" t="s">
        <v>865</v>
      </c>
    </row>
    <row r="41" spans="2:5" x14ac:dyDescent="0.25">
      <c r="B41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B7C7D-9B98-4F4E-8BCD-80ED6A53AE7C}">
  <sheetPr>
    <tabColor theme="9" tint="0.59999389629810485"/>
    <pageSetUpPr fitToPage="1"/>
  </sheetPr>
  <dimension ref="A1:S32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3" max="3" width="9.42578125" bestFit="1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868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782</v>
      </c>
    </row>
    <row r="10" spans="1:19" x14ac:dyDescent="0.25">
      <c r="B10" s="1" t="s">
        <v>801</v>
      </c>
      <c r="D10" t="s">
        <v>836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500</v>
      </c>
      <c r="E13" s="18">
        <v>500</v>
      </c>
      <c r="F13" s="18">
        <v>500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</row>
    <row r="14" spans="1:19" x14ac:dyDescent="0.25">
      <c r="B14" s="225" t="s">
        <v>744</v>
      </c>
      <c r="C14" s="226"/>
      <c r="D14" s="8">
        <v>6.3348000000000002E-2</v>
      </c>
      <c r="E14" s="8">
        <v>6.3348000000000002E-2</v>
      </c>
      <c r="F14" s="8">
        <v>6.3348000000000002E-2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S14" s="9"/>
    </row>
    <row r="15" spans="1:19" x14ac:dyDescent="0.25">
      <c r="B15" s="225" t="s">
        <v>745</v>
      </c>
      <c r="C15" s="226"/>
      <c r="D15" s="8">
        <v>3.8416074190724132E-2</v>
      </c>
      <c r="E15" s="8">
        <v>3.8416074190724132E-2</v>
      </c>
      <c r="F15" s="8">
        <v>3.8416074190724132E-2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9" x14ac:dyDescent="0.25">
      <c r="B16" s="225" t="s">
        <v>746</v>
      </c>
      <c r="C16" s="226"/>
      <c r="D16" s="8">
        <v>0.46400220000000003</v>
      </c>
      <c r="E16" s="8">
        <v>0.46400220000000003</v>
      </c>
      <c r="F16" s="8">
        <v>0.46400220000000003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2:13" x14ac:dyDescent="0.25">
      <c r="B17" s="227" t="s">
        <v>747</v>
      </c>
      <c r="C17" s="227"/>
      <c r="D17" s="7">
        <v>500000</v>
      </c>
      <c r="E17" s="7">
        <v>500000</v>
      </c>
      <c r="F17" s="7">
        <v>500000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0</v>
      </c>
      <c r="M17" s="188">
        <v>0</v>
      </c>
    </row>
    <row r="21" spans="2:13" x14ac:dyDescent="0.25">
      <c r="B21" s="2" t="s">
        <v>748</v>
      </c>
    </row>
    <row r="22" spans="2:13" x14ac:dyDescent="0.25">
      <c r="B22" s="29" t="s">
        <v>95</v>
      </c>
    </row>
    <row r="23" spans="2:13" x14ac:dyDescent="0.25">
      <c r="B23" s="29" t="s">
        <v>97</v>
      </c>
    </row>
    <row r="24" spans="2:13" x14ac:dyDescent="0.25">
      <c r="B24" s="29" t="s">
        <v>133</v>
      </c>
    </row>
    <row r="26" spans="2:13" x14ac:dyDescent="0.25">
      <c r="B26" s="1" t="s">
        <v>752</v>
      </c>
    </row>
    <row r="27" spans="2:13" x14ac:dyDescent="0.25">
      <c r="B27" s="136" t="s">
        <v>823</v>
      </c>
      <c r="C27" s="4" t="s">
        <v>736</v>
      </c>
      <c r="D27" s="4" t="s">
        <v>740</v>
      </c>
      <c r="E27" s="4" t="s">
        <v>800</v>
      </c>
    </row>
    <row r="28" spans="2:13" x14ac:dyDescent="0.25">
      <c r="B28" s="3" t="s">
        <v>753</v>
      </c>
      <c r="C28" s="140">
        <v>879.69292524251546</v>
      </c>
      <c r="D28" s="140">
        <v>879.69292524251546</v>
      </c>
      <c r="E28" s="140">
        <v>3131.4864278929394</v>
      </c>
    </row>
    <row r="29" spans="2:13" x14ac:dyDescent="0.25">
      <c r="B29" s="3" t="s">
        <v>754</v>
      </c>
      <c r="C29" s="140">
        <v>2930.4594306148774</v>
      </c>
      <c r="D29" s="140">
        <v>607.60099104680569</v>
      </c>
      <c r="E29" s="140">
        <v>255.52829543024953</v>
      </c>
    </row>
    <row r="30" spans="2:13" x14ac:dyDescent="0.25">
      <c r="B30" s="3" t="s">
        <v>755</v>
      </c>
      <c r="C30" s="141">
        <v>0.30018942287760514</v>
      </c>
      <c r="D30" s="141">
        <v>1.4478135128234997</v>
      </c>
      <c r="E30" s="141">
        <v>12.254949780102642</v>
      </c>
    </row>
    <row r="32" spans="2:13" x14ac:dyDescent="0.25">
      <c r="B32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7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1F50-136C-4531-9946-4AF2907EEEA7}">
  <sheetPr>
    <tabColor theme="9" tint="0.59999389629810485"/>
    <pageSetUpPr fitToPage="1"/>
  </sheetPr>
  <dimension ref="A1:S33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869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863</v>
      </c>
    </row>
    <row r="10" spans="1:19" x14ac:dyDescent="0.25">
      <c r="B10" s="1" t="s">
        <v>801</v>
      </c>
      <c r="D10" t="s">
        <v>820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3700</v>
      </c>
      <c r="E13" s="18">
        <v>3737</v>
      </c>
      <c r="F13" s="18">
        <v>3774.37</v>
      </c>
      <c r="G13" s="18">
        <v>3812.1136999999999</v>
      </c>
      <c r="H13" s="18">
        <v>3850.234837</v>
      </c>
      <c r="I13" s="18">
        <v>3888.7371853700001</v>
      </c>
      <c r="J13" s="18">
        <v>3927.6245572237003</v>
      </c>
      <c r="K13" s="18">
        <v>3966.9008027959376</v>
      </c>
      <c r="L13" s="18">
        <v>4006.5698108238971</v>
      </c>
      <c r="M13" s="18">
        <v>4046.635508932136</v>
      </c>
    </row>
    <row r="14" spans="1:19" x14ac:dyDescent="0.25">
      <c r="B14" s="225" t="s">
        <v>744</v>
      </c>
      <c r="C14" s="226"/>
      <c r="D14" s="8">
        <v>1.4453902000000003</v>
      </c>
      <c r="E14" s="8">
        <v>1.4598441020000001</v>
      </c>
      <c r="F14" s="8">
        <v>1.4744425430200001</v>
      </c>
      <c r="G14" s="8">
        <v>1.4891869684502002</v>
      </c>
      <c r="H14" s="8">
        <v>1.5040788381347021</v>
      </c>
      <c r="I14" s="8">
        <v>1.5191196265160494</v>
      </c>
      <c r="J14" s="8">
        <v>1.5343108227812099</v>
      </c>
      <c r="K14" s="8">
        <v>1.549653931009022</v>
      </c>
      <c r="L14" s="8">
        <v>1.5651504703191124</v>
      </c>
      <c r="M14" s="8">
        <v>1.5808019750223035</v>
      </c>
      <c r="S14" s="9"/>
    </row>
    <row r="15" spans="1:19" x14ac:dyDescent="0.25">
      <c r="B15" s="225" t="s">
        <v>745</v>
      </c>
      <c r="C15" s="226"/>
      <c r="D15" s="8">
        <v>0.50783980000000006</v>
      </c>
      <c r="E15" s="8">
        <v>0.51291819800000005</v>
      </c>
      <c r="F15" s="8">
        <v>0.51804737998000006</v>
      </c>
      <c r="G15" s="8">
        <v>0.52322785377980008</v>
      </c>
      <c r="H15" s="8">
        <v>0.52846013231759814</v>
      </c>
      <c r="I15" s="8">
        <v>0.53374473364077402</v>
      </c>
      <c r="J15" s="8">
        <v>0.53908218097718175</v>
      </c>
      <c r="K15" s="8">
        <v>0.54447300278695365</v>
      </c>
      <c r="L15" s="8">
        <v>0.54991773281482326</v>
      </c>
      <c r="M15" s="8">
        <v>0.55541691014297145</v>
      </c>
    </row>
    <row r="16" spans="1:19" x14ac:dyDescent="0.25">
      <c r="B16" s="225" t="s">
        <v>746</v>
      </c>
      <c r="C16" s="226"/>
      <c r="D16" s="8">
        <v>4.093783600000001</v>
      </c>
      <c r="E16" s="8">
        <v>4.1347214360000004</v>
      </c>
      <c r="F16" s="8">
        <v>4.1760686503600004</v>
      </c>
      <c r="G16" s="8">
        <v>4.2178293368636011</v>
      </c>
      <c r="H16" s="8">
        <v>4.2600076302322361</v>
      </c>
      <c r="I16" s="8">
        <v>4.3026077065345589</v>
      </c>
      <c r="J16" s="8">
        <v>4.3456337835999044</v>
      </c>
      <c r="K16" s="8">
        <v>4.3890901214359044</v>
      </c>
      <c r="L16" s="8">
        <v>4.4329810226502628</v>
      </c>
      <c r="M16" s="8">
        <v>4.4773108328767659</v>
      </c>
    </row>
    <row r="17" spans="2:13" x14ac:dyDescent="0.25">
      <c r="B17" s="227" t="s">
        <v>747</v>
      </c>
      <c r="C17" s="227"/>
      <c r="D17" s="7">
        <v>412893.4468621597</v>
      </c>
      <c r="E17" s="7">
        <v>417022.38133078133</v>
      </c>
      <c r="F17" s="7">
        <v>421192.60514408909</v>
      </c>
      <c r="G17" s="7">
        <v>425404.53119553003</v>
      </c>
      <c r="H17" s="7">
        <v>429658.5765074853</v>
      </c>
      <c r="I17" s="7">
        <v>433955.16227256018</v>
      </c>
      <c r="J17" s="7">
        <v>438294.71389528579</v>
      </c>
      <c r="K17" s="7">
        <v>442677.6610342387</v>
      </c>
      <c r="L17" s="7">
        <v>447104.43764458108</v>
      </c>
      <c r="M17" s="7">
        <v>451575.4820210269</v>
      </c>
    </row>
    <row r="21" spans="2:13" x14ac:dyDescent="0.25">
      <c r="B21" s="2" t="s">
        <v>748</v>
      </c>
    </row>
    <row r="22" spans="2:13" x14ac:dyDescent="0.25">
      <c r="B22" t="s">
        <v>761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4" t="s">
        <v>736</v>
      </c>
      <c r="D28" s="4" t="s">
        <v>740</v>
      </c>
      <c r="E28" s="4" t="s">
        <v>800</v>
      </c>
      <c r="H28" s="135" t="s">
        <v>819</v>
      </c>
    </row>
    <row r="29" spans="2:13" x14ac:dyDescent="0.25">
      <c r="B29" s="3" t="s">
        <v>753</v>
      </c>
      <c r="C29" s="140">
        <v>32226.221327983894</v>
      </c>
      <c r="D29" s="140">
        <v>32226.221327983894</v>
      </c>
      <c r="E29" s="140">
        <v>64133.206357871779</v>
      </c>
    </row>
    <row r="30" spans="2:13" x14ac:dyDescent="0.25">
      <c r="B30" s="3" t="s">
        <v>754</v>
      </c>
      <c r="C30" s="140">
        <v>52337.626686074844</v>
      </c>
      <c r="D30" s="140">
        <v>17317.295630931058</v>
      </c>
      <c r="E30" s="140">
        <v>13739.933187383382</v>
      </c>
    </row>
    <row r="31" spans="2:13" x14ac:dyDescent="0.25">
      <c r="B31" s="3" t="s">
        <v>755</v>
      </c>
      <c r="C31" s="141">
        <v>0.61573715448121624</v>
      </c>
      <c r="D31" s="141">
        <v>1.8609269030681359</v>
      </c>
      <c r="E31" s="141">
        <v>4.6676505251686189</v>
      </c>
    </row>
    <row r="33" spans="2:2" x14ac:dyDescent="0.25">
      <c r="B3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3FFF-840C-4612-A748-A6154A6B5575}">
  <sheetPr>
    <tabColor theme="9" tint="0.59999389629810485"/>
    <pageSetUpPr fitToPage="1"/>
  </sheetPr>
  <dimension ref="A1:S33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12" width="12.5703125" bestFit="1" customWidth="1"/>
    <col min="13" max="13" width="12.7109375" customWidth="1"/>
  </cols>
  <sheetData>
    <row r="1" spans="1:19" x14ac:dyDescent="0.25">
      <c r="A1" s="243" t="s">
        <v>870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862</v>
      </c>
    </row>
    <row r="10" spans="1:19" x14ac:dyDescent="0.25">
      <c r="B10" s="1" t="s">
        <v>801</v>
      </c>
      <c r="D10" s="47" t="s">
        <v>802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3491.5604140783985</v>
      </c>
      <c r="E13" s="18">
        <v>3579.5874790593798</v>
      </c>
      <c r="F13" s="18">
        <v>3664.7962034885495</v>
      </c>
      <c r="G13" s="18">
        <v>3747.3618901384989</v>
      </c>
      <c r="H13" s="18">
        <v>3825.4422846100551</v>
      </c>
      <c r="I13" s="18">
        <v>3898.9288611191564</v>
      </c>
      <c r="J13" s="18">
        <v>3967.4838599362024</v>
      </c>
      <c r="K13" s="18">
        <v>4030.6354152561503</v>
      </c>
      <c r="L13" s="18">
        <v>4088.0717486804601</v>
      </c>
      <c r="M13" s="18">
        <v>4140.5972766028999</v>
      </c>
    </row>
    <row r="14" spans="1:19" x14ac:dyDescent="0.25">
      <c r="B14" s="225" t="s">
        <v>744</v>
      </c>
      <c r="C14" s="226"/>
      <c r="D14" s="8">
        <v>9.8426599254412093</v>
      </c>
      <c r="E14" s="8">
        <v>10.090806989243685</v>
      </c>
      <c r="F14" s="8">
        <v>10.331009190487373</v>
      </c>
      <c r="G14" s="8">
        <v>10.563760705233967</v>
      </c>
      <c r="H14" s="8">
        <v>10.783868244123761</v>
      </c>
      <c r="I14" s="8">
        <v>10.991025874490848</v>
      </c>
      <c r="J14" s="8">
        <v>11.184281456386115</v>
      </c>
      <c r="K14" s="8">
        <v>11.362304806711274</v>
      </c>
      <c r="L14" s="8">
        <v>11.524217026525736</v>
      </c>
      <c r="M14" s="8">
        <v>11.672285754381702</v>
      </c>
      <c r="S14" s="9"/>
    </row>
    <row r="15" spans="1:19" x14ac:dyDescent="0.25">
      <c r="B15" s="225" t="s">
        <v>745</v>
      </c>
      <c r="C15" s="226"/>
      <c r="D15" s="8">
        <v>9.1791098181080937</v>
      </c>
      <c r="E15" s="8">
        <v>9.4105278663733269</v>
      </c>
      <c r="F15" s="8">
        <v>9.6345366607915945</v>
      </c>
      <c r="G15" s="8">
        <v>9.8515970621844868</v>
      </c>
      <c r="H15" s="8">
        <v>10.056865890587328</v>
      </c>
      <c r="I15" s="8">
        <v>10.250057838008319</v>
      </c>
      <c r="J15" s="8">
        <v>10.4302849537084</v>
      </c>
      <c r="K15" s="8">
        <v>10.596306729854335</v>
      </c>
      <c r="L15" s="8">
        <v>10.747303519119507</v>
      </c>
      <c r="M15" s="8">
        <v>10.885390085546982</v>
      </c>
    </row>
    <row r="16" spans="1:19" x14ac:dyDescent="0.25">
      <c r="B16" s="225" t="s">
        <v>746</v>
      </c>
      <c r="C16" s="226"/>
      <c r="D16" s="8">
        <v>3.0249273309784774E-4</v>
      </c>
      <c r="E16" s="8">
        <v>3.1011899308330105E-4</v>
      </c>
      <c r="F16" s="8">
        <v>3.1750108500771195E-4</v>
      </c>
      <c r="G16" s="8">
        <v>3.2465419629690496E-4</v>
      </c>
      <c r="H16" s="8">
        <v>3.3141872250410601E-4</v>
      </c>
      <c r="I16" s="8">
        <v>3.377852614546026E-4</v>
      </c>
      <c r="J16" s="8">
        <v>3.4372455119911695E-4</v>
      </c>
      <c r="K16" s="8">
        <v>3.4919571145488275E-4</v>
      </c>
      <c r="L16" s="8">
        <v>3.5417173117563118E-4</v>
      </c>
      <c r="M16" s="8">
        <v>3.5872230129740295E-4</v>
      </c>
    </row>
    <row r="17" spans="2:13" x14ac:dyDescent="0.25">
      <c r="B17" s="227" t="s">
        <v>747</v>
      </c>
      <c r="C17" s="227"/>
      <c r="D17" s="7">
        <v>36096984.689148642</v>
      </c>
      <c r="E17" s="7">
        <v>35846170.269099474</v>
      </c>
      <c r="F17" s="7">
        <v>35592859.52152095</v>
      </c>
      <c r="G17" s="7">
        <v>35343766.592302516</v>
      </c>
      <c r="H17" s="7">
        <v>35325570.806774676</v>
      </c>
      <c r="I17" s="7">
        <v>35148076.589668617</v>
      </c>
      <c r="J17" s="7">
        <v>34969004.598442659</v>
      </c>
      <c r="K17" s="7">
        <v>34796575.780800052</v>
      </c>
      <c r="L17" s="7">
        <v>34629338.91444625</v>
      </c>
      <c r="M17" s="7">
        <v>34464362.487627149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3" spans="2:13" x14ac:dyDescent="0.25">
      <c r="B23" t="s">
        <v>750</v>
      </c>
    </row>
    <row r="24" spans="2:13" x14ac:dyDescent="0.25">
      <c r="B24" t="s">
        <v>751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55" t="s">
        <v>736</v>
      </c>
      <c r="D28" s="55" t="s">
        <v>740</v>
      </c>
      <c r="E28" s="55" t="s">
        <v>800</v>
      </c>
    </row>
    <row r="29" spans="2:13" x14ac:dyDescent="0.25">
      <c r="B29" s="54" t="s">
        <v>753</v>
      </c>
      <c r="C29" s="137">
        <v>49599.116434433112</v>
      </c>
      <c r="D29" s="137">
        <v>49599.116434433112</v>
      </c>
      <c r="E29" s="137">
        <v>23045.958202024398</v>
      </c>
    </row>
    <row r="30" spans="2:13" x14ac:dyDescent="0.25">
      <c r="B30" s="54" t="s">
        <v>754</v>
      </c>
      <c r="C30" s="137">
        <v>39337.862087831279</v>
      </c>
      <c r="D30" s="137">
        <v>16293.085968570269</v>
      </c>
      <c r="E30" s="137">
        <v>0</v>
      </c>
    </row>
    <row r="31" spans="2:13" x14ac:dyDescent="0.25">
      <c r="B31" s="54" t="s">
        <v>824</v>
      </c>
      <c r="C31" s="138">
        <v>1.2608493141719574</v>
      </c>
      <c r="D31" s="138">
        <v>3.0441818406967793</v>
      </c>
      <c r="E31" s="139" t="s">
        <v>865</v>
      </c>
    </row>
    <row r="33" spans="2:2" x14ac:dyDescent="0.25">
      <c r="B3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2323-B2FC-4CBD-9882-542B4C9BD64B}">
  <sheetPr>
    <tabColor theme="9" tint="0.59999389629810485"/>
    <pageSetUpPr fitToPage="1"/>
  </sheetPr>
  <dimension ref="A1:S31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871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s="47" t="s">
        <v>862</v>
      </c>
    </row>
    <row r="10" spans="1:19" x14ac:dyDescent="0.25">
      <c r="B10" s="1" t="s">
        <v>801</v>
      </c>
      <c r="D10" s="47" t="s">
        <v>834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300</v>
      </c>
      <c r="E13" s="18">
        <v>500</v>
      </c>
      <c r="F13" s="18">
        <v>750</v>
      </c>
      <c r="G13" s="18">
        <v>825.00000000000011</v>
      </c>
      <c r="H13" s="18">
        <v>907.50000000000023</v>
      </c>
      <c r="I13" s="18">
        <v>998.25000000000034</v>
      </c>
      <c r="J13" s="18">
        <v>1098.0750000000005</v>
      </c>
      <c r="K13" s="18">
        <v>1207.8825000000006</v>
      </c>
      <c r="L13" s="18">
        <v>1328.6707500000007</v>
      </c>
      <c r="M13" s="18">
        <v>1461.5378250000008</v>
      </c>
    </row>
    <row r="14" spans="1:19" ht="17.25" x14ac:dyDescent="0.25">
      <c r="B14" s="225" t="s">
        <v>844</v>
      </c>
      <c r="C14" s="226"/>
      <c r="D14" s="8">
        <v>0.60497339999999999</v>
      </c>
      <c r="E14" s="8">
        <v>1.008289</v>
      </c>
      <c r="F14" s="8">
        <v>1.5124335</v>
      </c>
      <c r="G14" s="8">
        <v>1.6636768500000003</v>
      </c>
      <c r="H14" s="8">
        <v>1.8300445350000005</v>
      </c>
      <c r="I14" s="8">
        <v>2.0130489885000005</v>
      </c>
      <c r="J14" s="8">
        <v>2.214353887350001</v>
      </c>
      <c r="K14" s="8">
        <v>2.4357892760850013</v>
      </c>
      <c r="L14" s="8">
        <v>2.6793682036935014</v>
      </c>
      <c r="M14" s="8">
        <v>2.9473050240628518</v>
      </c>
      <c r="S14" s="9"/>
    </row>
    <row r="15" spans="1:19" ht="17.25" x14ac:dyDescent="0.25">
      <c r="B15" s="225" t="s">
        <v>845</v>
      </c>
      <c r="C15" s="226"/>
      <c r="D15" s="8">
        <v>1.1462820600000001</v>
      </c>
      <c r="E15" s="8">
        <v>1.9104701000000002</v>
      </c>
      <c r="F15" s="8">
        <v>2.8657051500000001</v>
      </c>
      <c r="G15" s="8">
        <v>3.1522756650000008</v>
      </c>
      <c r="H15" s="8">
        <v>3.4675032315000012</v>
      </c>
      <c r="I15" s="8">
        <v>3.8142535546500018</v>
      </c>
      <c r="J15" s="8">
        <v>4.1956789101150029</v>
      </c>
      <c r="K15" s="8">
        <v>4.6152468011265029</v>
      </c>
      <c r="L15" s="8">
        <v>5.0767714812391533</v>
      </c>
      <c r="M15" s="8">
        <v>5.5844486293630693</v>
      </c>
    </row>
    <row r="16" spans="1:19" ht="17.25" x14ac:dyDescent="0.25">
      <c r="B16" s="225" t="s">
        <v>846</v>
      </c>
      <c r="C16" s="226"/>
      <c r="D16" s="8">
        <v>7.2335339999999996E-4</v>
      </c>
      <c r="E16" s="8">
        <v>1.205589E-3</v>
      </c>
      <c r="F16" s="8">
        <v>1.8083835000000002E-3</v>
      </c>
      <c r="G16" s="8">
        <v>1.9892218500000003E-3</v>
      </c>
      <c r="H16" s="8">
        <v>2.1881440350000007E-3</v>
      </c>
      <c r="I16" s="8">
        <v>2.4069584385000009E-3</v>
      </c>
      <c r="J16" s="8">
        <v>2.6476542823500012E-3</v>
      </c>
      <c r="K16" s="8">
        <v>2.9124197105850017E-3</v>
      </c>
      <c r="L16" s="8">
        <v>3.2036616816435016E-3</v>
      </c>
      <c r="M16" s="8"/>
    </row>
    <row r="17" spans="2:13" ht="15" customHeight="1" x14ac:dyDescent="0.25">
      <c r="B17" s="227" t="s">
        <v>847</v>
      </c>
      <c r="C17" s="227"/>
      <c r="D17" s="7">
        <v>1094767.40516469</v>
      </c>
      <c r="E17" s="7">
        <v>1046737.59370481</v>
      </c>
      <c r="F17" s="7">
        <v>983118.58021540102</v>
      </c>
      <c r="G17" s="7">
        <v>882809.98632691102</v>
      </c>
      <c r="H17" s="7">
        <v>751076.17718770402</v>
      </c>
      <c r="I17" s="7">
        <v>595061.91445609496</v>
      </c>
      <c r="J17" s="7">
        <v>425137.14872688404</v>
      </c>
      <c r="K17" s="7">
        <v>-21112.012743795298</v>
      </c>
      <c r="L17" s="7">
        <v>-170438.307476338</v>
      </c>
      <c r="M17" s="7">
        <v>-294582.80772839504</v>
      </c>
    </row>
    <row r="18" spans="2:13" x14ac:dyDescent="0.25">
      <c r="B18" s="198" t="s">
        <v>848</v>
      </c>
    </row>
    <row r="19" spans="2:13" x14ac:dyDescent="0.25">
      <c r="B19" s="198" t="s">
        <v>849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4" t="s">
        <v>736</v>
      </c>
      <c r="D28" s="4" t="s">
        <v>740</v>
      </c>
      <c r="E28" s="4" t="s">
        <v>800</v>
      </c>
    </row>
    <row r="29" spans="2:13" x14ac:dyDescent="0.25">
      <c r="B29" s="3" t="s">
        <v>753</v>
      </c>
      <c r="C29" s="140">
        <v>9433.6799537624374</v>
      </c>
      <c r="D29" s="140">
        <v>9433.6799537624374</v>
      </c>
      <c r="E29" s="140">
        <v>3814.578013594662</v>
      </c>
    </row>
    <row r="30" spans="2:13" x14ac:dyDescent="0.25">
      <c r="B30" s="3" t="s">
        <v>754</v>
      </c>
      <c r="C30" s="140">
        <v>6582.2640317810419</v>
      </c>
      <c r="D30" s="140">
        <v>3012.674890107407</v>
      </c>
      <c r="E30" s="140">
        <v>3012.674890107407</v>
      </c>
    </row>
    <row r="31" spans="2:13" x14ac:dyDescent="0.25">
      <c r="B31" s="3" t="s">
        <v>755</v>
      </c>
      <c r="C31" s="138">
        <v>1.4331968313963022</v>
      </c>
      <c r="D31" s="138">
        <v>3.1313302290729785</v>
      </c>
      <c r="E31" s="138">
        <v>1.2661764553886747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E3E0-8D80-485A-A277-175DBE73E14C}">
  <sheetPr>
    <tabColor theme="9" tint="0.59999389629810485"/>
    <pageSetUpPr fitToPage="1"/>
  </sheetPr>
  <dimension ref="A1:S38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872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783</v>
      </c>
    </row>
    <row r="10" spans="1:19" x14ac:dyDescent="0.25">
      <c r="B10" s="1" t="s">
        <v>801</v>
      </c>
      <c r="D10" t="s">
        <v>818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3700</v>
      </c>
      <c r="E13" s="18">
        <v>3737</v>
      </c>
      <c r="F13" s="18">
        <v>3774.37</v>
      </c>
      <c r="G13" s="18">
        <v>3812.1136999999999</v>
      </c>
      <c r="H13" s="18">
        <v>3850.234837</v>
      </c>
      <c r="I13" s="18">
        <v>3888.7371853700001</v>
      </c>
      <c r="J13" s="18">
        <v>3927.6245572237003</v>
      </c>
      <c r="K13" s="18">
        <v>3966.9008027959376</v>
      </c>
      <c r="L13" s="18">
        <v>4006.5698108238971</v>
      </c>
      <c r="M13" s="18">
        <v>4046.635508932136</v>
      </c>
    </row>
    <row r="14" spans="1:19" x14ac:dyDescent="0.25">
      <c r="B14" s="225" t="s">
        <v>744</v>
      </c>
      <c r="C14" s="226"/>
      <c r="D14" s="8">
        <v>3.9064600000000005</v>
      </c>
      <c r="E14" s="8">
        <v>3.9455246000000002</v>
      </c>
      <c r="F14" s="8">
        <v>3.9849798460000003</v>
      </c>
      <c r="G14" s="8">
        <v>4.0248296444600005</v>
      </c>
      <c r="H14" s="8">
        <v>4.0650779409046001</v>
      </c>
      <c r="I14" s="8">
        <v>4.105728720313647</v>
      </c>
      <c r="J14" s="8">
        <v>4.1467860075167824</v>
      </c>
      <c r="K14" s="8">
        <v>4.1882538675919516</v>
      </c>
      <c r="L14" s="8">
        <v>4.2301364062678717</v>
      </c>
      <c r="M14" s="8">
        <v>4.2724377703305487</v>
      </c>
      <c r="S14" s="9"/>
    </row>
    <row r="15" spans="1:19" x14ac:dyDescent="0.25">
      <c r="B15" s="225" t="s">
        <v>745</v>
      </c>
      <c r="C15" s="226"/>
      <c r="D15" s="8">
        <v>1.9832000000000001</v>
      </c>
      <c r="E15" s="8">
        <v>2.0030320000000001</v>
      </c>
      <c r="F15" s="8">
        <v>2.0230623200000002</v>
      </c>
      <c r="G15" s="8">
        <v>2.0432929432</v>
      </c>
      <c r="H15" s="8">
        <v>2.0637258726320002</v>
      </c>
      <c r="I15" s="8">
        <v>2.08436313135832</v>
      </c>
      <c r="J15" s="8">
        <v>2.1052067626719038</v>
      </c>
      <c r="K15" s="8">
        <v>2.1262588302986227</v>
      </c>
      <c r="L15" s="8">
        <v>2.1475214186016092</v>
      </c>
      <c r="M15" s="8">
        <v>2.1689966327876249</v>
      </c>
    </row>
    <row r="16" spans="1:19" x14ac:dyDescent="0.25">
      <c r="B16" s="225" t="s">
        <v>746</v>
      </c>
      <c r="C16" s="226"/>
      <c r="D16" s="8">
        <v>23.244102999999999</v>
      </c>
      <c r="E16" s="8">
        <v>23.476544029999996</v>
      </c>
      <c r="F16" s="8">
        <v>23.711309470299998</v>
      </c>
      <c r="G16" s="8">
        <v>23.948422565002996</v>
      </c>
      <c r="H16" s="8">
        <v>24.187906790653027</v>
      </c>
      <c r="I16" s="8">
        <v>24.429785858559558</v>
      </c>
      <c r="J16" s="8">
        <v>24.674083717145155</v>
      </c>
      <c r="K16" s="8">
        <v>24.92082455431661</v>
      </c>
      <c r="L16" s="8">
        <v>25.170032799859776</v>
      </c>
      <c r="M16" s="8">
        <v>25.421733127858374</v>
      </c>
    </row>
    <row r="17" spans="2:13" x14ac:dyDescent="0.25">
      <c r="B17" s="227" t="s">
        <v>747</v>
      </c>
      <c r="C17" s="227"/>
      <c r="D17" s="7">
        <v>2228473.2778541963</v>
      </c>
      <c r="E17" s="7">
        <v>2250758.0106327385</v>
      </c>
      <c r="F17" s="7">
        <v>2273265.5907390658</v>
      </c>
      <c r="G17" s="7">
        <v>2295998.2466464564</v>
      </c>
      <c r="H17" s="7">
        <v>2318958.2291129208</v>
      </c>
      <c r="I17" s="7">
        <v>2342147.8114040503</v>
      </c>
      <c r="J17" s="7">
        <v>2365569.2895180909</v>
      </c>
      <c r="K17" s="7">
        <v>2389224.9824132719</v>
      </c>
      <c r="L17" s="7">
        <v>2413117.2322374047</v>
      </c>
      <c r="M17" s="7">
        <v>2437248.4045597785</v>
      </c>
    </row>
    <row r="20" spans="2:13" x14ac:dyDescent="0.25">
      <c r="B20" s="2" t="s">
        <v>748</v>
      </c>
    </row>
    <row r="21" spans="2:13" x14ac:dyDescent="0.25">
      <c r="B21" s="29" t="s">
        <v>447</v>
      </c>
      <c r="G21" s="29"/>
      <c r="J21" s="29"/>
    </row>
    <row r="22" spans="2:13" x14ac:dyDescent="0.25">
      <c r="B22" s="29" t="s">
        <v>449</v>
      </c>
      <c r="G22" s="29"/>
      <c r="J22" s="29"/>
    </row>
    <row r="23" spans="2:13" x14ac:dyDescent="0.25">
      <c r="B23" s="29" t="s">
        <v>444</v>
      </c>
      <c r="G23" s="29"/>
      <c r="J23" s="29"/>
    </row>
    <row r="24" spans="2:13" x14ac:dyDescent="0.25">
      <c r="B24" s="29" t="s">
        <v>446</v>
      </c>
      <c r="G24" s="29"/>
      <c r="J24" s="29"/>
    </row>
    <row r="25" spans="2:13" x14ac:dyDescent="0.25">
      <c r="B25" s="29" t="s">
        <v>463</v>
      </c>
      <c r="J25" s="29"/>
    </row>
    <row r="26" spans="2:13" x14ac:dyDescent="0.25">
      <c r="B26" s="29" t="s">
        <v>464</v>
      </c>
    </row>
    <row r="27" spans="2:13" x14ac:dyDescent="0.25">
      <c r="B27" s="29" t="s">
        <v>837</v>
      </c>
    </row>
    <row r="28" spans="2:13" x14ac:dyDescent="0.25">
      <c r="B28" s="29" t="s">
        <v>571</v>
      </c>
    </row>
    <row r="32" spans="2:13" x14ac:dyDescent="0.25">
      <c r="B32" s="1" t="s">
        <v>752</v>
      </c>
    </row>
    <row r="33" spans="2:5" x14ac:dyDescent="0.25">
      <c r="B33" s="136" t="s">
        <v>823</v>
      </c>
      <c r="C33" s="55" t="s">
        <v>736</v>
      </c>
      <c r="D33" s="55" t="s">
        <v>740</v>
      </c>
      <c r="E33" s="55" t="s">
        <v>800</v>
      </c>
    </row>
    <row r="34" spans="2:5" x14ac:dyDescent="0.25">
      <c r="B34" s="54" t="s">
        <v>753</v>
      </c>
      <c r="C34" s="137">
        <v>125588.3359844212</v>
      </c>
      <c r="D34" s="137">
        <v>125588.3359844212</v>
      </c>
      <c r="E34" s="137">
        <v>337588.75845002878</v>
      </c>
    </row>
    <row r="35" spans="2:5" x14ac:dyDescent="0.25">
      <c r="B35" s="54" t="s">
        <v>754</v>
      </c>
      <c r="C35" s="137">
        <v>287119.06157450395</v>
      </c>
      <c r="D35" s="137">
        <v>89853.638254817895</v>
      </c>
      <c r="E35" s="137">
        <v>84937.360097393321</v>
      </c>
    </row>
    <row r="36" spans="2:5" x14ac:dyDescent="0.25">
      <c r="B36" s="54" t="s">
        <v>824</v>
      </c>
      <c r="C36" s="138">
        <v>0.43740856248177912</v>
      </c>
      <c r="D36" s="138">
        <v>1.3976989515801519</v>
      </c>
      <c r="E36" s="138">
        <v>3.9745614658017749</v>
      </c>
    </row>
    <row r="38" spans="2:5" x14ac:dyDescent="0.25">
      <c r="B38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33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B701-9514-47E2-B8EE-81EF63AAE88D}">
  <sheetPr>
    <tabColor theme="9" tint="0.59999389629810485"/>
    <pageSetUpPr fitToPage="1"/>
  </sheetPr>
  <dimension ref="A1:S47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873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65</v>
      </c>
    </row>
    <row r="10" spans="1:19" x14ac:dyDescent="0.25">
      <c r="B10" s="1" t="s">
        <v>801</v>
      </c>
      <c r="D10" s="134" t="s">
        <v>822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3070.2801545410043</v>
      </c>
      <c r="E13" s="18">
        <v>3131.6857576318243</v>
      </c>
      <c r="F13" s="18">
        <v>3194.3194727844607</v>
      </c>
      <c r="G13" s="18">
        <v>3258.2058622401501</v>
      </c>
      <c r="H13" s="18">
        <v>3323.3699794849531</v>
      </c>
      <c r="I13" s="18">
        <v>3389.8373790746523</v>
      </c>
      <c r="J13" s="18">
        <v>3457.6341266561453</v>
      </c>
      <c r="K13" s="18">
        <v>3526.7868091892683</v>
      </c>
      <c r="L13" s="18">
        <v>3597.3225453730538</v>
      </c>
      <c r="M13" s="18">
        <v>3669.2689962805148</v>
      </c>
    </row>
    <row r="14" spans="1:19" x14ac:dyDescent="0.25">
      <c r="B14" s="225" t="s">
        <v>744</v>
      </c>
      <c r="C14" s="226"/>
      <c r="D14" s="8">
        <v>3.2416017871643925</v>
      </c>
      <c r="E14" s="8">
        <v>3.3064338229076804</v>
      </c>
      <c r="F14" s="8">
        <v>3.3725624993658339</v>
      </c>
      <c r="G14" s="8">
        <v>3.4400137493531506</v>
      </c>
      <c r="H14" s="8">
        <v>3.5088140243402135</v>
      </c>
      <c r="I14" s="8">
        <v>3.578990304827018</v>
      </c>
      <c r="J14" s="8">
        <v>3.6505701109235584</v>
      </c>
      <c r="K14" s="8">
        <v>3.7235815131420296</v>
      </c>
      <c r="L14" s="8">
        <v>3.7980531434048701</v>
      </c>
      <c r="M14" s="8">
        <v>3.8740142062729679</v>
      </c>
      <c r="S14" s="9"/>
    </row>
    <row r="15" spans="1:19" x14ac:dyDescent="0.25">
      <c r="B15" s="225" t="s">
        <v>745</v>
      </c>
      <c r="C15" s="226"/>
      <c r="D15" s="8">
        <v>2.8201935548330215</v>
      </c>
      <c r="E15" s="8">
        <v>2.8765974259296816</v>
      </c>
      <c r="F15" s="8">
        <v>2.9341293744482755</v>
      </c>
      <c r="G15" s="8">
        <v>2.9928119619372411</v>
      </c>
      <c r="H15" s="8">
        <v>3.0526682011759858</v>
      </c>
      <c r="I15" s="8">
        <v>3.1137215651995058</v>
      </c>
      <c r="J15" s="8">
        <v>3.1759959965034961</v>
      </c>
      <c r="K15" s="8">
        <v>3.2395159164335658</v>
      </c>
      <c r="L15" s="8">
        <v>3.3043062347622372</v>
      </c>
      <c r="M15" s="8">
        <v>3.3703923594574823</v>
      </c>
    </row>
    <row r="16" spans="1:19" x14ac:dyDescent="0.25">
      <c r="B16" s="225" t="s">
        <v>746</v>
      </c>
      <c r="C16" s="226"/>
      <c r="D16" s="8">
        <v>25</v>
      </c>
      <c r="E16" s="8">
        <v>25.5</v>
      </c>
      <c r="F16" s="8">
        <v>26.01</v>
      </c>
      <c r="G16" s="8">
        <v>26.530200000000001</v>
      </c>
      <c r="H16" s="8">
        <v>27.060804000000001</v>
      </c>
      <c r="I16" s="8">
        <v>27.602020080000003</v>
      </c>
      <c r="J16" s="8">
        <v>28.154060481600002</v>
      </c>
      <c r="K16" s="8">
        <v>28.717141691232005</v>
      </c>
      <c r="L16" s="8">
        <v>29.291484525056646</v>
      </c>
      <c r="M16" s="20">
        <v>29.877314215557778</v>
      </c>
    </row>
    <row r="17" spans="2:13" x14ac:dyDescent="0.25">
      <c r="B17" s="227" t="s">
        <v>747</v>
      </c>
      <c r="C17" s="227"/>
      <c r="D17" s="7">
        <v>312761.48061793426</v>
      </c>
      <c r="E17" s="7">
        <v>319016.71023029293</v>
      </c>
      <c r="F17" s="7">
        <v>325397.04443489877</v>
      </c>
      <c r="G17" s="7">
        <v>331904.98532359675</v>
      </c>
      <c r="H17" s="7">
        <v>338543.0850300687</v>
      </c>
      <c r="I17" s="7">
        <v>345313.94673067005</v>
      </c>
      <c r="J17" s="7">
        <v>352220.22566528345</v>
      </c>
      <c r="K17" s="7">
        <v>359264.63017858914</v>
      </c>
      <c r="L17" s="7">
        <v>366449.92278216092</v>
      </c>
      <c r="M17" s="7">
        <v>373778.92123780417</v>
      </c>
    </row>
    <row r="21" spans="2:13" x14ac:dyDescent="0.25">
      <c r="B21" s="2" t="s">
        <v>748</v>
      </c>
    </row>
    <row r="22" spans="2:13" x14ac:dyDescent="0.25">
      <c r="B22" s="29" t="s">
        <v>493</v>
      </c>
    </row>
    <row r="23" spans="2:13" x14ac:dyDescent="0.25">
      <c r="B23" s="29" t="s">
        <v>495</v>
      </c>
    </row>
    <row r="24" spans="2:13" x14ac:dyDescent="0.25">
      <c r="B24" s="29" t="s">
        <v>496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55" t="s">
        <v>736</v>
      </c>
      <c r="D28" s="55" t="s">
        <v>740</v>
      </c>
      <c r="E28" s="55" t="s">
        <v>800</v>
      </c>
    </row>
    <row r="29" spans="2:13" x14ac:dyDescent="0.25">
      <c r="B29" s="54" t="s">
        <v>753</v>
      </c>
      <c r="C29" s="137">
        <v>130379.78707904999</v>
      </c>
      <c r="D29" s="137">
        <v>130379.78707904999</v>
      </c>
      <c r="E29" s="137">
        <v>363774.80229467747</v>
      </c>
    </row>
    <row r="30" spans="2:13" x14ac:dyDescent="0.25">
      <c r="B30" s="54" t="s">
        <v>754</v>
      </c>
      <c r="C30" s="137">
        <v>303223.80156077206</v>
      </c>
      <c r="D30" s="137">
        <v>94022.120901074755</v>
      </c>
      <c r="E30" s="137">
        <v>93040.191388155145</v>
      </c>
    </row>
    <row r="31" spans="2:13" x14ac:dyDescent="0.25">
      <c r="B31" s="54" t="s">
        <v>824</v>
      </c>
      <c r="C31" s="138">
        <v>0.42997873652381902</v>
      </c>
      <c r="D31" s="138">
        <v>1.3866926828445925</v>
      </c>
      <c r="E31" s="138">
        <v>3.909867304303388</v>
      </c>
    </row>
    <row r="33" spans="2:8" x14ac:dyDescent="0.25">
      <c r="B33" t="s">
        <v>756</v>
      </c>
    </row>
    <row r="46" spans="2:8" x14ac:dyDescent="0.25">
      <c r="H46" t="s">
        <v>756</v>
      </c>
    </row>
    <row r="47" spans="2:8" x14ac:dyDescent="0.25">
      <c r="H47" t="s">
        <v>855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AFA4-1392-4406-9118-D254ACCBF829}">
  <sheetPr>
    <tabColor theme="9" tint="0.59999389629810485"/>
    <pageSetUpPr fitToPage="1"/>
  </sheetPr>
  <dimension ref="A1:S33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12" width="12.5703125" bestFit="1" customWidth="1"/>
    <col min="13" max="13" width="12.7109375" customWidth="1"/>
  </cols>
  <sheetData>
    <row r="1" spans="1:19" x14ac:dyDescent="0.25">
      <c r="A1" s="243" t="s">
        <v>874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20</v>
      </c>
    </row>
    <row r="10" spans="1:19" x14ac:dyDescent="0.25">
      <c r="B10" s="1" t="s">
        <v>801</v>
      </c>
      <c r="D10" t="s">
        <v>804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7500</v>
      </c>
      <c r="E13" s="18">
        <v>7425</v>
      </c>
      <c r="F13" s="18">
        <v>7350.75</v>
      </c>
      <c r="G13" s="18">
        <v>5000</v>
      </c>
      <c r="H13" s="18">
        <v>4950</v>
      </c>
      <c r="I13" s="18">
        <v>4900.5</v>
      </c>
      <c r="J13" s="18">
        <v>4851.4949999999999</v>
      </c>
      <c r="K13" s="18">
        <v>4802.9800500000001</v>
      </c>
      <c r="L13" s="18">
        <v>4754.9502494999997</v>
      </c>
      <c r="M13" s="18">
        <v>4707.4007470050001</v>
      </c>
    </row>
    <row r="14" spans="1:19" x14ac:dyDescent="0.25">
      <c r="B14" s="225" t="s">
        <v>744</v>
      </c>
      <c r="C14" s="226"/>
      <c r="D14" s="8">
        <v>7.9185000000000008</v>
      </c>
      <c r="E14" s="8">
        <v>7.8393150000000009</v>
      </c>
      <c r="F14" s="8">
        <v>7.7609218500000008</v>
      </c>
      <c r="G14" s="8">
        <v>5.2789999999999999</v>
      </c>
      <c r="H14" s="8">
        <v>5.22621</v>
      </c>
      <c r="I14" s="8">
        <v>5.1739478999999999</v>
      </c>
      <c r="J14" s="8">
        <v>5.1222084209999998</v>
      </c>
      <c r="K14" s="8">
        <v>5.0709863367900008</v>
      </c>
      <c r="L14" s="8">
        <v>5.0202764734220997</v>
      </c>
      <c r="M14" s="8">
        <v>4.9700737086878801</v>
      </c>
      <c r="S14" s="9"/>
    </row>
    <row r="15" spans="1:19" x14ac:dyDescent="0.25">
      <c r="B15" s="225" t="s">
        <v>745</v>
      </c>
      <c r="C15" s="226"/>
      <c r="D15" s="8">
        <v>4.8232499999999998</v>
      </c>
      <c r="E15" s="8">
        <v>4.7750174999999997</v>
      </c>
      <c r="F15" s="8">
        <v>4.7272673249999997</v>
      </c>
      <c r="G15" s="8">
        <v>3.2155</v>
      </c>
      <c r="H15" s="8">
        <v>3.1833449999999996</v>
      </c>
      <c r="I15" s="8">
        <v>3.1515115500000004</v>
      </c>
      <c r="J15" s="8">
        <v>3.1199964345</v>
      </c>
      <c r="K15" s="8">
        <v>3.0887964701550001</v>
      </c>
      <c r="L15" s="8">
        <v>3.0579085054534501</v>
      </c>
      <c r="M15" s="8">
        <v>3.0273294203989156</v>
      </c>
    </row>
    <row r="16" spans="1:19" x14ac:dyDescent="0.25">
      <c r="B16" s="225" t="s">
        <v>746</v>
      </c>
      <c r="C16" s="226"/>
      <c r="D16" s="8">
        <v>8.8499999999999995E-2</v>
      </c>
      <c r="E16" s="8">
        <v>8.7614999999999998E-2</v>
      </c>
      <c r="F16" s="8">
        <v>8.6738850000000006E-2</v>
      </c>
      <c r="G16" s="8">
        <v>5.8999999999999997E-2</v>
      </c>
      <c r="H16" s="8">
        <v>5.8409999999999997E-2</v>
      </c>
      <c r="I16" s="8">
        <v>5.78259E-2</v>
      </c>
      <c r="J16" s="8">
        <v>5.7247641000000002E-2</v>
      </c>
      <c r="K16" s="8">
        <v>5.6675164590000007E-2</v>
      </c>
      <c r="L16" s="8">
        <v>5.6108412944099996E-2</v>
      </c>
      <c r="M16" s="8">
        <v>5.5547328814659007E-2</v>
      </c>
    </row>
    <row r="17" spans="2:13" x14ac:dyDescent="0.25">
      <c r="B17" s="227" t="s">
        <v>747</v>
      </c>
      <c r="C17" s="227"/>
      <c r="D17" s="7">
        <v>37511423.106699631</v>
      </c>
      <c r="E17" s="7">
        <v>37733105.573508717</v>
      </c>
      <c r="F17" s="7">
        <v>37951050.417688221</v>
      </c>
      <c r="G17" s="7">
        <v>37939285.094352469</v>
      </c>
      <c r="H17" s="7">
        <v>37934424.323185563</v>
      </c>
      <c r="I17" s="7">
        <v>37925001.63472604</v>
      </c>
      <c r="J17" s="7">
        <v>37911062.648146838</v>
      </c>
      <c r="K17" s="7">
        <v>37892652.526429147</v>
      </c>
      <c r="L17" s="7">
        <v>37869815.980924338</v>
      </c>
      <c r="M17" s="7">
        <v>37842597.275870301</v>
      </c>
    </row>
    <row r="21" spans="2:13" x14ac:dyDescent="0.25">
      <c r="B21" s="2" t="s">
        <v>748</v>
      </c>
    </row>
    <row r="22" spans="2:13" x14ac:dyDescent="0.25">
      <c r="B22" t="s">
        <v>759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55" t="s">
        <v>736</v>
      </c>
      <c r="D28" s="55" t="s">
        <v>740</v>
      </c>
      <c r="E28" s="55" t="s">
        <v>800</v>
      </c>
    </row>
    <row r="29" spans="2:13" x14ac:dyDescent="0.25">
      <c r="B29" s="54" t="s">
        <v>753</v>
      </c>
      <c r="C29" s="137">
        <v>27621.132844042011</v>
      </c>
      <c r="D29" s="137">
        <v>27621.132844042011</v>
      </c>
      <c r="E29" s="137">
        <v>37483.233288022806</v>
      </c>
    </row>
    <row r="30" spans="2:13" x14ac:dyDescent="0.25">
      <c r="B30" s="54" t="s">
        <v>754</v>
      </c>
      <c r="C30" s="137">
        <v>38101.143688646705</v>
      </c>
      <c r="D30" s="137">
        <v>689.53082939075534</v>
      </c>
      <c r="E30" s="137">
        <v>0</v>
      </c>
    </row>
    <row r="31" spans="2:13" x14ac:dyDescent="0.25">
      <c r="B31" s="54" t="s">
        <v>824</v>
      </c>
      <c r="C31" s="138">
        <v>0.72494235526773687</v>
      </c>
      <c r="D31" s="138">
        <v>40.057864952096558</v>
      </c>
      <c r="E31" s="139" t="s">
        <v>865</v>
      </c>
    </row>
    <row r="33" spans="2:2" x14ac:dyDescent="0.25">
      <c r="B3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77B5-018B-48C1-A16F-039B4CA7918B}">
  <sheetPr>
    <pageSetUpPr fitToPage="1"/>
  </sheetPr>
  <dimension ref="A1:B175"/>
  <sheetViews>
    <sheetView workbookViewId="0">
      <selection activeCell="A2" sqref="A1:A2"/>
    </sheetView>
  </sheetViews>
  <sheetFormatPr defaultColWidth="9.140625" defaultRowHeight="15" x14ac:dyDescent="0.25"/>
  <cols>
    <col min="1" max="1" width="58" style="149" bestFit="1" customWidth="1"/>
    <col min="2" max="2" width="70.42578125" style="150" customWidth="1"/>
    <col min="3" max="16384" width="9.140625" style="149"/>
  </cols>
  <sheetData>
    <row r="1" spans="1:2" x14ac:dyDescent="0.25">
      <c r="A1" s="243" t="s">
        <v>867</v>
      </c>
    </row>
    <row r="2" spans="1:2" x14ac:dyDescent="0.25">
      <c r="A2" s="243" t="s">
        <v>866</v>
      </c>
    </row>
    <row r="3" spans="1:2" x14ac:dyDescent="0.25">
      <c r="B3" s="155"/>
    </row>
    <row r="4" spans="1:2" x14ac:dyDescent="0.25">
      <c r="B4" s="119" t="s">
        <v>73</v>
      </c>
    </row>
    <row r="5" spans="1:2" x14ac:dyDescent="0.25">
      <c r="B5" s="119" t="s">
        <v>74</v>
      </c>
    </row>
    <row r="6" spans="1:2" x14ac:dyDescent="0.25">
      <c r="B6" s="119" t="s">
        <v>303</v>
      </c>
    </row>
    <row r="7" spans="1:2" x14ac:dyDescent="0.25">
      <c r="B7" s="155"/>
    </row>
    <row r="8" spans="1:2" ht="15.75" thickBot="1" x14ac:dyDescent="0.3">
      <c r="A8" s="185" t="s">
        <v>304</v>
      </c>
      <c r="B8" s="155"/>
    </row>
    <row r="9" spans="1:2" ht="24.75" customHeight="1" thickBot="1" x14ac:dyDescent="0.3">
      <c r="A9" s="164" t="s">
        <v>77</v>
      </c>
      <c r="B9" s="162" t="s">
        <v>78</v>
      </c>
    </row>
    <row r="10" spans="1:2" ht="24.95" customHeight="1" thickBot="1" x14ac:dyDescent="0.3">
      <c r="A10" s="151" t="s">
        <v>305</v>
      </c>
      <c r="B10" s="152" t="s">
        <v>306</v>
      </c>
    </row>
    <row r="11" spans="1:2" ht="24.95" customHeight="1" thickBot="1" x14ac:dyDescent="0.3">
      <c r="A11" s="151" t="s">
        <v>307</v>
      </c>
      <c r="B11" s="152" t="s">
        <v>308</v>
      </c>
    </row>
    <row r="12" spans="1:2" ht="24.95" customHeight="1" thickBot="1" x14ac:dyDescent="0.3">
      <c r="A12" s="151" t="s">
        <v>309</v>
      </c>
      <c r="B12" s="152" t="s">
        <v>310</v>
      </c>
    </row>
    <row r="13" spans="1:2" ht="24.95" customHeight="1" thickBot="1" x14ac:dyDescent="0.3">
      <c r="A13" s="151" t="s">
        <v>311</v>
      </c>
      <c r="B13" s="152" t="s">
        <v>311</v>
      </c>
    </row>
    <row r="14" spans="1:2" ht="24.95" customHeight="1" thickBot="1" x14ac:dyDescent="0.3">
      <c r="A14" s="151" t="s">
        <v>312</v>
      </c>
      <c r="B14" s="152" t="s">
        <v>313</v>
      </c>
    </row>
    <row r="15" spans="1:2" ht="24.95" customHeight="1" thickBot="1" x14ac:dyDescent="0.3">
      <c r="A15" s="151" t="s">
        <v>314</v>
      </c>
      <c r="B15" s="152" t="s">
        <v>315</v>
      </c>
    </row>
    <row r="16" spans="1:2" ht="24.95" customHeight="1" thickBot="1" x14ac:dyDescent="0.3">
      <c r="A16" s="151" t="s">
        <v>316</v>
      </c>
      <c r="B16" s="152" t="s">
        <v>316</v>
      </c>
    </row>
    <row r="17" spans="1:2" ht="24.95" customHeight="1" thickBot="1" x14ac:dyDescent="0.3">
      <c r="A17" s="151" t="s">
        <v>317</v>
      </c>
      <c r="B17" s="152" t="s">
        <v>318</v>
      </c>
    </row>
    <row r="18" spans="1:2" ht="24.95" customHeight="1" thickBot="1" x14ac:dyDescent="0.3">
      <c r="A18" s="151" t="s">
        <v>319</v>
      </c>
      <c r="B18" s="152" t="s">
        <v>320</v>
      </c>
    </row>
    <row r="19" spans="1:2" ht="24.95" customHeight="1" thickBot="1" x14ac:dyDescent="0.3">
      <c r="A19" s="151" t="s">
        <v>321</v>
      </c>
      <c r="B19" s="152" t="s">
        <v>322</v>
      </c>
    </row>
    <row r="20" spans="1:2" ht="24.95" customHeight="1" thickBot="1" x14ac:dyDescent="0.3">
      <c r="A20" s="151" t="s">
        <v>323</v>
      </c>
      <c r="B20" s="152" t="s">
        <v>324</v>
      </c>
    </row>
    <row r="21" spans="1:2" ht="24.95" customHeight="1" thickBot="1" x14ac:dyDescent="0.3">
      <c r="A21" s="151" t="s">
        <v>325</v>
      </c>
      <c r="B21" s="152" t="s">
        <v>326</v>
      </c>
    </row>
    <row r="22" spans="1:2" ht="24.95" customHeight="1" thickBot="1" x14ac:dyDescent="0.3">
      <c r="A22" s="151" t="s">
        <v>327</v>
      </c>
      <c r="B22" s="152" t="s">
        <v>328</v>
      </c>
    </row>
    <row r="23" spans="1:2" ht="15.75" thickBot="1" x14ac:dyDescent="0.3">
      <c r="A23" s="151" t="s">
        <v>113</v>
      </c>
      <c r="B23" s="152" t="s">
        <v>329</v>
      </c>
    </row>
    <row r="24" spans="1:2" ht="15.75" thickBot="1" x14ac:dyDescent="0.3">
      <c r="A24" s="151" t="s">
        <v>115</v>
      </c>
      <c r="B24" s="152" t="s">
        <v>329</v>
      </c>
    </row>
    <row r="25" spans="1:2" ht="15.75" thickBot="1" x14ac:dyDescent="0.3">
      <c r="A25" s="151" t="s">
        <v>117</v>
      </c>
      <c r="B25" s="152" t="s">
        <v>330</v>
      </c>
    </row>
    <row r="26" spans="1:2" ht="15.75" thickBot="1" x14ac:dyDescent="0.3">
      <c r="A26" s="151" t="s">
        <v>119</v>
      </c>
      <c r="B26" s="152" t="s">
        <v>329</v>
      </c>
    </row>
    <row r="27" spans="1:2" ht="15.75" thickBot="1" x14ac:dyDescent="0.3">
      <c r="A27" s="151" t="s">
        <v>331</v>
      </c>
      <c r="B27" s="152" t="s">
        <v>329</v>
      </c>
    </row>
    <row r="28" spans="1:2" ht="15.75" thickBot="1" x14ac:dyDescent="0.3">
      <c r="A28" s="151" t="s">
        <v>123</v>
      </c>
      <c r="B28" s="152" t="s">
        <v>330</v>
      </c>
    </row>
    <row r="29" spans="1:2" ht="24.95" customHeight="1" thickBot="1" x14ac:dyDescent="0.3">
      <c r="A29" s="151" t="s">
        <v>332</v>
      </c>
      <c r="B29" s="152" t="s">
        <v>333</v>
      </c>
    </row>
    <row r="30" spans="1:2" ht="24.95" customHeight="1" thickBot="1" x14ac:dyDescent="0.3">
      <c r="A30" s="151" t="s">
        <v>334</v>
      </c>
      <c r="B30" s="152" t="s">
        <v>335</v>
      </c>
    </row>
    <row r="31" spans="1:2" ht="24.95" customHeight="1" thickBot="1" x14ac:dyDescent="0.3">
      <c r="A31" s="151" t="s">
        <v>336</v>
      </c>
      <c r="B31" s="152" t="s">
        <v>337</v>
      </c>
    </row>
    <row r="32" spans="1:2" ht="24.95" customHeight="1" thickBot="1" x14ac:dyDescent="0.3">
      <c r="A32" s="151" t="s">
        <v>338</v>
      </c>
      <c r="B32" s="152" t="s">
        <v>339</v>
      </c>
    </row>
    <row r="33" spans="1:2" ht="24.95" customHeight="1" thickBot="1" x14ac:dyDescent="0.3">
      <c r="A33" s="151" t="s">
        <v>340</v>
      </c>
      <c r="B33" s="152" t="s">
        <v>340</v>
      </c>
    </row>
    <row r="34" spans="1:2" ht="24.95" customHeight="1" thickBot="1" x14ac:dyDescent="0.3">
      <c r="A34" s="151" t="s">
        <v>341</v>
      </c>
      <c r="B34" s="152" t="s">
        <v>342</v>
      </c>
    </row>
    <row r="35" spans="1:2" ht="24.95" customHeight="1" thickBot="1" x14ac:dyDescent="0.3">
      <c r="A35" s="151" t="s">
        <v>343</v>
      </c>
      <c r="B35" s="152" t="s">
        <v>344</v>
      </c>
    </row>
    <row r="36" spans="1:2" ht="24.95" customHeight="1" thickBot="1" x14ac:dyDescent="0.3">
      <c r="A36" s="151" t="s">
        <v>345</v>
      </c>
      <c r="B36" s="152" t="s">
        <v>346</v>
      </c>
    </row>
    <row r="37" spans="1:2" ht="24.95" customHeight="1" thickBot="1" x14ac:dyDescent="0.3">
      <c r="A37" s="151" t="s">
        <v>347</v>
      </c>
      <c r="B37" s="152" t="s">
        <v>348</v>
      </c>
    </row>
    <row r="38" spans="1:2" ht="24.95" customHeight="1" thickBot="1" x14ac:dyDescent="0.3">
      <c r="A38" s="151" t="s">
        <v>349</v>
      </c>
      <c r="B38" s="152" t="s">
        <v>350</v>
      </c>
    </row>
    <row r="39" spans="1:2" ht="24.95" customHeight="1" thickBot="1" x14ac:dyDescent="0.3">
      <c r="A39" s="151" t="s">
        <v>351</v>
      </c>
      <c r="B39" s="152" t="s">
        <v>352</v>
      </c>
    </row>
    <row r="40" spans="1:2" ht="24.95" customHeight="1" thickBot="1" x14ac:dyDescent="0.3">
      <c r="A40" s="151" t="s">
        <v>353</v>
      </c>
      <c r="B40" s="152" t="s">
        <v>354</v>
      </c>
    </row>
    <row r="41" spans="1:2" ht="24.95" customHeight="1" thickBot="1" x14ac:dyDescent="0.3">
      <c r="A41" s="151" t="s">
        <v>355</v>
      </c>
      <c r="B41" s="152" t="s">
        <v>356</v>
      </c>
    </row>
    <row r="42" spans="1:2" ht="24.95" customHeight="1" thickBot="1" x14ac:dyDescent="0.3">
      <c r="A42" s="151" t="s">
        <v>357</v>
      </c>
      <c r="B42" s="152" t="s">
        <v>356</v>
      </c>
    </row>
    <row r="43" spans="1:2" ht="26.25" thickBot="1" x14ac:dyDescent="0.3">
      <c r="A43" s="151" t="s">
        <v>358</v>
      </c>
      <c r="B43" s="152" t="s">
        <v>359</v>
      </c>
    </row>
    <row r="44" spans="1:2" ht="25.5" customHeight="1" thickBot="1" x14ac:dyDescent="0.3">
      <c r="A44" s="151" t="s">
        <v>360</v>
      </c>
      <c r="B44" s="152" t="s">
        <v>361</v>
      </c>
    </row>
    <row r="45" spans="1:2" ht="24.95" customHeight="1" thickBot="1" x14ac:dyDescent="0.3">
      <c r="A45" s="151" t="s">
        <v>140</v>
      </c>
      <c r="B45" s="152" t="s">
        <v>362</v>
      </c>
    </row>
    <row r="46" spans="1:2" ht="24.95" customHeight="1" thickBot="1" x14ac:dyDescent="0.3">
      <c r="A46" s="151" t="s">
        <v>363</v>
      </c>
      <c r="B46" s="152" t="s">
        <v>364</v>
      </c>
    </row>
    <row r="47" spans="1:2" ht="24.95" customHeight="1" thickBot="1" x14ac:dyDescent="0.3">
      <c r="A47" s="151" t="s">
        <v>365</v>
      </c>
      <c r="B47" s="152" t="s">
        <v>366</v>
      </c>
    </row>
    <row r="48" spans="1:2" ht="24.95" customHeight="1" thickBot="1" x14ac:dyDescent="0.3">
      <c r="A48" s="151" t="s">
        <v>367</v>
      </c>
      <c r="B48" s="152" t="s">
        <v>367</v>
      </c>
    </row>
    <row r="49" spans="1:2" ht="24.95" customHeight="1" thickBot="1" x14ac:dyDescent="0.3">
      <c r="A49" s="151" t="s">
        <v>368</v>
      </c>
      <c r="B49" s="152" t="s">
        <v>369</v>
      </c>
    </row>
    <row r="50" spans="1:2" ht="24.95" customHeight="1" thickBot="1" x14ac:dyDescent="0.3">
      <c r="A50" s="151" t="s">
        <v>370</v>
      </c>
      <c r="B50" s="152" t="s">
        <v>370</v>
      </c>
    </row>
    <row r="51" spans="1:2" ht="24.95" customHeight="1" thickBot="1" x14ac:dyDescent="0.3">
      <c r="A51" s="151" t="s">
        <v>371</v>
      </c>
      <c r="B51" s="152" t="s">
        <v>372</v>
      </c>
    </row>
    <row r="52" spans="1:2" ht="24.95" customHeight="1" thickBot="1" x14ac:dyDescent="0.3">
      <c r="A52" s="151" t="s">
        <v>373</v>
      </c>
      <c r="B52" s="152" t="s">
        <v>374</v>
      </c>
    </row>
    <row r="53" spans="1:2" ht="24.95" customHeight="1" thickBot="1" x14ac:dyDescent="0.3">
      <c r="A53" s="151" t="s">
        <v>375</v>
      </c>
      <c r="B53" s="152" t="s">
        <v>376</v>
      </c>
    </row>
    <row r="54" spans="1:2" ht="24.95" customHeight="1" thickBot="1" x14ac:dyDescent="0.3">
      <c r="A54" s="151" t="s">
        <v>377</v>
      </c>
      <c r="B54" s="152" t="s">
        <v>378</v>
      </c>
    </row>
    <row r="55" spans="1:2" ht="24.95" customHeight="1" thickBot="1" x14ac:dyDescent="0.3">
      <c r="A55" s="151" t="s">
        <v>379</v>
      </c>
      <c r="B55" s="152" t="s">
        <v>380</v>
      </c>
    </row>
    <row r="56" spans="1:2" ht="15.75" thickBot="1" x14ac:dyDescent="0.3">
      <c r="A56" s="151" t="s">
        <v>381</v>
      </c>
      <c r="B56" s="152" t="s">
        <v>382</v>
      </c>
    </row>
    <row r="57" spans="1:2" ht="24.95" customHeight="1" thickBot="1" x14ac:dyDescent="0.3">
      <c r="A57" s="151" t="s">
        <v>383</v>
      </c>
      <c r="B57" s="152" t="s">
        <v>384</v>
      </c>
    </row>
    <row r="58" spans="1:2" ht="24.95" customHeight="1" thickBot="1" x14ac:dyDescent="0.3">
      <c r="A58" s="151" t="s">
        <v>385</v>
      </c>
      <c r="B58" s="152" t="s">
        <v>386</v>
      </c>
    </row>
    <row r="59" spans="1:2" ht="24.95" customHeight="1" thickBot="1" x14ac:dyDescent="0.3">
      <c r="A59" s="151" t="s">
        <v>387</v>
      </c>
      <c r="B59" s="152" t="s">
        <v>388</v>
      </c>
    </row>
    <row r="60" spans="1:2" ht="24.95" customHeight="1" thickBot="1" x14ac:dyDescent="0.3">
      <c r="A60" s="151" t="s">
        <v>389</v>
      </c>
      <c r="B60" s="152" t="s">
        <v>390</v>
      </c>
    </row>
    <row r="61" spans="1:2" ht="24.95" customHeight="1" thickBot="1" x14ac:dyDescent="0.3">
      <c r="A61" s="151" t="s">
        <v>391</v>
      </c>
      <c r="B61" s="152" t="s">
        <v>392</v>
      </c>
    </row>
    <row r="62" spans="1:2" ht="24.95" customHeight="1" thickBot="1" x14ac:dyDescent="0.3">
      <c r="A62" s="151" t="s">
        <v>393</v>
      </c>
      <c r="B62" s="152" t="s">
        <v>394</v>
      </c>
    </row>
    <row r="63" spans="1:2" ht="24.95" customHeight="1" thickBot="1" x14ac:dyDescent="0.3">
      <c r="A63" s="151" t="s">
        <v>395</v>
      </c>
      <c r="B63" s="152" t="s">
        <v>167</v>
      </c>
    </row>
    <row r="64" spans="1:2" ht="24.95" customHeight="1" thickBot="1" x14ac:dyDescent="0.3">
      <c r="A64" s="151" t="s">
        <v>396</v>
      </c>
      <c r="B64" s="152" t="s">
        <v>397</v>
      </c>
    </row>
    <row r="65" spans="1:2" ht="24.95" customHeight="1" thickBot="1" x14ac:dyDescent="0.3">
      <c r="A65" s="151" t="s">
        <v>398</v>
      </c>
      <c r="B65" s="152" t="s">
        <v>399</v>
      </c>
    </row>
    <row r="66" spans="1:2" ht="15.75" thickBot="1" x14ac:dyDescent="0.3">
      <c r="A66" s="151" t="s">
        <v>400</v>
      </c>
      <c r="B66" s="152" t="s">
        <v>401</v>
      </c>
    </row>
    <row r="67" spans="1:2" ht="26.25" thickBot="1" x14ac:dyDescent="0.3">
      <c r="A67" s="151" t="s">
        <v>402</v>
      </c>
      <c r="B67" s="152" t="s">
        <v>403</v>
      </c>
    </row>
    <row r="68" spans="1:2" ht="24.95" customHeight="1" thickBot="1" x14ac:dyDescent="0.3">
      <c r="A68" s="151" t="s">
        <v>404</v>
      </c>
      <c r="B68" s="152" t="s">
        <v>173</v>
      </c>
    </row>
    <row r="69" spans="1:2" ht="24.95" customHeight="1" thickBot="1" x14ac:dyDescent="0.3">
      <c r="A69" s="151" t="s">
        <v>405</v>
      </c>
      <c r="B69" s="152" t="s">
        <v>406</v>
      </c>
    </row>
    <row r="70" spans="1:2" ht="24.95" customHeight="1" thickBot="1" x14ac:dyDescent="0.3">
      <c r="A70" s="151" t="s">
        <v>407</v>
      </c>
      <c r="B70" s="152" t="s">
        <v>175</v>
      </c>
    </row>
    <row r="71" spans="1:2" ht="24.95" customHeight="1" thickBot="1" x14ac:dyDescent="0.3">
      <c r="A71" s="151" t="s">
        <v>408</v>
      </c>
      <c r="B71" s="152" t="s">
        <v>409</v>
      </c>
    </row>
    <row r="72" spans="1:2" ht="24.95" customHeight="1" thickBot="1" x14ac:dyDescent="0.3">
      <c r="A72" s="151" t="s">
        <v>410</v>
      </c>
      <c r="B72" s="152" t="s">
        <v>181</v>
      </c>
    </row>
    <row r="73" spans="1:2" ht="24.95" customHeight="1" thickBot="1" x14ac:dyDescent="0.3">
      <c r="A73" s="151" t="s">
        <v>411</v>
      </c>
      <c r="B73" s="152" t="s">
        <v>412</v>
      </c>
    </row>
    <row r="74" spans="1:2" ht="24.95" customHeight="1" thickBot="1" x14ac:dyDescent="0.3">
      <c r="A74" s="151" t="s">
        <v>413</v>
      </c>
      <c r="B74" s="152" t="s">
        <v>414</v>
      </c>
    </row>
    <row r="75" spans="1:2" ht="24.95" customHeight="1" thickBot="1" x14ac:dyDescent="0.3">
      <c r="A75" s="151" t="s">
        <v>415</v>
      </c>
      <c r="B75" s="152" t="s">
        <v>416</v>
      </c>
    </row>
    <row r="76" spans="1:2" ht="24.95" customHeight="1" thickBot="1" x14ac:dyDescent="0.3">
      <c r="A76" s="151" t="s">
        <v>417</v>
      </c>
      <c r="B76" s="152" t="s">
        <v>418</v>
      </c>
    </row>
    <row r="77" spans="1:2" ht="26.25" thickBot="1" x14ac:dyDescent="0.3">
      <c r="A77" s="151" t="s">
        <v>419</v>
      </c>
      <c r="B77" s="152" t="s">
        <v>420</v>
      </c>
    </row>
    <row r="78" spans="1:2" ht="24.95" customHeight="1" thickBot="1" x14ac:dyDescent="0.3">
      <c r="A78" s="151" t="s">
        <v>421</v>
      </c>
      <c r="B78" s="152" t="s">
        <v>187</v>
      </c>
    </row>
    <row r="79" spans="1:2" ht="24.95" customHeight="1" thickBot="1" x14ac:dyDescent="0.3">
      <c r="A79" s="151" t="s">
        <v>422</v>
      </c>
      <c r="B79" s="152" t="s">
        <v>423</v>
      </c>
    </row>
    <row r="80" spans="1:2" ht="24.95" customHeight="1" thickBot="1" x14ac:dyDescent="0.3">
      <c r="A80" s="151" t="s">
        <v>424</v>
      </c>
      <c r="B80" s="152" t="s">
        <v>425</v>
      </c>
    </row>
    <row r="81" spans="1:2" ht="24.95" customHeight="1" thickBot="1" x14ac:dyDescent="0.3">
      <c r="A81" s="151" t="s">
        <v>426</v>
      </c>
      <c r="B81" s="152" t="s">
        <v>427</v>
      </c>
    </row>
    <row r="82" spans="1:2" ht="24.95" customHeight="1" thickBot="1" x14ac:dyDescent="0.3">
      <c r="A82" s="151" t="s">
        <v>428</v>
      </c>
      <c r="B82" s="152" t="s">
        <v>215</v>
      </c>
    </row>
    <row r="83" spans="1:2" ht="24.95" customHeight="1" thickBot="1" x14ac:dyDescent="0.3">
      <c r="A83" s="151" t="s">
        <v>429</v>
      </c>
      <c r="B83" s="152" t="s">
        <v>430</v>
      </c>
    </row>
    <row r="84" spans="1:2" ht="26.25" thickBot="1" x14ac:dyDescent="0.3">
      <c r="A84" s="151" t="s">
        <v>431</v>
      </c>
      <c r="B84" s="152" t="s">
        <v>432</v>
      </c>
    </row>
    <row r="85" spans="1:2" ht="24.95" customHeight="1" thickBot="1" x14ac:dyDescent="0.3">
      <c r="A85" s="151" t="s">
        <v>192</v>
      </c>
      <c r="B85" s="152" t="s">
        <v>433</v>
      </c>
    </row>
    <row r="86" spans="1:2" ht="24.95" customHeight="1" thickBot="1" x14ac:dyDescent="0.3">
      <c r="A86" s="151" t="s">
        <v>434</v>
      </c>
      <c r="B86" s="152" t="s">
        <v>434</v>
      </c>
    </row>
    <row r="87" spans="1:2" ht="24.95" customHeight="1" thickBot="1" x14ac:dyDescent="0.3">
      <c r="A87" s="151" t="s">
        <v>435</v>
      </c>
      <c r="B87" s="152" t="s">
        <v>197</v>
      </c>
    </row>
    <row r="88" spans="1:2" ht="24.95" customHeight="1" thickBot="1" x14ac:dyDescent="0.3">
      <c r="A88" s="151" t="s">
        <v>436</v>
      </c>
      <c r="B88" s="152" t="s">
        <v>437</v>
      </c>
    </row>
    <row r="89" spans="1:2" ht="24.95" customHeight="1" thickBot="1" x14ac:dyDescent="0.3">
      <c r="A89" s="151" t="s">
        <v>438</v>
      </c>
      <c r="B89" s="152" t="s">
        <v>439</v>
      </c>
    </row>
    <row r="90" spans="1:2" ht="24.95" customHeight="1" thickBot="1" x14ac:dyDescent="0.3">
      <c r="A90" s="151" t="s">
        <v>440</v>
      </c>
      <c r="B90" s="152" t="s">
        <v>439</v>
      </c>
    </row>
    <row r="91" spans="1:2" ht="24.95" customHeight="1" thickBot="1" x14ac:dyDescent="0.3">
      <c r="A91" s="151" t="s">
        <v>441</v>
      </c>
      <c r="B91" s="152" t="s">
        <v>442</v>
      </c>
    </row>
    <row r="92" spans="1:2" ht="24.95" customHeight="1" thickBot="1" x14ac:dyDescent="0.3">
      <c r="A92" s="151" t="s">
        <v>443</v>
      </c>
      <c r="B92" s="152" t="s">
        <v>442</v>
      </c>
    </row>
    <row r="93" spans="1:2" ht="24.95" customHeight="1" thickBot="1" x14ac:dyDescent="0.3">
      <c r="A93" s="151" t="s">
        <v>444</v>
      </c>
      <c r="B93" s="152" t="s">
        <v>445</v>
      </c>
    </row>
    <row r="94" spans="1:2" ht="24.95" customHeight="1" thickBot="1" x14ac:dyDescent="0.3">
      <c r="A94" s="151" t="s">
        <v>446</v>
      </c>
      <c r="B94" s="152" t="s">
        <v>445</v>
      </c>
    </row>
    <row r="95" spans="1:2" ht="24.95" customHeight="1" thickBot="1" x14ac:dyDescent="0.3">
      <c r="A95" s="151" t="s">
        <v>447</v>
      </c>
      <c r="B95" s="152" t="s">
        <v>448</v>
      </c>
    </row>
    <row r="96" spans="1:2" ht="24.95" customHeight="1" thickBot="1" x14ac:dyDescent="0.3">
      <c r="A96" s="151" t="s">
        <v>449</v>
      </c>
      <c r="B96" s="152" t="s">
        <v>450</v>
      </c>
    </row>
    <row r="97" spans="1:2" ht="24.95" customHeight="1" thickBot="1" x14ac:dyDescent="0.3">
      <c r="A97" s="151" t="s">
        <v>451</v>
      </c>
      <c r="B97" s="152" t="s">
        <v>452</v>
      </c>
    </row>
    <row r="98" spans="1:2" ht="24.95" customHeight="1" thickBot="1" x14ac:dyDescent="0.3">
      <c r="A98" s="151" t="s">
        <v>453</v>
      </c>
      <c r="B98" s="152" t="s">
        <v>454</v>
      </c>
    </row>
    <row r="99" spans="1:2" ht="24.95" customHeight="1" thickBot="1" x14ac:dyDescent="0.3">
      <c r="A99" s="151" t="s">
        <v>455</v>
      </c>
      <c r="B99" s="152" t="s">
        <v>456</v>
      </c>
    </row>
    <row r="100" spans="1:2" ht="24.95" customHeight="1" thickBot="1" x14ac:dyDescent="0.3">
      <c r="A100" s="151" t="s">
        <v>457</v>
      </c>
      <c r="B100" s="152" t="s">
        <v>458</v>
      </c>
    </row>
    <row r="101" spans="1:2" ht="24.95" customHeight="1" thickBot="1" x14ac:dyDescent="0.3">
      <c r="A101" s="151" t="s">
        <v>459</v>
      </c>
      <c r="B101" s="152" t="s">
        <v>460</v>
      </c>
    </row>
    <row r="102" spans="1:2" ht="24.95" customHeight="1" thickBot="1" x14ac:dyDescent="0.3">
      <c r="A102" s="151" t="s">
        <v>461</v>
      </c>
      <c r="B102" s="152" t="s">
        <v>462</v>
      </c>
    </row>
    <row r="103" spans="1:2" ht="24.95" customHeight="1" thickBot="1" x14ac:dyDescent="0.3">
      <c r="A103" s="151" t="s">
        <v>463</v>
      </c>
      <c r="B103" s="152" t="s">
        <v>463</v>
      </c>
    </row>
    <row r="104" spans="1:2" ht="24.95" customHeight="1" thickBot="1" x14ac:dyDescent="0.3">
      <c r="A104" s="151" t="s">
        <v>464</v>
      </c>
      <c r="B104" s="152" t="s">
        <v>464</v>
      </c>
    </row>
    <row r="105" spans="1:2" ht="24.95" customHeight="1" thickBot="1" x14ac:dyDescent="0.3">
      <c r="A105" s="151" t="s">
        <v>465</v>
      </c>
      <c r="B105" s="152" t="s">
        <v>466</v>
      </c>
    </row>
    <row r="106" spans="1:2" ht="24.95" customHeight="1" thickBot="1" x14ac:dyDescent="0.3">
      <c r="A106" s="151" t="s">
        <v>467</v>
      </c>
      <c r="B106" s="152" t="s">
        <v>466</v>
      </c>
    </row>
    <row r="107" spans="1:2" ht="24.95" customHeight="1" thickBot="1" x14ac:dyDescent="0.3">
      <c r="A107" s="151" t="s">
        <v>468</v>
      </c>
      <c r="B107" s="152" t="s">
        <v>469</v>
      </c>
    </row>
    <row r="108" spans="1:2" ht="24.95" customHeight="1" thickBot="1" x14ac:dyDescent="0.3">
      <c r="A108" s="151" t="s">
        <v>470</v>
      </c>
      <c r="B108" s="152" t="s">
        <v>471</v>
      </c>
    </row>
    <row r="109" spans="1:2" ht="26.25" thickBot="1" x14ac:dyDescent="0.3">
      <c r="A109" s="151" t="s">
        <v>472</v>
      </c>
      <c r="B109" s="152" t="s">
        <v>473</v>
      </c>
    </row>
    <row r="110" spans="1:2" ht="24.95" customHeight="1" thickBot="1" x14ac:dyDescent="0.3">
      <c r="A110" s="151" t="s">
        <v>474</v>
      </c>
      <c r="B110" s="152" t="s">
        <v>225</v>
      </c>
    </row>
    <row r="111" spans="1:2" ht="24.95" customHeight="1" thickBot="1" x14ac:dyDescent="0.3">
      <c r="A111" s="151" t="s">
        <v>475</v>
      </c>
      <c r="B111" s="152" t="s">
        <v>476</v>
      </c>
    </row>
    <row r="112" spans="1:2" ht="24.95" customHeight="1" thickBot="1" x14ac:dyDescent="0.3">
      <c r="A112" s="151" t="s">
        <v>477</v>
      </c>
      <c r="B112" s="152" t="s">
        <v>478</v>
      </c>
    </row>
    <row r="113" spans="1:2" ht="24.95" customHeight="1" thickBot="1" x14ac:dyDescent="0.3">
      <c r="A113" s="151" t="s">
        <v>479</v>
      </c>
      <c r="B113" s="152" t="s">
        <v>228</v>
      </c>
    </row>
    <row r="114" spans="1:2" ht="24.95" customHeight="1" thickBot="1" x14ac:dyDescent="0.3">
      <c r="A114" s="151" t="s">
        <v>480</v>
      </c>
      <c r="B114" s="152" t="s">
        <v>481</v>
      </c>
    </row>
    <row r="115" spans="1:2" ht="24.95" customHeight="1" thickBot="1" x14ac:dyDescent="0.3">
      <c r="A115" s="151" t="s">
        <v>482</v>
      </c>
      <c r="B115" s="152" t="s">
        <v>483</v>
      </c>
    </row>
    <row r="116" spans="1:2" ht="24.95" customHeight="1" thickBot="1" x14ac:dyDescent="0.3">
      <c r="A116" s="151" t="s">
        <v>484</v>
      </c>
      <c r="B116" s="152" t="s">
        <v>485</v>
      </c>
    </row>
    <row r="117" spans="1:2" ht="24.95" customHeight="1" thickBot="1" x14ac:dyDescent="0.3">
      <c r="A117" s="151" t="s">
        <v>486</v>
      </c>
      <c r="B117" s="152" t="s">
        <v>487</v>
      </c>
    </row>
    <row r="118" spans="1:2" ht="24.95" customHeight="1" thickBot="1" x14ac:dyDescent="0.3">
      <c r="A118" s="151" t="s">
        <v>488</v>
      </c>
      <c r="B118" s="152" t="s">
        <v>487</v>
      </c>
    </row>
    <row r="119" spans="1:2" ht="24.95" customHeight="1" thickBot="1" x14ac:dyDescent="0.3">
      <c r="A119" s="151" t="s">
        <v>489</v>
      </c>
      <c r="B119" s="152" t="s">
        <v>490</v>
      </c>
    </row>
    <row r="120" spans="1:2" ht="24.95" customHeight="1" thickBot="1" x14ac:dyDescent="0.3">
      <c r="A120" s="151" t="s">
        <v>491</v>
      </c>
      <c r="B120" s="152" t="s">
        <v>492</v>
      </c>
    </row>
    <row r="121" spans="1:2" ht="24.95" customHeight="1" thickBot="1" x14ac:dyDescent="0.3">
      <c r="A121" s="151" t="s">
        <v>493</v>
      </c>
      <c r="B121" s="152" t="s">
        <v>494</v>
      </c>
    </row>
    <row r="122" spans="1:2" ht="24.95" customHeight="1" thickBot="1" x14ac:dyDescent="0.3">
      <c r="A122" s="151" t="s">
        <v>495</v>
      </c>
      <c r="B122" s="152" t="s">
        <v>494</v>
      </c>
    </row>
    <row r="123" spans="1:2" ht="24.95" customHeight="1" thickBot="1" x14ac:dyDescent="0.3">
      <c r="A123" s="151" t="s">
        <v>496</v>
      </c>
      <c r="B123" s="152" t="s">
        <v>497</v>
      </c>
    </row>
    <row r="124" spans="1:2" ht="24.95" customHeight="1" thickBot="1" x14ac:dyDescent="0.3">
      <c r="A124" s="151" t="s">
        <v>498</v>
      </c>
      <c r="B124" s="152" t="s">
        <v>499</v>
      </c>
    </row>
    <row r="125" spans="1:2" ht="24.95" customHeight="1" thickBot="1" x14ac:dyDescent="0.3">
      <c r="A125" s="151" t="s">
        <v>500</v>
      </c>
      <c r="B125" s="152" t="s">
        <v>501</v>
      </c>
    </row>
    <row r="126" spans="1:2" ht="24.95" customHeight="1" thickBot="1" x14ac:dyDescent="0.3">
      <c r="A126" s="151" t="s">
        <v>502</v>
      </c>
      <c r="B126" s="152" t="s">
        <v>502</v>
      </c>
    </row>
    <row r="127" spans="1:2" ht="24.95" customHeight="1" thickBot="1" x14ac:dyDescent="0.3">
      <c r="A127" s="151" t="s">
        <v>503</v>
      </c>
      <c r="B127" s="152" t="s">
        <v>504</v>
      </c>
    </row>
    <row r="128" spans="1:2" ht="24.95" customHeight="1" thickBot="1" x14ac:dyDescent="0.3">
      <c r="A128" s="151" t="s">
        <v>505</v>
      </c>
      <c r="B128" s="152" t="s">
        <v>506</v>
      </c>
    </row>
    <row r="129" spans="1:2" ht="24.95" customHeight="1" thickBot="1" x14ac:dyDescent="0.3">
      <c r="A129" s="151" t="s">
        <v>507</v>
      </c>
      <c r="B129" s="152" t="s">
        <v>508</v>
      </c>
    </row>
    <row r="130" spans="1:2" ht="26.25" thickBot="1" x14ac:dyDescent="0.3">
      <c r="A130" s="151" t="s">
        <v>509</v>
      </c>
      <c r="B130" s="152" t="s">
        <v>510</v>
      </c>
    </row>
    <row r="131" spans="1:2" ht="15.75" thickBot="1" x14ac:dyDescent="0.3">
      <c r="A131" s="151" t="s">
        <v>511</v>
      </c>
      <c r="B131" s="152" t="s">
        <v>512</v>
      </c>
    </row>
    <row r="132" spans="1:2" ht="24.95" customHeight="1" thickBot="1" x14ac:dyDescent="0.3">
      <c r="A132" s="151" t="s">
        <v>513</v>
      </c>
      <c r="B132" s="152" t="s">
        <v>514</v>
      </c>
    </row>
    <row r="133" spans="1:2" ht="24.95" customHeight="1" thickBot="1" x14ac:dyDescent="0.3">
      <c r="A133" s="151" t="s">
        <v>515</v>
      </c>
      <c r="B133" s="152" t="s">
        <v>516</v>
      </c>
    </row>
    <row r="134" spans="1:2" ht="24.95" customHeight="1" thickBot="1" x14ac:dyDescent="0.3">
      <c r="A134" s="151" t="s">
        <v>517</v>
      </c>
      <c r="B134" s="152" t="s">
        <v>245</v>
      </c>
    </row>
    <row r="135" spans="1:2" ht="24.95" customHeight="1" thickBot="1" x14ac:dyDescent="0.3">
      <c r="A135" s="151" t="s">
        <v>518</v>
      </c>
      <c r="B135" s="152" t="s">
        <v>519</v>
      </c>
    </row>
    <row r="136" spans="1:2" ht="24.95" customHeight="1" thickBot="1" x14ac:dyDescent="0.3">
      <c r="A136" s="151" t="s">
        <v>520</v>
      </c>
      <c r="B136" s="152" t="s">
        <v>521</v>
      </c>
    </row>
    <row r="137" spans="1:2" ht="24.95" customHeight="1" thickBot="1" x14ac:dyDescent="0.3">
      <c r="A137" s="151" t="s">
        <v>522</v>
      </c>
      <c r="B137" s="152" t="s">
        <v>523</v>
      </c>
    </row>
    <row r="138" spans="1:2" ht="24.95" customHeight="1" thickBot="1" x14ac:dyDescent="0.3">
      <c r="A138" s="151" t="s">
        <v>524</v>
      </c>
      <c r="B138" s="152" t="s">
        <v>525</v>
      </c>
    </row>
    <row r="139" spans="1:2" ht="24.95" customHeight="1" thickBot="1" x14ac:dyDescent="0.3">
      <c r="A139" s="151" t="s">
        <v>526</v>
      </c>
      <c r="B139" s="152" t="s">
        <v>527</v>
      </c>
    </row>
    <row r="140" spans="1:2" ht="26.25" thickBot="1" x14ac:dyDescent="0.3">
      <c r="A140" s="151" t="s">
        <v>528</v>
      </c>
      <c r="B140" s="152" t="s">
        <v>529</v>
      </c>
    </row>
    <row r="141" spans="1:2" ht="24.95" customHeight="1" thickBot="1" x14ac:dyDescent="0.3">
      <c r="A141" s="151" t="s">
        <v>530</v>
      </c>
      <c r="B141" s="152" t="s">
        <v>531</v>
      </c>
    </row>
    <row r="142" spans="1:2" ht="24.95" customHeight="1" thickBot="1" x14ac:dyDescent="0.3">
      <c r="A142" s="151" t="s">
        <v>258</v>
      </c>
      <c r="B142" s="152" t="s">
        <v>258</v>
      </c>
    </row>
    <row r="143" spans="1:2" ht="24.95" customHeight="1" thickBot="1" x14ac:dyDescent="0.3">
      <c r="A143" s="151" t="s">
        <v>532</v>
      </c>
      <c r="B143" s="152" t="s">
        <v>533</v>
      </c>
    </row>
    <row r="144" spans="1:2" ht="24.95" customHeight="1" thickBot="1" x14ac:dyDescent="0.3">
      <c r="A144" s="151" t="s">
        <v>534</v>
      </c>
      <c r="B144" s="152" t="s">
        <v>535</v>
      </c>
    </row>
    <row r="145" spans="1:2" ht="24.95" customHeight="1" thickBot="1" x14ac:dyDescent="0.3">
      <c r="A145" s="151" t="s">
        <v>536</v>
      </c>
      <c r="B145" s="152" t="s">
        <v>537</v>
      </c>
    </row>
    <row r="146" spans="1:2" ht="24.95" customHeight="1" thickBot="1" x14ac:dyDescent="0.3">
      <c r="A146" s="151" t="s">
        <v>538</v>
      </c>
      <c r="B146" s="152" t="s">
        <v>539</v>
      </c>
    </row>
    <row r="147" spans="1:2" ht="24.95" customHeight="1" thickBot="1" x14ac:dyDescent="0.3">
      <c r="A147" s="151" t="s">
        <v>540</v>
      </c>
      <c r="B147" s="152" t="s">
        <v>541</v>
      </c>
    </row>
    <row r="148" spans="1:2" ht="26.25" thickBot="1" x14ac:dyDescent="0.3">
      <c r="A148" s="151" t="s">
        <v>542</v>
      </c>
      <c r="B148" s="152" t="s">
        <v>543</v>
      </c>
    </row>
    <row r="149" spans="1:2" ht="24.95" customHeight="1" thickBot="1" x14ac:dyDescent="0.3">
      <c r="A149" s="151" t="s">
        <v>544</v>
      </c>
      <c r="B149" s="152" t="s">
        <v>545</v>
      </c>
    </row>
    <row r="150" spans="1:2" ht="24.95" customHeight="1" thickBot="1" x14ac:dyDescent="0.3">
      <c r="A150" s="151" t="s">
        <v>546</v>
      </c>
      <c r="B150" s="152" t="s">
        <v>547</v>
      </c>
    </row>
    <row r="151" spans="1:2" ht="24.95" customHeight="1" thickBot="1" x14ac:dyDescent="0.3">
      <c r="A151" s="151" t="s">
        <v>548</v>
      </c>
      <c r="B151" s="152" t="s">
        <v>549</v>
      </c>
    </row>
    <row r="152" spans="1:2" ht="24.95" customHeight="1" thickBot="1" x14ac:dyDescent="0.3">
      <c r="A152" s="151" t="s">
        <v>550</v>
      </c>
      <c r="B152" s="152" t="s">
        <v>551</v>
      </c>
    </row>
    <row r="153" spans="1:2" ht="24.95" customHeight="1" thickBot="1" x14ac:dyDescent="0.3">
      <c r="A153" s="151" t="s">
        <v>552</v>
      </c>
      <c r="B153" s="152" t="s">
        <v>277</v>
      </c>
    </row>
    <row r="154" spans="1:2" ht="24.95" customHeight="1" thickBot="1" x14ac:dyDescent="0.3">
      <c r="A154" s="151" t="s">
        <v>279</v>
      </c>
      <c r="B154" s="152" t="s">
        <v>553</v>
      </c>
    </row>
    <row r="155" spans="1:2" ht="24.95" customHeight="1" thickBot="1" x14ac:dyDescent="0.3">
      <c r="A155" s="151" t="s">
        <v>554</v>
      </c>
      <c r="B155" s="152" t="s">
        <v>281</v>
      </c>
    </row>
    <row r="156" spans="1:2" ht="24.95" customHeight="1" thickBot="1" x14ac:dyDescent="0.3">
      <c r="A156" s="151" t="s">
        <v>555</v>
      </c>
      <c r="B156" s="152" t="s">
        <v>556</v>
      </c>
    </row>
    <row r="157" spans="1:2" ht="24.95" customHeight="1" thickBot="1" x14ac:dyDescent="0.3">
      <c r="A157" s="151" t="s">
        <v>557</v>
      </c>
      <c r="B157" s="152" t="s">
        <v>558</v>
      </c>
    </row>
    <row r="158" spans="1:2" ht="24.95" customHeight="1" thickBot="1" x14ac:dyDescent="0.3">
      <c r="A158" s="151" t="s">
        <v>559</v>
      </c>
      <c r="B158" s="152" t="s">
        <v>559</v>
      </c>
    </row>
    <row r="159" spans="1:2" ht="24.95" customHeight="1" thickBot="1" x14ac:dyDescent="0.3">
      <c r="A159" s="151" t="s">
        <v>560</v>
      </c>
      <c r="B159" s="152" t="s">
        <v>560</v>
      </c>
    </row>
    <row r="160" spans="1:2" ht="24.95" customHeight="1" thickBot="1" x14ac:dyDescent="0.3">
      <c r="A160" s="151" t="s">
        <v>561</v>
      </c>
      <c r="B160" s="152" t="s">
        <v>562</v>
      </c>
    </row>
    <row r="161" spans="1:2" ht="24.95" customHeight="1" thickBot="1" x14ac:dyDescent="0.3">
      <c r="A161" s="151" t="s">
        <v>563</v>
      </c>
      <c r="B161" s="152" t="s">
        <v>564</v>
      </c>
    </row>
    <row r="162" spans="1:2" ht="24.95" customHeight="1" thickBot="1" x14ac:dyDescent="0.3">
      <c r="A162" s="151" t="s">
        <v>565</v>
      </c>
      <c r="B162" s="152" t="s">
        <v>566</v>
      </c>
    </row>
    <row r="163" spans="1:2" ht="24.95" customHeight="1" thickBot="1" x14ac:dyDescent="0.3">
      <c r="A163" s="151" t="s">
        <v>291</v>
      </c>
      <c r="B163" s="152" t="s">
        <v>291</v>
      </c>
    </row>
    <row r="164" spans="1:2" ht="24.95" customHeight="1" thickBot="1" x14ac:dyDescent="0.3">
      <c r="A164" s="151" t="s">
        <v>567</v>
      </c>
      <c r="B164" s="152" t="s">
        <v>568</v>
      </c>
    </row>
    <row r="165" spans="1:2" ht="24.95" customHeight="1" thickBot="1" x14ac:dyDescent="0.3">
      <c r="A165" s="151" t="s">
        <v>569</v>
      </c>
      <c r="B165" s="152" t="s">
        <v>570</v>
      </c>
    </row>
    <row r="166" spans="1:2" ht="24.95" customHeight="1" thickBot="1" x14ac:dyDescent="0.3">
      <c r="A166" s="151" t="s">
        <v>571</v>
      </c>
      <c r="B166" s="152" t="s">
        <v>571</v>
      </c>
    </row>
    <row r="167" spans="1:2" ht="24.95" customHeight="1" thickBot="1" x14ac:dyDescent="0.3">
      <c r="A167" s="151" t="s">
        <v>572</v>
      </c>
      <c r="B167" s="152" t="s">
        <v>573</v>
      </c>
    </row>
    <row r="168" spans="1:2" ht="24.95" customHeight="1" thickBot="1" x14ac:dyDescent="0.3">
      <c r="A168" s="151" t="s">
        <v>574</v>
      </c>
      <c r="B168" s="152" t="s">
        <v>575</v>
      </c>
    </row>
    <row r="169" spans="1:2" ht="24.95" customHeight="1" thickBot="1" x14ac:dyDescent="0.3">
      <c r="A169" s="151" t="s">
        <v>576</v>
      </c>
      <c r="B169" s="152" t="s">
        <v>577</v>
      </c>
    </row>
    <row r="170" spans="1:2" ht="24.95" customHeight="1" thickBot="1" x14ac:dyDescent="0.3">
      <c r="A170" s="151" t="s">
        <v>578</v>
      </c>
      <c r="B170" s="152" t="s">
        <v>579</v>
      </c>
    </row>
    <row r="171" spans="1:2" ht="26.25" thickBot="1" x14ac:dyDescent="0.3">
      <c r="A171" s="151" t="s">
        <v>580</v>
      </c>
      <c r="B171" s="152" t="s">
        <v>581</v>
      </c>
    </row>
    <row r="172" spans="1:2" ht="24.95" customHeight="1" thickBot="1" x14ac:dyDescent="0.3">
      <c r="A172" s="151" t="s">
        <v>582</v>
      </c>
      <c r="B172" s="152" t="s">
        <v>583</v>
      </c>
    </row>
    <row r="173" spans="1:2" ht="24.95" customHeight="1" thickBot="1" x14ac:dyDescent="0.3">
      <c r="A173" s="151" t="s">
        <v>584</v>
      </c>
      <c r="B173" s="152" t="s">
        <v>584</v>
      </c>
    </row>
    <row r="174" spans="1:2" ht="24.95" customHeight="1" thickBot="1" x14ac:dyDescent="0.3">
      <c r="A174" s="151" t="s">
        <v>585</v>
      </c>
      <c r="B174" s="152" t="s">
        <v>586</v>
      </c>
    </row>
    <row r="175" spans="1:2" ht="22.5" customHeight="1" thickBot="1" x14ac:dyDescent="0.3">
      <c r="A175" s="151" t="s">
        <v>587</v>
      </c>
      <c r="B175" s="152" t="s">
        <v>588</v>
      </c>
    </row>
  </sheetData>
  <pageMargins left="0.7" right="0.7" top="1" bottom="0.75" header="0.55000000000000004" footer="0.3"/>
  <pageSetup scale="7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DC3A-2AC4-4AC2-AF22-94AB56AEA95F}">
  <sheetPr>
    <tabColor theme="9" tint="0.59999389629810485"/>
    <pageSetUpPr fitToPage="1"/>
  </sheetPr>
  <dimension ref="A1:S27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875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760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743</v>
      </c>
      <c r="D9" t="s">
        <v>784</v>
      </c>
    </row>
    <row r="10" spans="1:19" x14ac:dyDescent="0.25">
      <c r="B10" s="1" t="s">
        <v>801</v>
      </c>
      <c r="D10" t="s">
        <v>805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25</v>
      </c>
      <c r="E13" s="18">
        <v>25</v>
      </c>
      <c r="F13" s="18">
        <v>25</v>
      </c>
      <c r="G13" s="18">
        <v>25</v>
      </c>
      <c r="H13" s="18">
        <v>25</v>
      </c>
      <c r="I13" s="18">
        <v>25</v>
      </c>
      <c r="J13" s="18">
        <v>25</v>
      </c>
      <c r="K13" s="18">
        <v>25</v>
      </c>
      <c r="L13" s="18">
        <v>25</v>
      </c>
      <c r="M13" s="18">
        <v>25</v>
      </c>
    </row>
    <row r="14" spans="1:19" x14ac:dyDescent="0.25">
      <c r="B14" s="225" t="s">
        <v>744</v>
      </c>
      <c r="C14" s="226"/>
      <c r="D14" s="8">
        <v>2.6395000000000002E-2</v>
      </c>
      <c r="E14" s="8">
        <v>2.6395000000000002E-2</v>
      </c>
      <c r="F14" s="8">
        <v>2.6395000000000002E-2</v>
      </c>
      <c r="G14" s="8">
        <v>2.6395000000000002E-2</v>
      </c>
      <c r="H14" s="8">
        <v>2.6395000000000002E-2</v>
      </c>
      <c r="I14" s="8">
        <v>2.6395000000000002E-2</v>
      </c>
      <c r="J14" s="8">
        <v>2.6395000000000002E-2</v>
      </c>
      <c r="K14" s="8">
        <v>2.6395000000000002E-2</v>
      </c>
      <c r="L14" s="8">
        <v>2.6395000000000002E-2</v>
      </c>
      <c r="M14" s="8">
        <v>2.6395000000000002E-2</v>
      </c>
      <c r="S14" s="9"/>
    </row>
    <row r="15" spans="1:19" x14ac:dyDescent="0.25">
      <c r="B15" s="225" t="s">
        <v>745</v>
      </c>
      <c r="C15" s="226"/>
      <c r="D15" s="8">
        <v>2.6395000000000002E-2</v>
      </c>
      <c r="E15" s="8">
        <v>2.6395000000000002E-2</v>
      </c>
      <c r="F15" s="8">
        <v>2.6395000000000002E-2</v>
      </c>
      <c r="G15" s="8">
        <v>2.6395000000000002E-2</v>
      </c>
      <c r="H15" s="8">
        <v>2.6395000000000002E-2</v>
      </c>
      <c r="I15" s="8">
        <v>2.6395000000000002E-2</v>
      </c>
      <c r="J15" s="8">
        <v>2.6395000000000002E-2</v>
      </c>
      <c r="K15" s="8">
        <v>2.6395000000000002E-2</v>
      </c>
      <c r="L15" s="8">
        <v>2.6395000000000002E-2</v>
      </c>
      <c r="M15" s="8">
        <v>2.6395000000000002E-2</v>
      </c>
    </row>
    <row r="16" spans="1:19" x14ac:dyDescent="0.25">
      <c r="B16" s="225" t="s">
        <v>746</v>
      </c>
      <c r="C16" s="226"/>
      <c r="D16" s="8">
        <v>6.4165282545000007E-2</v>
      </c>
      <c r="E16" s="8">
        <v>6.4165282545000007E-2</v>
      </c>
      <c r="F16" s="8">
        <v>6.4165282545000007E-2</v>
      </c>
      <c r="G16" s="8">
        <v>6.4165282545000007E-2</v>
      </c>
      <c r="H16" s="8">
        <v>6.4165282545000007E-2</v>
      </c>
      <c r="I16" s="8">
        <v>6.4165282545000007E-2</v>
      </c>
      <c r="J16" s="8">
        <v>6.4165282545000007E-2</v>
      </c>
      <c r="K16" s="8">
        <v>6.4165282545000007E-2</v>
      </c>
      <c r="L16" s="8">
        <v>6.4165282545000007E-2</v>
      </c>
      <c r="M16" s="8">
        <v>6.4165282545000007E-2</v>
      </c>
    </row>
    <row r="17" spans="2:13" x14ac:dyDescent="0.25">
      <c r="B17" s="227" t="s">
        <v>747</v>
      </c>
      <c r="C17" s="227"/>
      <c r="D17" s="7">
        <v>20000</v>
      </c>
      <c r="E17" s="7">
        <v>20000</v>
      </c>
      <c r="F17" s="7">
        <v>20000</v>
      </c>
      <c r="G17" s="7">
        <v>20000</v>
      </c>
      <c r="H17" s="7">
        <v>20000</v>
      </c>
      <c r="I17" s="7">
        <v>20000</v>
      </c>
      <c r="J17" s="7">
        <v>20000</v>
      </c>
      <c r="K17" s="7">
        <v>20000</v>
      </c>
      <c r="L17" s="7">
        <v>20000</v>
      </c>
      <c r="M17" s="7">
        <v>20000</v>
      </c>
    </row>
    <row r="21" spans="2:13" x14ac:dyDescent="0.25">
      <c r="B21" s="2" t="s">
        <v>748</v>
      </c>
    </row>
    <row r="22" spans="2:13" x14ac:dyDescent="0.25">
      <c r="B22" t="s">
        <v>761</v>
      </c>
    </row>
    <row r="27" spans="2:13" x14ac:dyDescent="0.25">
      <c r="B27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5B13-3283-4A45-834B-E99CEFF7AE88}">
  <sheetPr>
    <tabColor theme="9" tint="0.59999389629810485"/>
    <pageSetUpPr fitToPage="1"/>
  </sheetPr>
  <dimension ref="A1:S33"/>
  <sheetViews>
    <sheetView workbookViewId="0">
      <selection activeCell="A2" sqref="A2"/>
    </sheetView>
  </sheetViews>
  <sheetFormatPr defaultRowHeight="15" x14ac:dyDescent="0.25"/>
  <cols>
    <col min="1" max="1" width="3.85546875" customWidth="1"/>
    <col min="2" max="2" width="19.140625" customWidth="1"/>
    <col min="4" max="4" width="12.5703125" bestFit="1" customWidth="1"/>
    <col min="5" max="5" width="11.5703125" bestFit="1" customWidth="1"/>
    <col min="6" max="12" width="12.5703125" bestFit="1" customWidth="1"/>
    <col min="13" max="13" width="12.7109375" customWidth="1"/>
  </cols>
  <sheetData>
    <row r="1" spans="1:19" x14ac:dyDescent="0.25">
      <c r="A1" s="243" t="s">
        <v>876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1" t="s">
        <v>742</v>
      </c>
      <c r="C7" t="s">
        <v>780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9" spans="1:19" x14ac:dyDescent="0.25">
      <c r="B9" s="1" t="s">
        <v>766</v>
      </c>
      <c r="D9" t="s">
        <v>861</v>
      </c>
    </row>
    <row r="10" spans="1:19" x14ac:dyDescent="0.25">
      <c r="B10" s="1" t="s">
        <v>801</v>
      </c>
      <c r="D10" s="134" t="s">
        <v>803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5" t="s">
        <v>6</v>
      </c>
      <c r="C13" s="226"/>
      <c r="D13" s="18">
        <v>1089.67911644984</v>
      </c>
      <c r="E13" s="18">
        <v>1080.6568415189508</v>
      </c>
      <c r="F13" s="18">
        <v>1072.43721155855</v>
      </c>
      <c r="G13" s="18">
        <v>1064.8424961849532</v>
      </c>
      <c r="H13" s="18">
        <v>1057.8963313221764</v>
      </c>
      <c r="I13" s="18">
        <v>1051.547381213438</v>
      </c>
      <c r="J13" s="18">
        <v>1045.7779085607292</v>
      </c>
      <c r="K13" s="18">
        <v>1040.5766769336851</v>
      </c>
      <c r="L13" s="18">
        <v>1035.9361412031444</v>
      </c>
      <c r="M13" s="18">
        <v>1031.7923966383319</v>
      </c>
    </row>
    <row r="14" spans="1:19" x14ac:dyDescent="0.25">
      <c r="B14" s="225" t="s">
        <v>744</v>
      </c>
      <c r="C14" s="226"/>
      <c r="D14" s="8">
        <v>1.150483211147741</v>
      </c>
      <c r="E14" s="8">
        <v>1.1409574932757085</v>
      </c>
      <c r="F14" s="8">
        <v>1.1322792079635171</v>
      </c>
      <c r="G14" s="8">
        <v>1.1242607074720736</v>
      </c>
      <c r="H14" s="8">
        <v>1.1169269466099538</v>
      </c>
      <c r="I14" s="8">
        <v>1.1102237250851479</v>
      </c>
      <c r="J14" s="8">
        <v>1.104132315858418</v>
      </c>
      <c r="K14" s="8">
        <v>1.0986408555065847</v>
      </c>
      <c r="L14" s="8">
        <v>1.09374137788228</v>
      </c>
      <c r="M14" s="8">
        <v>1.0893664123707507</v>
      </c>
      <c r="S14" s="9"/>
    </row>
    <row r="15" spans="1:19" x14ac:dyDescent="0.25">
      <c r="B15" s="225" t="s">
        <v>745</v>
      </c>
      <c r="C15" s="226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9" x14ac:dyDescent="0.25">
      <c r="B16" s="225" t="s">
        <v>746</v>
      </c>
      <c r="C16" s="226"/>
      <c r="D16" s="8">
        <v>1.1487811323678463E-3</v>
      </c>
      <c r="E16" s="8">
        <v>1.1392695072892556E-3</v>
      </c>
      <c r="F16" s="8">
        <v>1.1306040610390626E-3</v>
      </c>
      <c r="G16" s="8">
        <v>1.1225974234930327E-3</v>
      </c>
      <c r="H16" s="8">
        <v>1.1152745125404286E-3</v>
      </c>
      <c r="I16" s="8">
        <v>1.1085812080756925E-3</v>
      </c>
      <c r="J16" s="8">
        <v>1.1024988107652459E-3</v>
      </c>
      <c r="K16" s="8">
        <v>1.0970154747372144E-3</v>
      </c>
      <c r="L16" s="8">
        <v>1.0921232456297205E-3</v>
      </c>
      <c r="M16" s="8">
        <v>1.0877547526472017E-3</v>
      </c>
    </row>
    <row r="17" spans="2:13" x14ac:dyDescent="0.25">
      <c r="B17" s="227" t="s">
        <v>747</v>
      </c>
      <c r="C17" s="227"/>
      <c r="D17" s="7">
        <v>2758903.5931222751</v>
      </c>
      <c r="E17" s="7">
        <v>2749795.7394760633</v>
      </c>
      <c r="F17" s="7">
        <v>2738657.1362069962</v>
      </c>
      <c r="G17" s="7">
        <v>2726489.4075109949</v>
      </c>
      <c r="H17" s="7">
        <v>2713293.6051250594</v>
      </c>
      <c r="I17" s="7">
        <v>2700834.8068163395</v>
      </c>
      <c r="J17" s="7">
        <v>2687582.4677192732</v>
      </c>
      <c r="K17" s="7">
        <v>2674570.8897440708</v>
      </c>
      <c r="L17" s="7">
        <v>2661745.8289842051</v>
      </c>
      <c r="M17" s="7">
        <v>2648823.7964775767</v>
      </c>
    </row>
    <row r="21" spans="2:13" x14ac:dyDescent="0.25">
      <c r="B21" s="2" t="s">
        <v>748</v>
      </c>
    </row>
    <row r="22" spans="2:13" x14ac:dyDescent="0.25">
      <c r="B22" t="s">
        <v>749</v>
      </c>
    </row>
    <row r="27" spans="2:13" x14ac:dyDescent="0.25">
      <c r="B27" s="1" t="s">
        <v>752</v>
      </c>
    </row>
    <row r="28" spans="2:13" x14ac:dyDescent="0.25">
      <c r="B28" s="136" t="s">
        <v>823</v>
      </c>
      <c r="C28" s="4" t="s">
        <v>736</v>
      </c>
      <c r="D28" s="4" t="s">
        <v>740</v>
      </c>
      <c r="E28" s="4" t="s">
        <v>800</v>
      </c>
    </row>
    <row r="29" spans="2:13" x14ac:dyDescent="0.25">
      <c r="B29" s="3" t="s">
        <v>753</v>
      </c>
      <c r="C29" s="140">
        <v>3036.4283796702375</v>
      </c>
      <c r="D29" s="140">
        <v>3036.4283796702375</v>
      </c>
      <c r="E29" s="140">
        <v>8790.7095987747452</v>
      </c>
    </row>
    <row r="30" spans="2:13" x14ac:dyDescent="0.25">
      <c r="B30" s="3" t="s">
        <v>754</v>
      </c>
      <c r="C30" s="140">
        <v>7813.2217699993398</v>
      </c>
      <c r="D30" s="140">
        <v>2631.3282400831995</v>
      </c>
      <c r="E30" s="140">
        <v>2237.584254174551</v>
      </c>
    </row>
    <row r="31" spans="2:13" x14ac:dyDescent="0.25">
      <c r="B31" s="3" t="s">
        <v>755</v>
      </c>
      <c r="C31" s="141">
        <v>0.38862692869275794</v>
      </c>
      <c r="D31" s="141">
        <v>1.1539527199290915</v>
      </c>
      <c r="E31" s="142">
        <v>3.9286608235530576</v>
      </c>
    </row>
    <row r="33" spans="2:2" x14ac:dyDescent="0.25">
      <c r="B33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53012-B5E4-4D73-8B0B-9637B7D94131}">
  <sheetPr>
    <pageSetUpPr fitToPage="1"/>
  </sheetPr>
  <dimension ref="A1:S30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1.7109375" style="120" customWidth="1"/>
    <col min="2" max="2" width="41" style="120" customWidth="1"/>
    <col min="3" max="3" width="1.7109375" style="120" customWidth="1"/>
    <col min="4" max="4" width="41" style="120" customWidth="1"/>
    <col min="5" max="5" width="45.7109375" style="120" customWidth="1"/>
    <col min="6" max="6" width="32.28515625" style="165" customWidth="1"/>
    <col min="7" max="19" width="9.140625" style="165"/>
    <col min="20" max="16384" width="9.140625" style="149"/>
  </cols>
  <sheetData>
    <row r="1" spans="1:6" x14ac:dyDescent="0.25">
      <c r="A1" s="243" t="s">
        <v>877</v>
      </c>
    </row>
    <row r="2" spans="1:6" x14ac:dyDescent="0.25">
      <c r="A2" s="243" t="s">
        <v>866</v>
      </c>
    </row>
    <row r="3" spans="1:6" x14ac:dyDescent="0.25">
      <c r="E3" s="6" t="s">
        <v>73</v>
      </c>
    </row>
    <row r="4" spans="1:6" x14ac:dyDescent="0.25">
      <c r="E4" s="6" t="s">
        <v>785</v>
      </c>
    </row>
    <row r="5" spans="1:6" x14ac:dyDescent="0.25">
      <c r="E5" s="6" t="s">
        <v>786</v>
      </c>
    </row>
    <row r="7" spans="1:6" ht="15.75" thickBot="1" x14ac:dyDescent="0.3"/>
    <row r="8" spans="1:6" ht="25.5" customHeight="1" thickBot="1" x14ac:dyDescent="0.3">
      <c r="A8" s="236" t="s">
        <v>787</v>
      </c>
      <c r="B8" s="237"/>
      <c r="C8" s="237"/>
      <c r="D8" s="237"/>
      <c r="E8" s="237"/>
      <c r="F8" s="238"/>
    </row>
    <row r="9" spans="1:6" ht="21.75" customHeight="1" thickBot="1" x14ac:dyDescent="0.3">
      <c r="A9" s="241" t="s">
        <v>788</v>
      </c>
      <c r="B9" s="239"/>
      <c r="C9" s="239" t="s">
        <v>789</v>
      </c>
      <c r="D9" s="239"/>
      <c r="E9" s="234" t="s">
        <v>790</v>
      </c>
      <c r="F9" s="235"/>
    </row>
    <row r="10" spans="1:6" ht="23.25" customHeight="1" thickBot="1" x14ac:dyDescent="0.3">
      <c r="A10" s="242"/>
      <c r="B10" s="240"/>
      <c r="C10" s="240"/>
      <c r="D10" s="240"/>
      <c r="E10" s="173" t="s">
        <v>827</v>
      </c>
      <c r="F10" s="174" t="s">
        <v>828</v>
      </c>
    </row>
    <row r="11" spans="1:6" x14ac:dyDescent="0.25">
      <c r="A11" s="123" t="s">
        <v>791</v>
      </c>
      <c r="B11" s="175"/>
      <c r="C11" s="126" t="s">
        <v>791</v>
      </c>
      <c r="D11" s="176"/>
      <c r="E11" s="177"/>
      <c r="F11" s="232" t="s">
        <v>793</v>
      </c>
    </row>
    <row r="12" spans="1:6" x14ac:dyDescent="0.25">
      <c r="A12" s="124"/>
      <c r="B12" s="178" t="s">
        <v>792</v>
      </c>
      <c r="C12" s="124"/>
      <c r="D12" s="179" t="s">
        <v>792</v>
      </c>
      <c r="E12" s="167" t="s">
        <v>793</v>
      </c>
      <c r="F12" s="233"/>
    </row>
    <row r="13" spans="1:6" x14ac:dyDescent="0.25">
      <c r="A13" s="124"/>
      <c r="B13" s="178" t="s">
        <v>859</v>
      </c>
      <c r="C13" s="124"/>
      <c r="D13" s="179" t="s">
        <v>859</v>
      </c>
      <c r="E13" s="167" t="s">
        <v>793</v>
      </c>
      <c r="F13" s="168" t="s">
        <v>829</v>
      </c>
    </row>
    <row r="14" spans="1:6" x14ac:dyDescent="0.25">
      <c r="A14" s="124"/>
      <c r="B14" s="178" t="s">
        <v>43</v>
      </c>
      <c r="C14" s="124"/>
      <c r="D14" s="179" t="s">
        <v>43</v>
      </c>
      <c r="E14" s="167" t="s">
        <v>793</v>
      </c>
      <c r="F14" s="168" t="s">
        <v>793</v>
      </c>
    </row>
    <row r="15" spans="1:6" x14ac:dyDescent="0.25">
      <c r="A15" s="124"/>
      <c r="B15" s="178" t="s">
        <v>860</v>
      </c>
      <c r="C15" s="124"/>
      <c r="D15" s="179" t="s">
        <v>860</v>
      </c>
      <c r="E15" s="167" t="s">
        <v>793</v>
      </c>
      <c r="F15" s="168" t="s">
        <v>793</v>
      </c>
    </row>
    <row r="16" spans="1:6" x14ac:dyDescent="0.25">
      <c r="A16" s="124"/>
      <c r="B16" s="178" t="s">
        <v>45</v>
      </c>
      <c r="C16" s="124"/>
      <c r="D16" s="179" t="s">
        <v>45</v>
      </c>
      <c r="E16" s="169" t="s">
        <v>793</v>
      </c>
      <c r="F16" s="168" t="s">
        <v>793</v>
      </c>
    </row>
    <row r="17" spans="1:6" x14ac:dyDescent="0.25">
      <c r="A17" s="124"/>
      <c r="B17" s="178" t="s">
        <v>46</v>
      </c>
      <c r="C17" s="124"/>
      <c r="D17" s="179" t="s">
        <v>46</v>
      </c>
      <c r="E17" s="167" t="s">
        <v>793</v>
      </c>
      <c r="F17" s="168" t="s">
        <v>16</v>
      </c>
    </row>
    <row r="18" spans="1:6" ht="15.75" thickBot="1" x14ac:dyDescent="0.3">
      <c r="A18" s="122"/>
      <c r="B18" s="199"/>
      <c r="C18" s="127"/>
      <c r="D18" s="180" t="s">
        <v>794</v>
      </c>
      <c r="E18" s="167" t="s">
        <v>795</v>
      </c>
      <c r="F18" s="168" t="s">
        <v>795</v>
      </c>
    </row>
    <row r="19" spans="1:6" x14ac:dyDescent="0.25">
      <c r="A19" s="126" t="s">
        <v>796</v>
      </c>
      <c r="B19" s="181"/>
      <c r="C19" s="125" t="s">
        <v>796</v>
      </c>
      <c r="D19" s="182"/>
      <c r="E19" s="167"/>
      <c r="F19" s="168"/>
    </row>
    <row r="20" spans="1:6" x14ac:dyDescent="0.25">
      <c r="A20" s="124"/>
      <c r="B20" s="178" t="s">
        <v>797</v>
      </c>
      <c r="C20" s="124"/>
      <c r="D20" s="178" t="s">
        <v>797</v>
      </c>
      <c r="E20" s="167" t="s">
        <v>793</v>
      </c>
      <c r="F20" s="168" t="s">
        <v>793</v>
      </c>
    </row>
    <row r="21" spans="1:6" x14ac:dyDescent="0.25">
      <c r="A21" s="124"/>
      <c r="B21" s="178" t="s">
        <v>757</v>
      </c>
      <c r="C21" s="124"/>
      <c r="D21" s="178" t="s">
        <v>757</v>
      </c>
      <c r="E21" s="167" t="s">
        <v>793</v>
      </c>
      <c r="F21" s="168" t="s">
        <v>793</v>
      </c>
    </row>
    <row r="22" spans="1:6" x14ac:dyDescent="0.25">
      <c r="A22" s="124"/>
      <c r="B22" s="178" t="s">
        <v>20</v>
      </c>
      <c r="C22" s="124"/>
      <c r="D22" s="178" t="s">
        <v>20</v>
      </c>
      <c r="E22" s="167" t="s">
        <v>793</v>
      </c>
      <c r="F22" s="168" t="s">
        <v>793</v>
      </c>
    </row>
    <row r="23" spans="1:6" x14ac:dyDescent="0.25">
      <c r="A23" s="124"/>
      <c r="B23" s="178" t="s">
        <v>798</v>
      </c>
      <c r="C23" s="124"/>
      <c r="D23" s="178" t="s">
        <v>798</v>
      </c>
      <c r="E23" s="167" t="s">
        <v>793</v>
      </c>
      <c r="F23" s="168" t="s">
        <v>793</v>
      </c>
    </row>
    <row r="24" spans="1:6" ht="75" x14ac:dyDescent="0.25">
      <c r="A24" s="124"/>
      <c r="B24" s="178" t="s">
        <v>59</v>
      </c>
      <c r="C24" s="124"/>
      <c r="D24" s="178" t="s">
        <v>59</v>
      </c>
      <c r="E24" s="169" t="s">
        <v>858</v>
      </c>
      <c r="F24" s="166" t="s">
        <v>830</v>
      </c>
    </row>
    <row r="25" spans="1:6" ht="60" x14ac:dyDescent="0.25">
      <c r="A25" s="124"/>
      <c r="B25" s="178" t="s">
        <v>65</v>
      </c>
      <c r="C25" s="124"/>
      <c r="D25" s="178" t="s">
        <v>65</v>
      </c>
      <c r="E25" s="167" t="s">
        <v>857</v>
      </c>
      <c r="F25" s="170" t="s">
        <v>831</v>
      </c>
    </row>
    <row r="26" spans="1:6" ht="15.75" thickBot="1" x14ac:dyDescent="0.3">
      <c r="A26" s="124"/>
      <c r="B26" s="178" t="s">
        <v>70</v>
      </c>
      <c r="C26" s="124"/>
      <c r="D26" s="178" t="s">
        <v>70</v>
      </c>
      <c r="E26" s="171" t="s">
        <v>793</v>
      </c>
      <c r="F26" s="171" t="s">
        <v>793</v>
      </c>
    </row>
    <row r="27" spans="1:6" x14ac:dyDescent="0.25">
      <c r="A27" s="123" t="s">
        <v>799</v>
      </c>
      <c r="B27" s="183"/>
      <c r="C27" s="123" t="s">
        <v>799</v>
      </c>
      <c r="D27" s="181"/>
      <c r="E27" s="228" t="s">
        <v>793</v>
      </c>
      <c r="F27" s="230" t="s">
        <v>793</v>
      </c>
    </row>
    <row r="28" spans="1:6" ht="30.75" thickBot="1" x14ac:dyDescent="0.3">
      <c r="A28" s="122"/>
      <c r="B28" s="172" t="s">
        <v>71</v>
      </c>
      <c r="C28" s="122"/>
      <c r="D28" s="172" t="s">
        <v>71</v>
      </c>
      <c r="E28" s="229"/>
      <c r="F28" s="231"/>
    </row>
    <row r="29" spans="1:6" x14ac:dyDescent="0.25">
      <c r="F29" s="155"/>
    </row>
    <row r="30" spans="1:6" x14ac:dyDescent="0.25">
      <c r="A30" s="121"/>
    </row>
  </sheetData>
  <mergeCells count="7">
    <mergeCell ref="E27:E28"/>
    <mergeCell ref="F27:F28"/>
    <mergeCell ref="F11:F12"/>
    <mergeCell ref="E9:F9"/>
    <mergeCell ref="A8:F8"/>
    <mergeCell ref="C9:D10"/>
    <mergeCell ref="A9:B10"/>
  </mergeCells>
  <printOptions horizontalCentered="1"/>
  <pageMargins left="0.7" right="0.7" top="1" bottom="0.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E9024-FB88-4207-A43C-8B10BB9DD137}">
  <sheetPr>
    <pageSetUpPr fitToPage="1"/>
  </sheetPr>
  <dimension ref="A1:B121"/>
  <sheetViews>
    <sheetView topLeftCell="A109" workbookViewId="0">
      <selection activeCell="A2" sqref="A1:A2"/>
    </sheetView>
  </sheetViews>
  <sheetFormatPr defaultColWidth="9.140625" defaultRowHeight="15" x14ac:dyDescent="0.25"/>
  <cols>
    <col min="1" max="1" width="58" style="149" bestFit="1" customWidth="1"/>
    <col min="2" max="2" width="71.5703125" style="150" customWidth="1"/>
    <col min="3" max="16384" width="9.140625" style="149"/>
  </cols>
  <sheetData>
    <row r="1" spans="1:2" x14ac:dyDescent="0.25">
      <c r="A1" s="243" t="s">
        <v>867</v>
      </c>
    </row>
    <row r="2" spans="1:2" x14ac:dyDescent="0.25">
      <c r="A2" s="243" t="s">
        <v>866</v>
      </c>
    </row>
    <row r="4" spans="1:2" x14ac:dyDescent="0.25">
      <c r="B4" s="119" t="s">
        <v>73</v>
      </c>
    </row>
    <row r="5" spans="1:2" x14ac:dyDescent="0.25">
      <c r="B5" s="119" t="s">
        <v>74</v>
      </c>
    </row>
    <row r="6" spans="1:2" x14ac:dyDescent="0.25">
      <c r="B6" s="119" t="s">
        <v>589</v>
      </c>
    </row>
    <row r="8" spans="1:2" ht="15.75" thickBot="1" x14ac:dyDescent="0.3">
      <c r="A8" s="185" t="s">
        <v>590</v>
      </c>
    </row>
    <row r="9" spans="1:2" ht="24.75" customHeight="1" thickBot="1" x14ac:dyDescent="0.3">
      <c r="A9" s="164" t="s">
        <v>77</v>
      </c>
      <c r="B9" s="162" t="s">
        <v>78</v>
      </c>
    </row>
    <row r="10" spans="1:2" ht="24.95" customHeight="1" thickBot="1" x14ac:dyDescent="0.3">
      <c r="A10" s="151" t="s">
        <v>305</v>
      </c>
      <c r="B10" s="152" t="s">
        <v>306</v>
      </c>
    </row>
    <row r="11" spans="1:2" ht="24.95" customHeight="1" thickBot="1" x14ac:dyDescent="0.3">
      <c r="A11" s="151" t="s">
        <v>307</v>
      </c>
      <c r="B11" s="152" t="s">
        <v>308</v>
      </c>
    </row>
    <row r="12" spans="1:2" ht="24.95" customHeight="1" thickBot="1" x14ac:dyDescent="0.3">
      <c r="A12" s="151" t="s">
        <v>309</v>
      </c>
      <c r="B12" s="152" t="s">
        <v>310</v>
      </c>
    </row>
    <row r="13" spans="1:2" ht="24.95" customHeight="1" thickBot="1" x14ac:dyDescent="0.3">
      <c r="A13" s="151" t="s">
        <v>591</v>
      </c>
      <c r="B13" s="152" t="s">
        <v>592</v>
      </c>
    </row>
    <row r="14" spans="1:2" ht="24.95" customHeight="1" thickBot="1" x14ac:dyDescent="0.3">
      <c r="A14" s="151" t="s">
        <v>311</v>
      </c>
      <c r="B14" s="152" t="s">
        <v>311</v>
      </c>
    </row>
    <row r="15" spans="1:2" ht="24.95" customHeight="1" thickBot="1" x14ac:dyDescent="0.3">
      <c r="A15" s="151" t="s">
        <v>312</v>
      </c>
      <c r="B15" s="152" t="s">
        <v>313</v>
      </c>
    </row>
    <row r="16" spans="1:2" ht="24.95" customHeight="1" thickBot="1" x14ac:dyDescent="0.3">
      <c r="A16" s="151" t="s">
        <v>593</v>
      </c>
      <c r="B16" s="152" t="s">
        <v>315</v>
      </c>
    </row>
    <row r="17" spans="1:2" ht="24.95" customHeight="1" thickBot="1" x14ac:dyDescent="0.3">
      <c r="A17" s="151" t="s">
        <v>594</v>
      </c>
      <c r="B17" s="152" t="s">
        <v>316</v>
      </c>
    </row>
    <row r="18" spans="1:2" ht="24.95" customHeight="1" thickBot="1" x14ac:dyDescent="0.3">
      <c r="A18" s="151" t="s">
        <v>595</v>
      </c>
      <c r="B18" s="152" t="s">
        <v>322</v>
      </c>
    </row>
    <row r="19" spans="1:2" ht="24.95" customHeight="1" thickBot="1" x14ac:dyDescent="0.3">
      <c r="A19" s="151" t="s">
        <v>319</v>
      </c>
      <c r="B19" s="152" t="s">
        <v>320</v>
      </c>
    </row>
    <row r="20" spans="1:2" ht="24.95" customHeight="1" thickBot="1" x14ac:dyDescent="0.3">
      <c r="A20" s="151" t="s">
        <v>325</v>
      </c>
      <c r="B20" s="152" t="s">
        <v>596</v>
      </c>
    </row>
    <row r="21" spans="1:2" ht="24.95" customHeight="1" thickBot="1" x14ac:dyDescent="0.3">
      <c r="A21" s="151" t="s">
        <v>327</v>
      </c>
      <c r="B21" s="152" t="s">
        <v>328</v>
      </c>
    </row>
    <row r="22" spans="1:2" ht="24.95" customHeight="1" thickBot="1" x14ac:dyDescent="0.3">
      <c r="A22" s="151" t="s">
        <v>332</v>
      </c>
      <c r="B22" s="152" t="s">
        <v>333</v>
      </c>
    </row>
    <row r="23" spans="1:2" ht="24.95" customHeight="1" thickBot="1" x14ac:dyDescent="0.3">
      <c r="A23" s="151" t="s">
        <v>597</v>
      </c>
      <c r="B23" s="152" t="s">
        <v>598</v>
      </c>
    </row>
    <row r="24" spans="1:2" ht="24.95" customHeight="1" thickBot="1" x14ac:dyDescent="0.3">
      <c r="A24" s="151" t="s">
        <v>599</v>
      </c>
      <c r="B24" s="152" t="s">
        <v>600</v>
      </c>
    </row>
    <row r="25" spans="1:2" ht="24.95" customHeight="1" thickBot="1" x14ac:dyDescent="0.3">
      <c r="A25" s="151" t="s">
        <v>601</v>
      </c>
      <c r="B25" s="152" t="s">
        <v>602</v>
      </c>
    </row>
    <row r="26" spans="1:2" ht="24.95" customHeight="1" thickBot="1" x14ac:dyDescent="0.3">
      <c r="A26" s="151" t="s">
        <v>603</v>
      </c>
      <c r="B26" s="152" t="s">
        <v>604</v>
      </c>
    </row>
    <row r="27" spans="1:2" ht="24.95" customHeight="1" thickBot="1" x14ac:dyDescent="0.3">
      <c r="A27" s="151" t="s">
        <v>605</v>
      </c>
      <c r="B27" s="152" t="s">
        <v>606</v>
      </c>
    </row>
    <row r="28" spans="1:2" ht="24.95" customHeight="1" thickBot="1" x14ac:dyDescent="0.3">
      <c r="A28" s="151" t="s">
        <v>607</v>
      </c>
      <c r="B28" s="152" t="s">
        <v>342</v>
      </c>
    </row>
    <row r="29" spans="1:2" ht="15.75" thickBot="1" x14ac:dyDescent="0.3">
      <c r="A29" s="151" t="s">
        <v>608</v>
      </c>
      <c r="B29" s="152" t="s">
        <v>609</v>
      </c>
    </row>
    <row r="30" spans="1:2" ht="24.95" customHeight="1" thickBot="1" x14ac:dyDescent="0.3">
      <c r="A30" s="151" t="s">
        <v>345</v>
      </c>
      <c r="B30" s="152" t="s">
        <v>346</v>
      </c>
    </row>
    <row r="31" spans="1:2" ht="24.95" customHeight="1" thickBot="1" x14ac:dyDescent="0.3">
      <c r="A31" s="151" t="s">
        <v>349</v>
      </c>
      <c r="B31" s="152" t="s">
        <v>350</v>
      </c>
    </row>
    <row r="32" spans="1:2" ht="24.95" customHeight="1" thickBot="1" x14ac:dyDescent="0.3">
      <c r="A32" s="151" t="s">
        <v>351</v>
      </c>
      <c r="B32" s="152" t="s">
        <v>352</v>
      </c>
    </row>
    <row r="33" spans="1:2" ht="24.95" customHeight="1" thickBot="1" x14ac:dyDescent="0.3">
      <c r="A33" s="151" t="s">
        <v>610</v>
      </c>
      <c r="B33" s="152" t="s">
        <v>611</v>
      </c>
    </row>
    <row r="34" spans="1:2" ht="24.95" customHeight="1" thickBot="1" x14ac:dyDescent="0.3">
      <c r="A34" s="151" t="s">
        <v>612</v>
      </c>
      <c r="B34" s="152" t="s">
        <v>613</v>
      </c>
    </row>
    <row r="35" spans="1:2" ht="24.95" customHeight="1" thickBot="1" x14ac:dyDescent="0.3">
      <c r="A35" s="151" t="s">
        <v>360</v>
      </c>
      <c r="B35" s="152" t="s">
        <v>361</v>
      </c>
    </row>
    <row r="36" spans="1:2" ht="24.95" customHeight="1" thickBot="1" x14ac:dyDescent="0.3">
      <c r="A36" s="151" t="s">
        <v>367</v>
      </c>
      <c r="B36" s="152" t="s">
        <v>367</v>
      </c>
    </row>
    <row r="37" spans="1:2" ht="24.95" customHeight="1" thickBot="1" x14ac:dyDescent="0.3">
      <c r="A37" s="151" t="s">
        <v>614</v>
      </c>
      <c r="B37" s="152" t="s">
        <v>615</v>
      </c>
    </row>
    <row r="38" spans="1:2" ht="24.95" customHeight="1" thickBot="1" x14ac:dyDescent="0.3">
      <c r="A38" s="151" t="s">
        <v>375</v>
      </c>
      <c r="B38" s="152" t="s">
        <v>376</v>
      </c>
    </row>
    <row r="39" spans="1:2" ht="24.95" customHeight="1" thickBot="1" x14ac:dyDescent="0.3">
      <c r="A39" s="151" t="s">
        <v>616</v>
      </c>
      <c r="B39" s="152" t="s">
        <v>617</v>
      </c>
    </row>
    <row r="40" spans="1:2" ht="24.95" customHeight="1" thickBot="1" x14ac:dyDescent="0.3">
      <c r="A40" s="151" t="s">
        <v>618</v>
      </c>
      <c r="B40" s="152" t="s">
        <v>619</v>
      </c>
    </row>
    <row r="41" spans="1:2" ht="24.95" customHeight="1" thickBot="1" x14ac:dyDescent="0.3">
      <c r="A41" s="151" t="s">
        <v>620</v>
      </c>
      <c r="B41" s="152" t="s">
        <v>621</v>
      </c>
    </row>
    <row r="42" spans="1:2" ht="24.95" customHeight="1" thickBot="1" x14ac:dyDescent="0.3">
      <c r="A42" s="151" t="s">
        <v>622</v>
      </c>
      <c r="B42" s="152" t="s">
        <v>378</v>
      </c>
    </row>
    <row r="43" spans="1:2" ht="24.95" customHeight="1" thickBot="1" x14ac:dyDescent="0.3">
      <c r="A43" s="151" t="s">
        <v>405</v>
      </c>
      <c r="B43" s="152" t="s">
        <v>406</v>
      </c>
    </row>
    <row r="44" spans="1:2" ht="24.95" customHeight="1" thickBot="1" x14ac:dyDescent="0.3">
      <c r="A44" s="151" t="s">
        <v>623</v>
      </c>
      <c r="B44" s="152" t="s">
        <v>181</v>
      </c>
    </row>
    <row r="45" spans="1:2" ht="24.95" customHeight="1" thickBot="1" x14ac:dyDescent="0.3">
      <c r="A45" s="151" t="s">
        <v>421</v>
      </c>
      <c r="B45" s="152" t="s">
        <v>187</v>
      </c>
    </row>
    <row r="46" spans="1:2" ht="24.95" customHeight="1" thickBot="1" x14ac:dyDescent="0.3">
      <c r="A46" s="151" t="s">
        <v>422</v>
      </c>
      <c r="B46" s="152" t="s">
        <v>624</v>
      </c>
    </row>
    <row r="47" spans="1:2" ht="24.95" customHeight="1" thickBot="1" x14ac:dyDescent="0.3">
      <c r="A47" s="151" t="s">
        <v>426</v>
      </c>
      <c r="B47" s="152" t="s">
        <v>625</v>
      </c>
    </row>
    <row r="48" spans="1:2" ht="24.95" customHeight="1" thickBot="1" x14ac:dyDescent="0.3">
      <c r="A48" s="151" t="s">
        <v>428</v>
      </c>
      <c r="B48" s="152" t="s">
        <v>215</v>
      </c>
    </row>
    <row r="49" spans="1:2" ht="24.95" customHeight="1" thickBot="1" x14ac:dyDescent="0.3">
      <c r="A49" s="151" t="s">
        <v>626</v>
      </c>
      <c r="B49" s="152" t="s">
        <v>627</v>
      </c>
    </row>
    <row r="50" spans="1:2" ht="26.25" thickBot="1" x14ac:dyDescent="0.3">
      <c r="A50" s="151" t="s">
        <v>628</v>
      </c>
      <c r="B50" s="152" t="s">
        <v>432</v>
      </c>
    </row>
    <row r="51" spans="1:2" ht="24.95" customHeight="1" thickBot="1" x14ac:dyDescent="0.3">
      <c r="A51" s="151" t="s">
        <v>629</v>
      </c>
      <c r="B51" s="152" t="s">
        <v>630</v>
      </c>
    </row>
    <row r="52" spans="1:2" ht="24.95" customHeight="1" thickBot="1" x14ac:dyDescent="0.3">
      <c r="A52" s="151" t="s">
        <v>436</v>
      </c>
      <c r="B52" s="152" t="s">
        <v>436</v>
      </c>
    </row>
    <row r="53" spans="1:2" ht="24.95" customHeight="1" thickBot="1" x14ac:dyDescent="0.3">
      <c r="A53" s="151" t="s">
        <v>631</v>
      </c>
      <c r="B53" s="152" t="s">
        <v>632</v>
      </c>
    </row>
    <row r="54" spans="1:2" ht="24.95" customHeight="1" thickBot="1" x14ac:dyDescent="0.3">
      <c r="A54" s="151" t="s">
        <v>438</v>
      </c>
      <c r="B54" s="152" t="s">
        <v>439</v>
      </c>
    </row>
    <row r="55" spans="1:2" ht="24.95" customHeight="1" thickBot="1" x14ac:dyDescent="0.3">
      <c r="A55" s="151" t="s">
        <v>440</v>
      </c>
      <c r="B55" s="152" t="s">
        <v>439</v>
      </c>
    </row>
    <row r="56" spans="1:2" ht="24.95" customHeight="1" thickBot="1" x14ac:dyDescent="0.3">
      <c r="A56" s="151" t="s">
        <v>441</v>
      </c>
      <c r="B56" s="152" t="s">
        <v>442</v>
      </c>
    </row>
    <row r="57" spans="1:2" ht="24.95" customHeight="1" thickBot="1" x14ac:dyDescent="0.3">
      <c r="A57" s="151" t="s">
        <v>443</v>
      </c>
      <c r="B57" s="152" t="s">
        <v>442</v>
      </c>
    </row>
    <row r="58" spans="1:2" ht="24.95" customHeight="1" thickBot="1" x14ac:dyDescent="0.3">
      <c r="A58" s="151" t="s">
        <v>444</v>
      </c>
      <c r="B58" s="152" t="s">
        <v>445</v>
      </c>
    </row>
    <row r="59" spans="1:2" ht="24.95" customHeight="1" thickBot="1" x14ac:dyDescent="0.3">
      <c r="A59" s="151" t="s">
        <v>446</v>
      </c>
      <c r="B59" s="152" t="s">
        <v>445</v>
      </c>
    </row>
    <row r="60" spans="1:2" ht="24.95" customHeight="1" thickBot="1" x14ac:dyDescent="0.3">
      <c r="A60" s="151" t="s">
        <v>447</v>
      </c>
      <c r="B60" s="152" t="s">
        <v>448</v>
      </c>
    </row>
    <row r="61" spans="1:2" ht="24.95" customHeight="1" thickBot="1" x14ac:dyDescent="0.3">
      <c r="A61" s="151" t="s">
        <v>449</v>
      </c>
      <c r="B61" s="152" t="s">
        <v>450</v>
      </c>
    </row>
    <row r="62" spans="1:2" ht="24.95" customHeight="1" thickBot="1" x14ac:dyDescent="0.3">
      <c r="A62" s="151" t="s">
        <v>451</v>
      </c>
      <c r="B62" s="152" t="s">
        <v>452</v>
      </c>
    </row>
    <row r="63" spans="1:2" ht="24.95" customHeight="1" thickBot="1" x14ac:dyDescent="0.3">
      <c r="A63" s="151" t="s">
        <v>453</v>
      </c>
      <c r="B63" s="152" t="s">
        <v>454</v>
      </c>
    </row>
    <row r="64" spans="1:2" ht="24.95" customHeight="1" thickBot="1" x14ac:dyDescent="0.3">
      <c r="A64" s="151" t="s">
        <v>633</v>
      </c>
      <c r="B64" s="152" t="s">
        <v>634</v>
      </c>
    </row>
    <row r="65" spans="1:2" ht="24.95" customHeight="1" thickBot="1" x14ac:dyDescent="0.3">
      <c r="A65" s="151" t="s">
        <v>459</v>
      </c>
      <c r="B65" s="152" t="s">
        <v>460</v>
      </c>
    </row>
    <row r="66" spans="1:2" ht="24.95" customHeight="1" thickBot="1" x14ac:dyDescent="0.3">
      <c r="A66" s="151" t="s">
        <v>635</v>
      </c>
      <c r="B66" s="152" t="s">
        <v>466</v>
      </c>
    </row>
    <row r="67" spans="1:2" ht="24.95" customHeight="1" thickBot="1" x14ac:dyDescent="0.3">
      <c r="A67" s="151" t="s">
        <v>636</v>
      </c>
      <c r="B67" s="152" t="s">
        <v>466</v>
      </c>
    </row>
    <row r="68" spans="1:2" ht="24.95" customHeight="1" thickBot="1" x14ac:dyDescent="0.3">
      <c r="A68" s="151" t="s">
        <v>637</v>
      </c>
      <c r="B68" s="152" t="s">
        <v>637</v>
      </c>
    </row>
    <row r="69" spans="1:2" ht="24.95" customHeight="1" thickBot="1" x14ac:dyDescent="0.3">
      <c r="A69" s="151" t="s">
        <v>468</v>
      </c>
      <c r="B69" s="152" t="s">
        <v>469</v>
      </c>
    </row>
    <row r="70" spans="1:2" ht="24.95" customHeight="1" thickBot="1" x14ac:dyDescent="0.3">
      <c r="A70" s="151" t="s">
        <v>638</v>
      </c>
      <c r="B70" s="152" t="s">
        <v>639</v>
      </c>
    </row>
    <row r="71" spans="1:2" ht="24.95" customHeight="1" thickBot="1" x14ac:dyDescent="0.3">
      <c r="A71" s="151" t="s">
        <v>640</v>
      </c>
      <c r="B71" s="152" t="s">
        <v>641</v>
      </c>
    </row>
    <row r="72" spans="1:2" ht="24.95" customHeight="1" thickBot="1" x14ac:dyDescent="0.3">
      <c r="A72" s="151" t="s">
        <v>474</v>
      </c>
      <c r="B72" s="152" t="s">
        <v>225</v>
      </c>
    </row>
    <row r="73" spans="1:2" ht="24.95" customHeight="1" thickBot="1" x14ac:dyDescent="0.3">
      <c r="A73" s="151" t="s">
        <v>642</v>
      </c>
      <c r="B73" s="152" t="s">
        <v>339</v>
      </c>
    </row>
    <row r="74" spans="1:2" ht="24.95" customHeight="1" thickBot="1" x14ac:dyDescent="0.3">
      <c r="A74" s="151" t="s">
        <v>643</v>
      </c>
      <c r="B74" s="152" t="s">
        <v>644</v>
      </c>
    </row>
    <row r="75" spans="1:2" ht="24.95" customHeight="1" thickBot="1" x14ac:dyDescent="0.3">
      <c r="A75" s="151" t="s">
        <v>645</v>
      </c>
      <c r="B75" s="152" t="s">
        <v>646</v>
      </c>
    </row>
    <row r="76" spans="1:2" ht="24.95" customHeight="1" thickBot="1" x14ac:dyDescent="0.3">
      <c r="A76" s="151" t="s">
        <v>480</v>
      </c>
      <c r="B76" s="152" t="s">
        <v>481</v>
      </c>
    </row>
    <row r="77" spans="1:2" ht="24.95" customHeight="1" thickBot="1" x14ac:dyDescent="0.3">
      <c r="A77" s="151" t="s">
        <v>484</v>
      </c>
      <c r="B77" s="152" t="s">
        <v>485</v>
      </c>
    </row>
    <row r="78" spans="1:2" ht="24.95" customHeight="1" thickBot="1" x14ac:dyDescent="0.3">
      <c r="A78" s="151" t="s">
        <v>486</v>
      </c>
      <c r="B78" s="152" t="s">
        <v>487</v>
      </c>
    </row>
    <row r="79" spans="1:2" ht="24.95" customHeight="1" thickBot="1" x14ac:dyDescent="0.3">
      <c r="A79" s="151" t="s">
        <v>488</v>
      </c>
      <c r="B79" s="152" t="s">
        <v>487</v>
      </c>
    </row>
    <row r="80" spans="1:2" ht="24.95" customHeight="1" thickBot="1" x14ac:dyDescent="0.3">
      <c r="A80" s="151" t="s">
        <v>647</v>
      </c>
      <c r="B80" s="152" t="s">
        <v>490</v>
      </c>
    </row>
    <row r="81" spans="1:2" ht="24.95" customHeight="1" thickBot="1" x14ac:dyDescent="0.3">
      <c r="A81" s="151" t="s">
        <v>491</v>
      </c>
      <c r="B81" s="152" t="s">
        <v>492</v>
      </c>
    </row>
    <row r="82" spans="1:2" ht="24.95" customHeight="1" thickBot="1" x14ac:dyDescent="0.3">
      <c r="A82" s="151" t="s">
        <v>493</v>
      </c>
      <c r="B82" s="152" t="s">
        <v>494</v>
      </c>
    </row>
    <row r="83" spans="1:2" ht="24.95" customHeight="1" thickBot="1" x14ac:dyDescent="0.3">
      <c r="A83" s="151" t="s">
        <v>495</v>
      </c>
      <c r="B83" s="152" t="s">
        <v>494</v>
      </c>
    </row>
    <row r="84" spans="1:2" ht="24.95" customHeight="1" thickBot="1" x14ac:dyDescent="0.3">
      <c r="A84" s="151" t="s">
        <v>496</v>
      </c>
      <c r="B84" s="152" t="s">
        <v>648</v>
      </c>
    </row>
    <row r="85" spans="1:2" ht="24.95" customHeight="1" thickBot="1" x14ac:dyDescent="0.3">
      <c r="A85" s="151" t="s">
        <v>498</v>
      </c>
      <c r="B85" s="152" t="s">
        <v>236</v>
      </c>
    </row>
    <row r="86" spans="1:2" ht="24.95" customHeight="1" thickBot="1" x14ac:dyDescent="0.3">
      <c r="A86" s="151" t="s">
        <v>500</v>
      </c>
      <c r="B86" s="152" t="s">
        <v>501</v>
      </c>
    </row>
    <row r="87" spans="1:2" ht="24.95" customHeight="1" thickBot="1" x14ac:dyDescent="0.3">
      <c r="A87" s="151" t="s">
        <v>502</v>
      </c>
      <c r="B87" s="152" t="s">
        <v>649</v>
      </c>
    </row>
    <row r="88" spans="1:2" ht="24.95" customHeight="1" thickBot="1" x14ac:dyDescent="0.3">
      <c r="A88" s="151" t="s">
        <v>503</v>
      </c>
      <c r="B88" s="152" t="s">
        <v>650</v>
      </c>
    </row>
    <row r="89" spans="1:2" ht="24.95" customHeight="1" thickBot="1" x14ac:dyDescent="0.3">
      <c r="A89" s="151" t="s">
        <v>651</v>
      </c>
      <c r="B89" s="152" t="s">
        <v>652</v>
      </c>
    </row>
    <row r="90" spans="1:2" ht="24.95" customHeight="1" thickBot="1" x14ac:dyDescent="0.3">
      <c r="A90" s="151" t="s">
        <v>653</v>
      </c>
      <c r="B90" s="152" t="s">
        <v>654</v>
      </c>
    </row>
    <row r="91" spans="1:2" ht="24.95" customHeight="1" thickBot="1" x14ac:dyDescent="0.3">
      <c r="A91" s="151" t="s">
        <v>655</v>
      </c>
      <c r="B91" s="152" t="s">
        <v>656</v>
      </c>
    </row>
    <row r="92" spans="1:2" ht="24.95" customHeight="1" thickBot="1" x14ac:dyDescent="0.3">
      <c r="A92" s="151" t="s">
        <v>657</v>
      </c>
      <c r="B92" s="152" t="s">
        <v>658</v>
      </c>
    </row>
    <row r="93" spans="1:2" ht="24.95" customHeight="1" thickBot="1" x14ac:dyDescent="0.3">
      <c r="A93" s="151" t="s">
        <v>511</v>
      </c>
      <c r="B93" s="152" t="s">
        <v>512</v>
      </c>
    </row>
    <row r="94" spans="1:2" ht="24.95" customHeight="1" thickBot="1" x14ac:dyDescent="0.3">
      <c r="A94" s="151" t="s">
        <v>515</v>
      </c>
      <c r="B94" s="152" t="s">
        <v>516</v>
      </c>
    </row>
    <row r="95" spans="1:2" ht="24.95" customHeight="1" thickBot="1" x14ac:dyDescent="0.3">
      <c r="A95" s="151" t="s">
        <v>659</v>
      </c>
      <c r="B95" s="152" t="s">
        <v>245</v>
      </c>
    </row>
    <row r="96" spans="1:2" ht="24.95" customHeight="1" thickBot="1" x14ac:dyDescent="0.3">
      <c r="A96" s="151" t="s">
        <v>518</v>
      </c>
      <c r="B96" s="152" t="s">
        <v>519</v>
      </c>
    </row>
    <row r="97" spans="1:2" ht="24.95" customHeight="1" thickBot="1" x14ac:dyDescent="0.3">
      <c r="A97" s="151" t="s">
        <v>520</v>
      </c>
      <c r="B97" s="152" t="s">
        <v>521</v>
      </c>
    </row>
    <row r="98" spans="1:2" ht="24.95" customHeight="1" thickBot="1" x14ac:dyDescent="0.3">
      <c r="A98" s="151" t="s">
        <v>660</v>
      </c>
      <c r="B98" s="152" t="s">
        <v>661</v>
      </c>
    </row>
    <row r="99" spans="1:2" ht="24.95" customHeight="1" thickBot="1" x14ac:dyDescent="0.3">
      <c r="A99" s="151" t="s">
        <v>662</v>
      </c>
      <c r="B99" s="152" t="s">
        <v>663</v>
      </c>
    </row>
    <row r="100" spans="1:2" ht="24.95" customHeight="1" thickBot="1" x14ac:dyDescent="0.3">
      <c r="A100" s="151" t="s">
        <v>524</v>
      </c>
      <c r="B100" s="152" t="s">
        <v>253</v>
      </c>
    </row>
    <row r="101" spans="1:2" ht="24.95" customHeight="1" thickBot="1" x14ac:dyDescent="0.3">
      <c r="A101" s="151" t="s">
        <v>258</v>
      </c>
      <c r="B101" s="152" t="s">
        <v>258</v>
      </c>
    </row>
    <row r="102" spans="1:2" ht="24.95" customHeight="1" thickBot="1" x14ac:dyDescent="0.3">
      <c r="A102" s="151" t="s">
        <v>536</v>
      </c>
      <c r="B102" s="152" t="s">
        <v>537</v>
      </c>
    </row>
    <row r="103" spans="1:2" ht="24.95" customHeight="1" thickBot="1" x14ac:dyDescent="0.3">
      <c r="A103" s="151" t="s">
        <v>542</v>
      </c>
      <c r="B103" s="152" t="s">
        <v>664</v>
      </c>
    </row>
    <row r="104" spans="1:2" ht="24.95" customHeight="1" thickBot="1" x14ac:dyDescent="0.3">
      <c r="A104" s="151" t="s">
        <v>665</v>
      </c>
      <c r="B104" s="152" t="s">
        <v>545</v>
      </c>
    </row>
    <row r="105" spans="1:2" ht="24.95" customHeight="1" thickBot="1" x14ac:dyDescent="0.3">
      <c r="A105" s="151" t="s">
        <v>550</v>
      </c>
      <c r="B105" s="152" t="s">
        <v>273</v>
      </c>
    </row>
    <row r="106" spans="1:2" ht="24.95" customHeight="1" thickBot="1" x14ac:dyDescent="0.3">
      <c r="A106" s="151" t="s">
        <v>666</v>
      </c>
      <c r="B106" s="152" t="s">
        <v>667</v>
      </c>
    </row>
    <row r="107" spans="1:2" ht="24.95" customHeight="1" thickBot="1" x14ac:dyDescent="0.3">
      <c r="A107" s="151" t="s">
        <v>668</v>
      </c>
      <c r="B107" s="152" t="s">
        <v>669</v>
      </c>
    </row>
    <row r="108" spans="1:2" ht="24.95" customHeight="1" thickBot="1" x14ac:dyDescent="0.3">
      <c r="A108" s="151" t="s">
        <v>670</v>
      </c>
      <c r="B108" s="152" t="s">
        <v>671</v>
      </c>
    </row>
    <row r="109" spans="1:2" ht="24.95" customHeight="1" thickBot="1" x14ac:dyDescent="0.3">
      <c r="A109" s="151" t="s">
        <v>672</v>
      </c>
      <c r="B109" s="152" t="s">
        <v>673</v>
      </c>
    </row>
    <row r="110" spans="1:2" ht="24.95" customHeight="1" thickBot="1" x14ac:dyDescent="0.3">
      <c r="A110" s="151" t="s">
        <v>674</v>
      </c>
      <c r="B110" s="152" t="s">
        <v>562</v>
      </c>
    </row>
    <row r="111" spans="1:2" ht="24.95" customHeight="1" thickBot="1" x14ac:dyDescent="0.3">
      <c r="A111" s="151" t="s">
        <v>565</v>
      </c>
      <c r="B111" s="152" t="s">
        <v>566</v>
      </c>
    </row>
    <row r="112" spans="1:2" ht="24.95" customHeight="1" thickBot="1" x14ac:dyDescent="0.3">
      <c r="A112" s="151" t="s">
        <v>567</v>
      </c>
      <c r="B112" s="152" t="s">
        <v>568</v>
      </c>
    </row>
    <row r="113" spans="1:2" ht="24.95" customHeight="1" thickBot="1" x14ac:dyDescent="0.3">
      <c r="A113" s="151" t="s">
        <v>675</v>
      </c>
      <c r="B113" s="152" t="s">
        <v>460</v>
      </c>
    </row>
    <row r="114" spans="1:2" ht="24.95" customHeight="1" thickBot="1" x14ac:dyDescent="0.3">
      <c r="A114" s="151" t="s">
        <v>569</v>
      </c>
      <c r="B114" s="152" t="s">
        <v>570</v>
      </c>
    </row>
    <row r="115" spans="1:2" ht="24.95" customHeight="1" thickBot="1" x14ac:dyDescent="0.3">
      <c r="A115" s="151" t="s">
        <v>676</v>
      </c>
      <c r="B115" s="152" t="s">
        <v>677</v>
      </c>
    </row>
    <row r="116" spans="1:2" ht="24.95" customHeight="1" thickBot="1" x14ac:dyDescent="0.3">
      <c r="A116" s="151" t="s">
        <v>571</v>
      </c>
      <c r="B116" s="152" t="s">
        <v>571</v>
      </c>
    </row>
    <row r="117" spans="1:2" ht="24.95" customHeight="1" thickBot="1" x14ac:dyDescent="0.3">
      <c r="A117" s="151" t="s">
        <v>678</v>
      </c>
      <c r="B117" s="152" t="s">
        <v>679</v>
      </c>
    </row>
    <row r="118" spans="1:2" ht="24.95" customHeight="1" thickBot="1" x14ac:dyDescent="0.3">
      <c r="A118" s="151" t="s">
        <v>572</v>
      </c>
      <c r="B118" s="152" t="s">
        <v>573</v>
      </c>
    </row>
    <row r="119" spans="1:2" ht="24.95" customHeight="1" thickBot="1" x14ac:dyDescent="0.3">
      <c r="A119" s="151" t="s">
        <v>582</v>
      </c>
      <c r="B119" s="152" t="s">
        <v>583</v>
      </c>
    </row>
    <row r="120" spans="1:2" ht="24.95" customHeight="1" thickBot="1" x14ac:dyDescent="0.3">
      <c r="A120" s="151" t="s">
        <v>680</v>
      </c>
      <c r="B120" s="152" t="s">
        <v>584</v>
      </c>
    </row>
    <row r="121" spans="1:2" ht="24.95" customHeight="1" thickBot="1" x14ac:dyDescent="0.3">
      <c r="A121" s="151" t="s">
        <v>585</v>
      </c>
      <c r="B121" s="152" t="s">
        <v>586</v>
      </c>
    </row>
  </sheetData>
  <pageMargins left="0.7" right="0.7" top="1" bottom="0.75" header="0.55000000000000004" footer="0.3"/>
  <pageSetup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83A0-0593-4577-AC6E-C256CBBAF2C6}">
  <sheetPr>
    <pageSetUpPr fitToPage="1"/>
  </sheetPr>
  <dimension ref="A1:B45"/>
  <sheetViews>
    <sheetView topLeftCell="A31" workbookViewId="0">
      <selection activeCell="A2" sqref="A1:A2"/>
    </sheetView>
  </sheetViews>
  <sheetFormatPr defaultColWidth="9.140625" defaultRowHeight="15" x14ac:dyDescent="0.25"/>
  <cols>
    <col min="1" max="1" width="38.28515625" style="150" customWidth="1"/>
    <col min="2" max="2" width="88.7109375" style="150" customWidth="1"/>
    <col min="3" max="16384" width="9.140625" style="149"/>
  </cols>
  <sheetData>
    <row r="1" spans="1:2" x14ac:dyDescent="0.25">
      <c r="A1" s="243" t="s">
        <v>867</v>
      </c>
    </row>
    <row r="2" spans="1:2" x14ac:dyDescent="0.25">
      <c r="A2" s="243" t="s">
        <v>866</v>
      </c>
    </row>
    <row r="4" spans="1:2" x14ac:dyDescent="0.25">
      <c r="B4" s="119" t="s">
        <v>73</v>
      </c>
    </row>
    <row r="5" spans="1:2" x14ac:dyDescent="0.25">
      <c r="B5" s="119" t="s">
        <v>74</v>
      </c>
    </row>
    <row r="6" spans="1:2" x14ac:dyDescent="0.25">
      <c r="B6" s="119" t="s">
        <v>681</v>
      </c>
    </row>
    <row r="8" spans="1:2" ht="15.75" thickBot="1" x14ac:dyDescent="0.3">
      <c r="A8" s="186" t="s">
        <v>682</v>
      </c>
    </row>
    <row r="9" spans="1:2" ht="24.75" customHeight="1" thickBot="1" x14ac:dyDescent="0.3">
      <c r="A9" s="163" t="s">
        <v>77</v>
      </c>
      <c r="B9" s="162" t="s">
        <v>78</v>
      </c>
    </row>
    <row r="10" spans="1:2" ht="35.1" customHeight="1" thickBot="1" x14ac:dyDescent="0.3">
      <c r="A10" s="156" t="s">
        <v>683</v>
      </c>
      <c r="B10" s="157" t="s">
        <v>684</v>
      </c>
    </row>
    <row r="11" spans="1:2" ht="35.1" customHeight="1" thickBot="1" x14ac:dyDescent="0.3">
      <c r="A11" s="156" t="s">
        <v>685</v>
      </c>
      <c r="B11" s="157" t="s">
        <v>686</v>
      </c>
    </row>
    <row r="12" spans="1:2" ht="35.1" customHeight="1" thickBot="1" x14ac:dyDescent="0.3">
      <c r="A12" s="156" t="s">
        <v>687</v>
      </c>
      <c r="B12" s="157" t="s">
        <v>688</v>
      </c>
    </row>
    <row r="13" spans="1:2" ht="35.1" customHeight="1" thickBot="1" x14ac:dyDescent="0.3">
      <c r="A13" s="156" t="s">
        <v>689</v>
      </c>
      <c r="B13" s="157" t="s">
        <v>688</v>
      </c>
    </row>
    <row r="14" spans="1:2" ht="35.1" customHeight="1" thickBot="1" x14ac:dyDescent="0.3">
      <c r="A14" s="156" t="s">
        <v>690</v>
      </c>
      <c r="B14" s="157" t="s">
        <v>691</v>
      </c>
    </row>
    <row r="15" spans="1:2" ht="35.1" customHeight="1" thickBot="1" x14ac:dyDescent="0.3">
      <c r="A15" s="156" t="s">
        <v>692</v>
      </c>
      <c r="B15" s="157" t="s">
        <v>691</v>
      </c>
    </row>
    <row r="16" spans="1:2" ht="51.75" thickBot="1" x14ac:dyDescent="0.3">
      <c r="A16" s="156" t="s">
        <v>693</v>
      </c>
      <c r="B16" s="157" t="s">
        <v>694</v>
      </c>
    </row>
    <row r="17" spans="1:2" ht="35.1" customHeight="1" thickBot="1" x14ac:dyDescent="0.3">
      <c r="A17" s="156" t="s">
        <v>695</v>
      </c>
      <c r="B17" s="157" t="s">
        <v>696</v>
      </c>
    </row>
    <row r="18" spans="1:2" ht="35.1" customHeight="1" thickBot="1" x14ac:dyDescent="0.3">
      <c r="A18" s="156" t="s">
        <v>697</v>
      </c>
      <c r="B18" s="157" t="s">
        <v>698</v>
      </c>
    </row>
    <row r="19" spans="1:2" ht="35.1" customHeight="1" thickBot="1" x14ac:dyDescent="0.3">
      <c r="A19" s="156" t="s">
        <v>699</v>
      </c>
      <c r="B19" s="157" t="s">
        <v>700</v>
      </c>
    </row>
    <row r="20" spans="1:2" ht="35.1" customHeight="1" thickBot="1" x14ac:dyDescent="0.3">
      <c r="A20" s="156" t="s">
        <v>701</v>
      </c>
      <c r="B20" s="157" t="s">
        <v>702</v>
      </c>
    </row>
    <row r="21" spans="1:2" ht="35.1" customHeight="1" thickBot="1" x14ac:dyDescent="0.3">
      <c r="A21" s="156" t="s">
        <v>703</v>
      </c>
      <c r="B21" s="157" t="s">
        <v>704</v>
      </c>
    </row>
    <row r="22" spans="1:2" ht="35.1" customHeight="1" thickBot="1" x14ac:dyDescent="0.3">
      <c r="A22" s="156" t="s">
        <v>705</v>
      </c>
      <c r="B22" s="157" t="s">
        <v>706</v>
      </c>
    </row>
    <row r="23" spans="1:2" ht="12" customHeight="1" x14ac:dyDescent="0.25"/>
    <row r="24" spans="1:2" ht="12" customHeight="1" x14ac:dyDescent="0.25"/>
    <row r="25" spans="1:2" ht="35.1" customHeight="1" thickBot="1" x14ac:dyDescent="0.3">
      <c r="A25" s="186" t="s">
        <v>841</v>
      </c>
    </row>
    <row r="26" spans="1:2" ht="24.75" customHeight="1" thickBot="1" x14ac:dyDescent="0.3">
      <c r="A26" s="163" t="s">
        <v>77</v>
      </c>
      <c r="B26" s="162" t="s">
        <v>78</v>
      </c>
    </row>
    <row r="27" spans="1:2" ht="35.1" customHeight="1" thickBot="1" x14ac:dyDescent="0.3">
      <c r="A27" s="156" t="s">
        <v>683</v>
      </c>
      <c r="B27" s="157" t="s">
        <v>684</v>
      </c>
    </row>
    <row r="28" spans="1:2" ht="35.1" customHeight="1" thickBot="1" x14ac:dyDescent="0.3">
      <c r="A28" s="156" t="s">
        <v>707</v>
      </c>
      <c r="B28" s="157" t="s">
        <v>686</v>
      </c>
    </row>
    <row r="29" spans="1:2" ht="35.1" customHeight="1" thickBot="1" x14ac:dyDescent="0.3">
      <c r="A29" s="156" t="s">
        <v>687</v>
      </c>
      <c r="B29" s="157" t="s">
        <v>688</v>
      </c>
    </row>
    <row r="30" spans="1:2" ht="35.1" customHeight="1" thickBot="1" x14ac:dyDescent="0.3">
      <c r="A30" s="156" t="s">
        <v>708</v>
      </c>
      <c r="B30" s="157" t="s">
        <v>688</v>
      </c>
    </row>
    <row r="31" spans="1:2" ht="35.1" customHeight="1" thickBot="1" x14ac:dyDescent="0.3">
      <c r="A31" s="156" t="s">
        <v>709</v>
      </c>
      <c r="B31" s="157" t="s">
        <v>691</v>
      </c>
    </row>
    <row r="32" spans="1:2" ht="35.1" customHeight="1" thickBot="1" x14ac:dyDescent="0.3">
      <c r="A32" s="156" t="s">
        <v>710</v>
      </c>
      <c r="B32" s="157" t="s">
        <v>691</v>
      </c>
    </row>
    <row r="33" spans="1:2" ht="51.75" thickBot="1" x14ac:dyDescent="0.3">
      <c r="A33" s="156" t="s">
        <v>693</v>
      </c>
      <c r="B33" s="157" t="s">
        <v>694</v>
      </c>
    </row>
    <row r="34" spans="1:2" ht="35.1" customHeight="1" thickBot="1" x14ac:dyDescent="0.3">
      <c r="A34" s="156" t="s">
        <v>701</v>
      </c>
      <c r="B34" s="157" t="s">
        <v>702</v>
      </c>
    </row>
    <row r="35" spans="1:2" ht="35.1" customHeight="1" thickBot="1" x14ac:dyDescent="0.3">
      <c r="A35" s="156" t="s">
        <v>703</v>
      </c>
      <c r="B35" s="157" t="s">
        <v>704</v>
      </c>
    </row>
    <row r="36" spans="1:2" ht="35.1" customHeight="1" thickBot="1" x14ac:dyDescent="0.3">
      <c r="A36" s="156" t="s">
        <v>705</v>
      </c>
      <c r="B36" s="157" t="s">
        <v>706</v>
      </c>
    </row>
    <row r="37" spans="1:2" ht="12" customHeight="1" x14ac:dyDescent="0.25"/>
    <row r="38" spans="1:2" ht="12" customHeight="1" x14ac:dyDescent="0.25"/>
    <row r="39" spans="1:2" ht="35.1" customHeight="1" thickBot="1" x14ac:dyDescent="0.3">
      <c r="A39" s="186" t="s">
        <v>842</v>
      </c>
    </row>
    <row r="40" spans="1:2" ht="24.75" customHeight="1" thickBot="1" x14ac:dyDescent="0.3">
      <c r="A40" s="163" t="s">
        <v>77</v>
      </c>
      <c r="B40" s="162" t="s">
        <v>78</v>
      </c>
    </row>
    <row r="41" spans="1:2" ht="51.75" thickBot="1" x14ac:dyDescent="0.3">
      <c r="A41" s="156" t="s">
        <v>693</v>
      </c>
      <c r="B41" s="157" t="s">
        <v>694</v>
      </c>
    </row>
    <row r="42" spans="1:2" ht="35.1" customHeight="1" thickBot="1" x14ac:dyDescent="0.3">
      <c r="A42" s="156" t="s">
        <v>711</v>
      </c>
      <c r="B42" s="157" t="s">
        <v>712</v>
      </c>
    </row>
    <row r="43" spans="1:2" ht="35.1" customHeight="1" thickBot="1" x14ac:dyDescent="0.3">
      <c r="A43" s="156" t="s">
        <v>713</v>
      </c>
      <c r="B43" s="157" t="s">
        <v>714</v>
      </c>
    </row>
    <row r="44" spans="1:2" ht="35.1" customHeight="1" thickBot="1" x14ac:dyDescent="0.3">
      <c r="A44" s="156" t="s">
        <v>715</v>
      </c>
      <c r="B44" s="157" t="s">
        <v>716</v>
      </c>
    </row>
    <row r="45" spans="1:2" ht="35.1" customHeight="1" x14ac:dyDescent="0.25"/>
  </sheetData>
  <pageMargins left="0.7" right="0.7" top="0.75" bottom="0.75" header="0.3" footer="0.3"/>
  <pageSetup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A682-58A6-46ED-ADEF-78E255341EB3}">
  <sheetPr>
    <pageSetUpPr fitToPage="1"/>
  </sheetPr>
  <dimension ref="A1:B22"/>
  <sheetViews>
    <sheetView workbookViewId="0">
      <selection activeCell="A2" sqref="A1:A2"/>
    </sheetView>
  </sheetViews>
  <sheetFormatPr defaultColWidth="9.140625" defaultRowHeight="15" x14ac:dyDescent="0.25"/>
  <cols>
    <col min="1" max="1" width="26.42578125" style="150" bestFit="1" customWidth="1"/>
    <col min="2" max="2" width="87.140625" style="150" customWidth="1"/>
    <col min="3" max="16384" width="9.140625" style="149"/>
  </cols>
  <sheetData>
    <row r="1" spans="1:2" x14ac:dyDescent="0.25">
      <c r="A1" s="243" t="s">
        <v>867</v>
      </c>
    </row>
    <row r="2" spans="1:2" x14ac:dyDescent="0.25">
      <c r="A2" s="243" t="s">
        <v>866</v>
      </c>
    </row>
    <row r="4" spans="1:2" x14ac:dyDescent="0.25">
      <c r="B4" s="119" t="s">
        <v>73</v>
      </c>
    </row>
    <row r="5" spans="1:2" x14ac:dyDescent="0.25">
      <c r="B5" s="119" t="s">
        <v>74</v>
      </c>
    </row>
    <row r="6" spans="1:2" x14ac:dyDescent="0.25">
      <c r="B6" s="119" t="s">
        <v>717</v>
      </c>
    </row>
    <row r="8" spans="1:2" ht="30" thickBot="1" x14ac:dyDescent="0.3">
      <c r="A8" s="186" t="s">
        <v>718</v>
      </c>
    </row>
    <row r="9" spans="1:2" ht="24.75" customHeight="1" thickBot="1" x14ac:dyDescent="0.3">
      <c r="A9" s="163" t="s">
        <v>77</v>
      </c>
      <c r="B9" s="162" t="s">
        <v>78</v>
      </c>
    </row>
    <row r="10" spans="1:2" ht="24.95" customHeight="1" thickBot="1" x14ac:dyDescent="0.3">
      <c r="A10" s="158" t="s">
        <v>719</v>
      </c>
      <c r="B10" s="159" t="s">
        <v>720</v>
      </c>
    </row>
    <row r="11" spans="1:2" ht="24.95" customHeight="1" thickBot="1" x14ac:dyDescent="0.3">
      <c r="A11" s="160" t="s">
        <v>721</v>
      </c>
      <c r="B11" s="161" t="s">
        <v>722</v>
      </c>
    </row>
    <row r="12" spans="1:2" ht="24.95" customHeight="1" x14ac:dyDescent="0.25"/>
    <row r="13" spans="1:2" ht="24.95" customHeight="1" x14ac:dyDescent="0.25"/>
    <row r="14" spans="1:2" ht="32.450000000000003" customHeight="1" thickBot="1" x14ac:dyDescent="0.3">
      <c r="A14" s="187" t="s">
        <v>723</v>
      </c>
    </row>
    <row r="15" spans="1:2" ht="24.95" customHeight="1" thickBot="1" x14ac:dyDescent="0.3">
      <c r="A15" s="163" t="s">
        <v>77</v>
      </c>
      <c r="B15" s="162" t="s">
        <v>78</v>
      </c>
    </row>
    <row r="16" spans="1:2" ht="24.95" customHeight="1" thickBot="1" x14ac:dyDescent="0.3">
      <c r="A16" s="158" t="s">
        <v>719</v>
      </c>
      <c r="B16" s="159" t="s">
        <v>720</v>
      </c>
    </row>
    <row r="17" spans="1:2" ht="24.95" customHeight="1" thickBot="1" x14ac:dyDescent="0.3">
      <c r="A17" s="160" t="s">
        <v>721</v>
      </c>
      <c r="B17" s="161" t="s">
        <v>722</v>
      </c>
    </row>
    <row r="18" spans="1:2" ht="24.95" customHeight="1" thickBot="1" x14ac:dyDescent="0.3">
      <c r="A18" s="158" t="s">
        <v>724</v>
      </c>
      <c r="B18" s="159" t="s">
        <v>725</v>
      </c>
    </row>
    <row r="19" spans="1:2" ht="24.95" customHeight="1" thickBot="1" x14ac:dyDescent="0.3">
      <c r="A19" s="160" t="s">
        <v>726</v>
      </c>
      <c r="B19" s="161" t="s">
        <v>727</v>
      </c>
    </row>
    <row r="20" spans="1:2" ht="24.95" customHeight="1" thickBot="1" x14ac:dyDescent="0.3">
      <c r="A20" s="158" t="s">
        <v>728</v>
      </c>
      <c r="B20" s="159" t="s">
        <v>729</v>
      </c>
    </row>
    <row r="21" spans="1:2" ht="24.95" customHeight="1" thickBot="1" x14ac:dyDescent="0.3">
      <c r="A21" s="160" t="s">
        <v>730</v>
      </c>
      <c r="B21" s="161" t="s">
        <v>731</v>
      </c>
    </row>
    <row r="22" spans="1:2" ht="24.95" customHeight="1" thickBot="1" x14ac:dyDescent="0.3">
      <c r="A22" s="158" t="s">
        <v>732</v>
      </c>
      <c r="B22" s="159" t="s">
        <v>733</v>
      </c>
    </row>
  </sheetData>
  <pageMargins left="0.7" right="0.7" top="1" bottom="0.75" header="0.55000000000000004" footer="0.3"/>
  <pageSetup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D781-B1C9-4C79-9F8D-38578CB2E6EB}">
  <sheetPr>
    <pageSetUpPr fitToPage="1"/>
  </sheetPr>
  <dimension ref="A1:W55"/>
  <sheetViews>
    <sheetView topLeftCell="B1" zoomScaleNormal="100" workbookViewId="0">
      <selection activeCell="A2" sqref="A1:A2"/>
    </sheetView>
  </sheetViews>
  <sheetFormatPr defaultRowHeight="15" x14ac:dyDescent="0.25"/>
  <cols>
    <col min="2" max="2" width="25.28515625" bestFit="1" customWidth="1"/>
    <col min="3" max="3" width="12.7109375" bestFit="1" customWidth="1"/>
    <col min="4" max="12" width="9.85546875" bestFit="1" customWidth="1"/>
    <col min="13" max="13" width="11" bestFit="1" customWidth="1"/>
  </cols>
  <sheetData>
    <row r="1" spans="1:16" x14ac:dyDescent="0.25">
      <c r="A1" s="243" t="s">
        <v>867</v>
      </c>
    </row>
    <row r="2" spans="1:16" x14ac:dyDescent="0.25">
      <c r="A2" s="243" t="s">
        <v>866</v>
      </c>
    </row>
    <row r="3" spans="1:16" x14ac:dyDescent="0.25">
      <c r="L3" s="6"/>
      <c r="M3" s="6" t="s">
        <v>73</v>
      </c>
    </row>
    <row r="4" spans="1:16" x14ac:dyDescent="0.25">
      <c r="L4" s="6"/>
      <c r="M4" s="6" t="s">
        <v>825</v>
      </c>
    </row>
    <row r="5" spans="1:16" x14ac:dyDescent="0.25">
      <c r="L5" s="6"/>
      <c r="M5" s="6" t="s">
        <v>826</v>
      </c>
    </row>
    <row r="6" spans="1:16" x14ac:dyDescent="0.25">
      <c r="N6" t="s">
        <v>819</v>
      </c>
    </row>
    <row r="7" spans="1:16" ht="15.75" thickBot="1" x14ac:dyDescent="0.3"/>
    <row r="8" spans="1:16" ht="15.75" thickBot="1" x14ac:dyDescent="0.3">
      <c r="B8" s="219" t="s">
        <v>736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1"/>
    </row>
    <row r="9" spans="1:16" ht="15.75" thickBot="1" x14ac:dyDescent="0.3">
      <c r="B9" s="190"/>
      <c r="C9" s="191">
        <v>2025</v>
      </c>
      <c r="D9" s="191">
        <v>2026</v>
      </c>
      <c r="E9" s="191">
        <v>2027</v>
      </c>
      <c r="F9" s="191">
        <v>2028</v>
      </c>
      <c r="G9" s="191">
        <v>2029</v>
      </c>
      <c r="H9" s="191">
        <v>2030</v>
      </c>
      <c r="I9" s="191">
        <v>2031</v>
      </c>
      <c r="J9" s="191">
        <v>2032</v>
      </c>
      <c r="K9" s="191">
        <v>2033</v>
      </c>
      <c r="L9" s="191">
        <v>2034</v>
      </c>
      <c r="M9" s="192" t="s">
        <v>735</v>
      </c>
    </row>
    <row r="10" spans="1:16" ht="15.75" thickBot="1" x14ac:dyDescent="0.3">
      <c r="B10" s="213" t="s">
        <v>7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5"/>
    </row>
    <row r="11" spans="1:16" x14ac:dyDescent="0.25">
      <c r="B11" s="39" t="s">
        <v>737</v>
      </c>
      <c r="C11" s="12">
        <f>SUM('JNF-4 RIM Res Load Mgt OnCa '!D14,'JNF-4 RIM On Bill HVAC'!D14)</f>
        <v>10.44763332544121</v>
      </c>
      <c r="D11" s="12">
        <f>SUM('JNF-4 RIM Res Load Mgt OnCa '!E14,'JNF-4 RIM On Bill HVAC'!E14)</f>
        <v>11.099095989243684</v>
      </c>
      <c r="E11" s="12">
        <f>SUM('JNF-4 RIM Res Load Mgt OnCa '!F14,'JNF-4 RIM On Bill HVAC'!F14)</f>
        <v>11.843442690487374</v>
      </c>
      <c r="F11" s="12">
        <f>SUM('JNF-4 RIM Res Load Mgt OnCa '!G14,'JNF-4 RIM On Bill HVAC'!G14)</f>
        <v>12.227437555233967</v>
      </c>
      <c r="G11" s="12">
        <f>SUM('JNF-4 RIM Res Load Mgt OnCa '!H14,'JNF-4 RIM On Bill HVAC'!H14)</f>
        <v>12.613912779123762</v>
      </c>
      <c r="H11" s="12">
        <f>SUM('JNF-4 RIM Res Load Mgt OnCa '!I14,'JNF-4 RIM On Bill HVAC'!I14)</f>
        <v>13.004074862990848</v>
      </c>
      <c r="I11" s="12">
        <f>SUM('JNF-4 RIM Res Load Mgt OnCa '!J14,'JNF-4 RIM On Bill HVAC'!J14)</f>
        <v>13.398635343736116</v>
      </c>
      <c r="J11" s="12">
        <f>SUM('JNF-4 RIM Res Load Mgt OnCa '!K14,'JNF-4 RIM On Bill HVAC'!K14)</f>
        <v>13.798094082796275</v>
      </c>
      <c r="K11" s="12">
        <f>SUM('JNF-4 RIM Res Load Mgt OnCa '!L14,'JNF-4 RIM On Bill HVAC'!L14)</f>
        <v>14.203585230219238</v>
      </c>
      <c r="L11" s="12">
        <f>SUM('JNF-4 RIM Res Load Mgt OnCa '!M14,'JNF-4 RIM On Bill HVAC'!M14)</f>
        <v>14.619590778444554</v>
      </c>
      <c r="M11" s="46">
        <f>SUM(C11:L11)</f>
        <v>127.25550263771703</v>
      </c>
    </row>
    <row r="12" spans="1:16" x14ac:dyDescent="0.25">
      <c r="B12" s="40" t="s">
        <v>738</v>
      </c>
      <c r="C12" s="32">
        <f>'JNF-4 RIM BCI'!D14+'JNF-4 RIM Bus On Call '!D15+'JNF-4 RIM CDR '!D14</f>
        <v>9.0953782111477413</v>
      </c>
      <c r="D12" s="32">
        <f>'JNF-4 RIM BCI'!E14+'JNF-4 RIM Bus On Call '!E15+'JNF-4 RIM CDR '!E14</f>
        <v>9.0066674932757103</v>
      </c>
      <c r="E12" s="32">
        <f>'JNF-4 RIM BCI'!F14+'JNF-4 RIM Bus On Call '!F15+'JNF-4 RIM CDR '!F14</f>
        <v>8.919596057963517</v>
      </c>
      <c r="F12" s="32">
        <f>'JNF-4 RIM BCI'!G14+'JNF-4 RIM Bus On Call '!G15+'JNF-4 RIM CDR '!G14</f>
        <v>6.4296557074720733</v>
      </c>
      <c r="G12" s="32">
        <f>'JNF-4 RIM BCI'!H14+'JNF-4 RIM Bus On Call '!H15+'JNF-4 RIM CDR '!H14</f>
        <v>6.3695319466099534</v>
      </c>
      <c r="H12" s="32">
        <f>'JNF-4 RIM BCI'!I14+'JNF-4 RIM Bus On Call '!I15+'JNF-4 RIM CDR '!I14</f>
        <v>6.3105666250851478</v>
      </c>
      <c r="I12" s="32">
        <f>'JNF-4 RIM BCI'!J14+'JNF-4 RIM Bus On Call '!J15+'JNF-4 RIM CDR '!J14</f>
        <v>6.2527357368584173</v>
      </c>
      <c r="J12" s="32">
        <f>'JNF-4 RIM BCI'!K14+'JNF-4 RIM Bus On Call '!K15+'JNF-4 RIM CDR '!K14</f>
        <v>6.196022192296585</v>
      </c>
      <c r="K12" s="32">
        <f>'JNF-4 RIM BCI'!L14+'JNF-4 RIM Bus On Call '!L15+'JNF-4 RIM CDR '!L14</f>
        <v>6.1404128513043794</v>
      </c>
      <c r="L12" s="32">
        <f>'JNF-4 RIM BCI'!M14+'JNF-4 RIM Bus On Call '!M15+'JNF-4 RIM CDR '!M14</f>
        <v>6.085835121058631</v>
      </c>
      <c r="M12" s="129">
        <f t="shared" ref="M12" si="0">SUM(C12:L12)</f>
        <v>70.80640194307216</v>
      </c>
      <c r="P12" s="21"/>
    </row>
    <row r="13" spans="1:16" ht="18" thickBot="1" x14ac:dyDescent="0.3">
      <c r="B13" s="40" t="s">
        <v>850</v>
      </c>
      <c r="C13" s="36">
        <f>SUM(C11:C12)</f>
        <v>19.543011536588949</v>
      </c>
      <c r="D13" s="36">
        <f t="shared" ref="D13:M13" si="1">SUM(D11:D12)</f>
        <v>20.105763482519393</v>
      </c>
      <c r="E13" s="36">
        <f t="shared" si="1"/>
        <v>20.763038748450889</v>
      </c>
      <c r="F13" s="36">
        <f t="shared" si="1"/>
        <v>18.657093262706042</v>
      </c>
      <c r="G13" s="36">
        <f t="shared" si="1"/>
        <v>18.983444725733715</v>
      </c>
      <c r="H13" s="36">
        <f t="shared" si="1"/>
        <v>19.314641488075996</v>
      </c>
      <c r="I13" s="36">
        <f t="shared" si="1"/>
        <v>19.651371080594533</v>
      </c>
      <c r="J13" s="36">
        <f t="shared" si="1"/>
        <v>19.99411627509286</v>
      </c>
      <c r="K13" s="36">
        <f t="shared" si="1"/>
        <v>20.343998081523615</v>
      </c>
      <c r="L13" s="130">
        <f t="shared" si="1"/>
        <v>20.705425899503183</v>
      </c>
      <c r="M13" s="43">
        <f t="shared" si="1"/>
        <v>198.06190458078919</v>
      </c>
      <c r="P13" s="21"/>
    </row>
    <row r="14" spans="1:16" ht="15.75" thickBot="1" x14ac:dyDescent="0.3">
      <c r="B14" s="216" t="s">
        <v>8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8"/>
    </row>
    <row r="15" spans="1:16" x14ac:dyDescent="0.25">
      <c r="B15" s="39" t="s">
        <v>737</v>
      </c>
      <c r="C15" s="12">
        <f>SUM('JNF-4 RIM Res Load Mgt OnCa '!D15,'JNF-4 RIM On Bill HVAC'!D15)</f>
        <v>10.325391878108094</v>
      </c>
      <c r="D15" s="12">
        <f>SUM('JNF-4 RIM Res Load Mgt OnCa '!E15,'JNF-4 RIM On Bill HVAC'!E15)</f>
        <v>11.320997966373326</v>
      </c>
      <c r="E15" s="12">
        <f>SUM('JNF-4 RIM Res Load Mgt OnCa '!F15,'JNF-4 RIM On Bill HVAC'!F15)</f>
        <v>12.500241810791595</v>
      </c>
      <c r="F15" s="12">
        <f>SUM('JNF-4 RIM Res Load Mgt OnCa '!G15,'JNF-4 RIM On Bill HVAC'!G15)</f>
        <v>13.003872727184488</v>
      </c>
      <c r="G15" s="12">
        <f>SUM('JNF-4 RIM Res Load Mgt OnCa '!H15,'JNF-4 RIM On Bill HVAC'!H15)</f>
        <v>13.524369122087329</v>
      </c>
      <c r="H15" s="12">
        <f>SUM('JNF-4 RIM Res Load Mgt OnCa '!I15,'JNF-4 RIM On Bill HVAC'!I15)</f>
        <v>14.06431139265832</v>
      </c>
      <c r="I15" s="12">
        <f>SUM('JNF-4 RIM Res Load Mgt OnCa '!J15,'JNF-4 RIM On Bill HVAC'!J15)</f>
        <v>14.625963863823403</v>
      </c>
      <c r="J15" s="12">
        <f>SUM('JNF-4 RIM Res Load Mgt OnCa '!K15,'JNF-4 RIM On Bill HVAC'!K15)</f>
        <v>15.211553530980838</v>
      </c>
      <c r="K15" s="12">
        <f>SUM('JNF-4 RIM Res Load Mgt OnCa '!L15,'JNF-4 RIM On Bill HVAC'!L15)</f>
        <v>15.824075000358661</v>
      </c>
      <c r="L15" s="12">
        <f>SUM('JNF-4 RIM Res Load Mgt OnCa '!M15,'JNF-4 RIM On Bill HVAC'!M15)</f>
        <v>16.46983871491005</v>
      </c>
      <c r="M15" s="46">
        <f>SUM(C15:L15)</f>
        <v>136.87061600727608</v>
      </c>
    </row>
    <row r="16" spans="1:16" x14ac:dyDescent="0.25">
      <c r="B16" s="40" t="s">
        <v>738</v>
      </c>
      <c r="C16" s="12">
        <f>'JNF-4 RIM BCI'!D15+'JNF-4 RIM Bus On Call '!D16+'JNF-4 RIM CDR '!D15</f>
        <v>4.8496449999999998</v>
      </c>
      <c r="D16" s="12">
        <f>'JNF-4 RIM BCI'!E15+'JNF-4 RIM Bus On Call '!E16+'JNF-4 RIM CDR '!E15</f>
        <v>4.8014124999999996</v>
      </c>
      <c r="E16" s="12">
        <f>'JNF-4 RIM BCI'!F15+'JNF-4 RIM Bus On Call '!F16+'JNF-4 RIM CDR '!F15</f>
        <v>4.7536623249999996</v>
      </c>
      <c r="F16" s="12">
        <f>'JNF-4 RIM BCI'!G15+'JNF-4 RIM Bus On Call '!G16+'JNF-4 RIM CDR '!G15</f>
        <v>3.241895</v>
      </c>
      <c r="G16" s="12">
        <f>'JNF-4 RIM BCI'!H15+'JNF-4 RIM Bus On Call '!H16+'JNF-4 RIM CDR '!H15</f>
        <v>3.2097399999999996</v>
      </c>
      <c r="H16" s="12">
        <f>'JNF-4 RIM BCI'!I15+'JNF-4 RIM Bus On Call '!I16+'JNF-4 RIM CDR '!I15</f>
        <v>3.1779065500000003</v>
      </c>
      <c r="I16" s="12">
        <f>'JNF-4 RIM BCI'!J15+'JNF-4 RIM Bus On Call '!J16+'JNF-4 RIM CDR '!J15</f>
        <v>3.1463914344999999</v>
      </c>
      <c r="J16" s="12">
        <f>'JNF-4 RIM BCI'!K15+'JNF-4 RIM Bus On Call '!K16+'JNF-4 RIM CDR '!K15</f>
        <v>3.1151914701550001</v>
      </c>
      <c r="K16" s="12">
        <f>'JNF-4 RIM BCI'!L15+'JNF-4 RIM Bus On Call '!L16+'JNF-4 RIM CDR '!L15</f>
        <v>3.08430350545345</v>
      </c>
      <c r="L16" s="12">
        <f>'JNF-4 RIM BCI'!M15+'JNF-4 RIM Bus On Call '!M16+'JNF-4 RIM CDR '!M15</f>
        <v>3.0537244203989156</v>
      </c>
      <c r="M16" s="42">
        <f>SUM(C16:L16)</f>
        <v>36.433872205507363</v>
      </c>
    </row>
    <row r="17" spans="2:23" ht="18" thickBot="1" x14ac:dyDescent="0.3">
      <c r="B17" s="40" t="s">
        <v>850</v>
      </c>
      <c r="C17" s="36">
        <f>SUM(C15:C16)</f>
        <v>15.175036878108095</v>
      </c>
      <c r="D17" s="36">
        <f t="shared" ref="D17:L17" si="2">SUM(D15:D16)</f>
        <v>16.122410466373324</v>
      </c>
      <c r="E17" s="36">
        <f t="shared" si="2"/>
        <v>17.253904135791593</v>
      </c>
      <c r="F17" s="36">
        <f t="shared" si="2"/>
        <v>16.245767727184489</v>
      </c>
      <c r="G17" s="36">
        <f t="shared" si="2"/>
        <v>16.734109122087329</v>
      </c>
      <c r="H17" s="36">
        <f t="shared" si="2"/>
        <v>17.242217942658321</v>
      </c>
      <c r="I17" s="36">
        <f t="shared" si="2"/>
        <v>17.772355298323404</v>
      </c>
      <c r="J17" s="36">
        <f t="shared" si="2"/>
        <v>18.326745001135837</v>
      </c>
      <c r="K17" s="36">
        <f t="shared" si="2"/>
        <v>18.908378505812109</v>
      </c>
      <c r="L17" s="130">
        <f t="shared" si="2"/>
        <v>19.523563135308965</v>
      </c>
      <c r="M17" s="131">
        <f>SUM(M15:M16)</f>
        <v>173.30448821278344</v>
      </c>
    </row>
    <row r="18" spans="2:23" ht="15.75" thickBot="1" x14ac:dyDescent="0.3">
      <c r="B18" s="216" t="s">
        <v>739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8"/>
    </row>
    <row r="19" spans="2:23" x14ac:dyDescent="0.25">
      <c r="B19" s="39" t="s">
        <v>737</v>
      </c>
      <c r="C19" s="12">
        <f>SUM('JNF-4 RIM Res Load Mgt OnCa '!D16,'JNF-4 RIM On Bill HVAC'!D16)</f>
        <v>1.0258461330978478E-3</v>
      </c>
      <c r="D19" s="12">
        <f>SUM('JNF-4 RIM Res Load Mgt OnCa '!E16,'JNF-4 RIM On Bill HVAC'!E16)</f>
        <v>1.515707993083301E-3</v>
      </c>
      <c r="E19" s="12">
        <f>SUM('JNF-4 RIM Res Load Mgt OnCa '!F16,'JNF-4 RIM On Bill HVAC'!F16)</f>
        <v>2.1258845850077122E-3</v>
      </c>
      <c r="F19" s="12">
        <f>SUM('JNF-4 RIM Res Load Mgt OnCa '!G16,'JNF-4 RIM On Bill HVAC'!G16)</f>
        <v>2.3138760462969054E-3</v>
      </c>
      <c r="G19" s="12">
        <f>SUM('JNF-4 RIM Res Load Mgt OnCa '!H16,'JNF-4 RIM On Bill HVAC'!H16)</f>
        <v>2.5195627575041067E-3</v>
      </c>
      <c r="H19" s="12">
        <f>SUM('JNF-4 RIM Res Load Mgt OnCa '!I16,'JNF-4 RIM On Bill HVAC'!I16)</f>
        <v>2.7447436999546034E-3</v>
      </c>
      <c r="I19" s="12">
        <f>SUM('JNF-4 RIM Res Load Mgt OnCa '!J16,'JNF-4 RIM On Bill HVAC'!J16)</f>
        <v>2.991378833549118E-3</v>
      </c>
      <c r="J19" s="12">
        <f>SUM('JNF-4 RIM Res Load Mgt OnCa '!K16,'JNF-4 RIM On Bill HVAC'!K16)</f>
        <v>3.2616154220398846E-3</v>
      </c>
      <c r="K19" s="12">
        <f>SUM('JNF-4 RIM Res Load Mgt OnCa '!L16,'JNF-4 RIM On Bill HVAC'!L16)</f>
        <v>3.5578334128191329E-3</v>
      </c>
      <c r="L19" s="12">
        <f>SUM('JNF-4 RIM Res Load Mgt OnCa '!M16,'JNF-4 RIM On Bill HVAC'!M16)</f>
        <v>3.5872230129740295E-4</v>
      </c>
      <c r="M19" s="45">
        <f>SUM(C19:L19)</f>
        <v>2.2415171184650012E-2</v>
      </c>
    </row>
    <row r="20" spans="2:23" x14ac:dyDescent="0.25">
      <c r="B20" s="38" t="s">
        <v>738</v>
      </c>
      <c r="C20" s="13">
        <f>'JNF-4 RIM BCI'!D16+'JNF-4 RIM Bus On Call '!D17+'JNF-4 RIM CDR '!D16</f>
        <v>0.15381406367736783</v>
      </c>
      <c r="D20" s="13">
        <f>'JNF-4 RIM BCI'!E16+'JNF-4 RIM Bus On Call '!E17+'JNF-4 RIM CDR '!E16</f>
        <v>0.15291955205228924</v>
      </c>
      <c r="E20" s="13">
        <f>'JNF-4 RIM BCI'!F16+'JNF-4 RIM Bus On Call '!F17+'JNF-4 RIM CDR '!F16</f>
        <v>0.15203473660603906</v>
      </c>
      <c r="F20" s="13">
        <f>'JNF-4 RIM BCI'!G16+'JNF-4 RIM Bus On Call '!G17+'JNF-4 RIM CDR '!G16</f>
        <v>0.12428787996849304</v>
      </c>
      <c r="G20" s="13">
        <f>'JNF-4 RIM BCI'!H16+'JNF-4 RIM Bus On Call '!H17+'JNF-4 RIM CDR '!H16</f>
        <v>0.12369055705754042</v>
      </c>
      <c r="H20" s="13">
        <f>'JNF-4 RIM BCI'!I16+'JNF-4 RIM Bus On Call '!I17+'JNF-4 RIM CDR '!I16</f>
        <v>0.1230997637530757</v>
      </c>
      <c r="I20" s="13">
        <f>'JNF-4 RIM BCI'!J16+'JNF-4 RIM Bus On Call '!J17+'JNF-4 RIM CDR '!J16</f>
        <v>0.12251542235576525</v>
      </c>
      <c r="J20" s="13">
        <f>'JNF-4 RIM BCI'!K16+'JNF-4 RIM Bus On Call '!K17+'JNF-4 RIM CDR '!K16</f>
        <v>0.12193746260973723</v>
      </c>
      <c r="K20" s="13">
        <f>'JNF-4 RIM BCI'!L16+'JNF-4 RIM Bus On Call '!L17+'JNF-4 RIM CDR '!L16</f>
        <v>0.12136581873472974</v>
      </c>
      <c r="L20" s="13">
        <f>'JNF-4 RIM BCI'!M16+'JNF-4 RIM Bus On Call '!M17+'JNF-4 RIM CDR '!M16</f>
        <v>0.12080036611230621</v>
      </c>
      <c r="M20" s="44">
        <f>SUM(C20:L20)</f>
        <v>1.3164656229273437</v>
      </c>
    </row>
    <row r="21" spans="2:23" ht="18" thickBot="1" x14ac:dyDescent="0.3">
      <c r="B21" s="40" t="s">
        <v>850</v>
      </c>
      <c r="C21" s="32">
        <f>SUM(C19:C20)</f>
        <v>0.15483990981046566</v>
      </c>
      <c r="D21" s="32">
        <f t="shared" ref="D21:L21" si="3">SUM(D19:D20)</f>
        <v>0.15443526004537253</v>
      </c>
      <c r="E21" s="32">
        <f t="shared" si="3"/>
        <v>0.15416062119104676</v>
      </c>
      <c r="F21" s="32">
        <f t="shared" si="3"/>
        <v>0.12660175601478996</v>
      </c>
      <c r="G21" s="32">
        <f t="shared" si="3"/>
        <v>0.12621011981504454</v>
      </c>
      <c r="H21" s="32">
        <f t="shared" si="3"/>
        <v>0.1258445074530303</v>
      </c>
      <c r="I21" s="32">
        <f t="shared" si="3"/>
        <v>0.12550680118931437</v>
      </c>
      <c r="J21" s="32">
        <f t="shared" si="3"/>
        <v>0.1251990780317771</v>
      </c>
      <c r="K21" s="32">
        <f t="shared" si="3"/>
        <v>0.12492365214754887</v>
      </c>
      <c r="L21" s="193">
        <f t="shared" si="3"/>
        <v>0.12115908841360362</v>
      </c>
      <c r="M21" s="129">
        <f>SUM(M19:M20)</f>
        <v>1.3388807941119938</v>
      </c>
    </row>
    <row r="22" spans="2:23" ht="18" thickBot="1" x14ac:dyDescent="0.3">
      <c r="B22" s="31" t="s">
        <v>851</v>
      </c>
      <c r="C22" s="194">
        <v>0.35</v>
      </c>
      <c r="D22" s="194">
        <v>0.34</v>
      </c>
      <c r="E22" s="194">
        <v>0.33</v>
      </c>
      <c r="F22" s="194">
        <v>0.32</v>
      </c>
      <c r="G22" s="194">
        <v>0.32</v>
      </c>
      <c r="H22" s="194">
        <v>0.31</v>
      </c>
      <c r="I22" s="194">
        <v>0.3</v>
      </c>
      <c r="J22" s="194">
        <v>0.28999999999999998</v>
      </c>
      <c r="K22" s="194">
        <v>0.27999999999999997</v>
      </c>
      <c r="L22" s="194">
        <v>0.27</v>
      </c>
      <c r="M22" s="195"/>
    </row>
    <row r="23" spans="2:23" ht="15.75" thickBot="1" x14ac:dyDescent="0.3">
      <c r="B23" s="219" t="s">
        <v>740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2:23" ht="15.75" thickBot="1" x14ac:dyDescent="0.3">
      <c r="B24" s="190"/>
      <c r="C24" s="191">
        <v>2025</v>
      </c>
      <c r="D24" s="191">
        <v>2026</v>
      </c>
      <c r="E24" s="191">
        <v>2027</v>
      </c>
      <c r="F24" s="191">
        <v>2028</v>
      </c>
      <c r="G24" s="191">
        <v>2029</v>
      </c>
      <c r="H24" s="191">
        <v>2030</v>
      </c>
      <c r="I24" s="191">
        <v>2031</v>
      </c>
      <c r="J24" s="191">
        <v>2032</v>
      </c>
      <c r="K24" s="191">
        <v>2033</v>
      </c>
      <c r="L24" s="191">
        <v>2034</v>
      </c>
      <c r="M24" s="192" t="s">
        <v>735</v>
      </c>
    </row>
    <row r="25" spans="2:23" ht="15.75" thickBot="1" x14ac:dyDescent="0.3">
      <c r="B25" s="216" t="s">
        <v>7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21"/>
    </row>
    <row r="26" spans="2:23" x14ac:dyDescent="0.25">
      <c r="B26" s="39" t="s">
        <v>737</v>
      </c>
      <c r="C26" s="10">
        <f>SUM('JNF-4 TRC Res Building Envelope'!D14,'JNF -4 TRC Res HVAC Plus'!D14,'JNF- 4 TRC Res Retail'!D14,'JNF-4 TRC Res Whole Home Plus'!D14,'JNF-4 Prop Res Load Mgt OnCall'!D14,'JNF-4 Proposed On Bill HVAC'!D14,'JNF-4 Proposed Res Low Income'!D14)</f>
        <v>28.854284161469685</v>
      </c>
      <c r="D26" s="10">
        <f>SUM('JNF-4 TRC Res Building Envelope'!E14,'JNF -4 TRC Res HVAC Plus'!E14,'JNF- 4 TRC Res Retail'!E14,'JNF-4 TRC Res Whole Home Plus'!E14,'JNF-4 Prop Res Load Mgt OnCall'!E14,'JNF-4 Proposed On Bill HVAC'!E14,'JNF-4 Proposed Res Low Income'!E14)</f>
        <v>29.408971505090506</v>
      </c>
      <c r="E26" s="10">
        <f>SUM('JNF-4 TRC Res Building Envelope'!F14,'JNF -4 TRC Res HVAC Plus'!F14,'JNF- 4 TRC Res Retail'!F14,'JNF-4 TRC Res Whole Home Plus'!F14,'JNF-4 Prop Res Load Mgt OnCall'!F14,'JNF-4 Proposed On Bill HVAC'!F14,'JNF-4 Proposed Res Low Income'!F14)</f>
        <v>30.180317378944221</v>
      </c>
      <c r="F26" s="10">
        <f>SUM('JNF-4 TRC Res Building Envelope'!G14,'JNF -4 TRC Res HVAC Plus'!G14,'JNF- 4 TRC Res Retail'!G14,'JNF-4 TRC Res Whole Home Plus'!G14,'JNF-4 Prop Res Load Mgt OnCall'!G14,'JNF-4 Proposed On Bill HVAC'!G14,'JNF-4 Proposed Res Low Income'!G14)</f>
        <v>30.697804228461088</v>
      </c>
      <c r="G26" s="10">
        <f>SUM('JNF-4 TRC Res Building Envelope'!H14,'JNF -4 TRC Res HVAC Plus'!H14,'JNF- 4 TRC Res Retail'!H14,'JNF-4 TRC Res Whole Home Plus'!H14,'JNF-4 Prop Res Load Mgt OnCall'!H14,'JNF-4 Proposed On Bill HVAC'!H14,'JNF-4 Proposed Res Low Income'!H14)</f>
        <v>31.292898006898863</v>
      </c>
      <c r="H26" s="10">
        <f>SUM('JNF-4 TRC Res Building Envelope'!I14,'JNF -4 TRC Res HVAC Plus'!I14,'JNF- 4 TRC Res Retail'!I14,'JNF-4 TRC Res Whole Home Plus'!I14,'JNF-4 Prop Res Load Mgt OnCall'!I14,'JNF-4 Proposed On Bill HVAC'!I14,'JNF-4 Proposed Res Low Income'!I14)</f>
        <v>31.925391731990445</v>
      </c>
      <c r="I26" s="10">
        <f>SUM('JNF-4 TRC Res Building Envelope'!J14,'JNF -4 TRC Res HVAC Plus'!J14,'JNF- 4 TRC Res Retail'!J14,'JNF-4 TRC Res Whole Home Plus'!J14,'JNF-4 Prop Res Load Mgt OnCall'!J14,'JNF-4 Proposed On Bill HVAC'!J14,'JNF-4 Proposed Res Low Income'!J14)</f>
        <v>32.563229728924064</v>
      </c>
      <c r="J26" s="10">
        <f>SUM('JNF-4 TRC Res Building Envelope'!K14,'JNF -4 TRC Res HVAC Plus'!K14,'JNF- 4 TRC Res Retail'!K14,'JNF-4 TRC Res Whole Home Plus'!K14,'JNF-4 Prop Res Load Mgt OnCall'!K14,'JNF-4 Proposed On Bill HVAC'!K14,'JNF-4 Proposed Res Low Income'!K14)</f>
        <v>33.225970263672487</v>
      </c>
      <c r="K26" s="10">
        <f>SUM('JNF-4 TRC Res Building Envelope'!L14,'JNF -4 TRC Res HVAC Plus'!L14,'JNF- 4 TRC Res Retail'!L14,'JNF-4 TRC Res Whole Home Plus'!L14,'JNF-4 Prop Res Load Mgt OnCall'!L14,'JNF-4 Proposed On Bill HVAC'!L14,'JNF-4 Proposed Res Low Income'!L14)</f>
        <v>33.90388204254225</v>
      </c>
      <c r="L26" s="15">
        <f>SUM('JNF-4 TRC Res Building Envelope'!M14,'JNF -4 TRC Res HVAC Plus'!M14,'JNF- 4 TRC Res Retail'!M14,'JNF-4 TRC Res Whole Home Plus'!M14,'JNF-4 Prop Res Load Mgt OnCall'!M14,'JNF-4 Proposed On Bill HVAC'!M14,'JNF-4 Proposed Res Low Income'!M14)</f>
        <v>34.620413397546265</v>
      </c>
      <c r="M26" s="17">
        <f t="shared" ref="M26:M27" si="4">SUM(C26:L26)</f>
        <v>316.67316244553984</v>
      </c>
      <c r="N26" s="21"/>
      <c r="O26" s="21"/>
      <c r="P26" s="21"/>
    </row>
    <row r="27" spans="2:23" x14ac:dyDescent="0.25">
      <c r="B27" s="38" t="s">
        <v>738</v>
      </c>
      <c r="C27" s="11">
        <f>SUM('JNF-4 TRC Bus Cooking'!D14,'JNF-4 TRC Bus MotorsDrives'!D14,'JNF-4 TRC Bus HVAC Plus'!D14,'JNF-4 TRC Bus Light Plus'!D14,'JNF-4 TRC Bus Refrigeration'!D14,'JNF-4 TRC Bus Water Heating'!D14,'JNF-4 Proposed Bus On Call'!D14,'JNF-4 Proposed CDR'!D14)+'JNF-4 TRC Custom'!D14</f>
        <v>20.084883284143512</v>
      </c>
      <c r="D27" s="11">
        <f>SUM('JNF-4 TRC Bus Cooking'!E14,'JNF-4 TRC Bus MotorsDrives'!E14,'JNF-4 TRC Bus HVAC Plus'!E14,'JNF-4 TRC Bus Light Plus'!E14,'JNF-4 TRC Bus Refrigeration'!E14,'JNF-4 TRC Bus Water Heating'!E14,'JNF-4 Proposed Bus On Call'!E14,'JNF-4 Proposed CDR'!E14)+'JNF-4 TRC Custom'!E14</f>
        <v>20.21453481907432</v>
      </c>
      <c r="E27" s="11">
        <f>SUM('JNF-4 TRC Bus Cooking'!F14,'JNF-4 TRC Bus MotorsDrives'!F14,'JNF-4 TRC Bus HVAC Plus'!F14,'JNF-4 TRC Bus Light Plus'!F14,'JNF-4 TRC Bus Refrigeration'!F14,'JNF-4 TRC Bus Water Heating'!F14,'JNF-4 Proposed Bus On Call'!F14,'JNF-4 Proposed CDR'!F14)+'JNF-4 TRC Custom'!F14</f>
        <v>20.38795501317346</v>
      </c>
      <c r="F27" s="11">
        <f>SUM('JNF-4 TRC Bus Cooking'!G14,'JNF-4 TRC Bus MotorsDrives'!G14,'JNF-4 TRC Bus HVAC Plus'!G14,'JNF-4 TRC Bus Light Plus'!G14,'JNF-4 TRC Bus Refrigeration'!G14,'JNF-4 TRC Bus Water Heating'!G14,'JNF-4 Proposed Bus On Call'!G14,'JNF-4 Proposed CDR'!G14)+'JNF-4 TRC Custom'!G14</f>
        <v>18.282665682486392</v>
      </c>
      <c r="G27" s="11">
        <f>SUM('JNF-4 TRC Bus Cooking'!H14,'JNF-4 TRC Bus MotorsDrives'!H14,'JNF-4 TRC Bus HVAC Plus'!H14,'JNF-4 TRC Bus Light Plus'!H14,'JNF-4 TRC Bus Refrigeration'!H14,'JNF-4 TRC Bus Water Heating'!H14,'JNF-4 Proposed Bus On Call'!H14,'JNF-4 Proposed CDR'!H14)+'JNF-4 TRC Custom'!H14</f>
        <v>18.612408440391068</v>
      </c>
      <c r="H27" s="11">
        <f>SUM('JNF-4 TRC Bus Cooking'!I14,'JNF-4 TRC Bus MotorsDrives'!I14,'JNF-4 TRC Bus HVAC Plus'!I14,'JNF-4 TRC Bus Light Plus'!I14,'JNF-4 TRC Bus Refrigeration'!I14,'JNF-4 TRC Bus Water Heating'!I14,'JNF-4 Proposed Bus On Call'!I14,'JNF-4 Proposed CDR'!I14)+'JNF-4 TRC Custom'!I14</f>
        <v>18.946527312091401</v>
      </c>
      <c r="I27" s="11">
        <f>SUM('JNF-4 TRC Bus Cooking'!J14,'JNF-4 TRC Bus MotorsDrives'!J14,'JNF-4 TRC Bus HVAC Plus'!J14,'JNF-4 TRC Bus Light Plus'!J14,'JNF-4 TRC Bus Refrigeration'!J14,'JNF-4 TRC Bus Water Heating'!J14,'JNF-4 Proposed Bus On Call'!J14,'JNF-4 Proposed CDR'!J14)+'JNF-4 TRC Custom'!J14</f>
        <v>19.244299297884254</v>
      </c>
      <c r="J27" s="11">
        <f>SUM('JNF-4 TRC Bus Cooking'!K14,'JNF-4 TRC Bus MotorsDrives'!K14,'JNF-4 TRC Bus HVAC Plus'!K14,'JNF-4 TRC Bus Light Plus'!K14,'JNF-4 TRC Bus Refrigeration'!K14,'JNF-4 TRC Bus Water Heating'!K14,'JNF-4 Proposed Bus On Call'!K14,'JNF-4 Proposed CDR'!K14)+'JNF-4 TRC Custom'!K14</f>
        <v>19.480181886531373</v>
      </c>
      <c r="K27" s="11">
        <f>SUM('JNF-4 TRC Bus Cooking'!L14,'JNF-4 TRC Bus MotorsDrives'!L14,'JNF-4 TRC Bus HVAC Plus'!L14,'JNF-4 TRC Bus Light Plus'!L14,'JNF-4 TRC Bus Refrigeration'!L14,'JNF-4 TRC Bus Water Heating'!L14,'JNF-4 Proposed Bus On Call'!L14,'JNF-4 Proposed CDR'!L14)+'JNF-4 TRC Custom'!L14</f>
        <v>19.636589740705027</v>
      </c>
      <c r="L27" s="11">
        <f>SUM('JNF-4 TRC Bus Cooking'!M14,'JNF-4 TRC Bus MotorsDrives'!M14,'JNF-4 TRC Bus HVAC Plus'!M14,'JNF-4 TRC Bus Light Plus'!M14,'JNF-4 TRC Bus Refrigeration'!M14,'JNF-4 TRC Bus Water Heating'!M14,'JNF-4 Proposed Bus On Call'!M14,'JNF-4 Proposed CDR'!M14)+'JNF-4 TRC Custom'!M14</f>
        <v>19.710827462210577</v>
      </c>
      <c r="M27" s="42">
        <f t="shared" si="4"/>
        <v>194.60087293869137</v>
      </c>
      <c r="N27" s="21"/>
    </row>
    <row r="28" spans="2:23" ht="18" thickBot="1" x14ac:dyDescent="0.3">
      <c r="B28" s="40" t="s">
        <v>850</v>
      </c>
      <c r="C28" s="34">
        <f t="shared" ref="C28:L28" si="5">SUM(C26:C27)</f>
        <v>48.939167445613194</v>
      </c>
      <c r="D28" s="34">
        <f t="shared" si="5"/>
        <v>49.623506324164822</v>
      </c>
      <c r="E28" s="34">
        <f t="shared" si="5"/>
        <v>50.568272392117677</v>
      </c>
      <c r="F28" s="34">
        <f t="shared" si="5"/>
        <v>48.980469910947477</v>
      </c>
      <c r="G28" s="34">
        <f t="shared" si="5"/>
        <v>49.905306447289931</v>
      </c>
      <c r="H28" s="34">
        <f t="shared" si="5"/>
        <v>50.871919044081849</v>
      </c>
      <c r="I28" s="34">
        <f t="shared" si="5"/>
        <v>51.807529026808318</v>
      </c>
      <c r="J28" s="34">
        <f t="shared" si="5"/>
        <v>52.706152150203863</v>
      </c>
      <c r="K28" s="34">
        <f t="shared" si="5"/>
        <v>53.540471783247277</v>
      </c>
      <c r="L28" s="35">
        <f t="shared" si="5"/>
        <v>54.331240859756846</v>
      </c>
      <c r="M28" s="17">
        <f>SUM(M26:M27)</f>
        <v>511.27403538423118</v>
      </c>
      <c r="N28" s="21"/>
    </row>
    <row r="29" spans="2:23" ht="15.75" thickBot="1" x14ac:dyDescent="0.3">
      <c r="B29" s="216" t="s">
        <v>8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8"/>
      <c r="N29" s="21"/>
    </row>
    <row r="30" spans="2:23" x14ac:dyDescent="0.25">
      <c r="B30" s="39" t="s">
        <v>737</v>
      </c>
      <c r="C30" s="23">
        <f>SUM('JNF-4 TRC Res Building Envelope'!D15,'JNF -4 TRC Res HVAC Plus'!D15,'JNF- 4 TRC Res Retail'!D15,'JNF-4 TRC Res Whole Home Plus'!D15,'JNF-4 Prop Res Load Mgt OnCall'!D15,'JNF-4 Proposed On Bill HVAC'!D15,'JNF-4 Proposed Res Low Income'!D15)</f>
        <v>24.642298654405781</v>
      </c>
      <c r="D30" s="23">
        <f>SUM('JNF-4 TRC Res Building Envelope'!E15,'JNF -4 TRC Res HVAC Plus'!E15,'JNF- 4 TRC Res Retail'!E15,'JNF-4 TRC Res Whole Home Plus'!E15,'JNF-4 Prop Res Load Mgt OnCall'!E15,'JNF-4 Proposed On Bill HVAC'!E15,'JNF-4 Proposed Res Low Income'!E15)</f>
        <v>26.864518653736869</v>
      </c>
      <c r="E30" s="23">
        <f>SUM('JNF-4 TRC Res Building Envelope'!F15,'JNF -4 TRC Res HVAC Plus'!F15,'JNF- 4 TRC Res Retail'!F15,'JNF-4 TRC Res Whole Home Plus'!F15,'JNF-4 Prop Res Load Mgt OnCall'!F15,'JNF-4 Proposed On Bill HVAC'!F15,'JNF-4 Proposed Res Low Income'!F15)</f>
        <v>29.494103004136392</v>
      </c>
      <c r="F30" s="23">
        <f>SUM('JNF-4 TRC Res Building Envelope'!G15,'JNF -4 TRC Res HVAC Plus'!G15,'JNF- 4 TRC Res Retail'!G15,'JNF-4 TRC Res Whole Home Plus'!G15,'JNF-4 Prop Res Load Mgt OnCall'!G15,'JNF-4 Proposed On Bill HVAC'!G15,'JNF-4 Proposed Res Low Income'!G15)</f>
        <v>31.608358171749458</v>
      </c>
      <c r="G30" s="23">
        <f>SUM('JNF-4 TRC Res Building Envelope'!H15,'JNF -4 TRC Res HVAC Plus'!H15,'JNF- 4 TRC Res Retail'!H15,'JNF-4 TRC Res Whole Home Plus'!H15,'JNF-4 Prop Res Load Mgt OnCall'!H15,'JNF-4 Proposed On Bill HVAC'!H15,'JNF-4 Proposed Res Low Income'!H15)</f>
        <v>33.768044450054227</v>
      </c>
      <c r="H30" s="23">
        <f>SUM('JNF-4 TRC Res Building Envelope'!I15,'JNF -4 TRC Res HVAC Plus'!I15,'JNF- 4 TRC Res Retail'!I15,'JNF-4 TRC Res Whole Home Plus'!I15,'JNF-4 Prop Res Load Mgt OnCall'!I15,'JNF-4 Proposed On Bill HVAC'!I15,'JNF-4 Proposed Res Low Income'!I15)</f>
        <v>35.820893150434678</v>
      </c>
      <c r="I30" s="23">
        <f>SUM('JNF-4 TRC Res Building Envelope'!J15,'JNF -4 TRC Res HVAC Plus'!J15,'JNF- 4 TRC Res Retail'!J15,'JNF-4 TRC Res Whole Home Plus'!J15,'JNF-4 Prop Res Load Mgt OnCall'!J15,'JNF-4 Proposed On Bill HVAC'!J15,'JNF-4 Proposed Res Low Income'!J15)</f>
        <v>37.671036654766183</v>
      </c>
      <c r="J30" s="23">
        <f>SUM('JNF-4 TRC Res Building Envelope'!K15,'JNF -4 TRC Res HVAC Plus'!K15,'JNF- 4 TRC Res Retail'!K15,'JNF-4 TRC Res Whole Home Plus'!K15,'JNF-4 Prop Res Load Mgt OnCall'!K15,'JNF-4 Proposed On Bill HVAC'!K15,'JNF-4 Proposed Res Low Income'!K15)</f>
        <v>39.301425678086396</v>
      </c>
      <c r="K30" s="23">
        <f>SUM('JNF-4 TRC Res Building Envelope'!L15,'JNF -4 TRC Res HVAC Plus'!L15,'JNF- 4 TRC Res Retail'!L15,'JNF-4 TRC Res Whole Home Plus'!L15,'JNF-4 Prop Res Load Mgt OnCall'!L15,'JNF-4 Proposed On Bill HVAC'!L15,'JNF-4 Proposed Res Low Income'!L15)</f>
        <v>40.711529435818179</v>
      </c>
      <c r="L30" s="24">
        <f>SUM('JNF-4 TRC Res Building Envelope'!M15,'JNF -4 TRC Res HVAC Plus'!M15,'JNF- 4 TRC Res Retail'!M15,'JNF-4 TRC Res Whole Home Plus'!M15,'JNF-4 Prop Res Load Mgt OnCall'!M15,'JNF-4 Proposed On Bill HVAC'!M15,'JNF-4 Proposed Res Low Income'!M15)</f>
        <v>41.964316268480893</v>
      </c>
      <c r="M30" s="17">
        <f t="shared" ref="M30:M31" si="6">SUM(C30:L30)</f>
        <v>341.84652412166906</v>
      </c>
      <c r="N30" s="21"/>
    </row>
    <row r="31" spans="2:23" x14ac:dyDescent="0.25">
      <c r="B31" s="38" t="s">
        <v>738</v>
      </c>
      <c r="C31" s="13">
        <f>SUM('JNF-4 TRC Bus Cooking'!D15,'JNF-4 TRC Bus MotorsDrives'!D15,'JNF-4 TRC Bus HVAC Plus'!D15,'JNF-4 TRC Bus Light Plus'!D15,'JNF-4 TRC Bus Refrigeration'!D15,'JNF-4 TRC Bus Water Heating'!D15,'JNF-4 Proposed Bus On Call'!D15,'JNF-4 Proposed CDR'!D15)+'JNF-4 TRC Custom'!D15</f>
        <v>16.575425915522846</v>
      </c>
      <c r="D31" s="13">
        <f>SUM('JNF-4 TRC Bus Cooking'!E15,'JNF-4 TRC Bus MotorsDrives'!E15,'JNF-4 TRC Bus HVAC Plus'!E15,'JNF-4 TRC Bus Light Plus'!E15,'JNF-4 TRC Bus Refrigeration'!E15,'JNF-4 TRC Bus Water Heating'!E15,'JNF-4 Proposed Bus On Call'!E15,'JNF-4 Proposed CDR'!E15)+'JNF-4 TRC Custom'!E15</f>
        <v>16.706070777958811</v>
      </c>
      <c r="E31" s="13">
        <f>SUM('JNF-4 TRC Bus Cooking'!F15,'JNF-4 TRC Bus MotorsDrives'!F15,'JNF-4 TRC Bus HVAC Plus'!F15,'JNF-4 TRC Bus Light Plus'!F15,'JNF-4 TRC Bus Refrigeration'!F15,'JNF-4 TRC Bus Water Heating'!F15,'JNF-4 Proposed Bus On Call'!F15,'JNF-4 Proposed CDR'!F15)+'JNF-4 TRC Custom'!F15</f>
        <v>16.864512150847165</v>
      </c>
      <c r="F31" s="13">
        <f>SUM('JNF-4 TRC Bus Cooking'!G15,'JNF-4 TRC Bus MotorsDrives'!G15,'JNF-4 TRC Bus HVAC Plus'!G15,'JNF-4 TRC Bus Light Plus'!G15,'JNF-4 TRC Bus Refrigeration'!G15,'JNF-4 TRC Bus Water Heating'!G15,'JNF-4 Proposed Bus On Call'!G15,'JNF-4 Proposed CDR'!G15)+'JNF-4 TRC Custom'!G15</f>
        <v>15.685554739038388</v>
      </c>
      <c r="G31" s="13">
        <f>SUM('JNF-4 TRC Bus Cooking'!H15,'JNF-4 TRC Bus MotorsDrives'!H15,'JNF-4 TRC Bus HVAC Plus'!H15,'JNF-4 TRC Bus Light Plus'!H15,'JNF-4 TRC Bus Refrigeration'!H15,'JNF-4 TRC Bus Water Heating'!H15,'JNF-4 Proposed Bus On Call'!H15,'JNF-4 Proposed CDR'!H15)+'JNF-4 TRC Custom'!H15</f>
        <v>15.937021948136849</v>
      </c>
      <c r="H31" s="13">
        <f>SUM('JNF-4 TRC Bus Cooking'!I15,'JNF-4 TRC Bus MotorsDrives'!I15,'JNF-4 TRC Bus HVAC Plus'!I15,'JNF-4 TRC Bus Light Plus'!I15,'JNF-4 TRC Bus Refrigeration'!I15,'JNF-4 TRC Bus Water Heating'!I15,'JNF-4 Proposed Bus On Call'!I15,'JNF-4 Proposed CDR'!I15)+'JNF-4 TRC Custom'!I15</f>
        <v>16.240353929732802</v>
      </c>
      <c r="I31" s="13">
        <f>SUM('JNF-4 TRC Bus Cooking'!J15,'JNF-4 TRC Bus MotorsDrives'!J15,'JNF-4 TRC Bus HVAC Plus'!J15,'JNF-4 TRC Bus Light Plus'!J15,'JNF-4 TRC Bus Refrigeration'!J15,'JNF-4 TRC Bus Water Heating'!J15,'JNF-4 Proposed Bus On Call'!J15,'JNF-4 Proposed CDR'!J15)+'JNF-4 TRC Custom'!J15</f>
        <v>16.522826765314505</v>
      </c>
      <c r="J31" s="13">
        <f>SUM('JNF-4 TRC Bus Cooking'!K15,'JNF-4 TRC Bus MotorsDrives'!K15,'JNF-4 TRC Bus HVAC Plus'!K15,'JNF-4 TRC Bus Light Plus'!K15,'JNF-4 TRC Bus Refrigeration'!K15,'JNF-4 TRC Bus Water Heating'!K15,'JNF-4 Proposed Bus On Call'!K15,'JNF-4 Proposed CDR'!K15)+'JNF-4 TRC Custom'!K15</f>
        <v>16.755079028354135</v>
      </c>
      <c r="K31" s="13">
        <f>SUM('JNF-4 TRC Bus Cooking'!L15,'JNF-4 TRC Bus MotorsDrives'!L15,'JNF-4 TRC Bus HVAC Plus'!L15,'JNF-4 TRC Bus Light Plus'!L15,'JNF-4 TRC Bus Refrigeration'!L15,'JNF-4 TRC Bus Water Heating'!L15,'JNF-4 Proposed Bus On Call'!L15,'JNF-4 Proposed CDR'!L15)+'JNF-4 TRC Custom'!L15</f>
        <v>16.91356857393302</v>
      </c>
      <c r="L31" s="13">
        <f>SUM('JNF-4 TRC Bus Cooking'!M15,'JNF-4 TRC Bus MotorsDrives'!M15,'JNF-4 TRC Bus HVAC Plus'!M15,'JNF-4 TRC Bus Light Plus'!M15,'JNF-4 TRC Bus Refrigeration'!M15,'JNF-4 TRC Bus Water Heating'!M15,'JNF-4 Proposed Bus On Call'!M15,'JNF-4 Proposed CDR'!M15)+'JNF-4 TRC Custom'!M15</f>
        <v>16.991081044442442</v>
      </c>
      <c r="M31" s="42">
        <f t="shared" si="6"/>
        <v>165.19149487328096</v>
      </c>
      <c r="N31" s="21"/>
      <c r="T31" s="1"/>
      <c r="W31" s="22"/>
    </row>
    <row r="32" spans="2:23" ht="18" thickBot="1" x14ac:dyDescent="0.3">
      <c r="B32" s="40" t="s">
        <v>850</v>
      </c>
      <c r="C32" s="32">
        <f t="shared" ref="C32:L32" si="7">SUM(C30:C31)</f>
        <v>41.217724569928627</v>
      </c>
      <c r="D32" s="32">
        <f t="shared" si="7"/>
        <v>43.57058943169568</v>
      </c>
      <c r="E32" s="32">
        <f t="shared" si="7"/>
        <v>46.358615154983553</v>
      </c>
      <c r="F32" s="32">
        <f t="shared" si="7"/>
        <v>47.293912910787846</v>
      </c>
      <c r="G32" s="32">
        <f t="shared" si="7"/>
        <v>49.705066398191079</v>
      </c>
      <c r="H32" s="32">
        <f t="shared" si="7"/>
        <v>52.061247080167476</v>
      </c>
      <c r="I32" s="32">
        <f t="shared" si="7"/>
        <v>54.193863420080689</v>
      </c>
      <c r="J32" s="32">
        <f t="shared" si="7"/>
        <v>56.056504706440535</v>
      </c>
      <c r="K32" s="32">
        <f t="shared" si="7"/>
        <v>57.625098009751198</v>
      </c>
      <c r="L32" s="33">
        <f t="shared" si="7"/>
        <v>58.955397312923338</v>
      </c>
      <c r="M32" s="17">
        <f>SUM(M30:M31)</f>
        <v>507.03801899494999</v>
      </c>
      <c r="N32" s="21"/>
      <c r="W32" s="22"/>
    </row>
    <row r="33" spans="2:15" ht="15.75" thickBot="1" x14ac:dyDescent="0.3">
      <c r="B33" s="216" t="s">
        <v>739</v>
      </c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8"/>
      <c r="N33" s="21"/>
    </row>
    <row r="34" spans="2:15" x14ac:dyDescent="0.25">
      <c r="B34" s="39" t="s">
        <v>737</v>
      </c>
      <c r="C34" s="23">
        <f>SUM('JNF-4 TRC Res Building Envelope'!D16,'JNF -4 TRC Res HVAC Plus'!D16,'JNF- 4 TRC Res Retail'!D16,'JNF-4 TRC Res Whole Home Plus'!D16,'JNF-4 Proposed Res Low Income'!D16,'JNF-4 Prop Res Load Mgt OnCall'!D16,'JNF-4 Proposed On Bill HVAC'!D16)</f>
        <v>57.313438943894937</v>
      </c>
      <c r="D34" s="23">
        <f>SUM('JNF-4 TRC Res Building Envelope'!E16,'JNF -4 TRC Res HVAC Plus'!E16,'JNF- 4 TRC Res Retail'!E16,'JNF-4 TRC Res Whole Home Plus'!E16,'JNF-4 Proposed Res Low Income'!E16,'JNF-4 Prop Res Load Mgt OnCall'!E16,'JNF-4 Proposed On Bill HVAC'!E16)</f>
        <v>59.319747819190297</v>
      </c>
      <c r="E34" s="23">
        <f>SUM('JNF-4 TRC Res Building Envelope'!F16,'JNF -4 TRC Res HVAC Plus'!F16,'JNF- 4 TRC Res Retail'!F16,'JNF-4 TRC Res Whole Home Plus'!F16,'JNF-4 Proposed Res Low Income'!F16,'JNF-4 Prop Res Load Mgt OnCall'!F16,'JNF-4 Proposed On Bill HVAC'!F16)</f>
        <v>61.943868384151223</v>
      </c>
      <c r="F34" s="23">
        <f>SUM('JNF-4 TRC Res Building Envelope'!G16,'JNF -4 TRC Res HVAC Plus'!G16,'JNF- 4 TRC Res Retail'!G16,'JNF-4 TRC Res Whole Home Plus'!G16,'JNF-4 Proposed Res Low Income'!G16,'JNF-4 Prop Res Load Mgt OnCall'!G16,'JNF-4 Proposed On Bill HVAC'!G16)</f>
        <v>65.047398071367667</v>
      </c>
      <c r="G34" s="23">
        <f>SUM('JNF-4 TRC Res Building Envelope'!H16,'JNF -4 TRC Res HVAC Plus'!H16,'JNF- 4 TRC Res Retail'!H16,'JNF-4 TRC Res Whole Home Plus'!H16,'JNF-4 Proposed Res Low Income'!H16,'JNF-4 Prop Res Load Mgt OnCall'!H16,'JNF-4 Proposed On Bill HVAC'!H16)</f>
        <v>68.359733717414329</v>
      </c>
      <c r="H34" s="23">
        <f>SUM('JNF-4 TRC Res Building Envelope'!I16,'JNF -4 TRC Res HVAC Plus'!I16,'JNF- 4 TRC Res Retail'!I16,'JNF-4 TRC Res Whole Home Plus'!I16,'JNF-4 Proposed Res Low Income'!I16,'JNF-4 Prop Res Load Mgt OnCall'!I16,'JNF-4 Proposed On Bill HVAC'!I16)</f>
        <v>71.539038118051224</v>
      </c>
      <c r="I34" s="23">
        <f>SUM('JNF-4 TRC Res Building Envelope'!J16,'JNF -4 TRC Res HVAC Plus'!J16,'JNF- 4 TRC Res Retail'!J16,'JNF-4 TRC Res Whole Home Plus'!J16,'JNF-4 Proposed Res Low Income'!J16,'JNF-4 Prop Res Load Mgt OnCall'!J16,'JNF-4 Proposed On Bill HVAC'!J16)</f>
        <v>74.33467143279843</v>
      </c>
      <c r="J34" s="23">
        <f>SUM('JNF-4 TRC Res Building Envelope'!K16,'JNF -4 TRC Res HVAC Plus'!K16,'JNF- 4 TRC Res Retail'!K16,'JNF-4 TRC Res Whole Home Plus'!K16,'JNF-4 Proposed Res Low Income'!K16,'JNF-4 Prop Res Load Mgt OnCall'!K16,'JNF-4 Proposed On Bill HVAC'!K16)</f>
        <v>76.778739834310699</v>
      </c>
      <c r="K34" s="23">
        <f>SUM('JNF-4 TRC Res Building Envelope'!L16,'JNF -4 TRC Res HVAC Plus'!L16,'JNF- 4 TRC Res Retail'!L16,'JNF-4 TRC Res Whole Home Plus'!L16,'JNF-4 Proposed Res Low Income'!L16,'JNF-4 Prop Res Load Mgt OnCall'!L16,'JNF-4 Proposed On Bill HVAC'!L16)</f>
        <v>78.824123888019983</v>
      </c>
      <c r="L34" s="24">
        <f>SUM('JNF-4 TRC Res Building Envelope'!M16,'JNF -4 TRC Res HVAC Plus'!M16,'JNF- 4 TRC Res Retail'!M16,'JNF-4 TRC Res Whole Home Plus'!M16,'JNF-4 Proposed Res Low Income'!M16,'JNF-4 Prop Res Load Mgt OnCall'!M16,'JNF-4 Proposed On Bill HVAC'!M16)</f>
        <v>80.616562620228038</v>
      </c>
      <c r="M34" s="17">
        <f t="shared" ref="M34:M35" si="8">SUM(C34:L34)</f>
        <v>694.07732282942675</v>
      </c>
      <c r="N34" s="21"/>
    </row>
    <row r="35" spans="2:15" x14ac:dyDescent="0.25">
      <c r="B35" s="38" t="s">
        <v>738</v>
      </c>
      <c r="C35" s="13">
        <f>SUM('JNF-4 TRC Bus Cooking'!D16,'JNF-4 TRC Bus MotorsDrives'!D16,'JNF-4 TRC Bus HVAC Plus'!D16,'JNF-4 TRC Bus Light Plus'!D16,'JNF-4 TRC Bus Refrigeration'!D16,'JNF-4 TRC Bus Water Heating'!D16,'JNF-4 Proposed Bus On Call'!D16,'JNF-4 Proposed CDR'!D16)+'JNF-4 TRC Custom'!D16</f>
        <v>73.190146989032314</v>
      </c>
      <c r="D35" s="13">
        <f>SUM('JNF-4 TRC Bus Cooking'!E16,'JNF-4 TRC Bus MotorsDrives'!E16,'JNF-4 TRC Bus HVAC Plus'!E16,'JNF-4 TRC Bus Light Plus'!E16,'JNF-4 TRC Bus Refrigeration'!E16,'JNF-4 TRC Bus Water Heating'!E16,'JNF-4 Proposed Bus On Call'!E16,'JNF-4 Proposed CDR'!E16)+'JNF-4 TRC Custom'!E16</f>
        <v>74.332588253385424</v>
      </c>
      <c r="E35" s="13">
        <f>SUM('JNF-4 TRC Bus Cooking'!F16,'JNF-4 TRC Bus MotorsDrives'!F16,'JNF-4 TRC Bus HVAC Plus'!F16,'JNF-4 TRC Bus Light Plus'!F16,'JNF-4 TRC Bus Refrigeration'!F16,'JNF-4 TRC Bus Water Heating'!F16,'JNF-4 Proposed Bus On Call'!F16,'JNF-4 Proposed CDR'!F16)+'JNF-4 TRC Custom'!F16</f>
        <v>75.749130410599975</v>
      </c>
      <c r="F35" s="13">
        <f>SUM('JNF-4 TRC Bus Cooking'!G16,'JNF-4 TRC Bus MotorsDrives'!G16,'JNF-4 TRC Bus HVAC Plus'!G16,'JNF-4 TRC Bus Light Plus'!G16,'JNF-4 TRC Bus Refrigeration'!G16,'JNF-4 TRC Bus Water Heating'!G16,'JNF-4 Proposed Bus On Call'!G16,'JNF-4 Proposed CDR'!G16)+'JNF-4 TRC Custom'!G16</f>
        <v>78.067921114327262</v>
      </c>
      <c r="G35" s="13">
        <f>SUM('JNF-4 TRC Bus Cooking'!H16,'JNF-4 TRC Bus MotorsDrives'!H16,'JNF-4 TRC Bus HVAC Plus'!H16,'JNF-4 TRC Bus Light Plus'!H16,'JNF-4 TRC Bus Refrigeration'!H16,'JNF-4 TRC Bus Water Heating'!H16,'JNF-4 Proposed Bus On Call'!H16,'JNF-4 Proposed CDR'!H16)+'JNF-4 TRC Custom'!H16</f>
        <v>80.513209808377155</v>
      </c>
      <c r="H35" s="13">
        <f>SUM('JNF-4 TRC Bus Cooking'!I16,'JNF-4 TRC Bus MotorsDrives'!I16,'JNF-4 TRC Bus HVAC Plus'!I16,'JNF-4 TRC Bus Light Plus'!I16,'JNF-4 TRC Bus Refrigeration'!I16,'JNF-4 TRC Bus Water Heating'!I16,'JNF-4 Proposed Bus On Call'!I16,'JNF-4 Proposed CDR'!I16)+'JNF-4 TRC Custom'!I16</f>
        <v>82.975486246882085</v>
      </c>
      <c r="I35" s="13">
        <f>SUM('JNF-4 TRC Bus Cooking'!J16,'JNF-4 TRC Bus MotorsDrives'!J16,'JNF-4 TRC Bus HVAC Plus'!J16,'JNF-4 TRC Bus Light Plus'!J16,'JNF-4 TRC Bus Refrigeration'!J16,'JNF-4 TRC Bus Water Heating'!J16,'JNF-4 Proposed Bus On Call'!J16,'JNF-4 Proposed CDR'!J16)+'JNF-4 TRC Custom'!J16</f>
        <v>85.208153248452618</v>
      </c>
      <c r="J35" s="13">
        <f>SUM('JNF-4 TRC Bus Cooking'!K16,'JNF-4 TRC Bus MotorsDrives'!K16,'JNF-4 TRC Bus HVAC Plus'!K16,'JNF-4 TRC Bus Light Plus'!K16,'JNF-4 TRC Bus Refrigeration'!K16,'JNF-4 TRC Bus Water Heating'!K16,'JNF-4 Proposed Bus On Call'!K16,'JNF-4 Proposed CDR'!K16)+'JNF-4 TRC Custom'!K16</f>
        <v>87.041524262191217</v>
      </c>
      <c r="K35" s="13">
        <f>SUM('JNF-4 TRC Bus Cooking'!L16,'JNF-4 TRC Bus MotorsDrives'!L16,'JNF-4 TRC Bus HVAC Plus'!L16,'JNF-4 TRC Bus Light Plus'!L16,'JNF-4 TRC Bus Refrigeration'!L16,'JNF-4 TRC Bus Water Heating'!L16,'JNF-4 Proposed Bus On Call'!L16,'JNF-4 Proposed CDR'!L16)+'JNF-4 TRC Custom'!L16</f>
        <v>88.369867520856744</v>
      </c>
      <c r="L35" s="13">
        <f>SUM('JNF-4 TRC Bus Cooking'!M16,'JNF-4 TRC Bus MotorsDrives'!M16,'JNF-4 TRC Bus HVAC Plus'!M16,'JNF-4 TRC Bus Light Plus'!M16,'JNF-4 TRC Bus Refrigeration'!M16,'JNF-4 TRC Bus Water Heating'!M16,'JNF-4 Proposed Bus On Call'!M16,'JNF-4 Proposed CDR'!M16)+'JNF-4 TRC Custom'!M16</f>
        <v>89.183451992221293</v>
      </c>
      <c r="M35" s="42">
        <f t="shared" si="8"/>
        <v>814.63147984632599</v>
      </c>
      <c r="N35" s="21"/>
    </row>
    <row r="36" spans="2:15" ht="18" thickBot="1" x14ac:dyDescent="0.3">
      <c r="B36" s="40" t="s">
        <v>850</v>
      </c>
      <c r="C36" s="32">
        <f t="shared" ref="C36:L36" si="9">SUM(C34:C35)</f>
        <v>130.50358593292725</v>
      </c>
      <c r="D36" s="32">
        <f t="shared" si="9"/>
        <v>133.65233607257574</v>
      </c>
      <c r="E36" s="32">
        <f t="shared" si="9"/>
        <v>137.69299879475119</v>
      </c>
      <c r="F36" s="32">
        <f t="shared" si="9"/>
        <v>143.11531918569494</v>
      </c>
      <c r="G36" s="32">
        <f t="shared" si="9"/>
        <v>148.87294352579147</v>
      </c>
      <c r="H36" s="32">
        <f t="shared" si="9"/>
        <v>154.51452436493332</v>
      </c>
      <c r="I36" s="32">
        <f t="shared" si="9"/>
        <v>159.54282468125103</v>
      </c>
      <c r="J36" s="32">
        <f t="shared" si="9"/>
        <v>163.82026409650192</v>
      </c>
      <c r="K36" s="32">
        <f t="shared" si="9"/>
        <v>167.19399140887674</v>
      </c>
      <c r="L36" s="33">
        <f t="shared" si="9"/>
        <v>169.80001461244933</v>
      </c>
      <c r="M36" s="129">
        <f>SUM(M34:M35)</f>
        <v>1508.7088026757528</v>
      </c>
      <c r="N36" s="21"/>
      <c r="O36" s="21"/>
    </row>
    <row r="37" spans="2:15" ht="18" thickBot="1" x14ac:dyDescent="0.3">
      <c r="B37" s="31" t="s">
        <v>851</v>
      </c>
      <c r="C37" s="196">
        <v>0.51</v>
      </c>
      <c r="D37" s="196">
        <v>0.51</v>
      </c>
      <c r="E37" s="196">
        <v>0.5</v>
      </c>
      <c r="F37" s="196">
        <v>0.5</v>
      </c>
      <c r="G37" s="196">
        <v>0.5</v>
      </c>
      <c r="H37" s="196">
        <v>0.49</v>
      </c>
      <c r="I37" s="196">
        <v>0.48000000000000004</v>
      </c>
      <c r="J37" s="196">
        <v>0.47</v>
      </c>
      <c r="K37" s="196">
        <v>0.46</v>
      </c>
      <c r="L37" s="196">
        <v>0.45</v>
      </c>
      <c r="M37" s="197"/>
    </row>
    <row r="38" spans="2:15" ht="15.75" thickBot="1" x14ac:dyDescent="0.3">
      <c r="B38" s="219" t="s">
        <v>741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1"/>
    </row>
    <row r="39" spans="2:15" ht="15.75" thickBot="1" x14ac:dyDescent="0.3">
      <c r="B39" s="190"/>
      <c r="C39" s="191">
        <v>2025</v>
      </c>
      <c r="D39" s="191">
        <v>2026</v>
      </c>
      <c r="E39" s="191">
        <v>2027</v>
      </c>
      <c r="F39" s="191">
        <v>2028</v>
      </c>
      <c r="G39" s="191">
        <v>2029</v>
      </c>
      <c r="H39" s="191">
        <v>2030</v>
      </c>
      <c r="I39" s="191">
        <v>2031</v>
      </c>
      <c r="J39" s="191">
        <v>2032</v>
      </c>
      <c r="K39" s="191">
        <v>2033</v>
      </c>
      <c r="L39" s="191">
        <v>2034</v>
      </c>
      <c r="M39" s="192" t="s">
        <v>735</v>
      </c>
    </row>
    <row r="40" spans="2:15" ht="15.75" thickBot="1" x14ac:dyDescent="0.3">
      <c r="B40" s="216" t="s">
        <v>7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8"/>
    </row>
    <row r="41" spans="2:15" x14ac:dyDescent="0.25">
      <c r="B41" s="39" t="s">
        <v>737</v>
      </c>
      <c r="C41" s="25">
        <f>SUM('JNF-4 Prop Res Load Mgt OnCall'!D14,'JNF-4 Proposed On Bill HVAC'!D14,'JNF-4 Proposed Res HVAC'!D14,'JNF-4 Proposed Res BuildSmart'!D14,'JNF-4 Proposed Res Ceil Insul'!D14,'JNF-4 Propo Res LI Renter Pilot'!D14,'JNF-4 Proposed Res Low Income'!D14)</f>
        <v>25.187424606701583</v>
      </c>
      <c r="D41" s="25">
        <f>SUM('JNF-4 Prop Res Load Mgt OnCall'!E14,'JNF-4 Proposed On Bill HVAC'!E14,'JNF-4 Proposed Res HVAC'!E14,'JNF-4 Proposed Res BuildSmart'!E14,'JNF-4 Proposed Res Ceil Insul'!E14,'JNF-4 Propo Res LI Renter Pilot'!E14,'JNF-4 Proposed Res Low Income'!E14)</f>
        <v>25.42194981894</v>
      </c>
      <c r="E41" s="25">
        <f>SUM('JNF-4 Prop Res Load Mgt OnCall'!F14,'JNF-4 Proposed On Bill HVAC'!F14,'JNF-4 Proposed Res HVAC'!F14,'JNF-4 Proposed Res BuildSmart'!F14,'JNF-4 Proposed Res Ceil Insul'!F14,'JNF-4 Propo Res LI Renter Pilot'!F14,'JNF-4 Proposed Res Low Income'!F14)</f>
        <v>25.801559882541657</v>
      </c>
      <c r="F41" s="25">
        <f>SUM('JNF-4 Prop Res Load Mgt OnCall'!G14,'JNF-4 Proposed On Bill HVAC'!G14,'JNF-4 Proposed Res HVAC'!G14,'JNF-4 Proposed Res BuildSmart'!G14,'JNF-4 Proposed Res Ceil Insul'!G14,'JNF-4 Propo Res LI Renter Pilot'!G14,'JNF-4 Proposed Res Low Income'!G14)</f>
        <v>25.804555912863695</v>
      </c>
      <c r="G41" s="25">
        <f>SUM('JNF-4 Prop Res Load Mgt OnCall'!H14,'JNF-4 Proposed On Bill HVAC'!H14,'JNF-4 Proposed Res HVAC'!H14,'JNF-4 Proposed Res BuildSmart'!H14,'JNF-4 Proposed Res Ceil Insul'!H14,'JNF-4 Propo Res LI Renter Pilot'!H14,'JNF-4 Proposed Res Low Income'!H14)</f>
        <v>25.915863646619204</v>
      </c>
      <c r="H41" s="25">
        <f>SUM('JNF-4 Prop Res Load Mgt OnCall'!I14,'JNF-4 Proposed On Bill HVAC'!I14,'JNF-4 Proposed Res HVAC'!I14,'JNF-4 Proposed Res BuildSmart'!I14,'JNF-4 Proposed Res Ceil Insul'!I14,'JNF-4 Propo Res LI Renter Pilot'!I14,'JNF-4 Proposed Res Low Income'!I14)</f>
        <v>26.069200432821717</v>
      </c>
      <c r="I41" s="25">
        <f>SUM('JNF-4 Prop Res Load Mgt OnCall'!J14,'JNF-4 Proposed On Bill HVAC'!J14,'JNF-4 Proposed Res HVAC'!J14,'JNF-4 Proposed Res BuildSmart'!J14,'JNF-4 Proposed Res Ceil Insul'!J14,'JNF-4 Propo Res LI Renter Pilot'!J14,'JNF-4 Proposed Res Low Income'!J14)</f>
        <v>26.261551843559715</v>
      </c>
      <c r="J41" s="25">
        <f>SUM('JNF-4 Prop Res Load Mgt OnCall'!K14,'JNF-4 Proposed On Bill HVAC'!K14,'JNF-4 Proposed Res HVAC'!K14,'JNF-4 Proposed Res BuildSmart'!K14,'JNF-4 Proposed Res Ceil Insul'!K14,'JNF-4 Propo Res LI Renter Pilot'!K14,'JNF-4 Proposed Res Low Income'!K14)</f>
        <v>26.490065454483098</v>
      </c>
      <c r="K41" s="25">
        <f>SUM('JNF-4 Prop Res Load Mgt OnCall'!L14,'JNF-4 Proposed On Bill HVAC'!L14,'JNF-4 Proposed Res HVAC'!L14,'JNF-4 Proposed Res BuildSmart'!L14,'JNF-4 Proposed Res Ceil Insul'!L14,'JNF-4 Propo Res LI Renter Pilot'!L14,'JNF-4 Proposed Res Low Income'!L14)</f>
        <v>26.752859451801406</v>
      </c>
      <c r="L41" s="27">
        <f>SUM('JNF-4 Prop Res Load Mgt OnCall'!M14,'JNF-4 Proposed On Bill HVAC'!M14,'JNF-4 Proposed Res HVAC'!M14,'JNF-4 Proposed Res BuildSmart'!M14,'JNF-4 Proposed Res Ceil Insul'!M14,'JNF-4 Propo Res LI Renter Pilot'!M14,'JNF-4 Proposed Res Low Income'!M14)</f>
        <v>27.051702564803186</v>
      </c>
      <c r="M41" s="17">
        <f t="shared" ref="M41:M50" si="10">SUM(C41:L41)</f>
        <v>260.75673361513526</v>
      </c>
    </row>
    <row r="42" spans="2:15" x14ac:dyDescent="0.25">
      <c r="B42" s="38" t="s">
        <v>738</v>
      </c>
      <c r="C42" s="13">
        <f>SUM('JNF-4 Proposed Bus On Call'!D14,'JNF-4 Proposed CDR'!D14,'JNF-4 Bus HVAC'!D14,'JNF-4 Proposed Bus Lighting'!D14,'JNF-4 Proposed BCI'!D14)</f>
        <v>16.243439998312137</v>
      </c>
      <c r="D42" s="13">
        <f>SUM('JNF-4 Proposed Bus On Call'!E14,'JNF-4 Proposed CDR'!E14,'JNF-4 Bus HVAC'!E14,'JNF-4 Proposed Bus Lighting'!E14,'JNF-4 Proposed BCI'!E14)</f>
        <v>16.258625916183391</v>
      </c>
      <c r="E42" s="13">
        <f>SUM('JNF-4 Proposed Bus On Call'!F14,'JNF-4 Proposed CDR'!F14,'JNF-4 Bus HVAC'!F14,'JNF-4 Proposed Bus Lighting'!F14,'JNF-4 Proposed BCI'!F14)</f>
        <v>16.277138403329353</v>
      </c>
      <c r="F42" s="13">
        <f>SUM('JNF-4 Proposed Bus On Call'!G14,'JNF-4 Proposed CDR'!G14,'JNF-4 Bus HVAC'!G14,'JNF-4 Proposed Bus Lighting'!G14,'JNF-4 Proposed BCI'!G14)</f>
        <v>13.894499101285225</v>
      </c>
      <c r="G42" s="13">
        <f>SUM('JNF-4 Proposed Bus On Call'!H14,'JNF-4 Proposed CDR'!H14,'JNF-4 Bus HVAC'!H14,'JNF-4 Proposed Bus Lighting'!H14,'JNF-4 Proposed BCI'!H14)</f>
        <v>13.943423911854769</v>
      </c>
      <c r="H42" s="13">
        <f>SUM('JNF-4 Proposed Bus On Call'!I14,'JNF-4 Proposed CDR'!I14,'JNF-4 Bus HVAC'!I14,'JNF-4 Proposed Bus Lighting'!I14,'JNF-4 Proposed BCI'!I14)</f>
        <v>13.995285650225814</v>
      </c>
      <c r="I42" s="13">
        <f>SUM('JNF-4 Proposed Bus On Call'!J14,'JNF-4 Proposed CDR'!J14,'JNF-4 Bus HVAC'!J14,'JNF-4 Proposed Bus Lighting'!J14,'JNF-4 Proposed BCI'!J14)</f>
        <v>14.05009185529876</v>
      </c>
      <c r="J42" s="13">
        <f>SUM('JNF-4 Proposed Bus On Call'!K14,'JNF-4 Proposed CDR'!K14,'JNF-4 Bus HVAC'!K14,'JNF-4 Proposed Bus Lighting'!K14,'JNF-4 Proposed BCI'!K14)</f>
        <v>14.107857573030568</v>
      </c>
      <c r="K42" s="13">
        <f>SUM('JNF-4 Proposed Bus On Call'!L14,'JNF-4 Proposed CDR'!L14,'JNF-4 Bus HVAC'!L14,'JNF-4 Proposed Bus Lighting'!L14,'JNF-4 Proposed BCI'!L14)</f>
        <v>14.168602400977122</v>
      </c>
      <c r="L42" s="16">
        <f>SUM('JNF-4 Proposed Bus On Call'!M14,'JNF-4 Proposed CDR'!M14,'JNF-4 Bus HVAC'!M14,'JNF-4 Proposed Bus Lighting'!M14,'JNF-4 Proposed BCI'!M14)</f>
        <v>14.232287097662148</v>
      </c>
      <c r="M42" s="42">
        <f t="shared" si="10"/>
        <v>147.17125190815929</v>
      </c>
    </row>
    <row r="43" spans="2:15" ht="18" thickBot="1" x14ac:dyDescent="0.3">
      <c r="B43" s="40" t="s">
        <v>850</v>
      </c>
      <c r="C43" s="36">
        <f>SUM(C41:C42)</f>
        <v>41.430864605013724</v>
      </c>
      <c r="D43" s="36">
        <f t="shared" ref="D43:L43" si="11">SUM(D41:D42)</f>
        <v>41.680575735123391</v>
      </c>
      <c r="E43" s="36">
        <f t="shared" si="11"/>
        <v>42.078698285871013</v>
      </c>
      <c r="F43" s="36">
        <f t="shared" si="11"/>
        <v>39.699055014148918</v>
      </c>
      <c r="G43" s="36">
        <f t="shared" si="11"/>
        <v>39.859287558473973</v>
      </c>
      <c r="H43" s="36">
        <f t="shared" si="11"/>
        <v>40.064486083047527</v>
      </c>
      <c r="I43" s="36">
        <f t="shared" si="11"/>
        <v>40.311643698858475</v>
      </c>
      <c r="J43" s="36">
        <f t="shared" si="11"/>
        <v>40.597923027513666</v>
      </c>
      <c r="K43" s="36">
        <f t="shared" si="11"/>
        <v>40.921461852778528</v>
      </c>
      <c r="L43" s="37">
        <f t="shared" si="11"/>
        <v>41.283989662465331</v>
      </c>
      <c r="M43" s="17">
        <f>SUM(M41:M42)</f>
        <v>407.92798552329452</v>
      </c>
    </row>
    <row r="44" spans="2:15" ht="15.75" thickBot="1" x14ac:dyDescent="0.3">
      <c r="B44" s="216" t="s">
        <v>8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8"/>
    </row>
    <row r="45" spans="2:15" x14ac:dyDescent="0.25">
      <c r="B45" s="39" t="s">
        <v>737</v>
      </c>
      <c r="C45" s="23">
        <f>SUM('JNF-4 Prop Res Load Mgt OnCall'!D15,'JNF-4 Proposed On Bill HVAC'!D15,'JNF-4 Proposed Res HVAC'!D15,'JNF-4 Proposed Res BuildSmart'!D15,'JNF-4 Proposed Res Ceil Insul'!D15,'JNF-4 Propo Res LI Renter Pilot'!D15,'JNF-4 Proposed Res Low Income'!D15)</f>
        <v>19.731795866350481</v>
      </c>
      <c r="D45" s="23">
        <f>SUM('JNF-4 Prop Res Load Mgt OnCall'!E15,'JNF-4 Proposed On Bill HVAC'!E15,'JNF-4 Proposed Res HVAC'!E15,'JNF-4 Proposed Res BuildSmart'!E15,'JNF-4 Proposed Res Ceil Insul'!E15,'JNF-4 Propo Res LI Renter Pilot'!E15,'JNF-4 Proposed Res Low Income'!E15)</f>
        <v>20.613032840752101</v>
      </c>
      <c r="E45" s="23">
        <f>SUM('JNF-4 Prop Res Load Mgt OnCall'!F15,'JNF-4 Proposed On Bill HVAC'!F15,'JNF-4 Proposed Res HVAC'!F15,'JNF-4 Proposed Res BuildSmart'!F15,'JNF-4 Proposed Res Ceil Insul'!F15,'JNF-4 Propo Res LI Renter Pilot'!F15,'JNF-4 Proposed Res Low Income'!F15)</f>
        <v>21.697568779468533</v>
      </c>
      <c r="F45" s="23">
        <f>SUM('JNF-4 Prop Res Load Mgt OnCall'!G15,'JNF-4 Proposed On Bill HVAC'!G15,'JNF-4 Proposed Res HVAC'!G15,'JNF-4 Proposed Res BuildSmart'!G15,'JNF-4 Proposed Res Ceil Insul'!G15,'JNF-4 Propo Res LI Renter Pilot'!G15,'JNF-4 Proposed Res Low Income'!G15)</f>
        <v>22.085853046282217</v>
      </c>
      <c r="G45" s="23">
        <f>SUM('JNF-4 Prop Res Load Mgt OnCall'!H15,'JNF-4 Proposed On Bill HVAC'!H15,'JNF-4 Proposed Res HVAC'!H15,'JNF-4 Proposed Res BuildSmart'!H15,'JNF-4 Proposed Res Ceil Insul'!H15,'JNF-4 Propo Res LI Renter Pilot'!H15,'JNF-4 Proposed Res Low Income'!H15)</f>
        <v>22.545501528476024</v>
      </c>
      <c r="H45" s="23">
        <f>SUM('JNF-4 Prop Res Load Mgt OnCall'!I15,'JNF-4 Proposed On Bill HVAC'!I15,'JNF-4 Proposed Res HVAC'!I15,'JNF-4 Proposed Res BuildSmart'!I15,'JNF-4 Proposed Res Ceil Insul'!I15,'JNF-4 Propo Res LI Renter Pilot'!I15,'JNF-4 Proposed Res Low Income'!I15)</f>
        <v>23.039154178800892</v>
      </c>
      <c r="I45" s="23">
        <f>SUM('JNF-4 Prop Res Load Mgt OnCall'!J15,'JNF-4 Proposed On Bill HVAC'!J15,'JNF-4 Proposed Res HVAC'!J15,'JNF-4 Proposed Res BuildSmart'!J15,'JNF-4 Proposed Res Ceil Insul'!J15,'JNF-4 Propo Res LI Renter Pilot'!J15,'JNF-4 Proposed Res Low Income'!J15)</f>
        <v>23.567704227948393</v>
      </c>
      <c r="J45" s="23">
        <f>SUM('JNF-4 Prop Res Load Mgt OnCall'!K15,'JNF-4 Proposed On Bill HVAC'!K15,'JNF-4 Proposed Res HVAC'!K15,'JNF-4 Proposed Res BuildSmart'!K15,'JNF-4 Proposed Res Ceil Insul'!K15,'JNF-4 Propo Res LI Renter Pilot'!K15,'JNF-4 Proposed Res Low Income'!K15)</f>
        <v>24.132145533855969</v>
      </c>
      <c r="K45" s="23">
        <f>SUM('JNF-4 Prop Res Load Mgt OnCall'!L15,'JNF-4 Proposed On Bill HVAC'!L15,'JNF-4 Proposed Res HVAC'!L15,'JNF-4 Proposed Res BuildSmart'!L15,'JNF-4 Proposed Res Ceil Insul'!L15,'JNF-4 Propo Res LI Renter Pilot'!L15,'JNF-4 Proposed Res Low Income'!L15)</f>
        <v>24.734363734860548</v>
      </c>
      <c r="L45" s="24">
        <f>SUM('JNF-4 Prop Res Load Mgt OnCall'!M15,'JNF-4 Proposed On Bill HVAC'!M15,'JNF-4 Proposed Res HVAC'!M15,'JNF-4 Proposed Res BuildSmart'!M15,'JNF-4 Proposed Res Ceil Insul'!M15,'JNF-4 Propo Res LI Renter Pilot'!M15,'JNF-4 Proposed Res Low Income'!M15)</f>
        <v>25.379672067195155</v>
      </c>
      <c r="M45" s="17">
        <f t="shared" si="10"/>
        <v>227.52679180399031</v>
      </c>
    </row>
    <row r="46" spans="2:15" x14ac:dyDescent="0.25">
      <c r="B46" s="38" t="s">
        <v>738</v>
      </c>
      <c r="C46" s="13">
        <f>SUM('JNF-4 Proposed Bus On Call'!D15,'JNF-4 Proposed CDR'!D15,'JNF-4 Bus HVAC'!D15,'JNF-4 Proposed Bus Lighting'!D15,'JNF-4 Proposed BCI'!D15)</f>
        <v>9.6530385548330226</v>
      </c>
      <c r="D46" s="13">
        <f>SUM('JNF-4 Proposed Bus On Call'!E15,'JNF-4 Proposed CDR'!E15,'JNF-4 Bus HVAC'!E15,'JNF-4 Proposed Bus Lighting'!E15,'JNF-4 Proposed BCI'!E15)</f>
        <v>9.6810419259296818</v>
      </c>
      <c r="E46" s="13">
        <f>SUM('JNF-4 Proposed Bus On Call'!F15,'JNF-4 Proposed CDR'!F15,'JNF-4 Bus HVAC'!F15,'JNF-4 Proposed Bus Lighting'!F15,'JNF-4 Proposed BCI'!F15)</f>
        <v>9.7108540194482771</v>
      </c>
      <c r="F46" s="13">
        <f>SUM('JNF-4 Proposed Bus On Call'!G15,'JNF-4 Proposed CDR'!G15,'JNF-4 Bus HVAC'!G15,'JNF-4 Proposed Bus Lighting'!G15,'JNF-4 Proposed BCI'!G15)</f>
        <v>8.277999905137241</v>
      </c>
      <c r="G46" s="13">
        <f>SUM('JNF-4 Proposed Bus On Call'!H15,'JNF-4 Proposed CDR'!H15,'JNF-4 Bus HVAC'!H15,'JNF-4 Proposed Bus Lighting'!H15,'JNF-4 Proposed BCI'!H15)</f>
        <v>8.3261340738079852</v>
      </c>
      <c r="H46" s="13">
        <f>SUM('JNF-4 Proposed Bus On Call'!I15,'JNF-4 Proposed CDR'!I15,'JNF-4 Bus HVAC'!I15,'JNF-4 Proposed Bus Lighting'!I15,'JNF-4 Proposed BCI'!I15)</f>
        <v>8.3759912465578275</v>
      </c>
      <c r="I46" s="13">
        <f>SUM('JNF-4 Proposed Bus On Call'!J15,'JNF-4 Proposed CDR'!J15,'JNF-4 Bus HVAC'!J15,'JNF-4 Proposed Bus Lighting'!J15,'JNF-4 Proposed BCI'!J15)</f>
        <v>8.4275941936754002</v>
      </c>
      <c r="J46" s="13">
        <f>SUM('JNF-4 Proposed Bus On Call'!K15,'JNF-4 Proposed CDR'!K15,'JNF-4 Bus HVAC'!K15,'JNF-4 Proposed Bus Lighting'!K15,'JNF-4 Proposed BCI'!K15)</f>
        <v>8.4809662168871895</v>
      </c>
      <c r="K46" s="13">
        <f>SUM('JNF-4 Proposed Bus On Call'!L15,'JNF-4 Proposed CDR'!L15,'JNF-4 Bus HVAC'!L15,'JNF-4 Proposed Bus Lighting'!L15,'JNF-4 Proposed BCI'!L15)</f>
        <v>8.5361311588172963</v>
      </c>
      <c r="L46" s="16">
        <f>SUM('JNF-4 Proposed Bus On Call'!M15,'JNF-4 Proposed CDR'!M15,'JNF-4 Bus HVAC'!M15,'JNF-4 Proposed Bus Lighting'!M15,'JNF-4 Proposed BCI'!M15)</f>
        <v>8.5931134126440227</v>
      </c>
      <c r="M46" s="42">
        <f t="shared" si="10"/>
        <v>88.062864707737958</v>
      </c>
    </row>
    <row r="47" spans="2:15" ht="18" thickBot="1" x14ac:dyDescent="0.3">
      <c r="B47" s="40" t="s">
        <v>850</v>
      </c>
      <c r="C47" s="36">
        <f>SUM(C45:C46)</f>
        <v>29.384834421183506</v>
      </c>
      <c r="D47" s="36">
        <f t="shared" ref="D47:L47" si="12">SUM(D45:D46)</f>
        <v>30.294074766681781</v>
      </c>
      <c r="E47" s="36">
        <f t="shared" si="12"/>
        <v>31.40842279891681</v>
      </c>
      <c r="F47" s="36">
        <f t="shared" si="12"/>
        <v>30.36385295141946</v>
      </c>
      <c r="G47" s="36">
        <f t="shared" si="12"/>
        <v>30.871635602284009</v>
      </c>
      <c r="H47" s="36">
        <f t="shared" si="12"/>
        <v>31.41514542535872</v>
      </c>
      <c r="I47" s="36">
        <f t="shared" si="12"/>
        <v>31.995298421623794</v>
      </c>
      <c r="J47" s="36">
        <f t="shared" si="12"/>
        <v>32.613111750743158</v>
      </c>
      <c r="K47" s="36">
        <f t="shared" si="12"/>
        <v>33.270494893677842</v>
      </c>
      <c r="L47" s="37">
        <f t="shared" si="12"/>
        <v>33.972785479839175</v>
      </c>
      <c r="M47" s="17">
        <f>SUM(M45:M46)</f>
        <v>315.58965651172826</v>
      </c>
    </row>
    <row r="48" spans="2:15" ht="15.75" thickBot="1" x14ac:dyDescent="0.3">
      <c r="B48" s="216" t="s">
        <v>739</v>
      </c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8"/>
    </row>
    <row r="49" spans="2:15" x14ac:dyDescent="0.25">
      <c r="B49" s="39" t="s">
        <v>737</v>
      </c>
      <c r="C49" s="25">
        <f>SUM('JNF-4 Prop Res Load Mgt OnCall'!D16,'JNF-4 Proposed On Bill HVAC'!D16,'JNF-4 Proposed Res HVAC'!D16,'JNF-4 Proposed Res BuildSmart'!D16,'JNF-4 Proposed Res Ceil Insul'!D16,'JNF-4 Propo Res LI Renter Pilot'!D16,'JNF-4 Proposed Res Low Income'!D16)</f>
        <v>39.310663073043102</v>
      </c>
      <c r="D49" s="25">
        <f>SUM('JNF-4 Prop Res Load Mgt OnCall'!E16,'JNF-4 Proposed On Bill HVAC'!E16,'JNF-4 Proposed Res HVAC'!E16,'JNF-4 Proposed Res BuildSmart'!E16,'JNF-4 Proposed Res Ceil Insul'!E16,'JNF-4 Propo Res LI Renter Pilot'!E16,'JNF-4 Proposed Res Low Income'!E16)</f>
        <v>38.552130312212086</v>
      </c>
      <c r="E49" s="25">
        <f>SUM('JNF-4 Prop Res Load Mgt OnCall'!F16,'JNF-4 Proposed On Bill HVAC'!F16,'JNF-4 Proposed Res HVAC'!F16,'JNF-4 Proposed Res BuildSmart'!F16,'JNF-4 Proposed Res Ceil Insul'!F16,'JNF-4 Propo Res LI Renter Pilot'!F16,'JNF-4 Proposed Res Low Income'!F16)</f>
        <v>37.90087553718211</v>
      </c>
      <c r="F49" s="25">
        <f>SUM('JNF-4 Prop Res Load Mgt OnCall'!G16,'JNF-4 Proposed On Bill HVAC'!G16,'JNF-4 Proposed Res HVAC'!G16,'JNF-4 Proposed Res BuildSmart'!G16,'JNF-4 Proposed Res Ceil Insul'!G16,'JNF-4 Propo Res LI Renter Pilot'!G16,'JNF-4 Proposed Res Low Income'!G16)</f>
        <v>36.881950835071692</v>
      </c>
      <c r="G49" s="25">
        <f>SUM('JNF-4 Prop Res Load Mgt OnCall'!H16,'JNF-4 Proposed On Bill HVAC'!H16,'JNF-4 Proposed Res HVAC'!H16,'JNF-4 Proposed Res BuildSmart'!H16,'JNF-4 Proposed Res Ceil Insul'!H16,'JNF-4 Propo Res LI Renter Pilot'!H16,'JNF-4 Proposed Res Low Income'!H16)</f>
        <v>36.414440720085238</v>
      </c>
      <c r="H49" s="25">
        <f>SUM('JNF-4 Prop Res Load Mgt OnCall'!I16,'JNF-4 Proposed On Bill HVAC'!I16,'JNF-4 Proposed Res HVAC'!I16,'JNF-4 Proposed Res BuildSmart'!I16,'JNF-4 Proposed Res Ceil Insul'!I16,'JNF-4 Propo Res LI Renter Pilot'!I16,'JNF-4 Proposed Res Low Income'!I16)</f>
        <v>36.025924158441846</v>
      </c>
      <c r="I49" s="25">
        <f>SUM('JNF-4 Prop Res Load Mgt OnCall'!J16,'JNF-4 Proposed On Bill HVAC'!J16,'JNF-4 Proposed Res HVAC'!J16,'JNF-4 Proposed Res BuildSmart'!J16,'JNF-4 Proposed Res Ceil Insul'!J16,'JNF-4 Propo Res LI Renter Pilot'!J16,'JNF-4 Proposed Res Low Income'!J16)</f>
        <v>35.708827728979649</v>
      </c>
      <c r="J49" s="25">
        <f>SUM('JNF-4 Prop Res Load Mgt OnCall'!K16,'JNF-4 Proposed On Bill HVAC'!K16,'JNF-4 Proposed Res HVAC'!K16,'JNF-4 Proposed Res BuildSmart'!K16,'JNF-4 Proposed Res Ceil Insul'!K16,'JNF-4 Propo Res LI Renter Pilot'!K16,'JNF-4 Proposed Res Low Income'!K16)</f>
        <v>35.45633895620071</v>
      </c>
      <c r="K49" s="25">
        <f>SUM('JNF-4 Prop Res Load Mgt OnCall'!L16,'JNF-4 Proposed On Bill HVAC'!L16,'JNF-4 Proposed Res HVAC'!L16,'JNF-4 Proposed Res BuildSmart'!L16,'JNF-4 Proposed Res Ceil Insul'!L16,'JNF-4 Propo Res LI Renter Pilot'!L16,'JNF-4 Proposed Res Low Income'!L16)</f>
        <v>35.262330312017276</v>
      </c>
      <c r="L49" s="27">
        <f>SUM('JNF-4 Prop Res Load Mgt OnCall'!M16,'JNF-4 Proposed On Bill HVAC'!M16,'JNF-4 Proposed Res HVAC'!M16,'JNF-4 Proposed Res BuildSmart'!M16,'JNF-4 Proposed Res Ceil Insul'!M16,'JNF-4 Propo Res LI Renter Pilot'!M16,'JNF-4 Proposed Res Low Income'!M16)</f>
        <v>35.117766853668002</v>
      </c>
      <c r="M49" s="17">
        <f t="shared" si="10"/>
        <v>366.63124848690171</v>
      </c>
    </row>
    <row r="50" spans="2:15" x14ac:dyDescent="0.25">
      <c r="B50" s="38" t="s">
        <v>738</v>
      </c>
      <c r="C50" s="14">
        <f>SUM('JNF-4 Proposed Bus On Call'!D16,'JNF-4 Proposed CDR'!D16,'JNF-4 Bus HVAC'!D16,'JNF-4 Proposed Bus Lighting'!D16,'JNF-4 Proposed BCI'!D16)</f>
        <v>48.397917063677362</v>
      </c>
      <c r="D50" s="14">
        <f>SUM('JNF-4 Proposed Bus On Call'!E16,'JNF-4 Proposed CDR'!E16,'JNF-4 Bus HVAC'!E16,'JNF-4 Proposed Bus Lighting'!E16,'JNF-4 Proposed BCI'!E16)</f>
        <v>49.129463582052288</v>
      </c>
      <c r="E50" s="14">
        <f>SUM('JNF-4 Proposed Bus On Call'!F16,'JNF-4 Proposed CDR'!F16,'JNF-4 Bus HVAC'!F16,'JNF-4 Proposed Bus Lighting'!F16,'JNF-4 Proposed BCI'!F16)</f>
        <v>49.873344206906033</v>
      </c>
      <c r="F50" s="14">
        <f>SUM('JNF-4 Proposed Bus On Call'!G16,'JNF-4 Proposed CDR'!G16,'JNF-4 Bus HVAC'!G16,'JNF-4 Proposed Bus Lighting'!G16,'JNF-4 Proposed BCI'!G16)</f>
        <v>50.602910444971492</v>
      </c>
      <c r="G50" s="14">
        <f>SUM('JNF-4 Proposed Bus On Call'!H16,'JNF-4 Proposed CDR'!H16,'JNF-4 Bus HVAC'!H16,'JNF-4 Proposed Bus Lighting'!H16,'JNF-4 Proposed BCI'!H16)</f>
        <v>51.372401347710571</v>
      </c>
      <c r="H50" s="14">
        <f>SUM('JNF-4 Proposed Bus On Call'!I16,'JNF-4 Proposed CDR'!I16,'JNF-4 Bus HVAC'!I16,'JNF-4 Proposed Bus Lighting'!I16,'JNF-4 Proposed BCI'!I16)</f>
        <v>52.154905702312639</v>
      </c>
      <c r="I50" s="14">
        <f>SUM('JNF-4 Proposed Bus On Call'!J16,'JNF-4 Proposed CDR'!J16,'JNF-4 Bus HVAC'!J16,'JNF-4 Proposed Bus Lighting'!J16,'JNF-4 Proposed BCI'!J16)</f>
        <v>52.950659621100918</v>
      </c>
      <c r="J50" s="14">
        <f>SUM('JNF-4 Proposed Bus On Call'!K16,'JNF-4 Proposed CDR'!K16,'JNF-4 Bus HVAC'!K16,'JNF-4 Proposed Bus Lighting'!K16,'JNF-4 Proposed BCI'!K16)</f>
        <v>53.759903708158355</v>
      </c>
      <c r="K50" s="14">
        <f>SUM('JNF-4 Proposed Bus On Call'!L16,'JNF-4 Proposed CDR'!L16,'JNF-4 Bus HVAC'!L16,'JNF-4 Proposed Bus Lighting'!L16,'JNF-4 Proposed BCI'!L16)</f>
        <v>54.582883143651152</v>
      </c>
      <c r="L50" s="17">
        <f>SUM('JNF-4 Proposed Bus On Call'!M16,'JNF-4 Proposed CDR'!M16,'JNF-4 Bus HVAC'!M16,'JNF-4 Proposed Bus Lighting'!M16,'JNF-4 Proposed BCI'!M16)</f>
        <v>55.419847709528462</v>
      </c>
      <c r="M50" s="42">
        <f t="shared" si="10"/>
        <v>518.2442365300692</v>
      </c>
    </row>
    <row r="51" spans="2:15" ht="18" thickBot="1" x14ac:dyDescent="0.3">
      <c r="B51" s="40" t="s">
        <v>850</v>
      </c>
      <c r="C51" s="26">
        <f>SUM(C49:C50)</f>
        <v>87.708580136720457</v>
      </c>
      <c r="D51" s="26">
        <f t="shared" ref="D51:L51" si="13">SUM(D49:D50)</f>
        <v>87.681593894264381</v>
      </c>
      <c r="E51" s="26">
        <f t="shared" si="13"/>
        <v>87.774219744088143</v>
      </c>
      <c r="F51" s="26">
        <f t="shared" si="13"/>
        <v>87.484861280043191</v>
      </c>
      <c r="G51" s="26">
        <f t="shared" si="13"/>
        <v>87.786842067795817</v>
      </c>
      <c r="H51" s="26">
        <f t="shared" si="13"/>
        <v>88.180829860754486</v>
      </c>
      <c r="I51" s="26">
        <f t="shared" si="13"/>
        <v>88.659487350080568</v>
      </c>
      <c r="J51" s="26">
        <f t="shared" si="13"/>
        <v>89.216242664359072</v>
      </c>
      <c r="K51" s="26">
        <f t="shared" si="13"/>
        <v>89.845213455668429</v>
      </c>
      <c r="L51" s="28">
        <f t="shared" si="13"/>
        <v>90.537614563196456</v>
      </c>
      <c r="M51" s="43">
        <f>SUM(M49:M50)</f>
        <v>884.87548501697097</v>
      </c>
      <c r="O51" s="21"/>
    </row>
    <row r="52" spans="2:15" ht="18" thickBot="1" x14ac:dyDescent="0.3">
      <c r="B52" s="31" t="s">
        <v>851</v>
      </c>
      <c r="C52" s="132">
        <v>0.46</v>
      </c>
      <c r="D52" s="132">
        <v>0.45</v>
      </c>
      <c r="E52" s="132">
        <v>0.44</v>
      </c>
      <c r="F52" s="132">
        <v>0.43</v>
      </c>
      <c r="G52" s="132">
        <v>0.42000000000000004</v>
      </c>
      <c r="H52" s="132">
        <v>0.41</v>
      </c>
      <c r="I52" s="132">
        <v>0.4</v>
      </c>
      <c r="J52" s="132">
        <v>0.39</v>
      </c>
      <c r="K52" s="132">
        <v>0.38</v>
      </c>
      <c r="L52" s="132">
        <v>0.37</v>
      </c>
      <c r="M52" s="41"/>
    </row>
    <row r="54" spans="2:15" x14ac:dyDescent="0.25">
      <c r="B54" s="198" t="s">
        <v>853</v>
      </c>
    </row>
    <row r="55" spans="2:15" x14ac:dyDescent="0.25">
      <c r="B55" s="198" t="s">
        <v>852</v>
      </c>
    </row>
  </sheetData>
  <mergeCells count="12">
    <mergeCell ref="B44:M44"/>
    <mergeCell ref="B40:M40"/>
    <mergeCell ref="B48:M48"/>
    <mergeCell ref="B38:M38"/>
    <mergeCell ref="B25:M25"/>
    <mergeCell ref="B29:M29"/>
    <mergeCell ref="B33:M33"/>
    <mergeCell ref="B10:M10"/>
    <mergeCell ref="B14:M14"/>
    <mergeCell ref="B18:M18"/>
    <mergeCell ref="B23:M23"/>
    <mergeCell ref="B8:M8"/>
  </mergeCells>
  <printOptions horizontalCentered="1"/>
  <pageMargins left="0.45" right="0.7" top="0.75" bottom="0.5" header="0.3" footer="0.3"/>
  <pageSetup scale="69" fitToWidth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1486-3DD9-4F9E-B305-0F7975B645FE}">
  <sheetPr>
    <tabColor theme="4" tint="0.59999389629810485"/>
    <pageSetUpPr fitToPage="1"/>
  </sheetPr>
  <dimension ref="A1:S33"/>
  <sheetViews>
    <sheetView workbookViewId="0">
      <selection activeCell="A2" sqref="A1:A2"/>
    </sheetView>
  </sheetViews>
  <sheetFormatPr defaultColWidth="8.7109375" defaultRowHeight="15" x14ac:dyDescent="0.25"/>
  <cols>
    <col min="1" max="1" width="3.85546875" style="47" customWidth="1"/>
    <col min="2" max="2" width="19.140625" style="47" customWidth="1"/>
    <col min="3" max="3" width="8.7109375" style="47"/>
    <col min="4" max="12" width="12.5703125" style="47" bestFit="1" customWidth="1"/>
    <col min="13" max="13" width="12.7109375" style="47" customWidth="1"/>
    <col min="14" max="16384" width="8.7109375" style="47"/>
  </cols>
  <sheetData>
    <row r="1" spans="1:19" x14ac:dyDescent="0.25">
      <c r="A1" s="243" t="s">
        <v>867</v>
      </c>
    </row>
    <row r="2" spans="1:19" x14ac:dyDescent="0.25">
      <c r="A2" s="243" t="s">
        <v>866</v>
      </c>
    </row>
    <row r="3" spans="1:19" x14ac:dyDescent="0.25">
      <c r="M3" s="6" t="s">
        <v>73</v>
      </c>
    </row>
    <row r="4" spans="1:19" x14ac:dyDescent="0.25">
      <c r="M4" s="6" t="s">
        <v>734</v>
      </c>
    </row>
    <row r="5" spans="1:19" x14ac:dyDescent="0.25">
      <c r="M5" s="6" t="s">
        <v>826</v>
      </c>
    </row>
    <row r="7" spans="1:19" x14ac:dyDescent="0.25">
      <c r="B7" s="48" t="s">
        <v>742</v>
      </c>
      <c r="C7" s="47" t="s">
        <v>736</v>
      </c>
      <c r="E7" s="48"/>
      <c r="F7" s="48"/>
      <c r="G7" s="48"/>
      <c r="H7" s="48"/>
      <c r="I7" s="48"/>
      <c r="J7" s="48"/>
      <c r="K7" s="48"/>
      <c r="L7" s="48"/>
      <c r="M7" s="48"/>
    </row>
    <row r="9" spans="1:19" x14ac:dyDescent="0.25">
      <c r="B9" s="48" t="s">
        <v>743</v>
      </c>
      <c r="D9" s="47" t="s">
        <v>862</v>
      </c>
    </row>
    <row r="10" spans="1:19" x14ac:dyDescent="0.25">
      <c r="B10" s="48" t="s">
        <v>801</v>
      </c>
      <c r="D10" s="47" t="s">
        <v>802</v>
      </c>
    </row>
    <row r="12" spans="1:19" x14ac:dyDescent="0.25">
      <c r="D12" s="19">
        <v>2025</v>
      </c>
      <c r="E12" s="19">
        <v>2026</v>
      </c>
      <c r="F12" s="19">
        <v>2027</v>
      </c>
      <c r="G12" s="19">
        <v>2028</v>
      </c>
      <c r="H12" s="19">
        <v>2029</v>
      </c>
      <c r="I12" s="19">
        <v>2030</v>
      </c>
      <c r="J12" s="19">
        <v>2031</v>
      </c>
      <c r="K12" s="19">
        <v>2032</v>
      </c>
      <c r="L12" s="19">
        <v>2033</v>
      </c>
      <c r="M12" s="19">
        <v>2034</v>
      </c>
    </row>
    <row r="13" spans="1:19" x14ac:dyDescent="0.25">
      <c r="B13" s="222" t="s">
        <v>6</v>
      </c>
      <c r="C13" s="223"/>
      <c r="D13" s="49">
        <v>3491.5604140783985</v>
      </c>
      <c r="E13" s="49">
        <v>3579.5874790593798</v>
      </c>
      <c r="F13" s="49">
        <v>3664.7962034885495</v>
      </c>
      <c r="G13" s="49">
        <v>3747.3618901384989</v>
      </c>
      <c r="H13" s="49">
        <v>3825.4422846100551</v>
      </c>
      <c r="I13" s="49">
        <v>3898.9288611191564</v>
      </c>
      <c r="J13" s="49">
        <v>3967.4838599362024</v>
      </c>
      <c r="K13" s="49">
        <v>4030.6354152561503</v>
      </c>
      <c r="L13" s="49">
        <v>4088.0717486804601</v>
      </c>
      <c r="M13" s="49">
        <v>4140.5972766028999</v>
      </c>
    </row>
    <row r="14" spans="1:19" x14ac:dyDescent="0.25">
      <c r="B14" s="222" t="s">
        <v>744</v>
      </c>
      <c r="C14" s="223"/>
      <c r="D14" s="50">
        <v>9.8426599254412093</v>
      </c>
      <c r="E14" s="50">
        <v>10.090806989243685</v>
      </c>
      <c r="F14" s="50">
        <v>10.331009190487373</v>
      </c>
      <c r="G14" s="50">
        <v>10.563760705233967</v>
      </c>
      <c r="H14" s="50">
        <v>10.783868244123761</v>
      </c>
      <c r="I14" s="50">
        <v>10.991025874490848</v>
      </c>
      <c r="J14" s="50">
        <v>11.184281456386115</v>
      </c>
      <c r="K14" s="50">
        <v>11.362304806711274</v>
      </c>
      <c r="L14" s="50">
        <v>11.524217026525736</v>
      </c>
      <c r="M14" s="50">
        <v>11.672285754381702</v>
      </c>
      <c r="S14" s="133"/>
    </row>
    <row r="15" spans="1:19" x14ac:dyDescent="0.25">
      <c r="B15" s="222" t="s">
        <v>745</v>
      </c>
      <c r="C15" s="223"/>
      <c r="D15" s="50">
        <v>9.1791098181080937</v>
      </c>
      <c r="E15" s="50">
        <v>9.4105278663733269</v>
      </c>
      <c r="F15" s="50">
        <v>9.6345366607915945</v>
      </c>
      <c r="G15" s="50">
        <v>9.8515970621844868</v>
      </c>
      <c r="H15" s="50">
        <v>10.056865890587328</v>
      </c>
      <c r="I15" s="50">
        <v>10.250057838008319</v>
      </c>
      <c r="J15" s="50">
        <v>10.4302849537084</v>
      </c>
      <c r="K15" s="50">
        <v>10.596306729854335</v>
      </c>
      <c r="L15" s="50">
        <v>10.747303519119507</v>
      </c>
      <c r="M15" s="50">
        <v>10.885390085546982</v>
      </c>
    </row>
    <row r="16" spans="1:19" x14ac:dyDescent="0.25">
      <c r="B16" s="222" t="s">
        <v>746</v>
      </c>
      <c r="C16" s="223"/>
      <c r="D16" s="50">
        <v>3.0249273309784774E-4</v>
      </c>
      <c r="E16" s="50">
        <v>3.1011899308330105E-4</v>
      </c>
      <c r="F16" s="50">
        <v>3.1750108500771195E-4</v>
      </c>
      <c r="G16" s="50">
        <v>3.2465419629690496E-4</v>
      </c>
      <c r="H16" s="50">
        <v>3.3141872250410601E-4</v>
      </c>
      <c r="I16" s="50">
        <v>3.377852614546026E-4</v>
      </c>
      <c r="J16" s="50">
        <v>3.4372455119911695E-4</v>
      </c>
      <c r="K16" s="50">
        <v>3.4919571145488275E-4</v>
      </c>
      <c r="L16" s="50">
        <v>3.5417173117563118E-4</v>
      </c>
      <c r="M16" s="50">
        <v>3.5872230129740295E-4</v>
      </c>
    </row>
    <row r="17" spans="2:13" x14ac:dyDescent="0.25">
      <c r="B17" s="224" t="s">
        <v>747</v>
      </c>
      <c r="C17" s="224"/>
      <c r="D17" s="51">
        <v>36096984.689148642</v>
      </c>
      <c r="E17" s="51">
        <v>36892907.862804286</v>
      </c>
      <c r="F17" s="51">
        <v>36575978.101736352</v>
      </c>
      <c r="G17" s="51">
        <v>36226576.578629427</v>
      </c>
      <c r="H17" s="51">
        <v>36076646.983962379</v>
      </c>
      <c r="I17" s="51">
        <v>35743138.504124708</v>
      </c>
      <c r="J17" s="51">
        <v>35394141.747169539</v>
      </c>
      <c r="K17" s="51">
        <v>34775463.768056259</v>
      </c>
      <c r="L17" s="51">
        <v>34458900.606969908</v>
      </c>
      <c r="M17" s="51">
        <v>34169779.679898754</v>
      </c>
    </row>
    <row r="21" spans="2:13" x14ac:dyDescent="0.25">
      <c r="B21" s="52" t="s">
        <v>748</v>
      </c>
    </row>
    <row r="22" spans="2:13" x14ac:dyDescent="0.25">
      <c r="B22" s="47" t="s">
        <v>749</v>
      </c>
    </row>
    <row r="23" spans="2:13" x14ac:dyDescent="0.25">
      <c r="B23" s="47" t="s">
        <v>750</v>
      </c>
    </row>
    <row r="24" spans="2:13" x14ac:dyDescent="0.25">
      <c r="B24" s="47" t="s">
        <v>751</v>
      </c>
    </row>
    <row r="27" spans="2:13" x14ac:dyDescent="0.25">
      <c r="B27" s="48" t="s">
        <v>752</v>
      </c>
    </row>
    <row r="28" spans="2:13" x14ac:dyDescent="0.25">
      <c r="B28" s="136" t="s">
        <v>823</v>
      </c>
      <c r="C28" s="55" t="s">
        <v>736</v>
      </c>
      <c r="D28" s="55" t="s">
        <v>740</v>
      </c>
      <c r="E28" s="55" t="s">
        <v>800</v>
      </c>
    </row>
    <row r="29" spans="2:13" x14ac:dyDescent="0.25">
      <c r="B29" s="54" t="s">
        <v>753</v>
      </c>
      <c r="C29" s="137">
        <v>49599.116434433112</v>
      </c>
      <c r="D29" s="137">
        <v>49599.116434433112</v>
      </c>
      <c r="E29" s="137">
        <v>23045.958202024398</v>
      </c>
    </row>
    <row r="30" spans="2:13" x14ac:dyDescent="0.25">
      <c r="B30" s="54" t="s">
        <v>754</v>
      </c>
      <c r="C30" s="137">
        <v>39337.862087831279</v>
      </c>
      <c r="D30" s="137">
        <v>16293.085968570269</v>
      </c>
      <c r="E30" s="137">
        <v>0</v>
      </c>
    </row>
    <row r="31" spans="2:13" x14ac:dyDescent="0.25">
      <c r="B31" s="54" t="s">
        <v>824</v>
      </c>
      <c r="C31" s="138">
        <v>1.2608493141719574</v>
      </c>
      <c r="D31" s="138">
        <v>3.0441818406967793</v>
      </c>
      <c r="E31" s="139" t="s">
        <v>865</v>
      </c>
    </row>
    <row r="33" spans="2:2" x14ac:dyDescent="0.25">
      <c r="B33" s="47" t="s">
        <v>756</v>
      </c>
    </row>
  </sheetData>
  <mergeCells count="5">
    <mergeCell ref="B13:C13"/>
    <mergeCell ref="B14:C14"/>
    <mergeCell ref="B15:C15"/>
    <mergeCell ref="B16:C16"/>
    <mergeCell ref="B17:C17"/>
  </mergeCells>
  <pageMargins left="0.45" right="0.7" top="0.75" bottom="0.5" header="0.3" footer="0.3"/>
  <pageSetup scale="81" orientation="landscape" r:id="rId1"/>
  <ignoredErrors>
    <ignoredError sqref="B28" numberStoredAsText="1"/>
  </ignoredErrors>
</worksheet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42</vt:i4>
      </vt:variant>
    </vt:vector>
  </HeadingPairs>
  <TitlesOfParts>
    <vt:vector size="84" baseType="lpstr">
      <vt:lpstr>JNF-1</vt:lpstr>
      <vt:lpstr>JNF-2 </vt:lpstr>
      <vt:lpstr>JNF-3.1</vt:lpstr>
      <vt:lpstr>JNF-3.2</vt:lpstr>
      <vt:lpstr>JNF-3.3</vt:lpstr>
      <vt:lpstr>JNF-3.4 </vt:lpstr>
      <vt:lpstr>JNF-3.5</vt:lpstr>
      <vt:lpstr>JNF-4 Goals Scenario</vt:lpstr>
      <vt:lpstr>JNF-4 RIM Res Load Mgt OnCa </vt:lpstr>
      <vt:lpstr>JNF-4 RIM On Bill HVAC</vt:lpstr>
      <vt:lpstr>JNF-4 RIM Bus On Call </vt:lpstr>
      <vt:lpstr>JNF-4 RIM CDR </vt:lpstr>
      <vt:lpstr>JNF-4 RIM BCI</vt:lpstr>
      <vt:lpstr>JNF -4 TRC Res HVAC Plus</vt:lpstr>
      <vt:lpstr>JNF-4 TRC Res Building Envelope</vt:lpstr>
      <vt:lpstr>JNF-4 TRC Res Low Income</vt:lpstr>
      <vt:lpstr>JNF-4 TRC Res Whole Home Plus</vt:lpstr>
      <vt:lpstr>JNF- 4 TRC Res Retail</vt:lpstr>
      <vt:lpstr>JNF-4 TRC Res Load Mgt OnCall</vt:lpstr>
      <vt:lpstr>JNF-4 TRC Res On Bill HVAC</vt:lpstr>
      <vt:lpstr>JNF-4 TRC Bus HVAC Plus</vt:lpstr>
      <vt:lpstr>JNF-4 TRC Bus Light Plus</vt:lpstr>
      <vt:lpstr>JNF-4 TRC Bus Water Heating</vt:lpstr>
      <vt:lpstr>JNF-4 TRC Bus Refrigeration</vt:lpstr>
      <vt:lpstr>JNF-4 TRC Bus MotorsDrives</vt:lpstr>
      <vt:lpstr>JNF-4 TRC Bus Cooking</vt:lpstr>
      <vt:lpstr>JNF-4 TRC CDR</vt:lpstr>
      <vt:lpstr>JNF-4 TRC Bus On Call</vt:lpstr>
      <vt:lpstr>JNF-4 TRC Custom</vt:lpstr>
      <vt:lpstr>JNF-4 Proposed Res HVAC</vt:lpstr>
      <vt:lpstr>JNF-4 Proposed Res Ceil Insul</vt:lpstr>
      <vt:lpstr>JNF-4 Proposed Res Low Income</vt:lpstr>
      <vt:lpstr>JNF-4 Propo Res LI Renter Pilot</vt:lpstr>
      <vt:lpstr>JNF-4 Proposed Res BuildSmart</vt:lpstr>
      <vt:lpstr>JNF-4 Prop Res Load Mgt OnCall</vt:lpstr>
      <vt:lpstr>JNF-4 Proposed On Bill HVAC</vt:lpstr>
      <vt:lpstr>JNF-4 Bus HVAC</vt:lpstr>
      <vt:lpstr>JNF-4 Proposed Bus Lighting</vt:lpstr>
      <vt:lpstr>JNF-4 Proposed CDR</vt:lpstr>
      <vt:lpstr>JNF-4 Proposed BCI</vt:lpstr>
      <vt:lpstr>JNF-4 Proposed Bus On Call</vt:lpstr>
      <vt:lpstr>JNF-5 </vt:lpstr>
      <vt:lpstr>'JNF -4 TRC Res HVAC Plus'!Print_Area</vt:lpstr>
      <vt:lpstr>'JNF- 4 TRC Res Retail'!Print_Area</vt:lpstr>
      <vt:lpstr>'JNF-1'!Print_Area</vt:lpstr>
      <vt:lpstr>'JNF-2 '!Print_Area</vt:lpstr>
      <vt:lpstr>'JNF-3.1'!Print_Area</vt:lpstr>
      <vt:lpstr>'JNF-3.2'!Print_Area</vt:lpstr>
      <vt:lpstr>'JNF-3.3'!Print_Area</vt:lpstr>
      <vt:lpstr>'JNF-3.4 '!Print_Area</vt:lpstr>
      <vt:lpstr>'JNF-3.5'!Print_Area</vt:lpstr>
      <vt:lpstr>'JNF-4 Bus HVAC'!Print_Area</vt:lpstr>
      <vt:lpstr>'JNF-4 Goals Scenario'!Print_Area</vt:lpstr>
      <vt:lpstr>'JNF-4 Prop Res Load Mgt OnCall'!Print_Area</vt:lpstr>
      <vt:lpstr>'JNF-4 Propo Res LI Renter Pilot'!Print_Area</vt:lpstr>
      <vt:lpstr>'JNF-4 Proposed BCI'!Print_Area</vt:lpstr>
      <vt:lpstr>'JNF-4 Proposed Bus Lighting'!Print_Area</vt:lpstr>
      <vt:lpstr>'JNF-4 Proposed Bus On Call'!Print_Area</vt:lpstr>
      <vt:lpstr>'JNF-4 Proposed CDR'!Print_Area</vt:lpstr>
      <vt:lpstr>'JNF-4 Proposed On Bill HVAC'!Print_Area</vt:lpstr>
      <vt:lpstr>'JNF-4 Proposed Res BuildSmart'!Print_Area</vt:lpstr>
      <vt:lpstr>'JNF-4 Proposed Res Ceil Insul'!Print_Area</vt:lpstr>
      <vt:lpstr>'JNF-4 Proposed Res HVAC'!Print_Area</vt:lpstr>
      <vt:lpstr>'JNF-4 Proposed Res Low Income'!Print_Area</vt:lpstr>
      <vt:lpstr>'JNF-4 RIM BCI'!Print_Area</vt:lpstr>
      <vt:lpstr>'JNF-4 RIM Bus On Call '!Print_Area</vt:lpstr>
      <vt:lpstr>'JNF-4 RIM CDR '!Print_Area</vt:lpstr>
      <vt:lpstr>'JNF-4 RIM On Bill HVAC'!Print_Area</vt:lpstr>
      <vt:lpstr>'JNF-4 RIM Res Load Mgt OnCa '!Print_Area</vt:lpstr>
      <vt:lpstr>'JNF-4 TRC Bus Cooking'!Print_Area</vt:lpstr>
      <vt:lpstr>'JNF-4 TRC Bus HVAC Plus'!Print_Area</vt:lpstr>
      <vt:lpstr>'JNF-4 TRC Bus Light Plus'!Print_Area</vt:lpstr>
      <vt:lpstr>'JNF-4 TRC Bus MotorsDrives'!Print_Area</vt:lpstr>
      <vt:lpstr>'JNF-4 TRC Bus On Call'!Print_Area</vt:lpstr>
      <vt:lpstr>'JNF-4 TRC Bus Refrigeration'!Print_Area</vt:lpstr>
      <vt:lpstr>'JNF-4 TRC Bus Water Heating'!Print_Area</vt:lpstr>
      <vt:lpstr>'JNF-4 TRC CDR'!Print_Area</vt:lpstr>
      <vt:lpstr>'JNF-4 TRC Custom'!Print_Area</vt:lpstr>
      <vt:lpstr>'JNF-4 TRC Res Building Envelope'!Print_Area</vt:lpstr>
      <vt:lpstr>'JNF-4 TRC Res Load Mgt OnCall'!Print_Area</vt:lpstr>
      <vt:lpstr>'JNF-4 TRC Res Low Income'!Print_Area</vt:lpstr>
      <vt:lpstr>'JNF-4 TRC Res On Bill HVAC'!Print_Area</vt:lpstr>
      <vt:lpstr>'JNF-4 TRC Res Whole Home Plus'!Print_Area</vt:lpstr>
      <vt:lpstr>'JNF-5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2024-05-11T02:34:42Z</dcterms:created>
  <dcterms:modified xsi:type="dcterms:W3CDTF">2024-05-11T02:35:49Z</dcterms:modified>
  <cp:category/>
  <cp:contentStatus/>
</cp:coreProperties>
</file>