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2024\20240025\Hearing Preparation Guide\Case Center Staff Exhibits\Exhibit 216\20240025 DEF Resp to Staff's 2 ROGs - Attachments\"/>
    </mc:Choice>
  </mc:AlternateContent>
  <bookViews>
    <workbookView xWindow="-105" yWindow="-105" windowWidth="23250" windowHeight="12450" tabRatio="748"/>
  </bookViews>
  <sheets>
    <sheet name="Rllfrwrd" sheetId="3" r:id="rId1"/>
    <sheet name="Adds" sheetId="1" r:id="rId2"/>
    <sheet name="Rets" sheetId="16" r:id="rId3"/>
    <sheet name="NS" sheetId="17" r:id="rId4"/>
    <sheet name="RWIP &amp; RegAsset" sheetId="32" r:id="rId5"/>
  </sheets>
  <externalReferences>
    <externalReference r:id="rId6"/>
  </externalReferences>
  <definedNames>
    <definedName name="__key2" hidden="1">#REF!</definedName>
    <definedName name="_Fill" hidden="1">#REF!</definedName>
    <definedName name="_xlnm._FilterDatabase" localSheetId="1" hidden="1">Adds!$A$1:$P$803</definedName>
    <definedName name="_xlnm._FilterDatabase" localSheetId="3" hidden="1">NS!$A$1:$L$107</definedName>
    <definedName name="_xlnm._FilterDatabase" localSheetId="2" hidden="1">Rets!$A$1:$P$214</definedName>
    <definedName name="_xlnm._FilterDatabase" localSheetId="0" hidden="1">Rllfrwrd!$A$3:$AG$251</definedName>
    <definedName name="_xlnm._FilterDatabase" localSheetId="4" hidden="1">'RWIP &amp; RegAsset'!$A$3:$M$349</definedName>
    <definedName name="_Key1" hidden="1">'[1]TAX_EQUITY_Field Serv'!$A$10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'[1]TAX_EQUITY_Field Serv'!$A$10:$E$76</definedName>
    <definedName name="aa" hidden="1">#REF!</definedName>
    <definedName name="anscount" hidden="1">1</definedName>
    <definedName name="AS2DocOpenMode" hidden="1">"AS2DocumentEdit"</definedName>
    <definedName name="asdf" hidden="1">#REF!</definedName>
    <definedName name="HTML_CodePage" hidden="1">1252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_xlnm.Print_Area" localSheetId="0">Rllfrwrd!$A$2:$AG$265</definedName>
    <definedName name="_xlnm.Print_Titles" localSheetId="1">Adds!$A:$D,Adds!$1:$1</definedName>
    <definedName name="_xlnm.Print_Titles" localSheetId="0">Rllfrwrd!$2:$3</definedName>
    <definedName name="rgrg" hidden="1">#REF!</definedName>
    <definedName name="wrn.Aging._.and._.Trend._.Analysis." hidden="1">{#N/A,#N/A,FALSE,"Aging Summary";#N/A,#N/A,FALSE,"Ratio Analysis";#N/A,#N/A,FALSE,"Test 120 Day Accts";#N/A,#N/A,FALSE,"Tickmarks"}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Monthly._.Report." hidden="1">{"Mwh Monthly Analysis",#N/A,FALSE,"Mwh Analysis";"Burn Monthly Analysis",#N/A,FALSE,"Burned Analysis"}</definedName>
    <definedName name="wrn.Summary._.Report." hidden="1">{"Mwh Summary",#N/A,FALSE,"Mwh Analysis";"Burn Summary",#N/A,FALSE,"Burned Analysis";"Summary 2008",#N/A,FALSE,"Summary 2008"}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2" l="1"/>
  <c r="G2" i="32"/>
  <c r="F2" i="32"/>
  <c r="E2" i="32"/>
  <c r="Y280" i="3" l="1"/>
  <c r="Y252" i="3"/>
  <c r="Z280" i="3"/>
  <c r="Z252" i="3"/>
  <c r="AB280" i="3"/>
  <c r="AB252" i="3"/>
  <c r="AA280" i="3" l="1"/>
  <c r="AA252" i="3"/>
  <c r="N12" i="17" l="1"/>
  <c r="N11" i="17"/>
  <c r="N62" i="17"/>
  <c r="N35" i="17"/>
  <c r="N40" i="17"/>
  <c r="N13" i="17"/>
  <c r="N34" i="17"/>
  <c r="N9" i="17"/>
  <c r="N75" i="17"/>
  <c r="P821" i="1"/>
  <c r="P805" i="1"/>
  <c r="P812" i="1"/>
  <c r="N5" i="17"/>
  <c r="N31" i="17"/>
  <c r="N53" i="17"/>
  <c r="N18" i="17"/>
  <c r="N48" i="17"/>
  <c r="N6" i="17"/>
  <c r="N78" i="17"/>
  <c r="N29" i="17"/>
  <c r="N66" i="17"/>
  <c r="N25" i="17"/>
  <c r="N91" i="17"/>
  <c r="P820" i="1"/>
  <c r="N14" i="17"/>
  <c r="N21" i="17"/>
  <c r="N92" i="17"/>
  <c r="N85" i="17"/>
  <c r="N65" i="17"/>
  <c r="N39" i="17"/>
  <c r="N63" i="17"/>
  <c r="N45" i="17"/>
  <c r="N82" i="17"/>
  <c r="N41" i="17"/>
  <c r="N107" i="17"/>
  <c r="P819" i="1"/>
  <c r="N24" i="17"/>
  <c r="N96" i="17"/>
  <c r="N27" i="17"/>
  <c r="N71" i="17"/>
  <c r="N19" i="17"/>
  <c r="N72" i="17"/>
  <c r="N64" i="17"/>
  <c r="N61" i="17"/>
  <c r="N3" i="17"/>
  <c r="N57" i="17"/>
  <c r="P818" i="1"/>
  <c r="N100" i="17"/>
  <c r="N47" i="17"/>
  <c r="N37" i="17"/>
  <c r="P808" i="1"/>
  <c r="N22" i="17"/>
  <c r="N86" i="17"/>
  <c r="N94" i="17"/>
  <c r="N81" i="17"/>
  <c r="N77" i="17"/>
  <c r="N20" i="17"/>
  <c r="N73" i="17"/>
  <c r="P817" i="1"/>
  <c r="N42" i="17"/>
  <c r="N44" i="17"/>
  <c r="N74" i="17"/>
  <c r="N90" i="17"/>
  <c r="P824" i="1"/>
  <c r="P807" i="1"/>
  <c r="N15" i="17"/>
  <c r="N16" i="17"/>
  <c r="N67" i="17"/>
  <c r="N93" i="17"/>
  <c r="N36" i="17"/>
  <c r="N89" i="17"/>
  <c r="P816" i="1"/>
  <c r="N28" i="17"/>
  <c r="N30" i="17"/>
  <c r="N50" i="17"/>
  <c r="N95" i="17"/>
  <c r="N17" i="17"/>
  <c r="N70" i="17"/>
  <c r="N52" i="17"/>
  <c r="N105" i="17"/>
  <c r="P815" i="1"/>
  <c r="N8" i="17"/>
  <c r="N60" i="17"/>
  <c r="N80" i="17"/>
  <c r="N59" i="17"/>
  <c r="N97" i="17"/>
  <c r="N83" i="17"/>
  <c r="N23" i="17"/>
  <c r="N68" i="17"/>
  <c r="N10" i="17"/>
  <c r="P814" i="1"/>
  <c r="N56" i="17"/>
  <c r="N58" i="17"/>
  <c r="N76" i="17"/>
  <c r="N2" i="17"/>
  <c r="P806" i="1"/>
  <c r="N51" i="17"/>
  <c r="N7" i="17"/>
  <c r="N87" i="17"/>
  <c r="N84" i="17"/>
  <c r="N26" i="17"/>
  <c r="P813" i="1"/>
  <c r="N38" i="17"/>
  <c r="P828" i="1"/>
  <c r="N55" i="17"/>
  <c r="P827" i="1"/>
  <c r="P811" i="1"/>
  <c r="N88" i="17"/>
  <c r="P826" i="1"/>
  <c r="P810" i="1"/>
  <c r="N46" i="17"/>
  <c r="P825" i="1"/>
  <c r="P809" i="1"/>
  <c r="N79" i="17"/>
  <c r="N32" i="17"/>
  <c r="N54" i="17"/>
  <c r="N49" i="17"/>
  <c r="N69" i="17"/>
  <c r="N43" i="17"/>
  <c r="P823" i="1"/>
  <c r="N33" i="17"/>
  <c r="P822" i="1"/>
  <c r="P234" i="1"/>
  <c r="P395" i="1"/>
  <c r="P175" i="1"/>
  <c r="P482" i="1"/>
  <c r="P596" i="1"/>
  <c r="P366" i="1"/>
  <c r="P499" i="1"/>
  <c r="P156" i="1"/>
  <c r="P405" i="1"/>
  <c r="P391" i="1"/>
  <c r="P680" i="1"/>
  <c r="P230" i="1"/>
  <c r="P297" i="1"/>
  <c r="P616" i="1"/>
  <c r="P159" i="1"/>
  <c r="P73" i="1"/>
  <c r="P469" i="1"/>
  <c r="P121" i="1"/>
  <c r="P582" i="1"/>
  <c r="P150" i="1"/>
  <c r="P709" i="1"/>
  <c r="P372" i="1"/>
  <c r="P317" i="1"/>
  <c r="P298" i="1"/>
  <c r="P438" i="1"/>
  <c r="P695" i="1"/>
  <c r="P8" i="1"/>
  <c r="P274" i="1"/>
  <c r="P628" i="1"/>
  <c r="P452" i="1"/>
  <c r="P118" i="1"/>
  <c r="P280" i="1"/>
  <c r="N98" i="17"/>
  <c r="P344" i="1"/>
  <c r="P75" i="1"/>
  <c r="P419" i="1"/>
  <c r="P458" i="1"/>
  <c r="P800" i="1"/>
  <c r="P374" i="1"/>
  <c r="P41" i="1"/>
  <c r="P246" i="1"/>
  <c r="P284" i="1"/>
  <c r="P398" i="1"/>
  <c r="P402" i="1"/>
  <c r="P522" i="1"/>
  <c r="P185" i="1"/>
  <c r="P440" i="1"/>
  <c r="P362" i="1"/>
  <c r="P515" i="1"/>
  <c r="P794" i="1"/>
  <c r="P623" i="1"/>
  <c r="P356" i="1"/>
  <c r="P373" i="1"/>
  <c r="P554" i="1"/>
  <c r="P141" i="1"/>
  <c r="P634" i="1"/>
  <c r="P138" i="1"/>
  <c r="P746" i="1"/>
  <c r="P144" i="1"/>
  <c r="P546" i="1"/>
  <c r="P207" i="1"/>
  <c r="P271" i="1"/>
  <c r="P738" i="1"/>
  <c r="P164" i="1"/>
  <c r="P697" i="1"/>
  <c r="P226" i="1"/>
  <c r="P484" i="1"/>
  <c r="P359" i="1"/>
  <c r="P632" i="1"/>
  <c r="P471" i="1"/>
  <c r="P394" i="1"/>
  <c r="P54" i="1"/>
  <c r="P706" i="1"/>
  <c r="P250" i="1"/>
  <c r="P491" i="1"/>
  <c r="P98" i="1"/>
  <c r="P377" i="1"/>
  <c r="P530" i="1"/>
  <c r="P451" i="1"/>
  <c r="P612" i="1"/>
  <c r="P789" i="1"/>
  <c r="P423" i="1"/>
  <c r="P696" i="1"/>
  <c r="P257" i="1"/>
  <c r="P442" i="1"/>
  <c r="P538" i="1"/>
  <c r="P288" i="1"/>
  <c r="P72" i="1"/>
  <c r="P328" i="1"/>
  <c r="P198" i="1"/>
  <c r="P568" i="1"/>
  <c r="P370" i="1"/>
  <c r="P464" i="1"/>
  <c r="P439" i="1"/>
  <c r="P712" i="1"/>
  <c r="P330" i="1"/>
  <c r="P504" i="1"/>
  <c r="P158" i="1"/>
  <c r="P281" i="1"/>
  <c r="P675" i="1"/>
  <c r="P617" i="1"/>
  <c r="P585" i="1"/>
  <c r="P389" i="1"/>
  <c r="P409" i="1"/>
  <c r="P232" i="1"/>
  <c r="P378" i="1"/>
  <c r="P296" i="1"/>
  <c r="P169" i="1"/>
  <c r="P313" i="1"/>
  <c r="P636" i="1"/>
  <c r="P79" i="1"/>
  <c r="P698" i="1"/>
  <c r="P774" i="1"/>
  <c r="P507" i="1"/>
  <c r="P567" i="1"/>
  <c r="P728" i="1"/>
  <c r="P403" i="1"/>
  <c r="P166" i="1"/>
  <c r="P506" i="1"/>
  <c r="P437" i="1"/>
  <c r="P221" i="1"/>
  <c r="P579" i="1"/>
  <c r="P595" i="1"/>
  <c r="P762" i="1"/>
  <c r="P112" i="1"/>
  <c r="P379" i="1"/>
  <c r="P84" i="1"/>
  <c r="P44" i="1"/>
  <c r="P31" i="1"/>
  <c r="P599" i="1"/>
  <c r="P201" i="1"/>
  <c r="P426" i="1"/>
  <c r="P649" i="1"/>
  <c r="P239" i="1"/>
  <c r="P57" i="1"/>
  <c r="P681" i="1"/>
  <c r="P523" i="1"/>
  <c r="P165" i="1"/>
  <c r="P589" i="1"/>
  <c r="P510" i="1"/>
  <c r="P456" i="1"/>
  <c r="P218" i="1"/>
  <c r="P457" i="1"/>
  <c r="N101" i="17"/>
  <c r="P212" i="1"/>
  <c r="P758" i="1"/>
  <c r="P269" i="1"/>
  <c r="P615" i="1"/>
  <c r="P217" i="1"/>
  <c r="P245" i="1"/>
  <c r="P682" i="1"/>
  <c r="P248" i="1"/>
  <c r="P91" i="1"/>
  <c r="P648" i="1"/>
  <c r="P132" i="1"/>
  <c r="P111" i="1"/>
  <c r="P387" i="1"/>
  <c r="P215" i="1"/>
  <c r="P778" i="1"/>
  <c r="N106" i="17"/>
  <c r="P247" i="1"/>
  <c r="P467" i="1"/>
  <c r="P228" i="1"/>
  <c r="P790" i="1"/>
  <c r="P325" i="1"/>
  <c r="P647" i="1"/>
  <c r="P265" i="1"/>
  <c r="P36" i="1"/>
  <c r="P425" i="1"/>
  <c r="P22" i="1"/>
  <c r="P268" i="1"/>
  <c r="P89" i="1"/>
  <c r="N103" i="17"/>
  <c r="P227" i="1"/>
  <c r="P106" i="1"/>
  <c r="P375" i="1"/>
  <c r="P324" i="1"/>
  <c r="N102" i="17"/>
  <c r="P703" i="1"/>
  <c r="P598" i="1"/>
  <c r="P244" i="1"/>
  <c r="P468" i="1"/>
  <c r="P663" i="1"/>
  <c r="P410" i="1"/>
  <c r="P532" i="1"/>
  <c r="P4" i="1"/>
  <c r="P94" i="1"/>
  <c r="P15" i="1"/>
  <c r="P68" i="1"/>
  <c r="P583" i="1"/>
  <c r="P312" i="1"/>
  <c r="P691" i="1"/>
  <c r="P309" i="1"/>
  <c r="P331" i="1"/>
  <c r="P253" i="1"/>
  <c r="P436" i="1"/>
  <c r="P126" i="1"/>
  <c r="P676" i="1"/>
  <c r="N104" i="17"/>
  <c r="P58" i="1"/>
  <c r="P332" i="1"/>
  <c r="P578" i="1"/>
  <c r="P258" i="1"/>
  <c r="P371" i="1"/>
  <c r="P711" i="1"/>
  <c r="P713" i="1"/>
  <c r="P760" i="1"/>
  <c r="P2" i="1"/>
  <c r="P143" i="1"/>
  <c r="P92" i="1"/>
  <c r="P376" i="1"/>
  <c r="P645" i="1"/>
  <c r="N99" i="17"/>
  <c r="P354" i="1"/>
  <c r="P349" i="1"/>
  <c r="P646" i="1"/>
  <c r="P134" i="1"/>
  <c r="P716" i="1"/>
  <c r="P633" i="1"/>
  <c r="P342" i="1"/>
  <c r="P601" i="1"/>
  <c r="P353" i="1"/>
  <c r="P74" i="1"/>
  <c r="P427" i="1"/>
  <c r="P251" i="1"/>
  <c r="P66" i="1"/>
  <c r="P358" i="1"/>
  <c r="P782" i="1"/>
  <c r="P487" i="1"/>
  <c r="P659" i="1"/>
  <c r="P32" i="1"/>
  <c r="P701" i="1"/>
  <c r="P153" i="1"/>
  <c r="P397" i="1"/>
  <c r="P13" i="1"/>
  <c r="P236" i="1"/>
  <c r="P514" i="1"/>
  <c r="P77" i="1"/>
  <c r="P299" i="1"/>
  <c r="P503" i="1"/>
  <c r="P797" i="1"/>
  <c r="P764" i="1"/>
  <c r="P537" i="1"/>
  <c r="P38" i="1"/>
  <c r="P803" i="1"/>
  <c r="P770" i="1"/>
  <c r="P136" i="1"/>
  <c r="P78" i="1"/>
  <c r="P768" i="1"/>
  <c r="P678" i="1"/>
  <c r="P705" i="1"/>
  <c r="P304" i="1"/>
  <c r="P154" i="1"/>
  <c r="P188" i="1"/>
  <c r="P24" i="1"/>
  <c r="P667" i="1"/>
  <c r="P722" i="1"/>
  <c r="P753" i="1"/>
  <c r="P793" i="1"/>
  <c r="P167" i="1"/>
  <c r="P540" i="1"/>
  <c r="P587" i="1"/>
  <c r="P276" i="1"/>
  <c r="P90" i="1"/>
  <c r="P640" i="1"/>
  <c r="P462" i="1"/>
  <c r="P431" i="1"/>
  <c r="P292" i="1"/>
  <c r="P360" i="1"/>
  <c r="P413" i="1"/>
  <c r="P486" i="1"/>
  <c r="P561" i="1"/>
  <c r="P673" i="1"/>
  <c r="P117" i="1"/>
  <c r="P242" i="1"/>
  <c r="P450" i="1"/>
  <c r="P9" i="1"/>
  <c r="P724" i="1"/>
  <c r="P669" i="1"/>
  <c r="P756" i="1"/>
  <c r="P404" i="1"/>
  <c r="P119" i="1"/>
  <c r="P692" i="1"/>
  <c r="P572" i="1"/>
  <c r="P729" i="1"/>
  <c r="P604" i="1"/>
  <c r="P502" i="1"/>
  <c r="P542" i="1"/>
  <c r="P147" i="1"/>
  <c r="P82" i="1"/>
  <c r="P99" i="1"/>
  <c r="P327" i="1"/>
  <c r="P650" i="1"/>
  <c r="P301" i="1"/>
  <c r="P608" i="1"/>
  <c r="P81" i="1"/>
  <c r="P620" i="1"/>
  <c r="P699" i="1"/>
  <c r="P295" i="1"/>
  <c r="P205" i="1"/>
  <c r="P690" i="1"/>
  <c r="P780" i="1"/>
  <c r="P654" i="1"/>
  <c r="P743" i="1"/>
  <c r="P122" i="1"/>
  <c r="P637" i="1"/>
  <c r="P303" i="1"/>
  <c r="P626" i="1"/>
  <c r="P182" i="1"/>
  <c r="P414" i="1"/>
  <c r="P463" i="1"/>
  <c r="P687" i="1"/>
  <c r="P562" i="1"/>
  <c r="P513" i="1"/>
  <c r="P769" i="1"/>
  <c r="P206" i="1"/>
  <c r="P61" i="1"/>
  <c r="P408" i="1"/>
  <c r="P279" i="1"/>
  <c r="P35" i="1"/>
  <c r="P71" i="1"/>
  <c r="P361" i="1"/>
  <c r="P233" i="1"/>
  <c r="P142" i="1"/>
  <c r="P319" i="1"/>
  <c r="P140" i="1"/>
  <c r="P677" i="1"/>
  <c r="P56" i="1"/>
  <c r="P739" i="1"/>
  <c r="P171" i="1"/>
  <c r="P448" i="1"/>
  <c r="P27" i="1"/>
  <c r="P656" i="1"/>
  <c r="P52" i="1"/>
  <c r="P162" i="1"/>
  <c r="P754" i="1"/>
  <c r="P135" i="1"/>
  <c r="P282" i="1"/>
  <c r="P264" i="1"/>
  <c r="P635" i="1"/>
  <c r="P243" i="1"/>
  <c r="P737" i="1"/>
  <c r="P17" i="1"/>
  <c r="P214" i="1"/>
  <c r="P553" i="1"/>
  <c r="P129" i="1"/>
  <c r="P293" i="1"/>
  <c r="P734" i="1"/>
  <c r="P508" i="1"/>
  <c r="P199" i="1"/>
  <c r="P180" i="1"/>
  <c r="P544" i="1"/>
  <c r="P674" i="1"/>
  <c r="P460" i="1"/>
  <c r="P350" i="1"/>
  <c r="P668" i="1"/>
  <c r="P453" i="1"/>
  <c r="P707" i="1"/>
  <c r="P714" i="1"/>
  <c r="P475" i="1"/>
  <c r="P655" i="1"/>
  <c r="P262" i="1"/>
  <c r="P593" i="1"/>
  <c r="P110" i="1"/>
  <c r="P441" i="1"/>
  <c r="P241" i="1"/>
  <c r="P127" i="1"/>
  <c r="P176" i="1"/>
  <c r="P48" i="1"/>
  <c r="P489" i="1"/>
  <c r="P115" i="1"/>
  <c r="P447" i="1"/>
  <c r="P565" i="1"/>
  <c r="P607" i="1"/>
  <c r="P123" i="1"/>
  <c r="P454" i="1"/>
  <c r="P498" i="1"/>
  <c r="P597" i="1"/>
  <c r="P157" i="1"/>
  <c r="P187" i="1"/>
  <c r="P151" i="1"/>
  <c r="P384" i="1"/>
  <c r="P76" i="1"/>
  <c r="P795" i="1"/>
  <c r="P238" i="1"/>
  <c r="P792" i="1"/>
  <c r="P196" i="1"/>
  <c r="P759" i="1"/>
  <c r="P202" i="1"/>
  <c r="P216" i="1"/>
  <c r="P259" i="1"/>
  <c r="P723" i="1"/>
  <c r="P294" i="1"/>
  <c r="P49" i="1"/>
  <c r="P443" i="1"/>
  <c r="P224" i="1"/>
  <c r="P30" i="1"/>
  <c r="P6" i="1"/>
  <c r="P12" i="1"/>
  <c r="P355" i="1"/>
  <c r="P3" i="1"/>
  <c r="P161" i="1"/>
  <c r="P96" i="1"/>
  <c r="P339" i="1"/>
  <c r="P472" i="1"/>
  <c r="P715" i="1"/>
  <c r="P592" i="1"/>
  <c r="P300" i="1"/>
  <c r="P130" i="1"/>
  <c r="P67" i="1"/>
  <c r="P545" i="1"/>
  <c r="P621" i="1"/>
  <c r="P286" i="1"/>
  <c r="P594" i="1"/>
  <c r="P124" i="1"/>
  <c r="P69" i="1"/>
  <c r="P383" i="1"/>
  <c r="P798" i="1"/>
  <c r="P745" i="1"/>
  <c r="P237" i="1"/>
  <c r="P401" i="1"/>
  <c r="P518" i="1"/>
  <c r="P492" i="1"/>
  <c r="P316" i="1"/>
  <c r="P488" i="1"/>
  <c r="P128" i="1"/>
  <c r="P527" i="1"/>
  <c r="P336" i="1"/>
  <c r="P63" i="1"/>
  <c r="P449" i="1"/>
  <c r="P160" i="1"/>
  <c r="P290" i="1"/>
  <c r="P11" i="1"/>
  <c r="P39" i="1"/>
  <c r="P466" i="1"/>
  <c r="P557" i="1"/>
  <c r="P465" i="1"/>
  <c r="P742" i="1"/>
  <c r="P747" i="1"/>
  <c r="P461" i="1"/>
  <c r="P163" i="1"/>
  <c r="P393" i="1"/>
  <c r="P591" i="1"/>
  <c r="P740" i="1"/>
  <c r="P629" i="1"/>
  <c r="P369" i="1"/>
  <c r="P575" i="1"/>
  <c r="P116" i="1"/>
  <c r="P531" i="1"/>
  <c r="P28" i="1"/>
  <c r="P323" i="1"/>
  <c r="P346" i="1"/>
  <c r="P85" i="1"/>
  <c r="P348" i="1"/>
  <c r="P231" i="1"/>
  <c r="P602" i="1"/>
  <c r="P321" i="1"/>
  <c r="P684" i="1"/>
  <c r="P392" i="1"/>
  <c r="P721" i="1"/>
  <c r="P345" i="1"/>
  <c r="P564" i="1"/>
  <c r="P211" i="1"/>
  <c r="P418" i="1"/>
  <c r="P719" i="1"/>
  <c r="P352" i="1"/>
  <c r="P547" i="1"/>
  <c r="P55" i="1"/>
  <c r="P152" i="1"/>
  <c r="P390" i="1"/>
  <c r="P512" i="1"/>
  <c r="P46" i="1"/>
  <c r="P45" i="1"/>
  <c r="P131" i="1"/>
  <c r="P334" i="1"/>
  <c r="P125" i="1"/>
  <c r="P802" i="1"/>
  <c r="P146" i="1"/>
  <c r="P772" i="1"/>
  <c r="P694" i="1"/>
  <c r="P88" i="1"/>
  <c r="P417" i="1"/>
  <c r="P289" i="1"/>
  <c r="P380" i="1"/>
  <c r="P107" i="1"/>
  <c r="P685" i="1"/>
  <c r="P613" i="1"/>
  <c r="P445" i="1"/>
  <c r="P796" i="1"/>
  <c r="P26" i="1"/>
  <c r="P474" i="1"/>
  <c r="P786" i="1"/>
  <c r="P229" i="1"/>
  <c r="P643" i="1"/>
  <c r="P559" i="1"/>
  <c r="P62" i="1"/>
  <c r="P639" i="1"/>
  <c r="P203" i="1"/>
  <c r="P406" i="1"/>
  <c r="P222" i="1"/>
  <c r="P497" i="1"/>
  <c r="P114" i="1"/>
  <c r="P255" i="1"/>
  <c r="P365" i="1"/>
  <c r="P525" i="1"/>
  <c r="P517" i="1"/>
  <c r="P455" i="1"/>
  <c r="P412" i="1"/>
  <c r="P779" i="1"/>
  <c r="P704" i="1"/>
  <c r="P511" i="1"/>
  <c r="P329" i="1"/>
  <c r="P428" i="1"/>
  <c r="P483" i="1"/>
  <c r="P80" i="1"/>
  <c r="P18" i="1"/>
  <c r="P584" i="1"/>
  <c r="P618" i="1"/>
  <c r="P622" i="1"/>
  <c r="P291" i="1"/>
  <c r="P644" i="1"/>
  <c r="P642" i="1"/>
  <c r="P314" i="1"/>
  <c r="P220" i="1"/>
  <c r="P148" i="1"/>
  <c r="P278" i="1"/>
  <c r="P700" i="1"/>
  <c r="P600" i="1"/>
  <c r="P433" i="1"/>
  <c r="P337" i="1"/>
  <c r="P193" i="1"/>
  <c r="P552" i="1"/>
  <c r="P543" i="1"/>
  <c r="P100" i="1"/>
  <c r="P381" i="1"/>
  <c r="P302" i="1"/>
  <c r="P256" i="1"/>
  <c r="P149" i="1"/>
  <c r="P322" i="1"/>
  <c r="P223" i="1"/>
  <c r="P64" i="1"/>
  <c r="P20" i="1"/>
  <c r="P386" i="1"/>
  <c r="P225" i="1"/>
  <c r="P665" i="1"/>
  <c r="P108" i="1"/>
  <c r="P771" i="1"/>
  <c r="P432" i="1"/>
  <c r="P416" i="1"/>
  <c r="P566" i="1"/>
  <c r="P799" i="1"/>
  <c r="P652" i="1"/>
  <c r="P664" i="1"/>
  <c r="P490" i="1"/>
  <c r="P479" i="1"/>
  <c r="P120" i="1"/>
  <c r="P551" i="1"/>
  <c r="P590" i="1"/>
  <c r="P688" i="1"/>
  <c r="P385" i="1"/>
  <c r="P435" i="1"/>
  <c r="P183" i="1"/>
  <c r="P526" i="1"/>
  <c r="P501" i="1"/>
  <c r="P210" i="1"/>
  <c r="P725" i="1"/>
  <c r="P420" i="1"/>
  <c r="P787" i="1"/>
  <c r="P658" i="1"/>
  <c r="P315" i="1"/>
  <c r="P29" i="1"/>
  <c r="P33" i="1"/>
  <c r="P42" i="1"/>
  <c r="P368" i="1"/>
  <c r="P93" i="1"/>
  <c r="P533" i="1"/>
  <c r="P741" i="1"/>
  <c r="P473" i="1"/>
  <c r="P219" i="1"/>
  <c r="P748" i="1"/>
  <c r="P357" i="1"/>
  <c r="P569" i="1"/>
  <c r="P750" i="1"/>
  <c r="P641" i="1"/>
  <c r="P619" i="1"/>
  <c r="P444" i="1"/>
  <c r="P155" i="1"/>
  <c r="P424" i="1"/>
  <c r="P285" i="1"/>
  <c r="P186" i="1"/>
  <c r="P109" i="1"/>
  <c r="P752" i="1"/>
  <c r="P638" i="1"/>
  <c r="P480" i="1"/>
  <c r="P571" i="1"/>
  <c r="P708" i="1"/>
  <c r="P415" i="1"/>
  <c r="P400" i="1"/>
  <c r="P670" i="1"/>
  <c r="P550" i="1"/>
  <c r="P446" i="1"/>
  <c r="P801" i="1"/>
  <c r="P47" i="1"/>
  <c r="P535" i="1"/>
  <c r="P351" i="1"/>
  <c r="P524" i="1"/>
  <c r="P308" i="1"/>
  <c r="P609" i="1"/>
  <c r="P174" i="1"/>
  <c r="P5" i="1"/>
  <c r="P249" i="1"/>
  <c r="P627" i="1"/>
  <c r="P173" i="1"/>
  <c r="P363" i="1"/>
  <c r="P784" i="1"/>
  <c r="P666" i="1"/>
  <c r="P252" i="1"/>
  <c r="P208" i="1"/>
  <c r="P53" i="1"/>
  <c r="P21" i="1"/>
  <c r="P195" i="1"/>
  <c r="P751" i="1"/>
  <c r="P7" i="1"/>
  <c r="P625" i="1"/>
  <c r="P168" i="1"/>
  <c r="P726" i="1"/>
  <c r="P689" i="1"/>
  <c r="P761" i="1"/>
  <c r="P588" i="1"/>
  <c r="P773" i="1"/>
  <c r="P340" i="1"/>
  <c r="P610" i="1"/>
  <c r="P37" i="1"/>
  <c r="P70" i="1"/>
  <c r="P500" i="1"/>
  <c r="P765" i="1"/>
  <c r="P556" i="1"/>
  <c r="P204" i="1"/>
  <c r="P277" i="1"/>
  <c r="P194" i="1"/>
  <c r="P720" i="1"/>
  <c r="P197" i="1"/>
  <c r="P267" i="1"/>
  <c r="P139" i="1"/>
  <c r="P520" i="1"/>
  <c r="P429" i="1"/>
  <c r="P767" i="1"/>
  <c r="P717" i="1"/>
  <c r="P60" i="1"/>
  <c r="P189" i="1"/>
  <c r="P653" i="1"/>
  <c r="P661" i="1"/>
  <c r="P781" i="1"/>
  <c r="P763" i="1"/>
  <c r="P563" i="1"/>
  <c r="P367" i="1"/>
  <c r="P343" i="1"/>
  <c r="P606" i="1"/>
  <c r="P788" i="1"/>
  <c r="P326" i="1"/>
  <c r="P179" i="1"/>
  <c r="P318" i="1"/>
  <c r="P25" i="1"/>
  <c r="P693" i="1"/>
  <c r="P320" i="1"/>
  <c r="P733" i="1"/>
  <c r="P686" i="1"/>
  <c r="P411" i="1"/>
  <c r="P744" i="1"/>
  <c r="P396" i="1"/>
  <c r="P40" i="1"/>
  <c r="P95" i="1"/>
  <c r="P558" i="1"/>
  <c r="P65" i="1"/>
  <c r="P586" i="1"/>
  <c r="P611" i="1"/>
  <c r="P59" i="1"/>
  <c r="P683" i="1"/>
  <c r="P727" i="1"/>
  <c r="P505" i="1"/>
  <c r="P421" i="1"/>
  <c r="P519" i="1"/>
  <c r="P630" i="1"/>
  <c r="P137" i="1"/>
  <c r="P662" i="1"/>
  <c r="P273" i="1"/>
  <c r="P235" i="1"/>
  <c r="P576" i="1"/>
  <c r="P43" i="1"/>
  <c r="P263" i="1"/>
  <c r="P672" i="1"/>
  <c r="P757" i="1"/>
  <c r="P338" i="1"/>
  <c r="P430" i="1"/>
  <c r="P50" i="1"/>
  <c r="P732" i="1"/>
  <c r="P34" i="1"/>
  <c r="P660" i="1"/>
  <c r="P657" i="1"/>
  <c r="P200" i="1"/>
  <c r="P190" i="1"/>
  <c r="P254" i="1"/>
  <c r="P574" i="1"/>
  <c r="P310" i="1"/>
  <c r="P573" i="1"/>
  <c r="P541" i="1"/>
  <c r="P51" i="1"/>
  <c r="P87" i="1"/>
  <c r="P287" i="1"/>
  <c r="P766" i="1"/>
  <c r="P776" i="1"/>
  <c r="P536" i="1"/>
  <c r="P470" i="1"/>
  <c r="P97" i="1"/>
  <c r="P260" i="1"/>
  <c r="P240" i="1"/>
  <c r="P651" i="1"/>
  <c r="P577" i="1"/>
  <c r="P399" i="1"/>
  <c r="P86" i="1"/>
  <c r="P631" i="1"/>
  <c r="P19" i="1"/>
  <c r="P549" i="1"/>
  <c r="P14" i="1"/>
  <c r="P170" i="1"/>
  <c r="P213" i="1"/>
  <c r="P481" i="1"/>
  <c r="P671" i="1"/>
  <c r="P364" i="1"/>
  <c r="P311" i="1"/>
  <c r="P477" i="1"/>
  <c r="P184" i="1"/>
  <c r="P702" i="1"/>
  <c r="P539" i="1"/>
  <c r="P459" i="1"/>
  <c r="P16" i="1"/>
  <c r="P529" i="1"/>
  <c r="P335" i="1"/>
  <c r="P605" i="1"/>
  <c r="P785" i="1"/>
  <c r="P145" i="1"/>
  <c r="P730" i="1"/>
  <c r="P476" i="1"/>
  <c r="P172" i="1"/>
  <c r="P382" i="1"/>
  <c r="P755" i="1"/>
  <c r="P521" i="1"/>
  <c r="P603" i="1"/>
  <c r="P209" i="1"/>
  <c r="P83" i="1"/>
  <c r="P270" i="1"/>
  <c r="P181" i="1"/>
  <c r="P333" i="1"/>
  <c r="P133" i="1"/>
  <c r="P307" i="1"/>
  <c r="P581" i="1"/>
  <c r="P570" i="1"/>
  <c r="P775" i="1"/>
  <c r="P341" i="1"/>
  <c r="P777" i="1"/>
  <c r="P624" i="1"/>
  <c r="P261" i="1"/>
  <c r="P736" i="1"/>
  <c r="P749" i="1"/>
  <c r="P679" i="1"/>
  <c r="P555" i="1"/>
  <c r="P283" i="1"/>
  <c r="P434" i="1"/>
  <c r="P272" i="1"/>
  <c r="P266" i="1"/>
  <c r="P192" i="1"/>
  <c r="P275" i="1"/>
  <c r="P509" i="1"/>
  <c r="P10" i="1"/>
  <c r="P407" i="1"/>
  <c r="P783" i="1"/>
  <c r="P191" i="1"/>
  <c r="P534" i="1"/>
  <c r="P735" i="1"/>
  <c r="P23" i="1"/>
  <c r="P528" i="1"/>
  <c r="P710" i="1"/>
  <c r="P305" i="1"/>
  <c r="P347" i="1"/>
  <c r="P178" i="1"/>
  <c r="P718" i="1"/>
  <c r="P113" i="1"/>
  <c r="P101" i="1"/>
  <c r="P516" i="1"/>
  <c r="P580" i="1"/>
  <c r="P388" i="1"/>
  <c r="P177" i="1"/>
  <c r="P560" i="1"/>
  <c r="P791" i="1"/>
  <c r="P478" i="1"/>
  <c r="P548" i="1"/>
  <c r="P306" i="1"/>
  <c r="P422" i="1"/>
  <c r="P731" i="1"/>
  <c r="AC280" i="3"/>
  <c r="N4" i="17" l="1"/>
  <c r="F280" i="3"/>
  <c r="G280" i="3"/>
  <c r="P25" i="16"/>
  <c r="P89" i="16"/>
  <c r="P74" i="16"/>
  <c r="P10" i="16"/>
  <c r="P42" i="16"/>
  <c r="P76" i="16"/>
  <c r="P124" i="16"/>
  <c r="P60" i="16"/>
  <c r="P141" i="16"/>
  <c r="P57" i="16"/>
  <c r="P73" i="16"/>
  <c r="P41" i="16"/>
  <c r="P108" i="16"/>
  <c r="P109" i="16"/>
  <c r="P44" i="16"/>
  <c r="P93" i="16"/>
  <c r="P157" i="16"/>
  <c r="P45" i="16"/>
  <c r="P47" i="16"/>
  <c r="P9" i="16"/>
  <c r="P12" i="16"/>
  <c r="P13" i="16"/>
  <c r="P143" i="16"/>
  <c r="P140" i="16"/>
  <c r="P79" i="16"/>
  <c r="P127" i="16"/>
  <c r="P28" i="16"/>
  <c r="P16" i="16"/>
  <c r="P32" i="16"/>
  <c r="P64" i="16"/>
  <c r="P80" i="16"/>
  <c r="P96" i="16"/>
  <c r="P128" i="16"/>
  <c r="P144" i="16"/>
  <c r="P160" i="16"/>
  <c r="P17" i="16"/>
  <c r="P81" i="16"/>
  <c r="P129" i="16"/>
  <c r="P51" i="16"/>
  <c r="P115" i="16"/>
  <c r="P68" i="16"/>
  <c r="P132" i="16"/>
  <c r="P485" i="1" l="1"/>
  <c r="P104" i="1"/>
  <c r="P495" i="1"/>
  <c r="P158" i="16"/>
  <c r="P62" i="16"/>
  <c r="P122" i="16"/>
  <c r="P110" i="16"/>
  <c r="P102" i="16"/>
  <c r="P58" i="16"/>
  <c r="P121" i="16"/>
  <c r="P30" i="16"/>
  <c r="P153" i="16"/>
  <c r="P43" i="16"/>
  <c r="P107" i="16"/>
  <c r="P26" i="16"/>
  <c r="P46" i="16"/>
  <c r="P92" i="16"/>
  <c r="P156" i="16"/>
  <c r="P94" i="16"/>
  <c r="P154" i="16"/>
  <c r="P126" i="16"/>
  <c r="P14" i="16"/>
  <c r="P142" i="16"/>
  <c r="P78" i="16"/>
  <c r="P4" i="16"/>
  <c r="P90" i="16"/>
  <c r="P106" i="16"/>
  <c r="P165" i="16"/>
  <c r="P88" i="16"/>
  <c r="P150" i="16"/>
  <c r="P15" i="16"/>
  <c r="P131" i="16"/>
  <c r="P8" i="16"/>
  <c r="P163" i="16"/>
  <c r="P155" i="16"/>
  <c r="P123" i="16"/>
  <c r="P53" i="16"/>
  <c r="P77" i="16"/>
  <c r="P23" i="16"/>
  <c r="P22" i="16"/>
  <c r="P161" i="16"/>
  <c r="P56" i="16"/>
  <c r="P138" i="16"/>
  <c r="P137" i="16"/>
  <c r="P105" i="16"/>
  <c r="P19" i="16"/>
  <c r="P75" i="16"/>
  <c r="P24" i="16"/>
  <c r="P65" i="16"/>
  <c r="P114" i="16"/>
  <c r="P120" i="16"/>
  <c r="P21" i="16"/>
  <c r="P100" i="16"/>
  <c r="P18" i="16"/>
  <c r="P130" i="16"/>
  <c r="P59" i="16"/>
  <c r="P82" i="16"/>
  <c r="P61" i="16"/>
  <c r="P99" i="16"/>
  <c r="P139" i="16"/>
  <c r="P103" i="16"/>
  <c r="P50" i="16"/>
  <c r="P7" i="16"/>
  <c r="P48" i="16"/>
  <c r="P49" i="16"/>
  <c r="P38" i="16"/>
  <c r="P86" i="16"/>
  <c r="P147" i="16"/>
  <c r="P133" i="16"/>
  <c r="P11" i="16"/>
  <c r="P104" i="16"/>
  <c r="P95" i="16"/>
  <c r="P71" i="16"/>
  <c r="P63" i="16"/>
  <c r="P134" i="16"/>
  <c r="P85" i="16"/>
  <c r="P87" i="16"/>
  <c r="P97" i="16"/>
  <c r="P34" i="16"/>
  <c r="P164" i="16"/>
  <c r="P159" i="16"/>
  <c r="P146" i="16"/>
  <c r="P135" i="16"/>
  <c r="P152" i="16"/>
  <c r="P72" i="16"/>
  <c r="P36" i="16"/>
  <c r="P3" i="16"/>
  <c r="P5" i="16"/>
  <c r="P83" i="16"/>
  <c r="P117" i="16"/>
  <c r="P149" i="16"/>
  <c r="P101" i="16"/>
  <c r="P113" i="16"/>
  <c r="P112" i="16"/>
  <c r="P70" i="16"/>
  <c r="P151" i="16"/>
  <c r="P136" i="16"/>
  <c r="P162" i="16"/>
  <c r="P67" i="16"/>
  <c r="P116" i="16"/>
  <c r="P6" i="16"/>
  <c r="P148" i="16"/>
  <c r="P29" i="16"/>
  <c r="P119" i="16"/>
  <c r="P20" i="16"/>
  <c r="P66" i="16"/>
  <c r="P31" i="16"/>
  <c r="P91" i="16"/>
  <c r="P98" i="16"/>
  <c r="P27" i="16"/>
  <c r="P118" i="16"/>
  <c r="P54" i="16"/>
  <c r="P52" i="16"/>
  <c r="P111" i="16"/>
  <c r="P84" i="16"/>
  <c r="P69" i="16"/>
  <c r="P33" i="16"/>
  <c r="P55" i="16"/>
  <c r="P40" i="16"/>
  <c r="P39" i="16"/>
  <c r="P37" i="16"/>
  <c r="P125" i="16"/>
  <c r="K123" i="3" l="1"/>
  <c r="S123" i="3" s="1"/>
  <c r="K230" i="3"/>
  <c r="K97" i="3"/>
  <c r="O97" i="3" s="1"/>
  <c r="K278" i="3"/>
  <c r="O278" i="3" s="1"/>
  <c r="K243" i="3"/>
  <c r="O243" i="3" s="1"/>
  <c r="K176" i="3"/>
  <c r="K342" i="3"/>
  <c r="K222" i="3"/>
  <c r="O222" i="3" s="1"/>
  <c r="K352" i="3"/>
  <c r="O352" i="3" s="1"/>
  <c r="K148" i="3"/>
  <c r="P496" i="1"/>
  <c r="P493" i="1"/>
  <c r="K350" i="3"/>
  <c r="P494" i="1"/>
  <c r="K344" i="3"/>
  <c r="K349" i="3"/>
  <c r="K247" i="3"/>
  <c r="P105" i="1"/>
  <c r="P103" i="1"/>
  <c r="P102" i="1"/>
  <c r="K276" i="3"/>
  <c r="K347" i="3"/>
  <c r="K153" i="3"/>
  <c r="K229" i="3"/>
  <c r="K346" i="3"/>
  <c r="K266" i="3"/>
  <c r="K272" i="3"/>
  <c r="K267" i="3"/>
  <c r="K336" i="3"/>
  <c r="K320" i="3"/>
  <c r="P614" i="1"/>
  <c r="K310" i="3"/>
  <c r="K312" i="3"/>
  <c r="K315" i="3"/>
  <c r="K296" i="3"/>
  <c r="K353" i="3"/>
  <c r="K302" i="3"/>
  <c r="K314" i="3"/>
  <c r="K301" i="3"/>
  <c r="K290" i="3"/>
  <c r="K304" i="3"/>
  <c r="K299" i="3"/>
  <c r="K339" i="3"/>
  <c r="K322" i="3"/>
  <c r="K335" i="3"/>
  <c r="K287" i="3"/>
  <c r="K300" i="3"/>
  <c r="K306" i="3"/>
  <c r="K324" i="3"/>
  <c r="K341" i="3"/>
  <c r="K317" i="3"/>
  <c r="K291" i="3"/>
  <c r="K269" i="3"/>
  <c r="K333" i="3"/>
  <c r="K303" i="3"/>
  <c r="K330" i="3"/>
  <c r="K321" i="3"/>
  <c r="K286" i="3"/>
  <c r="K311" i="3"/>
  <c r="K297" i="3"/>
  <c r="K294" i="3"/>
  <c r="K318" i="3"/>
  <c r="K295" i="3"/>
  <c r="K332" i="3"/>
  <c r="K307" i="3"/>
  <c r="K289" i="3"/>
  <c r="K338" i="3"/>
  <c r="K319" i="3"/>
  <c r="K288" i="3"/>
  <c r="K285" i="3"/>
  <c r="K326" i="3"/>
  <c r="K309" i="3"/>
  <c r="K316" i="3"/>
  <c r="K340" i="3"/>
  <c r="K343" i="3"/>
  <c r="K14" i="3"/>
  <c r="K351" i="3"/>
  <c r="K305" i="3"/>
  <c r="K327" i="3"/>
  <c r="K337" i="3"/>
  <c r="K298" i="3"/>
  <c r="K323" i="3"/>
  <c r="K308" i="3"/>
  <c r="K292" i="3"/>
  <c r="K329" i="3"/>
  <c r="K345" i="3"/>
  <c r="K331" i="3"/>
  <c r="K313" i="3"/>
  <c r="K273" i="3"/>
  <c r="K110" i="3"/>
  <c r="K348" i="3"/>
  <c r="K120" i="3"/>
  <c r="K277" i="3"/>
  <c r="K246" i="3"/>
  <c r="K270" i="3"/>
  <c r="K328" i="3"/>
  <c r="K334" i="3"/>
  <c r="K53" i="3"/>
  <c r="K220" i="3"/>
  <c r="K268" i="3"/>
  <c r="K224" i="3"/>
  <c r="K275" i="3"/>
  <c r="K9" i="3"/>
  <c r="K279" i="3"/>
  <c r="K233" i="3"/>
  <c r="K274" i="3"/>
  <c r="K152" i="3"/>
  <c r="K325" i="3"/>
  <c r="K271" i="3"/>
  <c r="K218" i="3"/>
  <c r="P35" i="16"/>
  <c r="K293" i="3"/>
  <c r="K92" i="3"/>
  <c r="K140" i="3"/>
  <c r="K145" i="3"/>
  <c r="K143" i="3"/>
  <c r="K147" i="3"/>
  <c r="K94" i="3"/>
  <c r="K70" i="3"/>
  <c r="K131" i="3"/>
  <c r="K74" i="3"/>
  <c r="K21" i="3"/>
  <c r="K127" i="3"/>
  <c r="K106" i="3"/>
  <c r="K76" i="3"/>
  <c r="K64" i="3"/>
  <c r="K43" i="3"/>
  <c r="K40" i="3"/>
  <c r="K119" i="3"/>
  <c r="K80" i="3"/>
  <c r="K5" i="3"/>
  <c r="K125" i="3"/>
  <c r="K86" i="3"/>
  <c r="K122" i="3"/>
  <c r="K56" i="3"/>
  <c r="K82" i="3"/>
  <c r="K111" i="3"/>
  <c r="K241" i="3"/>
  <c r="K30" i="3"/>
  <c r="K29" i="3"/>
  <c r="K124" i="3"/>
  <c r="K68" i="3"/>
  <c r="K54" i="3"/>
  <c r="K73" i="3"/>
  <c r="K41" i="3"/>
  <c r="K15" i="3"/>
  <c r="K72" i="3"/>
  <c r="K26" i="3"/>
  <c r="K135" i="3"/>
  <c r="K37" i="3"/>
  <c r="K67" i="3"/>
  <c r="K75" i="3"/>
  <c r="K103" i="3"/>
  <c r="K35" i="3"/>
  <c r="K107" i="3"/>
  <c r="K27" i="3"/>
  <c r="K136" i="3"/>
  <c r="K38" i="3"/>
  <c r="K45" i="3"/>
  <c r="K114" i="3"/>
  <c r="K232" i="3"/>
  <c r="K96" i="3"/>
  <c r="K104" i="3"/>
  <c r="K99" i="3"/>
  <c r="K91" i="3"/>
  <c r="K105" i="3"/>
  <c r="K98" i="3"/>
  <c r="K85" i="3"/>
  <c r="K137" i="3"/>
  <c r="K65" i="3"/>
  <c r="K242" i="3"/>
  <c r="K235" i="3"/>
  <c r="K39" i="3"/>
  <c r="K139" i="3"/>
  <c r="K118" i="3"/>
  <c r="K146" i="3"/>
  <c r="K215" i="3"/>
  <c r="K25" i="3"/>
  <c r="K55" i="3"/>
  <c r="K63" i="3"/>
  <c r="K46" i="3"/>
  <c r="K227" i="3"/>
  <c r="K10" i="3"/>
  <c r="K239" i="3"/>
  <c r="K117" i="3"/>
  <c r="K150" i="3"/>
  <c r="K17" i="3"/>
  <c r="K109" i="3"/>
  <c r="K226" i="3"/>
  <c r="K62" i="3"/>
  <c r="K66" i="3"/>
  <c r="K225" i="3"/>
  <c r="K248" i="3"/>
  <c r="K249" i="3"/>
  <c r="K28" i="3"/>
  <c r="K49" i="3"/>
  <c r="K223" i="3"/>
  <c r="K90" i="3"/>
  <c r="K214" i="3"/>
  <c r="K250" i="3"/>
  <c r="K19" i="3"/>
  <c r="K50" i="3"/>
  <c r="K101" i="3"/>
  <c r="K151" i="3"/>
  <c r="K238" i="3"/>
  <c r="K141" i="3"/>
  <c r="K133" i="3"/>
  <c r="K244" i="3"/>
  <c r="K13" i="3"/>
  <c r="K12" i="3"/>
  <c r="K251" i="3"/>
  <c r="K6" i="3"/>
  <c r="K113" i="3"/>
  <c r="K234" i="3"/>
  <c r="K18" i="3"/>
  <c r="K130" i="3"/>
  <c r="K81" i="3"/>
  <c r="K31" i="3"/>
  <c r="K60" i="3"/>
  <c r="K32" i="3"/>
  <c r="K216" i="3"/>
  <c r="K88" i="3"/>
  <c r="K149" i="3"/>
  <c r="K221" i="3"/>
  <c r="K240" i="3"/>
  <c r="K23" i="3"/>
  <c r="K228" i="3"/>
  <c r="K142" i="3"/>
  <c r="K138" i="3"/>
  <c r="K237" i="3"/>
  <c r="K93" i="3"/>
  <c r="K236" i="3"/>
  <c r="K44" i="3"/>
  <c r="K115" i="3"/>
  <c r="K108" i="3"/>
  <c r="K34" i="3"/>
  <c r="K100" i="3"/>
  <c r="K132" i="3"/>
  <c r="K95" i="3"/>
  <c r="K87" i="3"/>
  <c r="K11" i="3"/>
  <c r="K83" i="3"/>
  <c r="K78" i="3"/>
  <c r="K128" i="3"/>
  <c r="K36" i="3"/>
  <c r="K61" i="3"/>
  <c r="K59" i="3"/>
  <c r="K57" i="3"/>
  <c r="K134" i="3"/>
  <c r="K52" i="3"/>
  <c r="K219" i="3"/>
  <c r="K8" i="3"/>
  <c r="K112" i="3"/>
  <c r="K58" i="3"/>
  <c r="K102" i="3"/>
  <c r="K116" i="3"/>
  <c r="K69" i="3"/>
  <c r="K79" i="3"/>
  <c r="K126" i="3"/>
  <c r="K121" i="3"/>
  <c r="K22" i="3"/>
  <c r="K231" i="3"/>
  <c r="K47" i="3"/>
  <c r="K16" i="3"/>
  <c r="K20" i="3"/>
  <c r="K7" i="3"/>
  <c r="K33" i="3"/>
  <c r="K71" i="3"/>
  <c r="K48" i="3"/>
  <c r="K84" i="3"/>
  <c r="K144" i="3"/>
  <c r="K89" i="3"/>
  <c r="K217" i="3"/>
  <c r="K51" i="3"/>
  <c r="K129" i="3"/>
  <c r="K245" i="3"/>
  <c r="K24" i="3"/>
  <c r="K42" i="3"/>
  <c r="K77" i="3"/>
  <c r="O230" i="3" l="1"/>
  <c r="O123" i="3"/>
  <c r="W123" i="3" s="1"/>
  <c r="S219" i="3"/>
  <c r="S97" i="3"/>
  <c r="W97" i="3" s="1"/>
  <c r="S230" i="3"/>
  <c r="S278" i="3"/>
  <c r="W278" i="3" s="1"/>
  <c r="O342" i="3"/>
  <c r="O350" i="3"/>
  <c r="S352" i="3"/>
  <c r="W352" i="3" s="1"/>
  <c r="O148" i="3"/>
  <c r="O276" i="3"/>
  <c r="O349" i="3"/>
  <c r="S243" i="3"/>
  <c r="W243" i="3" s="1"/>
  <c r="S344" i="3"/>
  <c r="O344" i="3"/>
  <c r="S272" i="3"/>
  <c r="O347" i="3"/>
  <c r="O153" i="3"/>
  <c r="S274" i="3"/>
  <c r="S275" i="3"/>
  <c r="S273" i="3"/>
  <c r="S279" i="3"/>
  <c r="S277" i="3"/>
  <c r="O267" i="3"/>
  <c r="O229" i="3"/>
  <c r="O266" i="3"/>
  <c r="O346" i="3"/>
  <c r="O272" i="3"/>
  <c r="S336" i="3"/>
  <c r="S313" i="3"/>
  <c r="S340" i="3"/>
  <c r="S319" i="3"/>
  <c r="S341" i="3"/>
  <c r="S337" i="3"/>
  <c r="S327" i="3"/>
  <c r="S299" i="3"/>
  <c r="S329" i="3"/>
  <c r="S316" i="3"/>
  <c r="S338" i="3"/>
  <c r="S320" i="3"/>
  <c r="S328" i="3"/>
  <c r="S353" i="3"/>
  <c r="S347" i="3"/>
  <c r="S303" i="3"/>
  <c r="S292" i="3"/>
  <c r="S305" i="3"/>
  <c r="S318" i="3"/>
  <c r="S351" i="3"/>
  <c r="S324" i="3"/>
  <c r="S304" i="3"/>
  <c r="S266" i="3"/>
  <c r="S296" i="3"/>
  <c r="S308" i="3"/>
  <c r="S309" i="3"/>
  <c r="S294" i="3"/>
  <c r="S306" i="3"/>
  <c r="S267" i="3"/>
  <c r="S333" i="3"/>
  <c r="S290" i="3"/>
  <c r="S315" i="3"/>
  <c r="S323" i="3"/>
  <c r="S14" i="3"/>
  <c r="S326" i="3"/>
  <c r="S297" i="3"/>
  <c r="S300" i="3"/>
  <c r="S269" i="3"/>
  <c r="S307" i="3"/>
  <c r="S301" i="3"/>
  <c r="S312" i="3"/>
  <c r="S343" i="3"/>
  <c r="S311" i="3"/>
  <c r="S287" i="3"/>
  <c r="S332" i="3"/>
  <c r="S314" i="3"/>
  <c r="S310" i="3"/>
  <c r="S286" i="3"/>
  <c r="S291" i="3"/>
  <c r="S335" i="3"/>
  <c r="S285" i="3"/>
  <c r="S350" i="3"/>
  <c r="S349" i="3"/>
  <c r="S288" i="3"/>
  <c r="S295" i="3"/>
  <c r="S346" i="3"/>
  <c r="S331" i="3"/>
  <c r="S298" i="3"/>
  <c r="S321" i="3"/>
  <c r="S317" i="3"/>
  <c r="S322" i="3"/>
  <c r="S302" i="3"/>
  <c r="S276" i="3"/>
  <c r="S342" i="3"/>
  <c r="S345" i="3"/>
  <c r="S330" i="3"/>
  <c r="S339" i="3"/>
  <c r="O323" i="3"/>
  <c r="O321" i="3"/>
  <c r="O308" i="3"/>
  <c r="O152" i="3"/>
  <c r="O328" i="3"/>
  <c r="O353" i="3"/>
  <c r="O304" i="3"/>
  <c r="O307" i="3"/>
  <c r="O332" i="3"/>
  <c r="O92" i="3"/>
  <c r="O94" i="3"/>
  <c r="O288" i="3"/>
  <c r="O120" i="3"/>
  <c r="O297" i="3"/>
  <c r="O298" i="3"/>
  <c r="O315" i="3"/>
  <c r="O294" i="3"/>
  <c r="O351" i="3"/>
  <c r="O301" i="3"/>
  <c r="O329" i="3"/>
  <c r="O292" i="3"/>
  <c r="O296" i="3"/>
  <c r="O290" i="3"/>
  <c r="O286" i="3"/>
  <c r="O273" i="3"/>
  <c r="O313" i="3"/>
  <c r="O340" i="3"/>
  <c r="O333" i="3"/>
  <c r="O312" i="3"/>
  <c r="O143" i="3"/>
  <c r="O317" i="3"/>
  <c r="O343" i="3"/>
  <c r="O269" i="3"/>
  <c r="O224" i="3"/>
  <c r="O291" i="3"/>
  <c r="O337" i="3"/>
  <c r="O306" i="3"/>
  <c r="O310" i="3"/>
  <c r="O338" i="3"/>
  <c r="O318" i="3"/>
  <c r="O303" i="3"/>
  <c r="O341" i="3"/>
  <c r="O316" i="3"/>
  <c r="O331" i="3"/>
  <c r="O274" i="3"/>
  <c r="O302" i="3"/>
  <c r="O311" i="3"/>
  <c r="O322" i="3"/>
  <c r="O319" i="3"/>
  <c r="O336" i="3"/>
  <c r="O339" i="3"/>
  <c r="O309" i="3"/>
  <c r="O271" i="3"/>
  <c r="O335" i="3"/>
  <c r="O314" i="3"/>
  <c r="O70" i="3"/>
  <c r="O287" i="3"/>
  <c r="O300" i="3"/>
  <c r="O289" i="3"/>
  <c r="O330" i="3"/>
  <c r="O325" i="3"/>
  <c r="O305" i="3"/>
  <c r="O345" i="3"/>
  <c r="O348" i="3"/>
  <c r="O268" i="3"/>
  <c r="O327" i="3"/>
  <c r="S176" i="3"/>
  <c r="O14" i="3"/>
  <c r="O334" i="3"/>
  <c r="O110" i="3"/>
  <c r="O324" i="3"/>
  <c r="O295" i="3"/>
  <c r="O285" i="3"/>
  <c r="O270" i="3"/>
  <c r="O293" i="3"/>
  <c r="O326" i="3"/>
  <c r="O320" i="3"/>
  <c r="O299" i="3"/>
  <c r="O220" i="3"/>
  <c r="S241" i="3"/>
  <c r="S233" i="3"/>
  <c r="O218" i="3"/>
  <c r="O9" i="3"/>
  <c r="O275" i="3"/>
  <c r="O62" i="3"/>
  <c r="O109" i="3"/>
  <c r="O104" i="3"/>
  <c r="O75" i="3"/>
  <c r="O129" i="3"/>
  <c r="O20" i="3"/>
  <c r="O142" i="3"/>
  <c r="O117" i="3"/>
  <c r="O114" i="3"/>
  <c r="O135" i="3"/>
  <c r="O140" i="3"/>
  <c r="O16" i="3"/>
  <c r="O112" i="3"/>
  <c r="O95" i="3"/>
  <c r="O228" i="3"/>
  <c r="O113" i="3"/>
  <c r="O239" i="3"/>
  <c r="O277" i="3"/>
  <c r="O8" i="3"/>
  <c r="O6" i="3"/>
  <c r="O10" i="3"/>
  <c r="O80" i="3"/>
  <c r="O118" i="3"/>
  <c r="O223" i="3"/>
  <c r="O227" i="3"/>
  <c r="O82" i="3"/>
  <c r="O246" i="3"/>
  <c r="O39" i="3"/>
  <c r="O11" i="3"/>
  <c r="O65" i="3"/>
  <c r="O37" i="3"/>
  <c r="O77" i="3"/>
  <c r="O89" i="3"/>
  <c r="O231" i="3"/>
  <c r="O240" i="3"/>
  <c r="O12" i="3"/>
  <c r="O46" i="3"/>
  <c r="O41" i="3"/>
  <c r="O119" i="3"/>
  <c r="O40" i="3"/>
  <c r="O128" i="3"/>
  <c r="O99" i="3"/>
  <c r="O134" i="3"/>
  <c r="O100" i="3"/>
  <c r="O221" i="3"/>
  <c r="O28" i="3"/>
  <c r="O85" i="3"/>
  <c r="O56" i="3"/>
  <c r="O245" i="3"/>
  <c r="O31" i="3"/>
  <c r="O29" i="3"/>
  <c r="O71" i="3"/>
  <c r="O101" i="3"/>
  <c r="O103" i="3"/>
  <c r="O78" i="3"/>
  <c r="O279" i="3"/>
  <c r="O244" i="3"/>
  <c r="O55" i="3"/>
  <c r="O27" i="3"/>
  <c r="O54" i="3"/>
  <c r="O53" i="3"/>
  <c r="O35" i="3"/>
  <c r="O248" i="3"/>
  <c r="O98" i="3"/>
  <c r="O76" i="3"/>
  <c r="O233" i="3"/>
  <c r="O30" i="3"/>
  <c r="O121" i="3"/>
  <c r="O216" i="3"/>
  <c r="O141" i="3"/>
  <c r="O215" i="3"/>
  <c r="O105" i="3"/>
  <c r="O106" i="3"/>
  <c r="O60" i="3"/>
  <c r="O79" i="3"/>
  <c r="O226" i="3"/>
  <c r="O19" i="3"/>
  <c r="O126" i="3"/>
  <c r="O36" i="3"/>
  <c r="O115" i="3"/>
  <c r="O66" i="3"/>
  <c r="O146" i="3"/>
  <c r="O91" i="3"/>
  <c r="O107" i="3"/>
  <c r="O127" i="3"/>
  <c r="O145" i="3"/>
  <c r="O147" i="3"/>
  <c r="O21" i="3"/>
  <c r="O74" i="3"/>
  <c r="O131" i="3"/>
  <c r="O64" i="3"/>
  <c r="O43" i="3"/>
  <c r="O235" i="3"/>
  <c r="O125" i="3"/>
  <c r="O86" i="3"/>
  <c r="O130" i="3"/>
  <c r="O5" i="3"/>
  <c r="O72" i="3"/>
  <c r="O34" i="3"/>
  <c r="O73" i="3"/>
  <c r="O122" i="3"/>
  <c r="O45" i="3"/>
  <c r="O241" i="3"/>
  <c r="O26" i="3"/>
  <c r="O111" i="3"/>
  <c r="O108" i="3"/>
  <c r="O124" i="3"/>
  <c r="O68" i="3"/>
  <c r="O15" i="3"/>
  <c r="O50" i="3"/>
  <c r="O242" i="3"/>
  <c r="O83" i="3"/>
  <c r="O225" i="3"/>
  <c r="O61" i="3"/>
  <c r="O136" i="3"/>
  <c r="O44" i="3"/>
  <c r="O38" i="3"/>
  <c r="O67" i="3"/>
  <c r="O139" i="3"/>
  <c r="O81" i="3"/>
  <c r="O232" i="3"/>
  <c r="O96" i="3"/>
  <c r="O237" i="3"/>
  <c r="O57" i="3"/>
  <c r="O25" i="3"/>
  <c r="O23" i="3"/>
  <c r="O17" i="3"/>
  <c r="O149" i="3"/>
  <c r="O88" i="3"/>
  <c r="O13" i="3"/>
  <c r="O133" i="3"/>
  <c r="O138" i="3"/>
  <c r="O102" i="3"/>
  <c r="O69" i="3"/>
  <c r="O49" i="3"/>
  <c r="O137" i="3"/>
  <c r="O93" i="3"/>
  <c r="O249" i="3"/>
  <c r="O250" i="3"/>
  <c r="O251" i="3"/>
  <c r="O236" i="3"/>
  <c r="O59" i="3"/>
  <c r="K175" i="3"/>
  <c r="K174" i="3"/>
  <c r="O63" i="3"/>
  <c r="O247" i="3"/>
  <c r="O150" i="3"/>
  <c r="O176" i="3"/>
  <c r="O214" i="3"/>
  <c r="O151" i="3"/>
  <c r="O234" i="3"/>
  <c r="O238" i="3"/>
  <c r="O90" i="3"/>
  <c r="O18" i="3"/>
  <c r="K177" i="3"/>
  <c r="O32" i="3"/>
  <c r="O58" i="3"/>
  <c r="O87" i="3"/>
  <c r="O144" i="3"/>
  <c r="O132" i="3"/>
  <c r="O33" i="3"/>
  <c r="O52" i="3"/>
  <c r="O84" i="3"/>
  <c r="O219" i="3"/>
  <c r="O116" i="3"/>
  <c r="O24" i="3"/>
  <c r="O48" i="3"/>
  <c r="O51" i="3"/>
  <c r="O7" i="3"/>
  <c r="O47" i="3"/>
  <c r="O42" i="3"/>
  <c r="O217" i="3"/>
  <c r="O22" i="3"/>
  <c r="AG243" i="3" l="1"/>
  <c r="AE243" i="3"/>
  <c r="AG352" i="3"/>
  <c r="AE352" i="3"/>
  <c r="AG278" i="3"/>
  <c r="AE278" i="3"/>
  <c r="AG97" i="3"/>
  <c r="AE97" i="3"/>
  <c r="AE123" i="3"/>
  <c r="AG123" i="3"/>
  <c r="W230" i="3"/>
  <c r="W342" i="3"/>
  <c r="W350" i="3"/>
  <c r="W349" i="3"/>
  <c r="W276" i="3"/>
  <c r="W344" i="3"/>
  <c r="W324" i="3"/>
  <c r="W339" i="3"/>
  <c r="W333" i="3"/>
  <c r="W323" i="3"/>
  <c r="W340" i="3"/>
  <c r="W300" i="3"/>
  <c r="W295" i="3"/>
  <c r="W331" i="3"/>
  <c r="W341" i="3"/>
  <c r="W290" i="3"/>
  <c r="W332" i="3"/>
  <c r="W316" i="3"/>
  <c r="W307" i="3"/>
  <c r="W309" i="3"/>
  <c r="W302" i="3"/>
  <c r="W308" i="3"/>
  <c r="W285" i="3"/>
  <c r="W317" i="3"/>
  <c r="W315" i="3"/>
  <c r="W347" i="3"/>
  <c r="W266" i="3"/>
  <c r="W267" i="3"/>
  <c r="W272" i="3"/>
  <c r="U252" i="3"/>
  <c r="S348" i="3"/>
  <c r="W348" i="3" s="1"/>
  <c r="W346" i="3"/>
  <c r="W292" i="3"/>
  <c r="W303" i="3"/>
  <c r="S271" i="3"/>
  <c r="W271" i="3" s="1"/>
  <c r="W312" i="3"/>
  <c r="W337" i="3"/>
  <c r="W291" i="3"/>
  <c r="W296" i="3"/>
  <c r="S268" i="3"/>
  <c r="W268" i="3" s="1"/>
  <c r="W336" i="3"/>
  <c r="W353" i="3"/>
  <c r="W294" i="3"/>
  <c r="W328" i="3"/>
  <c r="S325" i="3"/>
  <c r="W318" i="3"/>
  <c r="W313" i="3"/>
  <c r="W269" i="3"/>
  <c r="W329" i="3"/>
  <c r="S270" i="3"/>
  <c r="W270" i="3" s="1"/>
  <c r="W338" i="3"/>
  <c r="W343" i="3"/>
  <c r="W297" i="3"/>
  <c r="W311" i="3"/>
  <c r="W306" i="3"/>
  <c r="W301" i="3"/>
  <c r="W299" i="3"/>
  <c r="W351" i="3"/>
  <c r="W345" i="3"/>
  <c r="W319" i="3"/>
  <c r="W304" i="3"/>
  <c r="W321" i="3"/>
  <c r="W287" i="3"/>
  <c r="W288" i="3"/>
  <c r="W298" i="3"/>
  <c r="W286" i="3"/>
  <c r="W273" i="3"/>
  <c r="W335" i="3"/>
  <c r="W275" i="3"/>
  <c r="W310" i="3"/>
  <c r="W305" i="3"/>
  <c r="W327" i="3"/>
  <c r="W274" i="3"/>
  <c r="W322" i="3"/>
  <c r="W320" i="3"/>
  <c r="W326" i="3"/>
  <c r="W279" i="3"/>
  <c r="W277" i="3"/>
  <c r="W241" i="3"/>
  <c r="W233" i="3"/>
  <c r="W176" i="3"/>
  <c r="S289" i="3"/>
  <c r="S110" i="3"/>
  <c r="W110" i="3" s="1"/>
  <c r="S334" i="3"/>
  <c r="W334" i="3" s="1"/>
  <c r="S293" i="3"/>
  <c r="W293" i="3" s="1"/>
  <c r="W330" i="3"/>
  <c r="S177" i="3"/>
  <c r="S174" i="3"/>
  <c r="W219" i="3"/>
  <c r="W314" i="3"/>
  <c r="S175" i="3"/>
  <c r="O174" i="3"/>
  <c r="O177" i="3"/>
  <c r="K180" i="3"/>
  <c r="K181" i="3"/>
  <c r="K178" i="3"/>
  <c r="O175" i="3"/>
  <c r="K179" i="3"/>
  <c r="AG341" i="3" l="1"/>
  <c r="AE341" i="3"/>
  <c r="AG319" i="3"/>
  <c r="AE319" i="3"/>
  <c r="AG328" i="3"/>
  <c r="AE328" i="3"/>
  <c r="AG267" i="3"/>
  <c r="AE267" i="3"/>
  <c r="AG331" i="3"/>
  <c r="AE331" i="3"/>
  <c r="AG342" i="3"/>
  <c r="AE342" i="3"/>
  <c r="AG314" i="3"/>
  <c r="AE314" i="3"/>
  <c r="AG273" i="3"/>
  <c r="AE273" i="3"/>
  <c r="AE345" i="3"/>
  <c r="AG345" i="3"/>
  <c r="AG294" i="3"/>
  <c r="AE294" i="3"/>
  <c r="AG295" i="3"/>
  <c r="AE295" i="3"/>
  <c r="AG335" i="3"/>
  <c r="AE335" i="3"/>
  <c r="AG351" i="3"/>
  <c r="AE351" i="3"/>
  <c r="AG353" i="3"/>
  <c r="AE353" i="3"/>
  <c r="AG266" i="3"/>
  <c r="AE266" i="3"/>
  <c r="AG300" i="3"/>
  <c r="AE300" i="3"/>
  <c r="AG230" i="3"/>
  <c r="AE230" i="3"/>
  <c r="AG327" i="3"/>
  <c r="AE327" i="3"/>
  <c r="AG334" i="3"/>
  <c r="AE334" i="3"/>
  <c r="AG219" i="3"/>
  <c r="AE219" i="3"/>
  <c r="AG110" i="3"/>
  <c r="AE110" i="3"/>
  <c r="AG277" i="3"/>
  <c r="AE277" i="3"/>
  <c r="AG286" i="3"/>
  <c r="AE286" i="3"/>
  <c r="AG299" i="3"/>
  <c r="AE299" i="3"/>
  <c r="AG336" i="3"/>
  <c r="AE336" i="3"/>
  <c r="AG340" i="3"/>
  <c r="AE340" i="3"/>
  <c r="AG241" i="3"/>
  <c r="AE241" i="3"/>
  <c r="AG304" i="3"/>
  <c r="AE304" i="3"/>
  <c r="AE279" i="3"/>
  <c r="AG279" i="3"/>
  <c r="AG298" i="3"/>
  <c r="AE298" i="3"/>
  <c r="AG301" i="3"/>
  <c r="AE301" i="3"/>
  <c r="AE268" i="3"/>
  <c r="AG268" i="3"/>
  <c r="AG347" i="3"/>
  <c r="AE347" i="3"/>
  <c r="AG323" i="3"/>
  <c r="AE323" i="3"/>
  <c r="AG326" i="3"/>
  <c r="AE326" i="3"/>
  <c r="AG306" i="3"/>
  <c r="AE306" i="3"/>
  <c r="AG296" i="3"/>
  <c r="AE296" i="3"/>
  <c r="AG315" i="3"/>
  <c r="AE315" i="3"/>
  <c r="AG333" i="3"/>
  <c r="AE333" i="3"/>
  <c r="AG272" i="3"/>
  <c r="AE272" i="3"/>
  <c r="AG176" i="3"/>
  <c r="AE176" i="3"/>
  <c r="AG288" i="3"/>
  <c r="AE288" i="3"/>
  <c r="AG311" i="3"/>
  <c r="AE311" i="3"/>
  <c r="AE291" i="3"/>
  <c r="AG291" i="3"/>
  <c r="AG317" i="3"/>
  <c r="AE317" i="3"/>
  <c r="AG339" i="3"/>
  <c r="AE339" i="3"/>
  <c r="AG233" i="3"/>
  <c r="AE233" i="3"/>
  <c r="AG287" i="3"/>
  <c r="AE287" i="3"/>
  <c r="AG297" i="3"/>
  <c r="AE297" i="3"/>
  <c r="AG337" i="3"/>
  <c r="AE337" i="3"/>
  <c r="AG285" i="3"/>
  <c r="AE285" i="3"/>
  <c r="AE324" i="3"/>
  <c r="AG324" i="3"/>
  <c r="AG320" i="3"/>
  <c r="AE320" i="3"/>
  <c r="AG305" i="3"/>
  <c r="AE305" i="3"/>
  <c r="AG343" i="3"/>
  <c r="AE343" i="3"/>
  <c r="AG312" i="3"/>
  <c r="AE312" i="3"/>
  <c r="AE308" i="3"/>
  <c r="AG308" i="3"/>
  <c r="AG344" i="3"/>
  <c r="AE344" i="3"/>
  <c r="AE290" i="3"/>
  <c r="AG290" i="3"/>
  <c r="AG322" i="3"/>
  <c r="AE322" i="3"/>
  <c r="AG275" i="3"/>
  <c r="AE275" i="3"/>
  <c r="AG270" i="3"/>
  <c r="AE270" i="3"/>
  <c r="AG303" i="3"/>
  <c r="AE303" i="3"/>
  <c r="AG309" i="3"/>
  <c r="AE309" i="3"/>
  <c r="AE276" i="3"/>
  <c r="AG276" i="3"/>
  <c r="AG293" i="3"/>
  <c r="AE293" i="3"/>
  <c r="AE271" i="3"/>
  <c r="AG271" i="3"/>
  <c r="AG329" i="3"/>
  <c r="AE329" i="3"/>
  <c r="AG292" i="3"/>
  <c r="AE292" i="3"/>
  <c r="AG307" i="3"/>
  <c r="AE307" i="3"/>
  <c r="AG349" i="3"/>
  <c r="AE349" i="3"/>
  <c r="AG318" i="3"/>
  <c r="AE318" i="3"/>
  <c r="AG310" i="3"/>
  <c r="AE310" i="3"/>
  <c r="AG338" i="3"/>
  <c r="AE338" i="3"/>
  <c r="AG330" i="3"/>
  <c r="AE330" i="3"/>
  <c r="AG321" i="3"/>
  <c r="AE321" i="3"/>
  <c r="AG269" i="3"/>
  <c r="AE269" i="3"/>
  <c r="AG346" i="3"/>
  <c r="AE346" i="3"/>
  <c r="AE316" i="3"/>
  <c r="AG316" i="3"/>
  <c r="AG302" i="3"/>
  <c r="AE302" i="3"/>
  <c r="AG274" i="3"/>
  <c r="AE274" i="3"/>
  <c r="AE313" i="3"/>
  <c r="AG313" i="3"/>
  <c r="AG348" i="3"/>
  <c r="AE348" i="3"/>
  <c r="AG332" i="3"/>
  <c r="AE332" i="3"/>
  <c r="AG350" i="3"/>
  <c r="AE350" i="3"/>
  <c r="W289" i="3"/>
  <c r="W325" i="3"/>
  <c r="W177" i="3"/>
  <c r="S179" i="3"/>
  <c r="S178" i="3"/>
  <c r="S181" i="3"/>
  <c r="S180" i="3"/>
  <c r="W174" i="3"/>
  <c r="W14" i="3"/>
  <c r="W175" i="3"/>
  <c r="O179" i="3"/>
  <c r="O181" i="3"/>
  <c r="O180" i="3"/>
  <c r="K184" i="3"/>
  <c r="O178" i="3"/>
  <c r="K183" i="3"/>
  <c r="K182" i="3"/>
  <c r="K185" i="3"/>
  <c r="AG175" i="3" l="1"/>
  <c r="AE175" i="3"/>
  <c r="AG14" i="3"/>
  <c r="AE14" i="3"/>
  <c r="AG174" i="3"/>
  <c r="AE174" i="3"/>
  <c r="AG177" i="3"/>
  <c r="AE177" i="3"/>
  <c r="AG325" i="3"/>
  <c r="AE325" i="3"/>
  <c r="AG289" i="3"/>
  <c r="AE289" i="3"/>
  <c r="W181" i="3"/>
  <c r="W180" i="3"/>
  <c r="S185" i="3"/>
  <c r="S184" i="3"/>
  <c r="W178" i="3"/>
  <c r="S182" i="3"/>
  <c r="S183" i="3"/>
  <c r="W179" i="3"/>
  <c r="O182" i="3"/>
  <c r="O183" i="3"/>
  <c r="O184" i="3"/>
  <c r="O185" i="3"/>
  <c r="AG179" i="3" l="1"/>
  <c r="AE179" i="3"/>
  <c r="AG178" i="3"/>
  <c r="AE178" i="3"/>
  <c r="AG180" i="3"/>
  <c r="AE180" i="3"/>
  <c r="AG181" i="3"/>
  <c r="AE181" i="3"/>
  <c r="W183" i="3"/>
  <c r="W182" i="3"/>
  <c r="W185" i="3"/>
  <c r="W184" i="3"/>
  <c r="K191" i="3"/>
  <c r="K190" i="3"/>
  <c r="K193" i="3"/>
  <c r="K192" i="3"/>
  <c r="AG183" i="3" l="1"/>
  <c r="AE183" i="3"/>
  <c r="AG185" i="3"/>
  <c r="AE185" i="3"/>
  <c r="AG184" i="3"/>
  <c r="AE184" i="3"/>
  <c r="AG182" i="3"/>
  <c r="AE182" i="3"/>
  <c r="S193" i="3"/>
  <c r="S192" i="3"/>
  <c r="S190" i="3"/>
  <c r="S191" i="3"/>
  <c r="O192" i="3"/>
  <c r="O190" i="3"/>
  <c r="O193" i="3"/>
  <c r="O191" i="3"/>
  <c r="K196" i="3"/>
  <c r="K194" i="3"/>
  <c r="K197" i="3"/>
  <c r="K195" i="3"/>
  <c r="K202" i="3"/>
  <c r="K204" i="3"/>
  <c r="K203" i="3"/>
  <c r="K205" i="3"/>
  <c r="W193" i="3" l="1"/>
  <c r="O205" i="3"/>
  <c r="O202" i="3"/>
  <c r="O203" i="3"/>
  <c r="O204" i="3"/>
  <c r="S197" i="3"/>
  <c r="S194" i="3"/>
  <c r="S196" i="3"/>
  <c r="W191" i="3"/>
  <c r="W190" i="3"/>
  <c r="S195" i="3"/>
  <c r="O194" i="3"/>
  <c r="O196" i="3"/>
  <c r="O195" i="3"/>
  <c r="K200" i="3"/>
  <c r="K199" i="3"/>
  <c r="O197" i="3"/>
  <c r="K198" i="3"/>
  <c r="K201" i="3"/>
  <c r="K208" i="3"/>
  <c r="K206" i="3"/>
  <c r="K207" i="3"/>
  <c r="K209" i="3"/>
  <c r="AG190" i="3" l="1"/>
  <c r="AE190" i="3"/>
  <c r="AG191" i="3"/>
  <c r="AE191" i="3"/>
  <c r="AG193" i="3"/>
  <c r="AE193" i="3"/>
  <c r="O206" i="3"/>
  <c r="O209" i="3"/>
  <c r="S204" i="3"/>
  <c r="W204" i="3" s="1"/>
  <c r="O207" i="3"/>
  <c r="W192" i="3"/>
  <c r="S203" i="3"/>
  <c r="W203" i="3" s="1"/>
  <c r="S202" i="3"/>
  <c r="W202" i="3" s="1"/>
  <c r="O208" i="3"/>
  <c r="S205" i="3"/>
  <c r="W205" i="3" s="1"/>
  <c r="S199" i="3"/>
  <c r="S201" i="3"/>
  <c r="W195" i="3"/>
  <c r="S198" i="3"/>
  <c r="W194" i="3"/>
  <c r="S200" i="3"/>
  <c r="W197" i="3"/>
  <c r="W196" i="3"/>
  <c r="O201" i="3"/>
  <c r="O198" i="3"/>
  <c r="O200" i="3"/>
  <c r="O199" i="3"/>
  <c r="K211" i="3"/>
  <c r="K213" i="3"/>
  <c r="K210" i="3"/>
  <c r="K212" i="3"/>
  <c r="AE197" i="3" l="1"/>
  <c r="AG197" i="3"/>
  <c r="AE194" i="3"/>
  <c r="AG194" i="3"/>
  <c r="AG195" i="3"/>
  <c r="AE195" i="3"/>
  <c r="AG196" i="3"/>
  <c r="AE196" i="3"/>
  <c r="AG205" i="3"/>
  <c r="AE205" i="3"/>
  <c r="AG202" i="3"/>
  <c r="AE202" i="3"/>
  <c r="AE203" i="3"/>
  <c r="AG203" i="3"/>
  <c r="AG192" i="3"/>
  <c r="AE192" i="3"/>
  <c r="AG204" i="3"/>
  <c r="AE204" i="3"/>
  <c r="W200" i="3"/>
  <c r="S207" i="3"/>
  <c r="W207" i="3" s="1"/>
  <c r="O212" i="3"/>
  <c r="S209" i="3"/>
  <c r="W209" i="3" s="1"/>
  <c r="O213" i="3"/>
  <c r="S206" i="3"/>
  <c r="W206" i="3" s="1"/>
  <c r="O210" i="3"/>
  <c r="O211" i="3"/>
  <c r="S208" i="3"/>
  <c r="W208" i="3" s="1"/>
  <c r="W198" i="3"/>
  <c r="W201" i="3"/>
  <c r="W199" i="3"/>
  <c r="S2" i="3"/>
  <c r="AG208" i="3" l="1"/>
  <c r="AE208" i="3"/>
  <c r="AG201" i="3"/>
  <c r="AE201" i="3"/>
  <c r="AG209" i="3"/>
  <c r="AE209" i="3"/>
  <c r="AG199" i="3"/>
  <c r="AE199" i="3"/>
  <c r="AG207" i="3"/>
  <c r="AE207" i="3"/>
  <c r="AG198" i="3"/>
  <c r="AE198" i="3"/>
  <c r="AG206" i="3"/>
  <c r="AE206" i="3"/>
  <c r="AG200" i="3"/>
  <c r="AE200" i="3"/>
  <c r="S211" i="3"/>
  <c r="W211" i="3" s="1"/>
  <c r="S213" i="3"/>
  <c r="W213" i="3" s="1"/>
  <c r="S210" i="3"/>
  <c r="W210" i="3" s="1"/>
  <c r="S212" i="3"/>
  <c r="W212" i="3" s="1"/>
  <c r="P145" i="16"/>
  <c r="AG212" i="3" l="1"/>
  <c r="AE212" i="3"/>
  <c r="AG210" i="3"/>
  <c r="AE210" i="3"/>
  <c r="AG213" i="3"/>
  <c r="AE213" i="3"/>
  <c r="AG211" i="3"/>
  <c r="AE211" i="3"/>
  <c r="F252" i="3"/>
  <c r="S133" i="3"/>
  <c r="W133" i="3" s="1"/>
  <c r="S251" i="3"/>
  <c r="W251" i="3" s="1"/>
  <c r="S242" i="3"/>
  <c r="W242" i="3" s="1"/>
  <c r="S232" i="3"/>
  <c r="W232" i="3" s="1"/>
  <c r="S223" i="3"/>
  <c r="W223" i="3" s="1"/>
  <c r="S215" i="3"/>
  <c r="W215" i="3" s="1"/>
  <c r="S149" i="3"/>
  <c r="W149" i="3" s="1"/>
  <c r="S141" i="3"/>
  <c r="W141" i="3" s="1"/>
  <c r="S240" i="3"/>
  <c r="W240" i="3" s="1"/>
  <c r="S231" i="3"/>
  <c r="W231" i="3" s="1"/>
  <c r="S214" i="3"/>
  <c r="W214" i="3" s="1"/>
  <c r="S140" i="3"/>
  <c r="W140" i="3" s="1"/>
  <c r="S124" i="3"/>
  <c r="W124" i="3" s="1"/>
  <c r="S98" i="3"/>
  <c r="W98" i="3" s="1"/>
  <c r="S81" i="3"/>
  <c r="W81" i="3" s="1"/>
  <c r="S57" i="3"/>
  <c r="W57" i="3" s="1"/>
  <c r="S41" i="3"/>
  <c r="W41" i="3" s="1"/>
  <c r="S25" i="3"/>
  <c r="W25" i="3" s="1"/>
  <c r="S17" i="3"/>
  <c r="W17" i="3" s="1"/>
  <c r="S58" i="3"/>
  <c r="W58" i="3" s="1"/>
  <c r="S250" i="3"/>
  <c r="W250" i="3" s="1"/>
  <c r="S222" i="3"/>
  <c r="W222" i="3" s="1"/>
  <c r="S148" i="3"/>
  <c r="W148" i="3" s="1"/>
  <c r="S132" i="3"/>
  <c r="W132" i="3" s="1"/>
  <c r="S115" i="3"/>
  <c r="W115" i="3" s="1"/>
  <c r="S106" i="3"/>
  <c r="W106" i="3" s="1"/>
  <c r="S89" i="3"/>
  <c r="W89" i="3" s="1"/>
  <c r="S73" i="3"/>
  <c r="W73" i="3" s="1"/>
  <c r="S65" i="3"/>
  <c r="W65" i="3" s="1"/>
  <c r="S49" i="3"/>
  <c r="W49" i="3" s="1"/>
  <c r="S33" i="3"/>
  <c r="W33" i="3" s="1"/>
  <c r="S8" i="3"/>
  <c r="W8" i="3" s="1"/>
  <c r="S10" i="3"/>
  <c r="W10" i="3" s="1"/>
  <c r="S99" i="3"/>
  <c r="W99" i="3" s="1"/>
  <c r="S9" i="3"/>
  <c r="W9" i="3" s="1"/>
  <c r="S239" i="3"/>
  <c r="W239" i="3" s="1"/>
  <c r="S229" i="3"/>
  <c r="W229" i="3" s="1"/>
  <c r="S221" i="3"/>
  <c r="W221" i="3" s="1"/>
  <c r="S139" i="3"/>
  <c r="W139" i="3" s="1"/>
  <c r="S122" i="3"/>
  <c r="W122" i="3" s="1"/>
  <c r="S105" i="3"/>
  <c r="W105" i="3" s="1"/>
  <c r="S88" i="3"/>
  <c r="W88" i="3" s="1"/>
  <c r="S72" i="3"/>
  <c r="W72" i="3" s="1"/>
  <c r="S48" i="3"/>
  <c r="W48" i="3" s="1"/>
  <c r="S32" i="3"/>
  <c r="W32" i="3" s="1"/>
  <c r="S50" i="3"/>
  <c r="W50" i="3" s="1"/>
  <c r="S249" i="3"/>
  <c r="W249" i="3" s="1"/>
  <c r="S147" i="3"/>
  <c r="W147" i="3" s="1"/>
  <c r="S131" i="3"/>
  <c r="W131" i="3" s="1"/>
  <c r="S114" i="3"/>
  <c r="W114" i="3" s="1"/>
  <c r="S96" i="3"/>
  <c r="W96" i="3" s="1"/>
  <c r="S80" i="3"/>
  <c r="W80" i="3" s="1"/>
  <c r="S64" i="3"/>
  <c r="W64" i="3" s="1"/>
  <c r="S56" i="3"/>
  <c r="W56" i="3" s="1"/>
  <c r="S40" i="3"/>
  <c r="W40" i="3" s="1"/>
  <c r="S24" i="3"/>
  <c r="W24" i="3" s="1"/>
  <c r="S16" i="3"/>
  <c r="W16" i="3" s="1"/>
  <c r="S7" i="3"/>
  <c r="W7" i="3" s="1"/>
  <c r="S59" i="3"/>
  <c r="W59" i="3" s="1"/>
  <c r="S74" i="3"/>
  <c r="W74" i="3" s="1"/>
  <c r="S130" i="3"/>
  <c r="W130" i="3" s="1"/>
  <c r="S113" i="3"/>
  <c r="W113" i="3" s="1"/>
  <c r="S95" i="3"/>
  <c r="W95" i="3" s="1"/>
  <c r="S79" i="3"/>
  <c r="W79" i="3" s="1"/>
  <c r="S55" i="3"/>
  <c r="W55" i="3" s="1"/>
  <c r="S39" i="3"/>
  <c r="W39" i="3" s="1"/>
  <c r="S31" i="3"/>
  <c r="W31" i="3" s="1"/>
  <c r="S15" i="3"/>
  <c r="W15" i="3" s="1"/>
  <c r="S6" i="3"/>
  <c r="W6" i="3" s="1"/>
  <c r="S67" i="3"/>
  <c r="W67" i="3" s="1"/>
  <c r="S107" i="3"/>
  <c r="W107" i="3" s="1"/>
  <c r="S18" i="3"/>
  <c r="W18" i="3" s="1"/>
  <c r="S248" i="3"/>
  <c r="W248" i="3" s="1"/>
  <c r="S238" i="3"/>
  <c r="W238" i="3" s="1"/>
  <c r="S228" i="3"/>
  <c r="W228" i="3" s="1"/>
  <c r="S220" i="3"/>
  <c r="W220" i="3" s="1"/>
  <c r="S146" i="3"/>
  <c r="W146" i="3" s="1"/>
  <c r="S138" i="3"/>
  <c r="W138" i="3" s="1"/>
  <c r="S121" i="3"/>
  <c r="W121" i="3" s="1"/>
  <c r="S104" i="3"/>
  <c r="W104" i="3" s="1"/>
  <c r="S87" i="3"/>
  <c r="W87" i="3" s="1"/>
  <c r="S71" i="3"/>
  <c r="W71" i="3" s="1"/>
  <c r="S63" i="3"/>
  <c r="W63" i="3" s="1"/>
  <c r="S47" i="3"/>
  <c r="W47" i="3" s="1"/>
  <c r="S23" i="3"/>
  <c r="W23" i="3" s="1"/>
  <c r="S27" i="3"/>
  <c r="W27" i="3" s="1"/>
  <c r="S66" i="3"/>
  <c r="W66" i="3" s="1"/>
  <c r="S129" i="3"/>
  <c r="W129" i="3" s="1"/>
  <c r="S112" i="3"/>
  <c r="W112" i="3" s="1"/>
  <c r="S94" i="3"/>
  <c r="W94" i="3" s="1"/>
  <c r="S78" i="3"/>
  <c r="W78" i="3" s="1"/>
  <c r="S62" i="3"/>
  <c r="W62" i="3" s="1"/>
  <c r="S46" i="3"/>
  <c r="W46" i="3" s="1"/>
  <c r="S38" i="3"/>
  <c r="W38" i="3" s="1"/>
  <c r="S13" i="3"/>
  <c r="W13" i="3" s="1"/>
  <c r="S35" i="3"/>
  <c r="W35" i="3" s="1"/>
  <c r="S125" i="3"/>
  <c r="W125" i="3" s="1"/>
  <c r="S247" i="3"/>
  <c r="W247" i="3" s="1"/>
  <c r="S237" i="3"/>
  <c r="W237" i="3" s="1"/>
  <c r="S227" i="3"/>
  <c r="W227" i="3" s="1"/>
  <c r="S153" i="3"/>
  <c r="W153" i="3" s="1"/>
  <c r="S145" i="3"/>
  <c r="W145" i="3" s="1"/>
  <c r="S137" i="3"/>
  <c r="W137" i="3" s="1"/>
  <c r="S120" i="3"/>
  <c r="W120" i="3" s="1"/>
  <c r="S103" i="3"/>
  <c r="W103" i="3" s="1"/>
  <c r="S86" i="3"/>
  <c r="W86" i="3" s="1"/>
  <c r="S70" i="3"/>
  <c r="W70" i="3" s="1"/>
  <c r="S54" i="3"/>
  <c r="W54" i="3" s="1"/>
  <c r="S30" i="3"/>
  <c r="W30" i="3" s="1"/>
  <c r="S22" i="3"/>
  <c r="W22" i="3" s="1"/>
  <c r="S5" i="3"/>
  <c r="W5" i="3" s="1"/>
  <c r="S75" i="3"/>
  <c r="W75" i="3" s="1"/>
  <c r="S116" i="3"/>
  <c r="W116" i="3" s="1"/>
  <c r="S136" i="3"/>
  <c r="W136" i="3" s="1"/>
  <c r="S102" i="3"/>
  <c r="W102" i="3" s="1"/>
  <c r="S85" i="3"/>
  <c r="W85" i="3" s="1"/>
  <c r="S77" i="3"/>
  <c r="W77" i="3" s="1"/>
  <c r="S61" i="3"/>
  <c r="W61" i="3" s="1"/>
  <c r="S45" i="3"/>
  <c r="W45" i="3" s="1"/>
  <c r="S29" i="3"/>
  <c r="W29" i="3" s="1"/>
  <c r="S12" i="3"/>
  <c r="W12" i="3" s="1"/>
  <c r="S51" i="3"/>
  <c r="W51" i="3" s="1"/>
  <c r="S82" i="3"/>
  <c r="W82" i="3" s="1"/>
  <c r="S246" i="3"/>
  <c r="W246" i="3" s="1"/>
  <c r="S236" i="3"/>
  <c r="W236" i="3" s="1"/>
  <c r="S226" i="3"/>
  <c r="W226" i="3" s="1"/>
  <c r="S218" i="3"/>
  <c r="W218" i="3" s="1"/>
  <c r="S152" i="3"/>
  <c r="W152" i="3" s="1"/>
  <c r="S144" i="3"/>
  <c r="W144" i="3" s="1"/>
  <c r="S128" i="3"/>
  <c r="W128" i="3" s="1"/>
  <c r="S119" i="3"/>
  <c r="W119" i="3" s="1"/>
  <c r="S111" i="3"/>
  <c r="W111" i="3" s="1"/>
  <c r="S93" i="3"/>
  <c r="W93" i="3" s="1"/>
  <c r="S69" i="3"/>
  <c r="W69" i="3" s="1"/>
  <c r="S53" i="3"/>
  <c r="W53" i="3" s="1"/>
  <c r="S37" i="3"/>
  <c r="W37" i="3" s="1"/>
  <c r="S21" i="3"/>
  <c r="W21" i="3" s="1"/>
  <c r="S19" i="3"/>
  <c r="W19" i="3" s="1"/>
  <c r="S90" i="3"/>
  <c r="W90" i="3" s="1"/>
  <c r="S245" i="3"/>
  <c r="W245" i="3" s="1"/>
  <c r="S235" i="3"/>
  <c r="W235" i="3" s="1"/>
  <c r="S225" i="3"/>
  <c r="W225" i="3" s="1"/>
  <c r="S217" i="3"/>
  <c r="W217" i="3" s="1"/>
  <c r="S151" i="3"/>
  <c r="W151" i="3" s="1"/>
  <c r="S143" i="3"/>
  <c r="W143" i="3" s="1"/>
  <c r="S135" i="3"/>
  <c r="W135" i="3" s="1"/>
  <c r="S127" i="3"/>
  <c r="W127" i="3" s="1"/>
  <c r="S109" i="3"/>
  <c r="W109" i="3" s="1"/>
  <c r="S101" i="3"/>
  <c r="W101" i="3" s="1"/>
  <c r="S92" i="3"/>
  <c r="W92" i="3" s="1"/>
  <c r="S76" i="3"/>
  <c r="W76" i="3" s="1"/>
  <c r="S60" i="3"/>
  <c r="W60" i="3" s="1"/>
  <c r="S44" i="3"/>
  <c r="W44" i="3" s="1"/>
  <c r="S20" i="3"/>
  <c r="W20" i="3" s="1"/>
  <c r="S11" i="3"/>
  <c r="W11" i="3" s="1"/>
  <c r="S42" i="3"/>
  <c r="W42" i="3" s="1"/>
  <c r="S118" i="3"/>
  <c r="W118" i="3" s="1"/>
  <c r="S84" i="3"/>
  <c r="W84" i="3" s="1"/>
  <c r="S68" i="3"/>
  <c r="W68" i="3" s="1"/>
  <c r="S52" i="3"/>
  <c r="W52" i="3" s="1"/>
  <c r="S36" i="3"/>
  <c r="W36" i="3" s="1"/>
  <c r="S28" i="3"/>
  <c r="W28" i="3" s="1"/>
  <c r="S34" i="3"/>
  <c r="W34" i="3" s="1"/>
  <c r="S244" i="3"/>
  <c r="W244" i="3" s="1"/>
  <c r="S234" i="3"/>
  <c r="W234" i="3" s="1"/>
  <c r="S224" i="3"/>
  <c r="W224" i="3" s="1"/>
  <c r="S216" i="3"/>
  <c r="W216" i="3" s="1"/>
  <c r="S150" i="3"/>
  <c r="W150" i="3" s="1"/>
  <c r="S142" i="3"/>
  <c r="W142" i="3" s="1"/>
  <c r="S134" i="3"/>
  <c r="W134" i="3" s="1"/>
  <c r="S126" i="3"/>
  <c r="W126" i="3" s="1"/>
  <c r="S117" i="3"/>
  <c r="W117" i="3" s="1"/>
  <c r="S108" i="3"/>
  <c r="W108" i="3" s="1"/>
  <c r="S100" i="3"/>
  <c r="W100" i="3" s="1"/>
  <c r="S91" i="3"/>
  <c r="W91" i="3" s="1"/>
  <c r="S83" i="3"/>
  <c r="W83" i="3" s="1"/>
  <c r="S43" i="3"/>
  <c r="W43" i="3" s="1"/>
  <c r="S26" i="3"/>
  <c r="W26" i="3" s="1"/>
  <c r="J280" i="3"/>
  <c r="N280" i="3"/>
  <c r="J252" i="3"/>
  <c r="N252" i="3"/>
  <c r="M280" i="3"/>
  <c r="AG216" i="3" l="1"/>
  <c r="AE216" i="3"/>
  <c r="AG76" i="3"/>
  <c r="AE76" i="3"/>
  <c r="AG53" i="3"/>
  <c r="AE53" i="3"/>
  <c r="AG45" i="3"/>
  <c r="AE45" i="3"/>
  <c r="AG137" i="3"/>
  <c r="AE137" i="3"/>
  <c r="AE66" i="3"/>
  <c r="AG66" i="3"/>
  <c r="AE107" i="3"/>
  <c r="AG107" i="3"/>
  <c r="AG40" i="3"/>
  <c r="AE40" i="3"/>
  <c r="AG139" i="3"/>
  <c r="AE139" i="3"/>
  <c r="AG148" i="3"/>
  <c r="AE148" i="3"/>
  <c r="AG149" i="3"/>
  <c r="AE149" i="3"/>
  <c r="AG234" i="3"/>
  <c r="AE234" i="3"/>
  <c r="AG101" i="3"/>
  <c r="AE101" i="3"/>
  <c r="AE93" i="3"/>
  <c r="AG93" i="3"/>
  <c r="AG77" i="3"/>
  <c r="AE77" i="3"/>
  <c r="AG153" i="3"/>
  <c r="AE153" i="3"/>
  <c r="AG23" i="3"/>
  <c r="AE23" i="3"/>
  <c r="AG6" i="3"/>
  <c r="AE6" i="3"/>
  <c r="AG64" i="3"/>
  <c r="AE64" i="3"/>
  <c r="AG229" i="3"/>
  <c r="AE229" i="3"/>
  <c r="AG250" i="3"/>
  <c r="AE250" i="3"/>
  <c r="AG223" i="3"/>
  <c r="AE223" i="3"/>
  <c r="AE117" i="3"/>
  <c r="AG117" i="3"/>
  <c r="AG62" i="3"/>
  <c r="AE62" i="3"/>
  <c r="AG21" i="3"/>
  <c r="AE21" i="3"/>
  <c r="AG69" i="3"/>
  <c r="AE69" i="3"/>
  <c r="AE67" i="3"/>
  <c r="AG67" i="3"/>
  <c r="AG227" i="3"/>
  <c r="AE227" i="3"/>
  <c r="AG232" i="3"/>
  <c r="AE232" i="3"/>
  <c r="AG34" i="3"/>
  <c r="AE34" i="3"/>
  <c r="AG127" i="3"/>
  <c r="AE127" i="3"/>
  <c r="AG119" i="3"/>
  <c r="AE119" i="3"/>
  <c r="AG102" i="3"/>
  <c r="AE102" i="3"/>
  <c r="AE237" i="3"/>
  <c r="AG237" i="3"/>
  <c r="AG63" i="3"/>
  <c r="AE63" i="3"/>
  <c r="AG31" i="3"/>
  <c r="AE31" i="3"/>
  <c r="AG96" i="3"/>
  <c r="AE96" i="3"/>
  <c r="AG9" i="3"/>
  <c r="AE9" i="3"/>
  <c r="AG17" i="3"/>
  <c r="AE17" i="3"/>
  <c r="AE242" i="3"/>
  <c r="AG242" i="3"/>
  <c r="AG245" i="3"/>
  <c r="AE245" i="3"/>
  <c r="AG142" i="3"/>
  <c r="AE142" i="3"/>
  <c r="AG92" i="3"/>
  <c r="AE92" i="3"/>
  <c r="AG222" i="3"/>
  <c r="AE222" i="3"/>
  <c r="AG111" i="3"/>
  <c r="AE111" i="3"/>
  <c r="AG80" i="3"/>
  <c r="AE80" i="3"/>
  <c r="AE28" i="3"/>
  <c r="AG28" i="3"/>
  <c r="AG135" i="3"/>
  <c r="AE135" i="3"/>
  <c r="AG128" i="3"/>
  <c r="AE128" i="3"/>
  <c r="AG136" i="3"/>
  <c r="AE136" i="3"/>
  <c r="AG247" i="3"/>
  <c r="AE247" i="3"/>
  <c r="AG71" i="3"/>
  <c r="AE71" i="3"/>
  <c r="AG39" i="3"/>
  <c r="AE39" i="3"/>
  <c r="AE114" i="3"/>
  <c r="AG114" i="3"/>
  <c r="AG99" i="3"/>
  <c r="AE99" i="3"/>
  <c r="AG25" i="3"/>
  <c r="AE25" i="3"/>
  <c r="AG251" i="3"/>
  <c r="AE251" i="3"/>
  <c r="AG246" i="3"/>
  <c r="AE246" i="3"/>
  <c r="AG44" i="3"/>
  <c r="AE44" i="3"/>
  <c r="AG61" i="3"/>
  <c r="AE61" i="3"/>
  <c r="AE221" i="3"/>
  <c r="AG221" i="3"/>
  <c r="AG109" i="3"/>
  <c r="AE109" i="3"/>
  <c r="AG15" i="3"/>
  <c r="AE15" i="3"/>
  <c r="AG43" i="3"/>
  <c r="AE43" i="3"/>
  <c r="AG143" i="3"/>
  <c r="AE143" i="3"/>
  <c r="AG144" i="3"/>
  <c r="AE144" i="3"/>
  <c r="AG116" i="3"/>
  <c r="AE116" i="3"/>
  <c r="AG125" i="3"/>
  <c r="AE125" i="3"/>
  <c r="AG87" i="3"/>
  <c r="AE87" i="3"/>
  <c r="AG55" i="3"/>
  <c r="AE55" i="3"/>
  <c r="AG131" i="3"/>
  <c r="AE131" i="3"/>
  <c r="AG10" i="3"/>
  <c r="AE10" i="3"/>
  <c r="AG41" i="3"/>
  <c r="AE41" i="3"/>
  <c r="AG133" i="3"/>
  <c r="AE133" i="3"/>
  <c r="AG145" i="3"/>
  <c r="AE145" i="3"/>
  <c r="AG56" i="3"/>
  <c r="AE56" i="3"/>
  <c r="AG244" i="3"/>
  <c r="AE244" i="3"/>
  <c r="AG47" i="3"/>
  <c r="AE47" i="3"/>
  <c r="AE26" i="3"/>
  <c r="AG26" i="3"/>
  <c r="AE52" i="3"/>
  <c r="AG52" i="3"/>
  <c r="AG75" i="3"/>
  <c r="AE75" i="3"/>
  <c r="AG35" i="3"/>
  <c r="AE35" i="3"/>
  <c r="AG104" i="3"/>
  <c r="AE104" i="3"/>
  <c r="AG79" i="3"/>
  <c r="AE79" i="3"/>
  <c r="AG147" i="3"/>
  <c r="AE147" i="3"/>
  <c r="AG8" i="3"/>
  <c r="AE8" i="3"/>
  <c r="AG57" i="3"/>
  <c r="AE57" i="3"/>
  <c r="AG224" i="3"/>
  <c r="AE224" i="3"/>
  <c r="AG27" i="3"/>
  <c r="AE27" i="3"/>
  <c r="AG215" i="3"/>
  <c r="AE215" i="3"/>
  <c r="AG58" i="3"/>
  <c r="AE58" i="3"/>
  <c r="AE36" i="3"/>
  <c r="AG36" i="3"/>
  <c r="AG91" i="3"/>
  <c r="AE91" i="3"/>
  <c r="AG68" i="3"/>
  <c r="AE68" i="3"/>
  <c r="AG217" i="3"/>
  <c r="AE217" i="3"/>
  <c r="AG218" i="3"/>
  <c r="AE218" i="3"/>
  <c r="AG5" i="3"/>
  <c r="AE5" i="3"/>
  <c r="AE13" i="3"/>
  <c r="AG13" i="3"/>
  <c r="AG121" i="3"/>
  <c r="AE121" i="3"/>
  <c r="AG95" i="3"/>
  <c r="AE95" i="3"/>
  <c r="AG249" i="3"/>
  <c r="AE249" i="3"/>
  <c r="AG33" i="3"/>
  <c r="AE33" i="3"/>
  <c r="AG81" i="3"/>
  <c r="AE81" i="3"/>
  <c r="AG85" i="3"/>
  <c r="AE85" i="3"/>
  <c r="AG152" i="3"/>
  <c r="AE152" i="3"/>
  <c r="AG100" i="3"/>
  <c r="AE100" i="3"/>
  <c r="AE84" i="3"/>
  <c r="AG84" i="3"/>
  <c r="AG225" i="3"/>
  <c r="AE225" i="3"/>
  <c r="AG226" i="3"/>
  <c r="AE226" i="3"/>
  <c r="AG22" i="3"/>
  <c r="AE22" i="3"/>
  <c r="AG38" i="3"/>
  <c r="AE38" i="3"/>
  <c r="AE138" i="3"/>
  <c r="AG138" i="3"/>
  <c r="AG113" i="3"/>
  <c r="AE113" i="3"/>
  <c r="AG50" i="3"/>
  <c r="AE50" i="3"/>
  <c r="AG49" i="3"/>
  <c r="AE49" i="3"/>
  <c r="AE98" i="3"/>
  <c r="AG98" i="3"/>
  <c r="AG239" i="3"/>
  <c r="AE239" i="3"/>
  <c r="AG83" i="3"/>
  <c r="AE83" i="3"/>
  <c r="AG151" i="3"/>
  <c r="AE151" i="3"/>
  <c r="AG108" i="3"/>
  <c r="AE108" i="3"/>
  <c r="AG118" i="3"/>
  <c r="AE118" i="3"/>
  <c r="AE235" i="3"/>
  <c r="AG235" i="3"/>
  <c r="AG236" i="3"/>
  <c r="AE236" i="3"/>
  <c r="AG30" i="3"/>
  <c r="AE30" i="3"/>
  <c r="AG46" i="3"/>
  <c r="AE46" i="3"/>
  <c r="AE146" i="3"/>
  <c r="AG146" i="3"/>
  <c r="AG130" i="3"/>
  <c r="AE130" i="3"/>
  <c r="AG32" i="3"/>
  <c r="AE32" i="3"/>
  <c r="AG65" i="3"/>
  <c r="AE65" i="3"/>
  <c r="AG124" i="3"/>
  <c r="AE124" i="3"/>
  <c r="AG42" i="3"/>
  <c r="AE42" i="3"/>
  <c r="AG220" i="3"/>
  <c r="AE220" i="3"/>
  <c r="AG74" i="3"/>
  <c r="AE74" i="3"/>
  <c r="AG48" i="3"/>
  <c r="AE48" i="3"/>
  <c r="AG73" i="3"/>
  <c r="AE73" i="3"/>
  <c r="AG140" i="3"/>
  <c r="AE140" i="3"/>
  <c r="AG126" i="3"/>
  <c r="AE126" i="3"/>
  <c r="AG11" i="3"/>
  <c r="AE11" i="3"/>
  <c r="AG90" i="3"/>
  <c r="AE90" i="3"/>
  <c r="AG82" i="3"/>
  <c r="AE82" i="3"/>
  <c r="AG70" i="3"/>
  <c r="AE70" i="3"/>
  <c r="AG78" i="3"/>
  <c r="AE78" i="3"/>
  <c r="AG228" i="3"/>
  <c r="AE228" i="3"/>
  <c r="AG59" i="3"/>
  <c r="AE59" i="3"/>
  <c r="AG72" i="3"/>
  <c r="AE72" i="3"/>
  <c r="AG89" i="3"/>
  <c r="AE89" i="3"/>
  <c r="AG214" i="3"/>
  <c r="AE214" i="3"/>
  <c r="AG54" i="3"/>
  <c r="AE54" i="3"/>
  <c r="AG134" i="3"/>
  <c r="AE134" i="3"/>
  <c r="AE20" i="3"/>
  <c r="AG20" i="3"/>
  <c r="AG19" i="3"/>
  <c r="AE19" i="3"/>
  <c r="AE51" i="3"/>
  <c r="AG51" i="3"/>
  <c r="AG86" i="3"/>
  <c r="AE86" i="3"/>
  <c r="AG94" i="3"/>
  <c r="AE94" i="3"/>
  <c r="AG238" i="3"/>
  <c r="AE238" i="3"/>
  <c r="AG7" i="3"/>
  <c r="AE7" i="3"/>
  <c r="AG88" i="3"/>
  <c r="AE88" i="3"/>
  <c r="AG106" i="3"/>
  <c r="AE106" i="3"/>
  <c r="AG231" i="3"/>
  <c r="AE231" i="3"/>
  <c r="AG12" i="3"/>
  <c r="AE12" i="3"/>
  <c r="AG103" i="3"/>
  <c r="AE103" i="3"/>
  <c r="AG112" i="3"/>
  <c r="AE112" i="3"/>
  <c r="AG248" i="3"/>
  <c r="AE248" i="3"/>
  <c r="AG16" i="3"/>
  <c r="AE16" i="3"/>
  <c r="AG105" i="3"/>
  <c r="AE105" i="3"/>
  <c r="AG115" i="3"/>
  <c r="AE115" i="3"/>
  <c r="AG240" i="3"/>
  <c r="AE240" i="3"/>
  <c r="AG150" i="3"/>
  <c r="AE150" i="3"/>
  <c r="AG60" i="3"/>
  <c r="AE60" i="3"/>
  <c r="AE37" i="3"/>
  <c r="AG37" i="3"/>
  <c r="AG29" i="3"/>
  <c r="AE29" i="3"/>
  <c r="AG120" i="3"/>
  <c r="AE120" i="3"/>
  <c r="AG129" i="3"/>
  <c r="AE129" i="3"/>
  <c r="AG18" i="3"/>
  <c r="AE18" i="3"/>
  <c r="AG24" i="3"/>
  <c r="AE24" i="3"/>
  <c r="AG122" i="3"/>
  <c r="AE122" i="3"/>
  <c r="AG132" i="3"/>
  <c r="AE132" i="3"/>
  <c r="AG141" i="3"/>
  <c r="AE141" i="3"/>
  <c r="G252" i="3"/>
  <c r="K170" i="3" l="1"/>
  <c r="K171" i="3"/>
  <c r="K156" i="3"/>
  <c r="K173" i="3"/>
  <c r="K169" i="3"/>
  <c r="K158" i="3"/>
  <c r="K189" i="3"/>
  <c r="K164" i="3"/>
  <c r="K168" i="3"/>
  <c r="K159" i="3"/>
  <c r="K167" i="3"/>
  <c r="K157" i="3"/>
  <c r="K161" i="3"/>
  <c r="K162" i="3"/>
  <c r="K163" i="3"/>
  <c r="K188" i="3"/>
  <c r="K186" i="3"/>
  <c r="K172" i="3"/>
  <c r="K155" i="3"/>
  <c r="K187" i="3"/>
  <c r="K166" i="3"/>
  <c r="K154" i="3"/>
  <c r="K160" i="3"/>
  <c r="K165" i="3"/>
  <c r="S164" i="3" l="1"/>
  <c r="S163" i="3"/>
  <c r="S168" i="3"/>
  <c r="S160" i="3"/>
  <c r="S189" i="3"/>
  <c r="S162" i="3"/>
  <c r="S154" i="3"/>
  <c r="S158" i="3"/>
  <c r="S166" i="3"/>
  <c r="S161" i="3"/>
  <c r="S169" i="3"/>
  <c r="S187" i="3"/>
  <c r="S157" i="3"/>
  <c r="S173" i="3"/>
  <c r="S165" i="3"/>
  <c r="S155" i="3"/>
  <c r="S167" i="3"/>
  <c r="S156" i="3"/>
  <c r="S188" i="3"/>
  <c r="S172" i="3"/>
  <c r="S159" i="3"/>
  <c r="S171" i="3"/>
  <c r="S186" i="3"/>
  <c r="S170" i="3"/>
  <c r="O189" i="3"/>
  <c r="O154" i="3"/>
  <c r="O158" i="3"/>
  <c r="O162" i="3"/>
  <c r="O166" i="3"/>
  <c r="O161" i="3"/>
  <c r="O167" i="3"/>
  <c r="O156" i="3"/>
  <c r="O188" i="3"/>
  <c r="O164" i="3"/>
  <c r="O159" i="3"/>
  <c r="O171" i="3"/>
  <c r="O186" i="3"/>
  <c r="O173" i="3"/>
  <c r="O170" i="3"/>
  <c r="O172" i="3"/>
  <c r="O187" i="3"/>
  <c r="O155" i="3"/>
  <c r="O163" i="3"/>
  <c r="O160" i="3"/>
  <c r="O168" i="3"/>
  <c r="O169" i="3"/>
  <c r="O157" i="3"/>
  <c r="O165" i="3"/>
  <c r="U280" i="3"/>
  <c r="Q280" i="3"/>
  <c r="M252" i="3"/>
  <c r="W155" i="3" l="1"/>
  <c r="W154" i="3"/>
  <c r="W164" i="3"/>
  <c r="W165" i="3"/>
  <c r="W189" i="3"/>
  <c r="W186" i="3"/>
  <c r="W172" i="3"/>
  <c r="W162" i="3"/>
  <c r="W171" i="3"/>
  <c r="W159" i="3"/>
  <c r="W157" i="3"/>
  <c r="W173" i="3"/>
  <c r="W167" i="3"/>
  <c r="W188" i="3"/>
  <c r="W169" i="3"/>
  <c r="W168" i="3"/>
  <c r="W156" i="3"/>
  <c r="W161" i="3"/>
  <c r="W163" i="3"/>
  <c r="W166" i="3"/>
  <c r="K4" i="3"/>
  <c r="I252" i="3"/>
  <c r="Q252" i="3"/>
  <c r="AG186" i="3" l="1"/>
  <c r="AE186" i="3"/>
  <c r="AE171" i="3"/>
  <c r="AG171" i="3"/>
  <c r="AG166" i="3"/>
  <c r="AE166" i="3"/>
  <c r="AG168" i="3"/>
  <c r="AE168" i="3"/>
  <c r="AG172" i="3"/>
  <c r="AE172" i="3"/>
  <c r="AG189" i="3"/>
  <c r="AE189" i="3"/>
  <c r="AG159" i="3"/>
  <c r="AE159" i="3"/>
  <c r="AG165" i="3"/>
  <c r="AE165" i="3"/>
  <c r="AG163" i="3"/>
  <c r="AE163" i="3"/>
  <c r="AG156" i="3"/>
  <c r="AE156" i="3"/>
  <c r="AG188" i="3"/>
  <c r="AE188" i="3"/>
  <c r="AE173" i="3"/>
  <c r="AG173" i="3"/>
  <c r="AG164" i="3"/>
  <c r="AE164" i="3"/>
  <c r="AG169" i="3"/>
  <c r="AE169" i="3"/>
  <c r="AG154" i="3"/>
  <c r="AE154" i="3"/>
  <c r="AG162" i="3"/>
  <c r="AE162" i="3"/>
  <c r="AG161" i="3"/>
  <c r="AE161" i="3"/>
  <c r="AG167" i="3"/>
  <c r="AE167" i="3"/>
  <c r="AE157" i="3"/>
  <c r="AG157" i="3"/>
  <c r="AE155" i="3"/>
  <c r="AG155" i="3"/>
  <c r="W160" i="3"/>
  <c r="W170" i="3"/>
  <c r="W158" i="3"/>
  <c r="W187" i="3"/>
  <c r="R252" i="3"/>
  <c r="O4" i="3"/>
  <c r="O252" i="3" s="1"/>
  <c r="K252" i="3"/>
  <c r="AG158" i="3" l="1"/>
  <c r="AE158" i="3"/>
  <c r="AG170" i="3"/>
  <c r="AE170" i="3"/>
  <c r="AG160" i="3"/>
  <c r="AE160" i="3"/>
  <c r="AG187" i="3"/>
  <c r="AE187" i="3"/>
  <c r="S4" i="3"/>
  <c r="S252" i="3" l="1"/>
  <c r="W4" i="3"/>
  <c r="V252" i="3"/>
  <c r="AG4" i="3" l="1"/>
  <c r="AE4" i="3"/>
  <c r="W252" i="3"/>
  <c r="AC252" i="3"/>
  <c r="AE252" i="3" l="1"/>
  <c r="AG252" i="3"/>
  <c r="P2" i="16" l="1"/>
  <c r="K265" i="3" l="1"/>
  <c r="S265" i="3" s="1"/>
  <c r="K255" i="3"/>
  <c r="S255" i="3" s="1"/>
  <c r="K260" i="3"/>
  <c r="O260" i="3" s="1"/>
  <c r="K257" i="3"/>
  <c r="S257" i="3" s="1"/>
  <c r="K261" i="3"/>
  <c r="S261" i="3" s="1"/>
  <c r="K256" i="3"/>
  <c r="S256" i="3" s="1"/>
  <c r="K263" i="3"/>
  <c r="O263" i="3" s="1"/>
  <c r="K264" i="3"/>
  <c r="S264" i="3" s="1"/>
  <c r="K258" i="3"/>
  <c r="S258" i="3" s="1"/>
  <c r="W258" i="3" s="1"/>
  <c r="K262" i="3"/>
  <c r="O262" i="3" s="1"/>
  <c r="K259" i="3"/>
  <c r="S259" i="3" s="1"/>
  <c r="AG258" i="3" l="1"/>
  <c r="AE258" i="3"/>
  <c r="O256" i="3"/>
  <c r="W256" i="3" s="1"/>
  <c r="O264" i="3"/>
  <c r="W264" i="3" s="1"/>
  <c r="O261" i="3"/>
  <c r="W261" i="3" s="1"/>
  <c r="O258" i="3"/>
  <c r="S260" i="3"/>
  <c r="W260" i="3" s="1"/>
  <c r="O257" i="3"/>
  <c r="W257" i="3" s="1"/>
  <c r="O265" i="3"/>
  <c r="W265" i="3" s="1"/>
  <c r="S262" i="3"/>
  <c r="W262" i="3" s="1"/>
  <c r="O255" i="3"/>
  <c r="W255" i="3" s="1"/>
  <c r="S263" i="3"/>
  <c r="W263" i="3" s="1"/>
  <c r="O259" i="3"/>
  <c r="W259" i="3" s="1"/>
  <c r="AG265" i="3" l="1"/>
  <c r="AE265" i="3"/>
  <c r="AG255" i="3"/>
  <c r="AE255" i="3"/>
  <c r="AG257" i="3"/>
  <c r="AE257" i="3"/>
  <c r="AG264" i="3"/>
  <c r="AE264" i="3"/>
  <c r="AG259" i="3"/>
  <c r="AE259" i="3"/>
  <c r="AE263" i="3"/>
  <c r="AG263" i="3"/>
  <c r="AG262" i="3"/>
  <c r="AE262" i="3"/>
  <c r="AG260" i="3"/>
  <c r="AE260" i="3"/>
  <c r="AG261" i="3"/>
  <c r="AE261" i="3"/>
  <c r="AG256" i="3"/>
  <c r="AE256" i="3"/>
  <c r="K254" i="3"/>
  <c r="O254" i="3" s="1"/>
  <c r="I280" i="3"/>
  <c r="O280" i="3" l="1"/>
  <c r="K280" i="3"/>
  <c r="S254" i="3" l="1"/>
  <c r="R280" i="3"/>
  <c r="V280" i="3"/>
  <c r="S280" i="3" l="1"/>
  <c r="W254" i="3"/>
  <c r="AG254" i="3" l="1"/>
  <c r="AE254" i="3"/>
  <c r="W280" i="3"/>
  <c r="AE280" i="3" l="1"/>
  <c r="AG280" i="3"/>
</calcChain>
</file>

<file path=xl/comments1.xml><?xml version="1.0" encoding="utf-8"?>
<comments xmlns="http://schemas.openxmlformats.org/spreadsheetml/2006/main">
  <authors>
    <author>tc={318F4393-5D31-4D4F-9513-603AD5308922}</author>
  </authors>
  <commentList>
    <comment ref="R243" authorId="0" shapeId="0">
      <text>
        <r>
          <rPr>
            <sz val="11"/>
            <color indexed="8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from Kourtni Yager, 6/6/2023</t>
        </r>
      </text>
    </comment>
  </commentList>
</comments>
</file>

<file path=xl/comments2.xml><?xml version="1.0" encoding="utf-8"?>
<comments xmlns="http://schemas.openxmlformats.org/spreadsheetml/2006/main">
  <authors>
    <author>Powery, Jason</author>
  </authors>
  <commentList>
    <comment ref="K2" authorId="0" shapeId="0">
      <text>
        <r>
          <rPr>
            <b/>
            <sz val="10"/>
            <color indexed="81"/>
            <rFont val="Tahoma"/>
            <family val="2"/>
          </rPr>
          <t>direction to change to CR4&amp;5 from Sharif Mitchell on 6-19-2023</t>
        </r>
      </text>
    </comment>
  </commentList>
</comments>
</file>

<file path=xl/comments3.xml><?xml version="1.0" encoding="utf-8"?>
<comments xmlns="http://schemas.openxmlformats.org/spreadsheetml/2006/main">
  <authors>
    <author>Powery, Jason</author>
  </authors>
  <commentList>
    <comment ref="K27" authorId="0" shapeId="0">
      <text>
        <r>
          <rPr>
            <b/>
            <sz val="10"/>
            <color indexed="81"/>
            <rFont val="Tahoma"/>
            <family val="2"/>
          </rPr>
          <t>direction to change to CR4&amp;5 from Sharif Mitchell on 6-19-2023</t>
        </r>
      </text>
    </comment>
    <comment ref="K31" authorId="0" shapeId="0">
      <text>
        <r>
          <rPr>
            <b/>
            <sz val="10"/>
            <color indexed="81"/>
            <rFont val="Tahoma"/>
            <family val="2"/>
          </rPr>
          <t>direction to change to CR4&amp;5 from Sharif Mitchell on 6-19-2023</t>
        </r>
      </text>
    </comment>
    <comment ref="K35" authorId="0" shapeId="0">
      <text>
        <r>
          <rPr>
            <b/>
            <sz val="10"/>
            <color indexed="81"/>
            <rFont val="Tahoma"/>
            <family val="2"/>
          </rPr>
          <t>direction to change to CR4&amp;5 from Sharif Mitchell on 6-19-2023</t>
        </r>
      </text>
    </comment>
    <comment ref="K42" authorId="0" shapeId="0">
      <text>
        <r>
          <rPr>
            <b/>
            <sz val="10"/>
            <color indexed="81"/>
            <rFont val="Tahoma"/>
            <family val="2"/>
          </rPr>
          <t>direction to change to CR4&amp;5 from Sharif Mitchell on 6-19-2023</t>
        </r>
      </text>
    </comment>
  </commentList>
</comments>
</file>

<file path=xl/sharedStrings.xml><?xml version="1.0" encoding="utf-8"?>
<sst xmlns="http://schemas.openxmlformats.org/spreadsheetml/2006/main" count="12215" uniqueCount="1202">
  <si>
    <t>DUKE FLORIDA 01/2023-12/2024 FORECAST</t>
  </si>
  <si>
    <t>RWIP</t>
  </si>
  <si>
    <t>REG LIABILITY</t>
  </si>
  <si>
    <t>COR REG ASSET</t>
  </si>
  <si>
    <t>TRI REG ASSET</t>
  </si>
  <si>
    <t>GF RESERVE</t>
  </si>
  <si>
    <t>ADJ</t>
  </si>
  <si>
    <t>ADJ RSRV</t>
  </si>
  <si>
    <t>FUNCTION</t>
  </si>
  <si>
    <t>ACCT</t>
  </si>
  <si>
    <t>GRP</t>
  </si>
  <si>
    <t>PLANT SITE/ACCOUNT TITLE</t>
  </si>
  <si>
    <t>PLANT BAL</t>
  </si>
  <si>
    <t>RSRV BAL</t>
  </si>
  <si>
    <t>ADDS</t>
  </si>
  <si>
    <t>RETS</t>
  </si>
  <si>
    <t>NET SALV</t>
  </si>
  <si>
    <t>ACCRUALS</t>
  </si>
  <si>
    <t>ADJUSTMENT</t>
  </si>
  <si>
    <t>W/O REG ASSET</t>
  </si>
  <si>
    <t>STEAM</t>
  </si>
  <si>
    <t>ANCLOTE UNITS 1 AND 2</t>
  </si>
  <si>
    <t>CRYSTAL RIVER UNITS 4 AND 5</t>
  </si>
  <si>
    <t>CRYSTAL RIVER RAIL CARS</t>
  </si>
  <si>
    <t>OTHER</t>
  </si>
  <si>
    <t>BARTOW UNIT 4</t>
  </si>
  <si>
    <t>CITRUS UNITS 1 AND 2</t>
  </si>
  <si>
    <t>OSPREY ENERGY CENTER</t>
  </si>
  <si>
    <t>HINES ENERGY COMPLEX UNIT 1</t>
  </si>
  <si>
    <t>HINES ENERGY COMPLEX UNIT 2</t>
  </si>
  <si>
    <t>HINES ENERGY COMPLEX UNIT 3</t>
  </si>
  <si>
    <t>HINES ENERGY COMPLEX UNIT 4</t>
  </si>
  <si>
    <t>BARTOW UNITS 1 AND 3</t>
  </si>
  <si>
    <t>BARTOW UNITS 2 AND 4</t>
  </si>
  <si>
    <t>SUWANNEE RIVER UNITS 1 THROUGH 3</t>
  </si>
  <si>
    <t>BAYBORO UNITS 1 THROUGH 4</t>
  </si>
  <si>
    <t>DEBARY UNITS 2 THROUGH 6</t>
  </si>
  <si>
    <t>DEBARY UNITS 7 THROUGH 10</t>
  </si>
  <si>
    <t>INTERCESSION CITY UNITS 1 THROUGH 6</t>
  </si>
  <si>
    <t>INTERCESSION CITY UNITS 7 THROUGH 10</t>
  </si>
  <si>
    <t>INTERCESSION CITY UNIT 11</t>
  </si>
  <si>
    <t>INTERCESSION CITY UNITS 12 THROUGH 14</t>
  </si>
  <si>
    <t>TIGER BAY COGENERATION</t>
  </si>
  <si>
    <t>UNIVERSITY OF FLORIDA COGENERATION</t>
  </si>
  <si>
    <t>SOLAR</t>
  </si>
  <si>
    <t xml:space="preserve">OSCEOLA </t>
  </si>
  <si>
    <t xml:space="preserve">PERRY </t>
  </si>
  <si>
    <t xml:space="preserve">HAMILTON </t>
  </si>
  <si>
    <t xml:space="preserve">SUWANNEE </t>
  </si>
  <si>
    <t xml:space="preserve">DEBARY </t>
  </si>
  <si>
    <t xml:space="preserve">LAKE PLACID </t>
  </si>
  <si>
    <t xml:space="preserve">TRENTON </t>
  </si>
  <si>
    <t xml:space="preserve">COLUMBIA </t>
  </si>
  <si>
    <t>DUETTE</t>
  </si>
  <si>
    <t>SANTA FE</t>
  </si>
  <si>
    <t>TWIN RIVERS</t>
  </si>
  <si>
    <t>ST PETE PIER</t>
  </si>
  <si>
    <t>BAY TRAIL</t>
  </si>
  <si>
    <t>FORT GREEN</t>
  </si>
  <si>
    <t>SANDY CREEK</t>
  </si>
  <si>
    <t>CHARLIE CREEK</t>
  </si>
  <si>
    <t>ARCHER</t>
  </si>
  <si>
    <t>NEW SOLAR 2023</t>
  </si>
  <si>
    <t>NEW SOLAR 2024</t>
  </si>
  <si>
    <t>00</t>
  </si>
  <si>
    <t>BATTERY STORAGE</t>
  </si>
  <si>
    <t>TRANSMISSION</t>
  </si>
  <si>
    <t>RIGHTS OF WAY</t>
  </si>
  <si>
    <t>STRUCTURES AND IMPROVEMENTS</t>
  </si>
  <si>
    <t>STATION EQUIPMENT</t>
  </si>
  <si>
    <t>STATION EQUIPMENT - STEP-UP TRANSFORMERS</t>
  </si>
  <si>
    <t>STATION EQUIPMENT - MAJOR EQUIPMENT</t>
  </si>
  <si>
    <t>STATION EQUIPMENT - ENERGY CONTROL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</si>
  <si>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</si>
  <si>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</si>
  <si>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</si>
  <si>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</si>
  <si>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</si>
  <si>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</si>
  <si>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DISTRIBUTION</t>
  </si>
  <si>
    <t>ENERGY STORAGE EQUIPMENT</t>
  </si>
  <si>
    <t>POLES, TOWERS &amp; FIXTURES</t>
  </si>
  <si>
    <t>OVERHEAD CONDUCTORS AND DEVICES - CLEARING RIGHTS OF WAY</t>
  </si>
  <si>
    <t>LINE TRANSFORMERS</t>
  </si>
  <si>
    <t>SERVICES - OVERHEAD</t>
  </si>
  <si>
    <t>SERVICES - UNDERGROUND</t>
  </si>
  <si>
    <t>METERS</t>
  </si>
  <si>
    <t>METERS - AMI</t>
  </si>
  <si>
    <t>EV CHARGERS - DC FAST CHARGERS</t>
  </si>
  <si>
    <t>INSTALLATIONS ON CUSTOMERS' PREMISES</t>
  </si>
  <si>
    <t>EV CHARGERS - L2 CHARGERS</t>
  </si>
  <si>
    <t>STREET LIGHTING AND SIGNAL SYSTEMS</t>
  </si>
  <si>
    <t>GENERAL</t>
  </si>
  <si>
    <t>PASSENGER CARS</t>
  </si>
  <si>
    <t>LIGHT TRUCKS</t>
  </si>
  <si>
    <t>HEAVY TRUCKS</t>
  </si>
  <si>
    <t>SPECIAL TRUCKS</t>
  </si>
  <si>
    <t>TRAILERS</t>
  </si>
  <si>
    <t>POWER OPERATED EQUIPMENT</t>
  </si>
  <si>
    <t>TOTAL DEPRECIABLE PLANT</t>
  </si>
  <si>
    <t>INTANGIBLE</t>
  </si>
  <si>
    <t>FRANCHISES AND CONSENTS</t>
  </si>
  <si>
    <t>MISCELLANEOUS INTANGIBLE PLANT - 5 YR AMORT</t>
  </si>
  <si>
    <t>MISCELLANEOUS INTANGIBLE PLANT - 3 YR AMORT</t>
  </si>
  <si>
    <t>MISCELLANEOUS INTANGIBLE PLANT - 10 YR AMORT</t>
  </si>
  <si>
    <t>MISCELLANEOUS INTANGIBLE PLANT - 15 YR AMORT</t>
  </si>
  <si>
    <t>LAND</t>
  </si>
  <si>
    <t>STEAM PRODUCTION LAND</t>
  </si>
  <si>
    <t>NON-DEPR LAND &amp; LAND RIGHTS</t>
  </si>
  <si>
    <t>OTHER PRODUCTION LAND</t>
  </si>
  <si>
    <t>SOLAR PRODUCTION LAND</t>
  </si>
  <si>
    <t>TRANSMISSION LAND</t>
  </si>
  <si>
    <t>DISTRIBUTION LAND</t>
  </si>
  <si>
    <t>GENERAL LAND</t>
  </si>
  <si>
    <t>AMORTIZED</t>
  </si>
  <si>
    <t>BOILER PLANT EQUIPMENT - 5 YR AMORT</t>
  </si>
  <si>
    <t>MISCELLANEOUS POWER PLANT EQUIPMENT - 5 YR AMORT</t>
  </si>
  <si>
    <t>MISCELLANEOUS POWER PLANT EQUIPMENT - 7 YR AMORT</t>
  </si>
  <si>
    <t>OTHER PRODUCTION - MISCELLANEOUS COMMUNICATION</t>
  </si>
  <si>
    <t>OFFICE FURNITURE &amp; EQUIPMENT</t>
  </si>
  <si>
    <t>ELECTRONIC DATA PROCESSING</t>
  </si>
  <si>
    <t>STORES EQUIPMENT</t>
  </si>
  <si>
    <t>TOOLS, SHOP &amp; GARAGE EQUIPMENT</t>
  </si>
  <si>
    <t>LABORATORY EQUIPMENT</t>
  </si>
  <si>
    <t>COMMUNICATION EQUIPMENT</t>
  </si>
  <si>
    <t>MISCELLANEOUS EQUIPMENT</t>
  </si>
  <si>
    <t>MISCELLANEOUS EQUIPMENT - ENERGYCONT</t>
  </si>
  <si>
    <t>TOTAL NON-DEPRECIABLE PLANT</t>
  </si>
  <si>
    <t>EXCLUDE</t>
  </si>
  <si>
    <t>BARTOW-ANCLOTE PIPELINE</t>
  </si>
  <si>
    <t>AVON PARK - DISMANTLEMENT</t>
  </si>
  <si>
    <t>BARTOW UNITS 1 THROUGH 3</t>
  </si>
  <si>
    <t>CRYSTAL RIVER UNITS 1 AND 2</t>
  </si>
  <si>
    <t>CRYSTAL RIVER HELPING COOLING TOWERS</t>
  </si>
  <si>
    <t>BARTOW - DISMANTLEMENT</t>
  </si>
  <si>
    <t>HINES - DISMANTLEMENT</t>
  </si>
  <si>
    <t>AVON PARK UNITS 1 AND 2</t>
  </si>
  <si>
    <t>HIGGINS UNITS 1 THROUGH 4</t>
  </si>
  <si>
    <t>HIGGINS - DISMANTLEMENT</t>
  </si>
  <si>
    <t>SUWANEE RIVER - DISMANTLEMENT</t>
  </si>
  <si>
    <t>TURNER UNITS 1 THROUGH 4</t>
  </si>
  <si>
    <t>BAYBORO - DISMANTLEMENT</t>
  </si>
  <si>
    <t>DEBARY - DISMANTLEMENT</t>
  </si>
  <si>
    <t>RIO PINAR UNIT 1</t>
  </si>
  <si>
    <t>RIO PINAR - DISMANTLEMENT</t>
  </si>
  <si>
    <t>TIGER BAY - DISMANTLEMENT</t>
  </si>
  <si>
    <t>UNIVERSITY OF FLORIDA - DISMANTLEMENT</t>
  </si>
  <si>
    <t>UNIDENTIFIABLE PRODUCTION PLANT</t>
  </si>
  <si>
    <t>ARO STEAM PRODUCTION</t>
  </si>
  <si>
    <t>ARO STEAM PRODUCTION - COAL ASH</t>
  </si>
  <si>
    <t>REACTOR PLANT EQUIPMENT</t>
  </si>
  <si>
    <t>TURBOGENERATOR EQUIPMENT</t>
  </si>
  <si>
    <t>ARO SOLAR</t>
  </si>
  <si>
    <t>METERS - CAPITAL RECOVERY SCHEDULE</t>
  </si>
  <si>
    <t>GENERAL ARO</t>
  </si>
  <si>
    <t>Planning Entity</t>
  </si>
  <si>
    <t>PPLT: CWIP Amount Type</t>
  </si>
  <si>
    <t>CAP B2: Model Depr Group -&gt; FERC Function of CAP B2: Model Depr Group</t>
  </si>
  <si>
    <t>CAP B2: Model DEPR Group -&gt; FERC ACCOUNT - PIS of CAP B2: Model Depr Group</t>
  </si>
  <si>
    <t>CAP B2: Model Project</t>
  </si>
  <si>
    <t>CAP B2: Model Depr Group -&gt; Generating Plant of CAP B2: Model Depr Group</t>
  </si>
  <si>
    <t>2023</t>
  </si>
  <si>
    <t>2024</t>
  </si>
  <si>
    <t>COMP ACCT</t>
  </si>
  <si>
    <t>GF ACCT</t>
  </si>
  <si>
    <t>GROUP</t>
  </si>
  <si>
    <t>LOCATION</t>
  </si>
  <si>
    <t>In Schedule?</t>
  </si>
  <si>
    <t>DE Florida</t>
  </si>
  <si>
    <t>Closed CWIP</t>
  </si>
  <si>
    <t>Battery</t>
  </si>
  <si>
    <t>348 ENERGY STORAGE</t>
  </si>
  <si>
    <t>PEF Solar Exp Battery BY - Vision FL</t>
  </si>
  <si>
    <t>Unspecified</t>
  </si>
  <si>
    <t/>
  </si>
  <si>
    <t>PEF Solar Growth Battery BY - 2024 J Hopkins</t>
  </si>
  <si>
    <t>PEF Vision FL 2023 - DeBary Hydrogen</t>
  </si>
  <si>
    <t>Elec - Distribution Plant</t>
  </si>
  <si>
    <t>360.1 DISTRIBUTION EASEMENTS</t>
  </si>
  <si>
    <t>PEF Distribution Expansion Field Ops HB Capacity-360</t>
  </si>
  <si>
    <t>Unassigned - PEF</t>
  </si>
  <si>
    <t>PEF Dist_MajProj_OthT&amp;D_Mthly-360</t>
  </si>
  <si>
    <t>PEF FERC Interconnection</t>
  </si>
  <si>
    <t>PEF Grid Solutions Communication Monthly RR - 360</t>
  </si>
  <si>
    <t>PEF Transmission Expansion SB DEC 2024</t>
  </si>
  <si>
    <t>PEF Transmission Expansion SB MAR 2023</t>
  </si>
  <si>
    <t>PEF Transmission Expansion SB MAY 2023</t>
  </si>
  <si>
    <t>PEF Transmission Expansion SB NOV 2024B</t>
  </si>
  <si>
    <t>PEF Transmission Expansion SB NOV 2026A</t>
  </si>
  <si>
    <t>PEF Transmission Maintenance SB</t>
  </si>
  <si>
    <t>362 STATION EQUIPMENT</t>
  </si>
  <si>
    <t>PEF Dist Maint_OthT&amp;D_IK-362</t>
  </si>
  <si>
    <t>PEF Distribution Expansion Field Ops HB Capacity-362</t>
  </si>
  <si>
    <t>PEF Distribution Expansion Field Ops IK New Cust-362</t>
  </si>
  <si>
    <t>PEF Distribution Maintenance HW-362</t>
  </si>
  <si>
    <t>PEF Distribution Maintenance IK-362</t>
  </si>
  <si>
    <t>PEF Distribution Maintenance IK_Annual-362</t>
  </si>
  <si>
    <t>PEF Dist_MajProj_OthT&amp;D_Mthly-362</t>
  </si>
  <si>
    <t>PEF Transmission Expansion HB Capacity</t>
  </si>
  <si>
    <t>PEF Transmission Expansion HB Cust Adds</t>
  </si>
  <si>
    <t>PEF Transmission Expansion HB Voltage</t>
  </si>
  <si>
    <t>PEF Transmission Maintenance HB</t>
  </si>
  <si>
    <t>PEF Transmission Maintenance HB - STIP</t>
  </si>
  <si>
    <t>PEF Transmission Maintenance HB SPP</t>
  </si>
  <si>
    <t>364 POLES AND FIXTURES</t>
  </si>
  <si>
    <t>PEF Dist Maint_OthT&amp;D_IK-364</t>
  </si>
  <si>
    <t xml:space="preserve">PEF Distribution Expansion Field Ops IK New Cust-364 </t>
  </si>
  <si>
    <t xml:space="preserve">PEF Distribution Maintenance HW-364 </t>
  </si>
  <si>
    <t xml:space="preserve">PEF Distribution Maintenance IK-364 </t>
  </si>
  <si>
    <t>PEF Distribution Maintenance IK_Annual-364</t>
  </si>
  <si>
    <t>PEF Distribution Poles Towers &amp; Fixtures SPP - 364</t>
  </si>
  <si>
    <t>PEF Distribution_IK_SPP_Mthly-364</t>
  </si>
  <si>
    <t>PEF Distribution_IK_SubOpt_2023-364</t>
  </si>
  <si>
    <t>PEF Distribution_IK_SubOpt_Annual-364</t>
  </si>
  <si>
    <t>PEF Distribution_IK_SubOpt_SOG_SPP_2023-364</t>
  </si>
  <si>
    <t>PEF Distribution_IK_SubOpt_SPP_2024-364</t>
  </si>
  <si>
    <t>PEF Distribution_LA_Veg Mgmt_SPP-364</t>
  </si>
  <si>
    <t>PEF Dist_MajProj_OthT&amp;D_Mthly-364</t>
  </si>
  <si>
    <t>PEF Grid Solutions - H&amp;R_Mthly-364</t>
  </si>
  <si>
    <t>PEF IGS Maint Outdoor Lighting IK</t>
  </si>
  <si>
    <t>365 OVERHEAD CONDUCTOR</t>
  </si>
  <si>
    <t>PEF Dist Maint_OthT&amp;D_IK-365</t>
  </si>
  <si>
    <t xml:space="preserve">PEF Distribution Expansion Field Ops IK New Cust-365 </t>
  </si>
  <si>
    <t xml:space="preserve">PEF Distribution Maintenance HW-365 </t>
  </si>
  <si>
    <t xml:space="preserve">PEF Distribution Maintenance IK-365 </t>
  </si>
  <si>
    <t>PEF Distribution Maintenance IK_Annual-365</t>
  </si>
  <si>
    <t>PEF Distribution_IK_SPP_Mthly-365</t>
  </si>
  <si>
    <t>PEF Distribution_IK_SubOpt_2023-365</t>
  </si>
  <si>
    <t>PEF Distribution_IK_SubOpt_Annual-365</t>
  </si>
  <si>
    <t>PEF Distribution_IK_SubOpt_SOG_SPP_2023-365</t>
  </si>
  <si>
    <t>PEF Distribution_IK_SubOpt_SPP_2024-365</t>
  </si>
  <si>
    <t>PEF Distribution_LA_Veg Mgmt_SPP-365</t>
  </si>
  <si>
    <t>PEF Dist_MajProj_OthT&amp;D_Mthly-365</t>
  </si>
  <si>
    <t>PEF Grid Solutions - H&amp;R_Mthly-365</t>
  </si>
  <si>
    <t>366 UNDERGROUND CONDUIT</t>
  </si>
  <si>
    <t>PEF Dist Maint_OthT&amp;D_IK-366</t>
  </si>
  <si>
    <t xml:space="preserve">PEF Distribution Expansion Field Ops IK New Cust-366 </t>
  </si>
  <si>
    <t xml:space="preserve">PEF Distribution Maintenance HW-366 </t>
  </si>
  <si>
    <t xml:space="preserve">PEF Distribution Maintenance IK-366 </t>
  </si>
  <si>
    <t>PEF Distribution Maintenance IK_Annual-366</t>
  </si>
  <si>
    <t>PEF Dist_MajProj_OthT&amp;D_Mthly-366</t>
  </si>
  <si>
    <t>367 UNDERGROUND CONDUCTOR</t>
  </si>
  <si>
    <t>PEF Dist Maint_OthT&amp;D_IK-367</t>
  </si>
  <si>
    <t xml:space="preserve">PEF Distribution Expansion Field Ops IK New Cust-367 </t>
  </si>
  <si>
    <t xml:space="preserve">PEF Distribution Maintenance HW-367 </t>
  </si>
  <si>
    <t xml:space="preserve">PEF Distribution Maintenance IK-367 </t>
  </si>
  <si>
    <t>PEF Distribution Maintenance IK_Annual-367</t>
  </si>
  <si>
    <t>PEF Dist_MajProj_OthT&amp;D_Mthly-367</t>
  </si>
  <si>
    <t>368 LINE TRANSFORMER</t>
  </si>
  <si>
    <t>PEF Dist Maint_OthT&amp;D_IK-368</t>
  </si>
  <si>
    <t xml:space="preserve">PEF Distribution Expansion Field Ops IK New Cust-368 </t>
  </si>
  <si>
    <t xml:space="preserve">PEF Distribution Maintenance HW-368 </t>
  </si>
  <si>
    <t xml:space="preserve">PEF Distribution Maintenance IK-368 </t>
  </si>
  <si>
    <t>PEF Distribution Maintenance IK_Annual-368</t>
  </si>
  <si>
    <t>PEF Distribution_IK_SPP_Mthly-368</t>
  </si>
  <si>
    <t>PEF Distribution_IK_SubOpt_2023-368</t>
  </si>
  <si>
    <t>PEF Distribution_IK_SubOpt_Annual-368</t>
  </si>
  <si>
    <t>PEF Distribution_IK_SubOpt_SOG_SPP_2023-368</t>
  </si>
  <si>
    <t>PEF Distribution_IK_SubOpt_SPP_2024-368</t>
  </si>
  <si>
    <t>PEF Distribution_LA_Veg Mgmt_SPP-368</t>
  </si>
  <si>
    <t>PEF Dist_MajProj_OthT&amp;D_Mthly-368</t>
  </si>
  <si>
    <t>PEF Grid Solutions - H&amp;R_Mthly-368</t>
  </si>
  <si>
    <t>369.1 OVERHEAD SERVICES</t>
  </si>
  <si>
    <t>PEF Dist Maint_OthT&amp;D_IK-369</t>
  </si>
  <si>
    <t xml:space="preserve">PEF Distribution Maintenance HW-369 </t>
  </si>
  <si>
    <t xml:space="preserve">PEF Distribution Maintenance IK-369 </t>
  </si>
  <si>
    <t>PEF Distribution Maintenance IK_Annual-369</t>
  </si>
  <si>
    <t>PEF Dist_MajProj_OthT&amp;D_Mthly-369</t>
  </si>
  <si>
    <t>369.2 UNDERGROUND SERVICES</t>
  </si>
  <si>
    <t xml:space="preserve">PEF Distribution Expansion Field Ops IK New Cust-369 </t>
  </si>
  <si>
    <t>370 METERS</t>
  </si>
  <si>
    <t>PEF Customer Meters IK</t>
  </si>
  <si>
    <t>PEF Dist_MajProj_OthT&amp;D_Mthly-370</t>
  </si>
  <si>
    <t>370.2 AMI METERS</t>
  </si>
  <si>
    <t>PEF Dist Maint_OthT&amp;D_IK-370</t>
  </si>
  <si>
    <t xml:space="preserve">PEF Distribution Expansion Field Ops IK New Cust-370 </t>
  </si>
  <si>
    <t xml:space="preserve">PEF Distribution Maintenance HW-370 </t>
  </si>
  <si>
    <t xml:space="preserve">PEF Distribution Maintenance IK-370 </t>
  </si>
  <si>
    <t>PEF Distribution Maintenance IK_Annual-370</t>
  </si>
  <si>
    <t>373 STREET LIGHTING</t>
  </si>
  <si>
    <t>PEF IGS Exp Outdoor Lighting IK</t>
  </si>
  <si>
    <t>Elec - General Plant</t>
  </si>
  <si>
    <t>390 STRUCTURES</t>
  </si>
  <si>
    <t>PEF Customer Maintenance Facilities SA</t>
  </si>
  <si>
    <t>PEF DES Exp Cust Sol TA</t>
  </si>
  <si>
    <t>PEF Other Yates Maintenance SA</t>
  </si>
  <si>
    <t>PEF Reg Other - Other Maintenance</t>
  </si>
  <si>
    <t>PEF Reg Other Facilities Maint SA</t>
  </si>
  <si>
    <t>391 OFFICE FURNITURE AND EQUIPMENT</t>
  </si>
  <si>
    <t>PEF Reg Other IT Spend TD</t>
  </si>
  <si>
    <t>392.1 PASSENGER CARS</t>
  </si>
  <si>
    <t>PEF Other Yates Maintenance TC-392.1</t>
  </si>
  <si>
    <t>392.2 LIGHT TRUCKS</t>
  </si>
  <si>
    <t>PEF Other Yates Maintenance TC-392.2</t>
  </si>
  <si>
    <t>392.3 HEAVY TRUCKS</t>
  </si>
  <si>
    <t>PEF Other Yates Maintenance TC-392.3</t>
  </si>
  <si>
    <t>392.4 SPECIAL EQUIPMENT</t>
  </si>
  <si>
    <t>PEF Other Yates Maintenance TC-392.4</t>
  </si>
  <si>
    <t>392.5 TRAILERS</t>
  </si>
  <si>
    <t>PEF Other Yates Maintenance TC-392.5</t>
  </si>
  <si>
    <t>393 STORES EQUIPMENT</t>
  </si>
  <si>
    <t>PEF Transmission Maintenance TB</t>
  </si>
  <si>
    <t>394 TOOLS, SHOP &amp; GARAGE EQUIP.</t>
  </si>
  <si>
    <t>PEF Distribution Maintenance TB</t>
  </si>
  <si>
    <t>PEF Transmission Maintenance TB Matting</t>
  </si>
  <si>
    <t>396 POWER OPERATED EQUIPMENT</t>
  </si>
  <si>
    <t>PEF Other Yates Maintenance TC-396</t>
  </si>
  <si>
    <t>Elec - Intangible Plant</t>
  </si>
  <si>
    <t>303 INTANGIBLE PLANT - 5 Year</t>
  </si>
  <si>
    <t>PEF Customer Connect 5 year VS</t>
  </si>
  <si>
    <t>PEF Customer Connect Dec 2024 5 year VS</t>
  </si>
  <si>
    <t>PEF Customer Maintenance - Intangible VS</t>
  </si>
  <si>
    <t>PEF Customer Maintenance Facilities VS</t>
  </si>
  <si>
    <t>PEF Grid Solutions Advanced DMS VS</t>
  </si>
  <si>
    <t>PEF Grid Solutions Dist Energy Enablement &amp; Storage VS</t>
  </si>
  <si>
    <t>PEF Grid Solutions Ent App VS - 303</t>
  </si>
  <si>
    <t>PEF Other Savoy Exp ISOP OU</t>
  </si>
  <si>
    <t>PEF Other Savoy Exp Other OU</t>
  </si>
  <si>
    <t>PEF Other Savoy Exp SEEM</t>
  </si>
  <si>
    <t>PEF Other Yates Maintenance VS - 303</t>
  </si>
  <si>
    <t>303.1 INTANGIBLE PLANT - 10 YEAR (ENABLE)</t>
  </si>
  <si>
    <t xml:space="preserve">PEF Grid Solutions Advanced DMS Dec 21 VS </t>
  </si>
  <si>
    <t>303.2 INTANGIBLE PLANT - 15 YEAR</t>
  </si>
  <si>
    <t>PEF Customer Connect Sept 2021 15 yr VS</t>
  </si>
  <si>
    <t>Elec - Other Production Plant</t>
  </si>
  <si>
    <t>341 STRUCTURES AND IMPROVEMENTS</t>
  </si>
  <si>
    <t>PEF Fossil Hydro Maintenance Bartow CC BG-341</t>
  </si>
  <si>
    <t>Bartow CC</t>
  </si>
  <si>
    <t>PEF Fossil Hydro Maintenance Bartow Other BG-341</t>
  </si>
  <si>
    <t>PEF Fossil Hydro Maintenance Citrus CC BA-341</t>
  </si>
  <si>
    <t>CITRUS CC</t>
  </si>
  <si>
    <t>PEF Fossil Hydro Maintenance Citrus Other BG-341</t>
  </si>
  <si>
    <t>PEF Fossil Hydro Maintenance Debary 7-10 BG-341</t>
  </si>
  <si>
    <t>Debary CT New</t>
  </si>
  <si>
    <t>PEF Fossil Hydro Maintenance Debary BG-341</t>
  </si>
  <si>
    <t>PEF Fossil Hydro Maintenance Hines 1 BG-341</t>
  </si>
  <si>
    <t>Hines 1</t>
  </si>
  <si>
    <t>PEF Fossil Hydro Maintenance Hines 1 Other BG-341</t>
  </si>
  <si>
    <t>PEF Fossil Hydro Maintenance Hines 2 BG-341</t>
  </si>
  <si>
    <t>Hines 2</t>
  </si>
  <si>
    <t>PEF Fossil Hydro Maintenance Hines 2 Other BG-341</t>
  </si>
  <si>
    <t>PEF Fossil Hydro Maintenance Hines 3 BG-341</t>
  </si>
  <si>
    <t>Hines 3</t>
  </si>
  <si>
    <t>PEF Fossil Hydro Maintenance Hines 3 Other BG-341</t>
  </si>
  <si>
    <t>PEF Fossil Hydro Maintenance Hines 4 BG-341</t>
  </si>
  <si>
    <t>Hines 4</t>
  </si>
  <si>
    <t>PEF Fossil Hydro Maintenance Hines 4 Other BG-341</t>
  </si>
  <si>
    <t>PEF Fossil Hydro Maintenance Inter City BG P1-6 341</t>
  </si>
  <si>
    <t>Inter City old P1-6</t>
  </si>
  <si>
    <t>PEF Fossil Hydro Maintenance Inter City BG P11 341</t>
  </si>
  <si>
    <t>Inter City P11</t>
  </si>
  <si>
    <t>PEF Fossil Hydro Maintenance Inter City BG P12-14 341</t>
  </si>
  <si>
    <t>Inter City P12-14</t>
  </si>
  <si>
    <t>PEF Fossil Hydro Maintenance Inter City BG P7-10 341</t>
  </si>
  <si>
    <t>Inter City New P7-10</t>
  </si>
  <si>
    <t>PEF Fossil Hydro Maintenance Osprey BG-341</t>
  </si>
  <si>
    <t>Osprey</t>
  </si>
  <si>
    <t>PEF Fossil Hydro Maintenance Suwannee BG-341</t>
  </si>
  <si>
    <t>Suwannee</t>
  </si>
  <si>
    <t>PEF Fossil Hydro Maintenance Tiger Bay BG-341</t>
  </si>
  <si>
    <t>Tiger Bay CC</t>
  </si>
  <si>
    <t>PEF Fossil Hydro Maintenance Univ of Florida BG-341</t>
  </si>
  <si>
    <t>University of Florida CT</t>
  </si>
  <si>
    <t>PEF RRE Maint Bartow CT 1&amp;3 BG-341</t>
  </si>
  <si>
    <t>Bartow CT 1&amp;3</t>
  </si>
  <si>
    <t>PEF RRE Maint Bartow CT 2&amp;4 BG-341</t>
  </si>
  <si>
    <t>Bartow CT 2&amp;4</t>
  </si>
  <si>
    <t>342 FUEL HOLDERS, PRODUCTS, AND ACCESSORIES</t>
  </si>
  <si>
    <t>PEF Fossil Hydro Maintenance Bartow CC BG-342</t>
  </si>
  <si>
    <t>PEF Fossil Hydro Maintenance Bartow Other BG-342</t>
  </si>
  <si>
    <t>PEF Fossil Hydro Maintenance Citrus CC BA</t>
  </si>
  <si>
    <t>PEF Fossil Hydro Maintenance Citrus CC BA-342</t>
  </si>
  <si>
    <t>PEF Fossil Hydro Maintenance Citrus Other BG-342</t>
  </si>
  <si>
    <t>PEF Fossil Hydro Maintenance Debary 7-10 BG-342</t>
  </si>
  <si>
    <t>PEF Fossil Hydro Maintenance Debary BG-342</t>
  </si>
  <si>
    <t>PEF Fossil Hydro Maintenance Hines 1 BG-342</t>
  </si>
  <si>
    <t>PEF Fossil Hydro Maintenance Hines 1 Other BG-342</t>
  </si>
  <si>
    <t>PEF Fossil Hydro Maintenance Hines 2 BG-342</t>
  </si>
  <si>
    <t>PEF Fossil Hydro Maintenance Hines 2 Other BG-342</t>
  </si>
  <si>
    <t>PEF Fossil Hydro Maintenance Hines 3 BG-342</t>
  </si>
  <si>
    <t>PEF Fossil Hydro Maintenance Hines 3 Other BG-342</t>
  </si>
  <si>
    <t>PEF Fossil Hydro Maintenance Hines 4 BG-342</t>
  </si>
  <si>
    <t>PEF Fossil Hydro Maintenance Hines 4 Other BG-342</t>
  </si>
  <si>
    <t>PEF Fossil Hydro Maintenance Inter City BG P1-6 342</t>
  </si>
  <si>
    <t>PEF Fossil Hydro Maintenance Inter City BG P11 342</t>
  </si>
  <si>
    <t>PEF Fossil Hydro Maintenance Inter City BG P12-14 342</t>
  </si>
  <si>
    <t>PEF Fossil Hydro Maintenance Inter City BG P7-10 342</t>
  </si>
  <si>
    <t>PEF Fossil Hydro Maintenance Osprey BG-342</t>
  </si>
  <si>
    <t>PEF Fossil Hydro Maintenance Suwannee BG-342</t>
  </si>
  <si>
    <t>PEF Fossil Hydro Maintenance Tiger Bay BG-342</t>
  </si>
  <si>
    <t>PEF Fossil Hydro Maintenance Univ of Florida BG-342</t>
  </si>
  <si>
    <t>PEF RRE Maint Bartow CT 1&amp;3 BG-342</t>
  </si>
  <si>
    <t>PEF RRE Maint Bartow CT 2&amp;4 BG-342</t>
  </si>
  <si>
    <t>343 PRIME MOVERS</t>
  </si>
  <si>
    <t>PEF Fossil Hydro Maint Rotables Bartow CC BG</t>
  </si>
  <si>
    <t>PEF Fossil Hydro Maint Rotables Citrus 1&amp;2 BG</t>
  </si>
  <si>
    <t>PEF Fossil Hydro Maint Rotables Hines 4 BG</t>
  </si>
  <si>
    <t>PEF Fossil Hydro Maint Rotables IC 7-10 BG</t>
  </si>
  <si>
    <t>PEF Fossil Hydro Maintenance Bartow CC BG-343</t>
  </si>
  <si>
    <t>PEF Fossil Hydro Maintenance Bartow Other BG-343</t>
  </si>
  <si>
    <t>PEF Fossil Hydro Maintenance Citrus CC BA-343</t>
  </si>
  <si>
    <t>PEF Fossil Hydro Maintenance Citrus Other BG-343</t>
  </si>
  <si>
    <t>PEF Fossil Hydro Maintenance Debary 7-10 BG-343</t>
  </si>
  <si>
    <t>PEF Fossil Hydro Maintenance Debary BG-343</t>
  </si>
  <si>
    <t>PEF Fossil Hydro Maintenance Hines 1 BG-343</t>
  </si>
  <si>
    <t>PEF Fossil Hydro Maintenance Hines 1 Other BG-343</t>
  </si>
  <si>
    <t>PEF Fossil Hydro Maintenance Hines 2 BG-343</t>
  </si>
  <si>
    <t>PEF Fossil Hydro Maintenance Hines 2 Other BG-343</t>
  </si>
  <si>
    <t>PEF Fossil Hydro Maintenance Hines 3 BG-343</t>
  </si>
  <si>
    <t>PEF Fossil Hydro Maintenance Hines 3 Other BG-343</t>
  </si>
  <si>
    <t>PEF Fossil Hydro Maintenance Hines 4 BG-343</t>
  </si>
  <si>
    <t>PEF Fossil Hydro Maintenance Hines 4 Other BG-343</t>
  </si>
  <si>
    <t>PEF Fossil Hydro Maintenance Inter City BG P1-6 343</t>
  </si>
  <si>
    <t>PEF Fossil Hydro Maintenance Inter City BG P11 343</t>
  </si>
  <si>
    <t>PEF Fossil Hydro Maintenance Inter City BG P12-14 343</t>
  </si>
  <si>
    <t>PEF Fossil Hydro Maintenance Inter City BG P7-10 343</t>
  </si>
  <si>
    <t>PEF Fossil Hydro Maintenance Osprey BG-343</t>
  </si>
  <si>
    <t>PEF Fossil Hydro Maintenance Suwannee BG-343</t>
  </si>
  <si>
    <t>PEF Fossil Hydro Maintenance Tiger Bay BG-343</t>
  </si>
  <si>
    <t>PEF Fossil Hydro Maintenance Univ of Florida BG-343</t>
  </si>
  <si>
    <t>PEF RRE Maint Bartow CT 1&amp;3 BG-343</t>
  </si>
  <si>
    <t>PEF RRE Maint Bartow CT 2&amp;4 BG-343</t>
  </si>
  <si>
    <t>344 GENERATORS</t>
  </si>
  <si>
    <t>PEF Fossil Hydro Maintenance Bartow CC BG</t>
  </si>
  <si>
    <t>PEF Fossil Hydro Maintenance Bartow CC BG-344</t>
  </si>
  <si>
    <t>PEF Fossil Hydro Maintenance Bartow Other BG-344</t>
  </si>
  <si>
    <t>PEF Fossil Hydro Maintenance Citrus CC BA-344</t>
  </si>
  <si>
    <t>PEF Fossil Hydro Maintenance Citrus Other BG-344</t>
  </si>
  <si>
    <t>PEF Fossil Hydro Maintenance Debary 7-10 BG-344</t>
  </si>
  <si>
    <t>PEF Fossil Hydro Maintenance Debary BG-344</t>
  </si>
  <si>
    <t>PEF Fossil Hydro Maintenance Hines 1 BG-344</t>
  </si>
  <si>
    <t>PEF Fossil Hydro Maintenance Hines 1 Other BG-344</t>
  </si>
  <si>
    <t>PEF Fossil Hydro Maintenance Hines 2 BG-344</t>
  </si>
  <si>
    <t>PEF Fossil Hydro Maintenance Hines 2 Other BG-344</t>
  </si>
  <si>
    <t>PEF Fossil Hydro Maintenance Hines 3 BG-344</t>
  </si>
  <si>
    <t>PEF Fossil Hydro Maintenance Hines 3 Other BG-344</t>
  </si>
  <si>
    <t>PEF Fossil Hydro Maintenance Hines 4 BG-344</t>
  </si>
  <si>
    <t>PEF Fossil Hydro Maintenance Hines 4 Other BG-344</t>
  </si>
  <si>
    <t>PEF Fossil Hydro Maintenance Inter City BG P1-6 344</t>
  </si>
  <si>
    <t>PEF Fossil Hydro Maintenance Inter City BG P11 344</t>
  </si>
  <si>
    <t>PEF Fossil Hydro Maintenance Inter City BG P12-14 344</t>
  </si>
  <si>
    <t>PEF Fossil Hydro Maintenance Inter City BG P7-10 344</t>
  </si>
  <si>
    <t>PEF Fossil Hydro Maintenance Osprey BG-344</t>
  </si>
  <si>
    <t>PEF Fossil Hydro Maintenance Suwannee BG-344</t>
  </si>
  <si>
    <t>PEF Fossil Hydro Maintenance Tiger Bay BG-344</t>
  </si>
  <si>
    <t>PEF Fossil Hydro Maintenance Univ of Florida BG-344</t>
  </si>
  <si>
    <t>PEF RRE Maint Bartow CT 1&amp;3 BG-344</t>
  </si>
  <si>
    <t>PEF RRE Maint Bartow CT 2&amp;4 BG-344</t>
  </si>
  <si>
    <t>345 ACCESSORY ELECTRIC EQUIPMENT</t>
  </si>
  <si>
    <t>PEF Fossil Hydro Maintenance Bartow CC BG-345</t>
  </si>
  <si>
    <t>PEF Fossil Hydro Maintenance Bartow Other BG-345</t>
  </si>
  <si>
    <t>PEF Fossil Hydro Maintenance Citrus CC BA-345</t>
  </si>
  <si>
    <t>PEF Fossil Hydro Maintenance Citrus Other BG-345</t>
  </si>
  <si>
    <t>PEF Fossil Hydro Maintenance Debary 7-10 BG-345</t>
  </si>
  <si>
    <t>PEF Fossil Hydro Maintenance Debary BG-345</t>
  </si>
  <si>
    <t>PEF Fossil Hydro Maintenance Hines 1 BG</t>
  </si>
  <si>
    <t>PEF Fossil Hydro Maintenance Hines 1 BG-345</t>
  </si>
  <si>
    <t>PEF Fossil Hydro Maintenance Hines 1 Other BG-345</t>
  </si>
  <si>
    <t>PEF Fossil Hydro Maintenance Hines 2 BG-345</t>
  </si>
  <si>
    <t>PEF Fossil Hydro Maintenance Hines 2 Other BG-345</t>
  </si>
  <si>
    <t>PEF Fossil Hydro Maintenance Hines 3 BG-345</t>
  </si>
  <si>
    <t>PEF Fossil Hydro Maintenance Hines 3 Other BG-345</t>
  </si>
  <si>
    <t>PEF Fossil Hydro Maintenance Hines 4 BG-345</t>
  </si>
  <si>
    <t>PEF Fossil Hydro Maintenance Hines 4 Other BG-345</t>
  </si>
  <si>
    <t>PEF Fossil Hydro Maintenance Inter City BG P1-6 345</t>
  </si>
  <si>
    <t>PEF Fossil Hydro Maintenance Inter City BG P11 345</t>
  </si>
  <si>
    <t>PEF Fossil Hydro Maintenance Inter City BG P12-14 345</t>
  </si>
  <si>
    <t>PEF Fossil Hydro Maintenance Inter City BG P7-10 345</t>
  </si>
  <si>
    <t>PEF Fossil Hydro Maintenance Osprey BG-345</t>
  </si>
  <si>
    <t>PEF Fossil Hydro Maintenance Suwannee BG-345</t>
  </si>
  <si>
    <t>PEF Fossil Hydro Maintenance Tiger Bay BG-345</t>
  </si>
  <si>
    <t>PEF Fossil Hydro Maintenance Univ of Florida BG-345</t>
  </si>
  <si>
    <t>PEF RRE Maint Bartow CT 1&amp;3 BG-345</t>
  </si>
  <si>
    <t>PEF RRE Maint Bartow CT 2&amp;4 BG-345</t>
  </si>
  <si>
    <t>346 MISC. POWER PLANT EQUIPMENT</t>
  </si>
  <si>
    <t>PEF Fossil Hydro Maintenance Bartow CC BG-346</t>
  </si>
  <si>
    <t>PEF Fossil Hydro Maintenance Bartow Other BG-346</t>
  </si>
  <si>
    <t>PEF Fossil Hydro Maintenance Citrus CC BA-346</t>
  </si>
  <si>
    <t>PEF Fossil Hydro Maintenance Citrus Other BG-346</t>
  </si>
  <si>
    <t>PEF Fossil Hydro Maintenance Debary 7-10 BG-346</t>
  </si>
  <si>
    <t>PEF Fossil Hydro Maintenance Debary BG-346</t>
  </si>
  <si>
    <t>PEF Fossil Hydro Maintenance Hines 2 BG-346</t>
  </si>
  <si>
    <t>PEF Fossil Hydro Maintenance Hines 2 Other BG-346</t>
  </si>
  <si>
    <t>PEF Fossil Hydro Maintenance Hines 3 BG</t>
  </si>
  <si>
    <t>PEF Fossil Hydro Maintenance Hines 3 BG-346</t>
  </si>
  <si>
    <t>PEF Fossil Hydro Maintenance Hines 3 Other BG-346</t>
  </si>
  <si>
    <t>PEF Fossil Hydro Maintenance Hines 4 BG-346</t>
  </si>
  <si>
    <t>PEF Fossil Hydro Maintenance Hines 4 Other BG-346</t>
  </si>
  <si>
    <t>PEF Fossil Hydro Maintenance Inter City BG P1-6 346</t>
  </si>
  <si>
    <t>PEF Fossil Hydro Maintenance Inter City BG P11 346</t>
  </si>
  <si>
    <t>PEF Fossil Hydro Maintenance Inter City BG P12-14 346</t>
  </si>
  <si>
    <t>PEF Fossil Hydro Maintenance Inter City BG P7-10 346</t>
  </si>
  <si>
    <t>PEF Fossil Hydro Maintenance Osprey BG</t>
  </si>
  <si>
    <t>PEF Fossil Hydro Maintenance Osprey BG-346</t>
  </si>
  <si>
    <t>PEF Fossil Hydro Maintenance Suwannee BG-346</t>
  </si>
  <si>
    <t>PEF Fossil Hydro Maintenance Tiger Bay BG-346</t>
  </si>
  <si>
    <t>PEF Fossil Hydro Maintenance Univ of Florida BG-346</t>
  </si>
  <si>
    <t>PEF RRE Maint Bartow CT 1&amp;3 BG-346</t>
  </si>
  <si>
    <t>PEF RRE Maint Bartow CT 2&amp;4 BG</t>
  </si>
  <si>
    <t>PEF RRE Maint Bartow CT 2&amp;4 BG-346</t>
  </si>
  <si>
    <t>346.0 SYSTEM ASSETS</t>
  </si>
  <si>
    <t>PEF Fossil Hydro Maintenance Hines 1 BG-346</t>
  </si>
  <si>
    <t>PEF Fossil Hydro Maintenance Hines 1 Other BG-346</t>
  </si>
  <si>
    <t>361 STRUCTURES</t>
  </si>
  <si>
    <t>PEF Grid Solutions Communication Monthly RR</t>
  </si>
  <si>
    <t xml:space="preserve">PEF Grid Solutions Communications Quarterly RR </t>
  </si>
  <si>
    <t>PEF RRE Maint Maint VS-343</t>
  </si>
  <si>
    <t>~</t>
  </si>
  <si>
    <t>PEF Fossil Hydro Maint Rotables Debary 7-10 BG</t>
  </si>
  <si>
    <t>PEF Fossil Hydro Maint Rotables IC 12-14 BG</t>
  </si>
  <si>
    <t>Elec - Production Solar</t>
  </si>
  <si>
    <t>344 SOLAR GENERATORS</t>
  </si>
  <si>
    <t>PEF Fossil Hydro Reg Solar - 344</t>
  </si>
  <si>
    <t>Charlie Creek Solar</t>
  </si>
  <si>
    <t>TBD</t>
  </si>
  <si>
    <t>PEF Solar 2018 - Hamilton</t>
  </si>
  <si>
    <t>Hamilton Solar</t>
  </si>
  <si>
    <t>PEF Solar Growth 2022 BY - Hardeetown 344</t>
  </si>
  <si>
    <t>PEF Solar Growth 2023 BY - Bay Ranch 344</t>
  </si>
  <si>
    <t>PEF Solar Growth 2023 BY - Hildreth 344</t>
  </si>
  <si>
    <t>PEF Solar Growth 2023 BY- High Springs 344</t>
  </si>
  <si>
    <t>PEF Solar Growth 2024 BY - Falmouth</t>
  </si>
  <si>
    <t>PEF Solar Growth 2024 BY - Mule Creek</t>
  </si>
  <si>
    <t>PEF Solar Growth 2024 BY - Spring Ridge</t>
  </si>
  <si>
    <t>PEF Solar Growth 2024 BY - Winquepin</t>
  </si>
  <si>
    <t>PEF Vision FL 2023 - Hines Floating</t>
  </si>
  <si>
    <t>Elec - Steam Production Plant</t>
  </si>
  <si>
    <t>311 STRUCTURES &amp; IMPROVEMENTS</t>
  </si>
  <si>
    <t>PEF Fossil Hydro Maintenance Anclote BA-311</t>
  </si>
  <si>
    <t>Anclote Steam</t>
  </si>
  <si>
    <t>PEF Fossil Hydro Maintenance Anclote Other BA-311</t>
  </si>
  <si>
    <t>PEF Fossil Hydro Maintenance CR 4&amp;5-311</t>
  </si>
  <si>
    <t>Crystal River 4&amp;5</t>
  </si>
  <si>
    <t>PEF Fossil Hydro Maintenance Crystal River Other BA-311</t>
  </si>
  <si>
    <t>312 BOILER PLANT EQUIPMENT</t>
  </si>
  <si>
    <t>PEF Ash Strategy ABSAT</t>
  </si>
  <si>
    <t>PEF Ash Strategy ECRC Crystal River ABSAT B2</t>
  </si>
  <si>
    <t>PEF Fossil Hydro Maintenance Anclote BA-312</t>
  </si>
  <si>
    <t>PEF Fossil Hydro Maintenance Anclote Other BA-312</t>
  </si>
  <si>
    <t>PEF Fossil Hydro Maintenance CR 4&amp;5-312</t>
  </si>
  <si>
    <t>PEF Fossil Hydro Maintenance Crystal River Other BA-312</t>
  </si>
  <si>
    <t>314 TURBOGENERATOR UNITS</t>
  </si>
  <si>
    <t>PEF Fossil Hydro Maintenance Anclote BA-314</t>
  </si>
  <si>
    <t>PEF Fossil Hydro Maintenance Anclote Other BA-314</t>
  </si>
  <si>
    <t>PEF Fossil Hydro Maintenance CR 4&amp;5-314</t>
  </si>
  <si>
    <t>PEF Fossil Hydro Maintenance Crystal River Other BA-314</t>
  </si>
  <si>
    <t>315 ACCESSORY ELECTRIC EQUIPMENT</t>
  </si>
  <si>
    <t>PEF Fossil Hydro Maintenance Anclote BA-315</t>
  </si>
  <si>
    <t>PEF Fossil Hydro Maintenance Anclote Other BA-315</t>
  </si>
  <si>
    <t>PEF Fossil Hydro Maintenance CR 4&amp;5-315</t>
  </si>
  <si>
    <t>PEF Fossil Hydro Maintenance Crystal River Other BA-315</t>
  </si>
  <si>
    <t>316.1 MISC POWER PLANT EQUIPMENT</t>
  </si>
  <si>
    <t>PEF Fossil Hydro Maintenance Anclote BA-316.1</t>
  </si>
  <si>
    <t>PEF Fossil Hydro Maintenance Anclote Other BA-316.1</t>
  </si>
  <si>
    <t>PEF Fossil Hydro Maintenance CR 4&amp;5-316.1</t>
  </si>
  <si>
    <t>PEF Fossil Hydro Maintenance Crystal River Other BA-316.1</t>
  </si>
  <si>
    <t>Elec - Transmission Plant</t>
  </si>
  <si>
    <t>350.1 TRANSMISSION EASEMENTS</t>
  </si>
  <si>
    <t>PEF Transmission Expansion EE 2023</t>
  </si>
  <si>
    <t>PEF Transmission Expansion EE 2024</t>
  </si>
  <si>
    <t>PEF Transmission Expansion EE JUL 2024</t>
  </si>
  <si>
    <t>PEF Transmission Expansion EE_DeLand West to Dona Vista</t>
  </si>
  <si>
    <t>PEF Transmission Expansion EE_Ross Prairie-Shaw</t>
  </si>
  <si>
    <t>353.1 STATION EQUIPMENT</t>
  </si>
  <si>
    <t>PEF OthJamil_Network Upgrades_Solar</t>
  </si>
  <si>
    <t>PEF Transmission Expansion FF Brookridge Bank &amp; Spare</t>
  </si>
  <si>
    <t>PEF Transmission Expansion FF Powerline to Williston</t>
  </si>
  <si>
    <t>PEF Transmission Expansion FF Stations</t>
  </si>
  <si>
    <t>PEF Transmission Expansion FF Stations - Keystone Sub</t>
  </si>
  <si>
    <t>PEF Transmission Expansion FF Stations - Williston Sub</t>
  </si>
  <si>
    <t>PEF Transmission Maintenance FF</t>
  </si>
  <si>
    <t>PEF Transmission Maintenance FF SPP</t>
  </si>
  <si>
    <t>PEF Transmission Maintenance FF_PS 2025</t>
  </si>
  <si>
    <t>PEF Transmission Maintenance FF_PS NOV 2024</t>
  </si>
  <si>
    <t>PEF Transmission Maintenance FF_STIP</t>
  </si>
  <si>
    <t>353.2 ENERGY CONTROL CENTER</t>
  </si>
  <si>
    <t>PEF Transmission Maintenance SA 2024-2025</t>
  </si>
  <si>
    <t>PEF Transmission Maintenance SA System Control Center</t>
  </si>
  <si>
    <t>355 POLES AND FIXTURES</t>
  </si>
  <si>
    <t>PEF Transmission Expansion GG 40th Street to 16th Street 355</t>
  </si>
  <si>
    <t>PEF Transmission Expansion GG Crystal River to Bronson 355</t>
  </si>
  <si>
    <t>PEF Transmission Expansion GG Ft White-Perry 355</t>
  </si>
  <si>
    <t>PEF Transmission Expansion GG Lake Talquin-Brickyard  355</t>
  </si>
  <si>
    <t>PEF Transmission Expansion GG Lines - Osprey to Kathleen 355</t>
  </si>
  <si>
    <t>PEF Transmission Expansion GG Lines 355</t>
  </si>
  <si>
    <t>PEF Transmission Expansion GG Lines Osprey Plant-Haines City 355</t>
  </si>
  <si>
    <t>PEF Transmission Expansion GG New Cust 355</t>
  </si>
  <si>
    <t>PEF Transmission Expansion GG Powerline to Holder 355</t>
  </si>
  <si>
    <t>PEF Transmission Expansion GG Rio Pinar to Econ to Winter Park East  355</t>
  </si>
  <si>
    <t>PEF Transmission Expansion GG Silver Springs to Martin West 355</t>
  </si>
  <si>
    <t>PEF Transmission Maintenance GG 355</t>
  </si>
  <si>
    <t>PEF Transmission Maintenance GG_SPP 355</t>
  </si>
  <si>
    <t>PEF Transmission Maintenance GG_SPP Veg 355</t>
  </si>
  <si>
    <t>356 OVERHEAD CONDUCTOR</t>
  </si>
  <si>
    <t>PEF Grid Solutions Transmission GG</t>
  </si>
  <si>
    <t>PEF Transmission Expansion GG 40th Street to 16th Street 356</t>
  </si>
  <si>
    <t>PEF Transmission Expansion GG Capacity</t>
  </si>
  <si>
    <t>PEF Transmission Expansion GG Crystal River to Bronson 356</t>
  </si>
  <si>
    <t>PEF Transmission Expansion GG Ft White-Perry</t>
  </si>
  <si>
    <t>PEF Transmission Expansion GG Ft White-Perry 356</t>
  </si>
  <si>
    <t xml:space="preserve">PEF Transmission Expansion GG Lake Talquin-Brickyard </t>
  </si>
  <si>
    <t>PEF Transmission Expansion GG Lake Talquin-Brickyard  356</t>
  </si>
  <si>
    <t>PEF Transmission Expansion GG Lines</t>
  </si>
  <si>
    <t>PEF Transmission Expansion GG Lines - New River - Wire Rd</t>
  </si>
  <si>
    <t>PEF Transmission Expansion GG Lines - Osprey to Kathleen</t>
  </si>
  <si>
    <t>PEF Transmission Expansion GG Lines - Osprey to Kathleen 356</t>
  </si>
  <si>
    <t>PEF Transmission Expansion GG Lines 356</t>
  </si>
  <si>
    <t>PEF Transmission Expansion GG Lines Osprey Plant-Haines City 356</t>
  </si>
  <si>
    <t>PEF Transmission Expansion GG New Cust 356</t>
  </si>
  <si>
    <t>PEF Transmission Expansion GG Powerline to Holder 356</t>
  </si>
  <si>
    <t xml:space="preserve">PEF Transmission Expansion GG Rio Pinar to Econ to Winter Park East </t>
  </si>
  <si>
    <t>PEF Transmission Expansion GG Rio Pinar to Econ to Winter Park East  356</t>
  </si>
  <si>
    <t>PEF Transmission Expansion GG Silver Springs to Martin West 356</t>
  </si>
  <si>
    <t>PEF Transmission Maintenance GG</t>
  </si>
  <si>
    <t>PEF Transmission Maintenance GG 356</t>
  </si>
  <si>
    <t>PEF Transmission Maintenance GG_SPP 356</t>
  </si>
  <si>
    <t>PEF Transmission Maintenance GG_SPP Veg 356</t>
  </si>
  <si>
    <t>End Bal: CWIP</t>
  </si>
  <si>
    <t>PEF Solar Growth Battery BY - 2024 Dixie County</t>
  </si>
  <si>
    <t>PEF Solar Growth Battery BY - Jennings</t>
  </si>
  <si>
    <t>PEF Solar Growth Battery BY - Micanopy</t>
  </si>
  <si>
    <t>PEF Solar Growth Battery BY - Trenton</t>
  </si>
  <si>
    <t>PEF Vision FL 2024 - UCF Research</t>
  </si>
  <si>
    <t>PEF IGS Exp Other OU</t>
  </si>
  <si>
    <t>PEF Distribution Expansion Field Ops IK Capacity-362</t>
  </si>
  <si>
    <t>PEF Distribution_IK_SubOpt_2025-364</t>
  </si>
  <si>
    <t>PEF Distribution_IK_SubOpt_GridMod_SPP_2025-364</t>
  </si>
  <si>
    <t>PEF Distribution_IK_SubOpt_SPP_2025-364</t>
  </si>
  <si>
    <t>PEF Distribution_IK_SubOpt_SPP_Annual-364</t>
  </si>
  <si>
    <t>PEF Distribution_IK_SubOpt_2025-365</t>
  </si>
  <si>
    <t>PEF Distribution_IK_SubOpt_GridMod_SPP_2025-365</t>
  </si>
  <si>
    <t>PEF Distribution_IK_SubOpt_SPP_2025-365</t>
  </si>
  <si>
    <t>PEF Distribution_IK_SubOpt_SPP_Annual-365</t>
  </si>
  <si>
    <t>PEF Grid Solutions Circuit Reliability IK</t>
  </si>
  <si>
    <t>PEF Grid Solutions Self Optimizing Monthly IK</t>
  </si>
  <si>
    <t>PEF Grid Solutions Targeted Undergrounding Qtrly IK</t>
  </si>
  <si>
    <t>PEF Distribution_IK_SPP_Annual-368</t>
  </si>
  <si>
    <t>PEF Distribution_IK_SubOpt_2025-368</t>
  </si>
  <si>
    <t>PEF Distribution_IK_SubOpt_GridMod_SPP_2025-368</t>
  </si>
  <si>
    <t>PEF Distribution_IK_SubOpt_SPP_2025-368</t>
  </si>
  <si>
    <t>PEF Distribution_IK_SubOpt_SPP_Annual-368</t>
  </si>
  <si>
    <t>371 INSTALL ON CUST. PREM.</t>
  </si>
  <si>
    <t>PEF IGS Exp Electrification OU</t>
  </si>
  <si>
    <t>PEF IGS Exp Electrification OU_L2</t>
  </si>
  <si>
    <t>397 COMMUNICATIONS EQUIPMENT</t>
  </si>
  <si>
    <t>PEF Distribution Smart Grid - Infrastructure</t>
  </si>
  <si>
    <t>PEF Grid Solutions Maintenance Grid Mod VS</t>
  </si>
  <si>
    <t>PEF Nuclear Maintenance</t>
  </si>
  <si>
    <t>Elec - Nuclear</t>
  </si>
  <si>
    <t>999.9 UNASSIGNED</t>
  </si>
  <si>
    <t>PEF Nuclear New Gen COLA</t>
  </si>
  <si>
    <t>Levy Nuclear</t>
  </si>
  <si>
    <t>NUCLEAR</t>
  </si>
  <si>
    <t>PEF Fossil Hydro Maintenance Bartow CT BG</t>
  </si>
  <si>
    <t>Bartow CT</t>
  </si>
  <si>
    <t>PEF Fossil Hydro Maintenance Bartow CT BG-341</t>
  </si>
  <si>
    <t>PEF Solar Perry Maint - 344</t>
  </si>
  <si>
    <t>Perry Solar</t>
  </si>
  <si>
    <t>PEF Solar - Transmission</t>
  </si>
  <si>
    <t>PEF Solar Growth 2021 Santa Fe</t>
  </si>
  <si>
    <t>Santa Fe Solar</t>
  </si>
  <si>
    <t>PEF Solar Growth 2022 BY - Dolphin</t>
  </si>
  <si>
    <t>PEF Solar Growth 2022 BY - Fort Green 344</t>
  </si>
  <si>
    <t>PEF Solar Growth 2024 BY 344</t>
  </si>
  <si>
    <t>PEF Solar Growth 2025 BY 344</t>
  </si>
  <si>
    <t>PEF Solar Growth 2026 BY 344</t>
  </si>
  <si>
    <t>PEF Solar Lake Placid Maint - 344</t>
  </si>
  <si>
    <t>Lake Placid Solar</t>
  </si>
  <si>
    <t>PEF Fossil Hydro Maintenance CR Common BA</t>
  </si>
  <si>
    <t>Crystal River Coal</t>
  </si>
  <si>
    <t>352 STRUCTURES</t>
  </si>
  <si>
    <t>PEF Transmission Major Projects CC 2018</t>
  </si>
  <si>
    <t xml:space="preserve">PEF Grid Solutions Transmission FF </t>
  </si>
  <si>
    <t>PEF Transmission Expansion FF  Tallahassee</t>
  </si>
  <si>
    <t>PEF Transmission Expansion FF - New County</t>
  </si>
  <si>
    <t xml:space="preserve">PEF Transmission Expansion FF American Cement-Bushnell East </t>
  </si>
  <si>
    <t>PEF Transmission Expansion FF Bayboro_TGIP</t>
  </si>
  <si>
    <t>PEF Transmission Expansion FF Stations - Mondon Hill</t>
  </si>
  <si>
    <t>PEF Transmission Maintenance FF_PS NOV 2025</t>
  </si>
  <si>
    <t>354 TOWERS AND FIXTURES</t>
  </si>
  <si>
    <t>PEF Transmission Maintenance GG_SPP 354</t>
  </si>
  <si>
    <t>PEF Transmission Expansion GG - Disston to Largo 355</t>
  </si>
  <si>
    <t>PEF Transmission Expansion GG Archer to Williston 355</t>
  </si>
  <si>
    <t>PEF Transmission Expansion GG Baker Tap to Miccosukee Tap 355</t>
  </si>
  <si>
    <t>PEF Transmission Expansion GG Bithlo to Lockwood 355</t>
  </si>
  <si>
    <t>PEF Transmission Expansion GG Crawfordville to Carrabelle 355</t>
  </si>
  <si>
    <t>PEF Transmission Expansion GG Disston to 40th Street  355</t>
  </si>
  <si>
    <t>PEF Transmission Expansion GG Eustis to Eustis South 355</t>
  </si>
  <si>
    <t>PEF Transmission Expansion GG Ginnie to Haile Tap 355</t>
  </si>
  <si>
    <t>PEF Transmission Expansion GG Haines City East-Green Island 355</t>
  </si>
  <si>
    <t>PEF Transmission Expansion GG Martin West to Williston 355</t>
  </si>
  <si>
    <t>PEF Transmission Expansion GG New Source to Alachua 355</t>
  </si>
  <si>
    <t>PEF Transmission Expansion GG Waukeenah 355</t>
  </si>
  <si>
    <t>PEF Transmission Maintenance GG CFK Anchor_Guy 355</t>
  </si>
  <si>
    <t>PEF Transmission Maintenance GG_SPP</t>
  </si>
  <si>
    <t>PEF Transmission Expansion GG - Disston to Largo 356</t>
  </si>
  <si>
    <t>PEF Transmission Expansion GG Archer to Williston 356</t>
  </si>
  <si>
    <t>PEF Transmission Expansion GG Baker Tap to Miccosukee Tap 356</t>
  </si>
  <si>
    <t>PEF Transmission Expansion GG Bithlo to Lockwood</t>
  </si>
  <si>
    <t>PEF Transmission Expansion GG Bithlo to Lockwood 356</t>
  </si>
  <si>
    <t xml:space="preserve">PEF Transmission Expansion GG Disston to 40th Street </t>
  </si>
  <si>
    <t>PEF Transmission Expansion GG Disston to 40th Street  356</t>
  </si>
  <si>
    <t>PEF Transmission Expansion GG Eustis to Eustis South 356</t>
  </si>
  <si>
    <t>PEF Transmission Expansion GG Ginnie to Haile Tap 356</t>
  </si>
  <si>
    <t>PEF Transmission Expansion GG Ginnie-Bell-Dempsey</t>
  </si>
  <si>
    <t>PEF Transmission Expansion GG Haines City East-Green Island 356</t>
  </si>
  <si>
    <t>PEF Transmission Expansion GG Lines - Deland W - Dona Vista</t>
  </si>
  <si>
    <t>PEF Transmission Expansion GG Martin West to Williston 356</t>
  </si>
  <si>
    <t>PEF Transmission Expansion GG New Source to Alachua 356</t>
  </si>
  <si>
    <t>PEF Transmission Expansion GG Waukeenah 356</t>
  </si>
  <si>
    <t>PEF Transmission Maintenance GG CFK Anchor_Guy 356</t>
  </si>
  <si>
    <t>PPLT: Plant Amount Type</t>
  </si>
  <si>
    <t>FERC Function</t>
  </si>
  <si>
    <t>Model Depr Group</t>
  </si>
  <si>
    <t>CAP B2: Model DEPR Group -&gt; FERC ACCOUNT - PIS of Model Depr Group</t>
  </si>
  <si>
    <t>CAP B2: Model Depr Group -&gt; Generating Plant of Model Depr Group</t>
  </si>
  <si>
    <t>SITE</t>
  </si>
  <si>
    <t>Plant Retirements - Total</t>
  </si>
  <si>
    <t>D DIS 3600-00- LAND&amp;LAND RTS 50226</t>
  </si>
  <si>
    <t>360 DISTRIBUTION LAND &amp; LAND RIGHTS</t>
  </si>
  <si>
    <t>D DIS 361-0-ZZ-STRUCT&amp;IMPROVE-50226</t>
  </si>
  <si>
    <t>D DIS 3620-ZZ-STATION EQUIP-50226</t>
  </si>
  <si>
    <t>D DIS 364-ZZ-POLES,TOWRS&amp;FIXT-50226</t>
  </si>
  <si>
    <t>D DIS 365-0-ZZ-OH CONDUCT&amp;DEV-50226</t>
  </si>
  <si>
    <t>D DIS 366 F3660-ZZ-UG CONDUIT-50226</t>
  </si>
  <si>
    <t>D DIS 367-ZZ-UG CONDUCT&amp;DEV 50226</t>
  </si>
  <si>
    <t>D DIS 368-ZZ-LINE TRANSFORMRS-50226</t>
  </si>
  <si>
    <t>D DIS 369-1-OH SERVICES 50226</t>
  </si>
  <si>
    <t>D DIS 369-2-UG SERVICES-50226</t>
  </si>
  <si>
    <t>D DIS 370-METERS-50226</t>
  </si>
  <si>
    <t>D DIS 371-ZZ-INSTAL CUSTMR PR-50226</t>
  </si>
  <si>
    <t>D DIS 371-ZZ-INSTAL CUSTMR PR-50227</t>
  </si>
  <si>
    <t>D DIS 373-ZZ-STREET LIGHT&amp;SIG-50226</t>
  </si>
  <si>
    <t>D GEN 389 5Z-LAND &amp; LR-50226</t>
  </si>
  <si>
    <t>389 DISTRIBUTION GENERAL PLANT LAND &amp; LAND RIGHTS</t>
  </si>
  <si>
    <t>D GEN 390 5Z-STRUCT &amp; IMPROVE-50220</t>
  </si>
  <si>
    <t>D GEN 390 5Z-STRUCT &amp; IMPROVE-50226</t>
  </si>
  <si>
    <t>D GEN 390 5Z-STRUCT &amp; IMPROVE-50227</t>
  </si>
  <si>
    <t>D GEN 390 6Z-STRUCT &amp; IMPROVE-50220</t>
  </si>
  <si>
    <t>D GEN 390 6Z-STRUCT &amp; IMPROVE-50226</t>
  </si>
  <si>
    <t>D GEN 390 6Z-STRUCT &amp; IMPROVE-50227</t>
  </si>
  <si>
    <t>D GEN 390 7Z-STRUCT&amp;IMPROVE-50220</t>
  </si>
  <si>
    <t>D GEN 390 7Z-STRUCT&amp;IMPROVE-50226</t>
  </si>
  <si>
    <t>D GEN 390 7Z-STRUCT&amp;IMPROVE-50227</t>
  </si>
  <si>
    <t>D GEN 391 4C-COMPUTER EQUIP-50226</t>
  </si>
  <si>
    <t>D GEN 391 4Q-OFFICE EQUIP-50226</t>
  </si>
  <si>
    <t>D GEN 391 5Q-OFFICE EQUIP-50220</t>
  </si>
  <si>
    <t>D GEN 391 6C-COMPUTER EQUIP-50220</t>
  </si>
  <si>
    <t>D GEN 391 6C-COMPUTER EQUIP-50227</t>
  </si>
  <si>
    <t>D GEN 391 6Q-OFFICE EQUIP-50227</t>
  </si>
  <si>
    <t>D GEN 392 -T1- LIGHT TRUCKS-50220</t>
  </si>
  <si>
    <t>D GEN 392 -T2- HEAVY TRUCKS-50220</t>
  </si>
  <si>
    <t>D GEN 392 T3-SPECIAL EQUIP-50220</t>
  </si>
  <si>
    <t>D GEN 392.18 Trailer-50220</t>
  </si>
  <si>
    <t>D GEN 393 5P-PORT HANDLING EQ-50226</t>
  </si>
  <si>
    <t>D GEN 393.01 Forklifts-50220</t>
  </si>
  <si>
    <t>D GEN 394 5A-TOOL,SHOP&amp;GAR EQ-50226</t>
  </si>
  <si>
    <t>D GEN 394 5T-PORT TOOLS-EMBED-50226</t>
  </si>
  <si>
    <t>D GEN 397 4A-COMMUNICA EQ-7-50226</t>
  </si>
  <si>
    <t>D GEN 397 5A-COMMUNICATN EQ-7-50227</t>
  </si>
  <si>
    <t>D GEN 397 5Z- COMMUNICAT EQ-E-50220</t>
  </si>
  <si>
    <t>D GEN 397 7A-COMMUNICATN EQ-7-50222</t>
  </si>
  <si>
    <t>D GEN 398 00-MISC EQUIP-50226</t>
  </si>
  <si>
    <t>398.2 MISCELLANEOUS EQUIPMENT</t>
  </si>
  <si>
    <t>D GEN 398 5I-VINT MISC EQUIP-50220</t>
  </si>
  <si>
    <t>D GEN 398 5I-VINT MISC EQUIP-50226</t>
  </si>
  <si>
    <t>D GEN 398 7I-VINTAGE MISC EQP-50227</t>
  </si>
  <si>
    <t>D GEN 398 EC-ENERGY CONSERV-50226 ECCR</t>
  </si>
  <si>
    <t>398.1 MISCELLANEOUS ECCR</t>
  </si>
  <si>
    <t>D OTH 340-0-00 LAND&amp;LAND RGTS 50222</t>
  </si>
  <si>
    <t>340 OTH PROD SYSTEM LAND &amp; LAND RIGHTS</t>
  </si>
  <si>
    <t>D OTH 341 - HINES #3 50222</t>
  </si>
  <si>
    <t>D OTH 341 - HINES #4 50222</t>
  </si>
  <si>
    <t>D OTH 341 BARTOW 4X1 CC-50222</t>
  </si>
  <si>
    <t>D OTH 341 BARTOW CT U1 U3-50222</t>
  </si>
  <si>
    <t>D OTH 341 CITRUS CC U1&amp;CM-50222</t>
  </si>
  <si>
    <t>Citrus CC</t>
  </si>
  <si>
    <t>D OTH 341 DEBARY (NEW)-50222</t>
  </si>
  <si>
    <t>D OTH 341 DEBARY (OLD)-50222</t>
  </si>
  <si>
    <t>Debary CT Old</t>
  </si>
  <si>
    <t>D OTH 341 HINES #1-50222</t>
  </si>
  <si>
    <t>D OTH 341 HINES #2-50222</t>
  </si>
  <si>
    <t>D OTH 341 INTER CITY 1-6-50222</t>
  </si>
  <si>
    <t>D OTH 341 INTER CITY 11-50222</t>
  </si>
  <si>
    <t>D OTH 341 INTER CITY 7-10-50222</t>
  </si>
  <si>
    <t>D OTH 341 SUWANNEE -50222</t>
  </si>
  <si>
    <t>D OTH 341 TIGER BAY COGEN-50222</t>
  </si>
  <si>
    <t>D OTH 341 UF COGEN-50222</t>
  </si>
  <si>
    <t>D OTH 342 BARTOW-4X1 CC-50222</t>
  </si>
  <si>
    <t>D OTH 342 BARTOW-CT U1 U3-50222</t>
  </si>
  <si>
    <t>D OTH 342 CITRUS CC U1&amp;CM-50222</t>
  </si>
  <si>
    <t>D OTH 342 CITRUS CC U2-50222</t>
  </si>
  <si>
    <t>D OTH 342 DEBARY (NEW)-50222</t>
  </si>
  <si>
    <t>D OTH 342 DEBARY (OLD)-50222</t>
  </si>
  <si>
    <t>D OTH 342 HINES #1-50222</t>
  </si>
  <si>
    <t>D OTH 342 HINES #2-50222</t>
  </si>
  <si>
    <t>D OTH 342 HINES #3-50222</t>
  </si>
  <si>
    <t>D OTH 342 HINES #4-50222</t>
  </si>
  <si>
    <t>D OTH 342 INTER CITY 1-6-50222</t>
  </si>
  <si>
    <t>D OTH 342 INTER CITY 11-50222</t>
  </si>
  <si>
    <t>D OTH 342 INTER CITY 12-50222</t>
  </si>
  <si>
    <t>D OTH 342 INTER CITY 7-10-50222</t>
  </si>
  <si>
    <t>D OTH 342 TIGER BAY COGEN-50222</t>
  </si>
  <si>
    <t>D OTH 342 UF COGEN-50222</t>
  </si>
  <si>
    <t>D OTH 342-9-3439-NG-GAS CONV-50222</t>
  </si>
  <si>
    <t>342.9-343.9 GAS CONVERSION</t>
  </si>
  <si>
    <t>D OTH 343 BARTOW-4X1 CC-50222</t>
  </si>
  <si>
    <t>D OTH 343 BARTOW-CT U1 U3-50222</t>
  </si>
  <si>
    <t>D OTH 343 CITRUS CC U1&amp;CM-50222</t>
  </si>
  <si>
    <t>D OTH 343 CITRUS CC U2-50222</t>
  </si>
  <si>
    <t>D OTH 343 DEBARY (NEW)-50222</t>
  </si>
  <si>
    <t>D OTH 343 DEBARY (OLD)-50222</t>
  </si>
  <si>
    <t>D OTH 343 HINES #1-50222</t>
  </si>
  <si>
    <t>D OTH 343 HINES #2-50222</t>
  </si>
  <si>
    <t>D OTH 343 HINES #3-50222</t>
  </si>
  <si>
    <t>D OTH 343 HINES #4-50222</t>
  </si>
  <si>
    <t>D OTH 343 INTER CITY 1-6-50222</t>
  </si>
  <si>
    <t>D OTH 343 INTER CITY 11-50222</t>
  </si>
  <si>
    <t>D OTH 343 INTER CITY 7-10-50222</t>
  </si>
  <si>
    <t>D OTH 343 SUWANNEE -50222</t>
  </si>
  <si>
    <t>D OTH 343 TIGER BAY COGEN-50222</t>
  </si>
  <si>
    <t>D OTH 343 UF COGEN-50222</t>
  </si>
  <si>
    <t>D OTH 343.1 BARTOW-4X1 CC-50222</t>
  </si>
  <si>
    <t>D OTH 343.1 CITRUS CC U1&amp;CM-50222</t>
  </si>
  <si>
    <t>D OTH 343.1 HINES #3-50222</t>
  </si>
  <si>
    <t>D OTH 343.1 INTER CITY 12-50222</t>
  </si>
  <si>
    <t>D OTH 343.1 INTER CITY 7-10-50222</t>
  </si>
  <si>
    <t>D OTH 343.1 OSPREY-50222</t>
  </si>
  <si>
    <t>OSPREY</t>
  </si>
  <si>
    <t>D OTH 344 BARTOW-4X1 CC-50222</t>
  </si>
  <si>
    <t>D OTH 344 BARTOW-CT U1 U3-50222</t>
  </si>
  <si>
    <t>D OTH 344 CITRUS CC U1&amp;CM-50222</t>
  </si>
  <si>
    <t>D OTH 344 CITRUS CC U2-50222</t>
  </si>
  <si>
    <t>D OTH 344 HINES #1-50222</t>
  </si>
  <si>
    <t>D OTH 344 HINES #2-50222</t>
  </si>
  <si>
    <t>D OTH 344 HINES #3-50222</t>
  </si>
  <si>
    <t>D OTH 344 INTER CITY 1-6-50222</t>
  </si>
  <si>
    <t>D OTH 344 INTER CITY 12-50222</t>
  </si>
  <si>
    <t>D OTH 344 SUWANNEE -50222</t>
  </si>
  <si>
    <t>D OTH 344 UF COGEN-50222</t>
  </si>
  <si>
    <t>D OTH 345 BARTOW-4X1 CC-50222</t>
  </si>
  <si>
    <t>D OTH 345 BARTOW-CT U1 U3-50222</t>
  </si>
  <si>
    <t>D OTH 345 BARTOW-CT U2&amp;U4-50222</t>
  </si>
  <si>
    <t>D OTH 345 CITRUS CC U2-50222</t>
  </si>
  <si>
    <t>D OTH 345 DEBARY (NEW)-50222</t>
  </si>
  <si>
    <t>D OTH 345 DEBARY (OLD)-50222</t>
  </si>
  <si>
    <t>D OTH 345 HINES #1-50222</t>
  </si>
  <si>
    <t>D OTH 345 HINES #2-50222</t>
  </si>
  <si>
    <t>D OTH 345 HINES #3-50222</t>
  </si>
  <si>
    <t>D OTH 345 HINES #4-50222</t>
  </si>
  <si>
    <t>D OTH 345 INTER CITY 1-6-50222</t>
  </si>
  <si>
    <t>D OTH 345 INTER CITY 11-50222</t>
  </si>
  <si>
    <t>D OTH 345 INTER CITY 12-50222</t>
  </si>
  <si>
    <t>D OTH 345 INTER CITY 7-10-50222</t>
  </si>
  <si>
    <t>D OTH 345 SUWANNEE -50222</t>
  </si>
  <si>
    <t>D OTH 345 UF COGEN-50222</t>
  </si>
  <si>
    <t>D OTH 346 - SUWANNEE RIVER 50222</t>
  </si>
  <si>
    <t>D OTH 346 BARTOW-4X1 CC-50222</t>
  </si>
  <si>
    <t>D OTH 346 BAYBORO PEAK-50222</t>
  </si>
  <si>
    <t>Bayboro CT</t>
  </si>
  <si>
    <t>D OTH 346 CITRUS CC U1&amp;CM-50222</t>
  </si>
  <si>
    <t>D OTH 346 CITRUS CC U12-50222</t>
  </si>
  <si>
    <t>D OTH 346 DEBARY (NEW)-50222</t>
  </si>
  <si>
    <t>D OTH 346 DEBARY (OLD)-50222</t>
  </si>
  <si>
    <t>D OTH 346 HINES #1-50222</t>
  </si>
  <si>
    <t>D OTH 346 HINES #2-50222</t>
  </si>
  <si>
    <t>D OTH 346 HINES #3-50222</t>
  </si>
  <si>
    <t>D OTH 346 HINES #4-50222</t>
  </si>
  <si>
    <t>D OTH 346 INTER CITY 1-6-50222</t>
  </si>
  <si>
    <t>D OTH 346 TIGER BAY COGEN-50222</t>
  </si>
  <si>
    <t>D OTH 346 UF COGEN-50222</t>
  </si>
  <si>
    <t>D SOLAR 344 Osceola - 50222</t>
  </si>
  <si>
    <t>Osceola Solar</t>
  </si>
  <si>
    <t>D FOS 311 ANCLOTE AN -50221</t>
  </si>
  <si>
    <t>D FOS 311 CRYS RIV 4&amp;5-50221</t>
  </si>
  <si>
    <t>D FOS 312 ANCLOTE -50221 ECRC</t>
  </si>
  <si>
    <t>D FOS 312 CRYS RIV #4&amp;5-50221</t>
  </si>
  <si>
    <t>D FOS 312 RAIL CARS -50221</t>
  </si>
  <si>
    <t>312 RAIL CARS</t>
  </si>
  <si>
    <t>D FOS 314 ANCLOTE -50221</t>
  </si>
  <si>
    <t>D FOS 314 CRYS RIV #1&amp;2-CS-50221</t>
  </si>
  <si>
    <t>D FOS 314 CRYS RIV #4&amp;5-CN-50221</t>
  </si>
  <si>
    <t>D FOS 315 ANCLOTE -50221</t>
  </si>
  <si>
    <t>D FOS 315 CRYS RIV #4&amp;5-CN-50221</t>
  </si>
  <si>
    <t>D FOS 316 ANCLOTE--50221</t>
  </si>
  <si>
    <t>D FOS 316 CRYS RIV-#4&amp;5-CN-50221</t>
  </si>
  <si>
    <t>D TRN 350-0-00-LAND &amp; LR 50226</t>
  </si>
  <si>
    <t>350 TRANSMISSION LAND &amp; LAND RIGHTS</t>
  </si>
  <si>
    <t>D TRN 353 - STATION EQUIP-50226</t>
  </si>
  <si>
    <t>D TRN 353-1-STATION EQUIP-50221</t>
  </si>
  <si>
    <t>D TRN 353-2-ENERGY CNTRL CNTR 50226</t>
  </si>
  <si>
    <t>D TRN 355-0-ZZ-POLES &amp;FIXTURE 50226</t>
  </si>
  <si>
    <t>D TRN 356-ZZ-OH CONDUCTR &amp;DEV 50226</t>
  </si>
  <si>
    <t>D TRN 357-0-ZZ-UG CONDUIT 50226</t>
  </si>
  <si>
    <t>357 UNDERGROUND CONDUIT</t>
  </si>
  <si>
    <t>D TRN F3501-TE- EASEMENTS 50226</t>
  </si>
  <si>
    <t>CAP B2: Model Project -&gt; Planning Entity of CAP B2: Model Project</t>
  </si>
  <si>
    <t>CAP B2: Model Depr Group</t>
  </si>
  <si>
    <t>Cash Removal</t>
  </si>
  <si>
    <t>311 STEAM DISMANTLEMENT</t>
  </si>
  <si>
    <t>D FOS 311 CRYS RIV 1&amp;2 - FD 50221</t>
  </si>
  <si>
    <t>PEF Anclote Struct &amp; Improv 311</t>
  </si>
  <si>
    <t>PEF CR4&amp;5 Struct &amp; Improv 311</t>
  </si>
  <si>
    <t>PEF Anclote Boiler 312</t>
  </si>
  <si>
    <t>PEF CR4&amp;5 Boiler 312</t>
  </si>
  <si>
    <t>PEF Anclote Turbogenerator 314</t>
  </si>
  <si>
    <t>PEF CR4&amp;5 Turbogenerator 314</t>
  </si>
  <si>
    <t>PEF Anclote Access. Elec Equip 315</t>
  </si>
  <si>
    <t>PEF CR4&amp;5 Access. Elec Equip 315</t>
  </si>
  <si>
    <t>PEF Anclote Misc 316.1</t>
  </si>
  <si>
    <t>PEF CR4&amp;5 Misc 316.1</t>
  </si>
  <si>
    <t>PEF Bartow 341 CC</t>
  </si>
  <si>
    <t>PEF Citrus CC Struct &amp; Improv 341</t>
  </si>
  <si>
    <t>PEF Debary new 341</t>
  </si>
  <si>
    <t>PEF Hines 1 341</t>
  </si>
  <si>
    <t>PEF Hines 2 341</t>
  </si>
  <si>
    <t>PEF Hines 3 341</t>
  </si>
  <si>
    <t>PEF Hines 4 341</t>
  </si>
  <si>
    <t>PEF Inter City new P7-10 341</t>
  </si>
  <si>
    <t>PEF Inter City old P1-6 341</t>
  </si>
  <si>
    <t>PEF Inter City P12-14 341</t>
  </si>
  <si>
    <t>PEF Osprey CC 341</t>
  </si>
  <si>
    <t>PEF Suwannee 341</t>
  </si>
  <si>
    <t>PEF Tiger Bay 341</t>
  </si>
  <si>
    <t>PEF Univ of Florida 341</t>
  </si>
  <si>
    <t>PEF Bartow 342 CC</t>
  </si>
  <si>
    <t>PEF Citrus CC 342</t>
  </si>
  <si>
    <t>PEF Debary new 342</t>
  </si>
  <si>
    <t>PEF Hines 1 342</t>
  </si>
  <si>
    <t>PEF Hines 2 342</t>
  </si>
  <si>
    <t>PEF Hines 3 342</t>
  </si>
  <si>
    <t>PEF Hines 4 342</t>
  </si>
  <si>
    <t>PEF Inter City new P7-10 342</t>
  </si>
  <si>
    <t>PEF Inter City old P1-6 342</t>
  </si>
  <si>
    <t>PEF Inter City P12-14 342</t>
  </si>
  <si>
    <t>PEF Osprey CC 342</t>
  </si>
  <si>
    <t>PEF Suwannee 342</t>
  </si>
  <si>
    <t>PEF Tiger Bay 342</t>
  </si>
  <si>
    <t>PEF Univ of Florida 342</t>
  </si>
  <si>
    <t>PEF Bartow 343 CC</t>
  </si>
  <si>
    <t>PEF Citrus CC 343</t>
  </si>
  <si>
    <t>PEF Debary new 343</t>
  </si>
  <si>
    <t>PEF Hines 1 343</t>
  </si>
  <si>
    <t>PEF Hines 2 343</t>
  </si>
  <si>
    <t>PEF Hines 3 343</t>
  </si>
  <si>
    <t>PEF Hines 4 343</t>
  </si>
  <si>
    <t>PEF Inter City new P7-10 343</t>
  </si>
  <si>
    <t>PEF Inter City old P1-6 343</t>
  </si>
  <si>
    <t>PEF Inter City P12-14 343</t>
  </si>
  <si>
    <t>PEF Osprey CC 343</t>
  </si>
  <si>
    <t>PEF Suwannee 343</t>
  </si>
  <si>
    <t>PEF Tiger Bay 343</t>
  </si>
  <si>
    <t>PEF Univ of Florida 343</t>
  </si>
  <si>
    <t>PEF Bartow 344 CC</t>
  </si>
  <si>
    <t>PEF Citrus CC 344</t>
  </si>
  <si>
    <t>PEF Debary new 344</t>
  </si>
  <si>
    <t>PEF Hines 1 344</t>
  </si>
  <si>
    <t>PEF Hines 2 344</t>
  </si>
  <si>
    <t>PEF Hines 3 344</t>
  </si>
  <si>
    <t>PEF Hines 4 344</t>
  </si>
  <si>
    <t>PEF Inter City new P7-10 344</t>
  </si>
  <si>
    <t>PEF Inter City old P1-6 344</t>
  </si>
  <si>
    <t>PEF Inter City P12-14 344</t>
  </si>
  <si>
    <t>PEF Osprey CC 344</t>
  </si>
  <si>
    <t>PEF Suwannee 344</t>
  </si>
  <si>
    <t>PEF Tiger Bay 344</t>
  </si>
  <si>
    <t>PEF Univ of Florida 344</t>
  </si>
  <si>
    <t>PEF Solar Growth Charlie Creek</t>
  </si>
  <si>
    <t>PEF Bartow 345 CC</t>
  </si>
  <si>
    <t>PEF Citrus CC 345</t>
  </si>
  <si>
    <t>PEF Debary new 345</t>
  </si>
  <si>
    <t>PEF Hines 1 345</t>
  </si>
  <si>
    <t>PEF Hines 2 345</t>
  </si>
  <si>
    <t>PEF Hines 3 345</t>
  </si>
  <si>
    <t>PEF Hines 4 345</t>
  </si>
  <si>
    <t>PEF Inter City new P7-10 345</t>
  </si>
  <si>
    <t>PEF Inter City old P1-6 345</t>
  </si>
  <si>
    <t>PEF Inter City P12-14 345</t>
  </si>
  <si>
    <t>PEF Osprey CC 345</t>
  </si>
  <si>
    <t>PEF Suwannee 345</t>
  </si>
  <si>
    <t>PEF Tiger Bay 345</t>
  </si>
  <si>
    <t>PEF Univ of Florida 345</t>
  </si>
  <si>
    <t>PEF Bartow 346 CC</t>
  </si>
  <si>
    <t>PEF Citrus CC 346</t>
  </si>
  <si>
    <t>PEF Debary new 346</t>
  </si>
  <si>
    <t>PEF Hines 2 346</t>
  </si>
  <si>
    <t>PEF Hines 3 346</t>
  </si>
  <si>
    <t>PEF Hines 4 346</t>
  </si>
  <si>
    <t>PEF Inter City new P7-10 346</t>
  </si>
  <si>
    <t>PEF Inter City old P1-6 346</t>
  </si>
  <si>
    <t>PEF Inter City P12-14 346</t>
  </si>
  <si>
    <t>PEF Osprey CC 346</t>
  </si>
  <si>
    <t>PEF Suwannee 346</t>
  </si>
  <si>
    <t>PEF Tiger Bay 346</t>
  </si>
  <si>
    <t>PEF Univ of Florida 346</t>
  </si>
  <si>
    <t>PEF Hines 1 346</t>
  </si>
  <si>
    <t>PEF Transmission Poles &amp; Fixtures 355.0</t>
  </si>
  <si>
    <t>PEF Transmission O/H Conduct.&amp; Devices 356.0</t>
  </si>
  <si>
    <t>PEF Distribution Station Equip 362.0</t>
  </si>
  <si>
    <t>PEF Distribution Poles Towers &amp; Fixtures 364.0</t>
  </si>
  <si>
    <t>PEF Distribution O/H Conduct &amp; Devices 365.0</t>
  </si>
  <si>
    <t>PEF Distribution U/G Conduit 366.0</t>
  </si>
  <si>
    <t>PEF Distribution U/G Conduct &amp; Devices 367.0</t>
  </si>
  <si>
    <t>PEF Distribution Line Transformers 368.0</t>
  </si>
  <si>
    <t>PEF Distribution O/H Services 369.1</t>
  </si>
  <si>
    <t>PEF Distribution Meters 370.0</t>
  </si>
  <si>
    <t>DUKE FLORIDA 2019 RATE CASE REG ASSET BALANCES</t>
  </si>
  <si>
    <t>"Depr Ledger_x000D_
Gl Post Mo Yr"</t>
  </si>
  <si>
    <t>"Depr Group_x000D_
Depr Group Id"</t>
  </si>
  <si>
    <t>"Company_x000D_
Company Id"</t>
  </si>
  <si>
    <t>"Func Class_x000D_
Func Class Id"</t>
  </si>
  <si>
    <t>Rwip Cost Of Removal</t>
  </si>
  <si>
    <t>Rwip Reserve Credits</t>
  </si>
  <si>
    <t>Rwip Salvage Cash</t>
  </si>
  <si>
    <t>Rwip Allocation</t>
  </si>
  <si>
    <t>GRP TITLE</t>
  </si>
  <si>
    <t>50226-PE Florida Power Delivery</t>
  </si>
  <si>
    <t>-</t>
  </si>
  <si>
    <t>D DIS 360-1-DE- EASEMENTS-50226</t>
  </si>
  <si>
    <t>D DIS 36501-ZZ-OH CONDUCTR &amp;D-50226</t>
  </si>
  <si>
    <t>OTHER PRODUCTION</t>
  </si>
  <si>
    <t>D DIS 37002-METERS-50226</t>
  </si>
  <si>
    <t>D DIS 371-ZZ-INSTAL CUSTMR PR-50220</t>
  </si>
  <si>
    <t>50220-PE Florida Other</t>
  </si>
  <si>
    <t>D DIS F3700-METERS(121) 50220</t>
  </si>
  <si>
    <t>Nonutility - Distribution Plant</t>
  </si>
  <si>
    <t>D FOS 310 00-LAND&amp;LAND RIGHTS-50221</t>
  </si>
  <si>
    <t>50221-PE Florida Fossil</t>
  </si>
  <si>
    <t>D FOS 312  #4&amp;5 (COAL)-50221</t>
  </si>
  <si>
    <t>D FOS 312 ANCLOTE -50221</t>
  </si>
  <si>
    <t>D FOS 312 CRYS RIV #1&amp;2-50221</t>
  </si>
  <si>
    <t>D FOS 3150-CRYS RIV 1&amp;2 PLANT 50221</t>
  </si>
  <si>
    <t>D FOS 316 - SYSTEM ASSETS--50221</t>
  </si>
  <si>
    <t>D FOS 316 2C- SYSTEM ASSETS--50221</t>
  </si>
  <si>
    <t>D FOS 316 2X- SYSTEM ASSETS--50221</t>
  </si>
  <si>
    <t>D FOS 316 ANCLOTE-2C-50221</t>
  </si>
  <si>
    <t>D FOS 316 ANCLOTE-2X-50221</t>
  </si>
  <si>
    <t>D FOS 316 CRYS RIV-#1&amp;2-CS-50221</t>
  </si>
  <si>
    <t>D FOS 316 CRYS RIV-#4&amp;5-2C-50221</t>
  </si>
  <si>
    <t>D FOS 316 CRYS RIV-#4&amp;5-2X-50221</t>
  </si>
  <si>
    <t>50227-PE Florida Cus Service</t>
  </si>
  <si>
    <t>D GEN 391 4F-OFFICE FURNITURE-50220</t>
  </si>
  <si>
    <t>D GEN 391 5C-COMPUTER EQUIP-50227</t>
  </si>
  <si>
    <t>D GEN 391 6F-OFFICE FURN-50220</t>
  </si>
  <si>
    <t>D GEN 391 7C-COMPUTER EQUIP-50220</t>
  </si>
  <si>
    <t>D GEN 391 7F-OFFICE FURNITURE-50220</t>
  </si>
  <si>
    <t>D GEN 392 -T1- LIGHT TRUCKS-50226</t>
  </si>
  <si>
    <t>D GEN 392 -T2- HEAVY TRUCKS-50226</t>
  </si>
  <si>
    <t>D GEN 392 T3-SPECIAL EQUIP-50226</t>
  </si>
  <si>
    <t>D GEN 392 -T4- TRAILERS-50220</t>
  </si>
  <si>
    <t>D GEN 392 -T5- CARS-50220</t>
  </si>
  <si>
    <t>D GEN 392.18 SE Trailers 50226</t>
  </si>
  <si>
    <t>D GEN 394 5A-TOOL,SHOP&amp;GAR EQ-50220</t>
  </si>
  <si>
    <t>D GEN 394 5T-PORT TOOLS-EMBED-50220</t>
  </si>
  <si>
    <t>D GEN 395 5Z-LAB EQUIP-50226</t>
  </si>
  <si>
    <t>D GEN 396 5Z- POWER OP EQUIP-50220</t>
  </si>
  <si>
    <t>D GEN 396 5Z- POWER OP EQUIP-50226</t>
  </si>
  <si>
    <t>D GEN 396 6Z- POWER OP EQUIP-50220</t>
  </si>
  <si>
    <t>D GEN 397 7A-COMMUNICATN EQ-7-50227</t>
  </si>
  <si>
    <t>D GEN 398 EC-ENERGY CONSERV-50226</t>
  </si>
  <si>
    <t>D GEN 798 00-MISC EQUIP(121)-50220</t>
  </si>
  <si>
    <t>Nonutility - General</t>
  </si>
  <si>
    <t>D NUC 320 00-LAND&amp;LAND RTS -50225</t>
  </si>
  <si>
    <t>50225-PE Florida Nuclear</t>
  </si>
  <si>
    <t>Elec - Nuclear Production Plant</t>
  </si>
  <si>
    <t>50222-PE Florida Combustion Turbine</t>
  </si>
  <si>
    <t>D OTH 341 AVON PARK -50222</t>
  </si>
  <si>
    <t>AVON PARK UNITS 1 THROUGH 2</t>
  </si>
  <si>
    <t>D OTH 341 BARTOW CT U2&amp;U4-50222</t>
  </si>
  <si>
    <t>D OTH 341 BAYBORO -50222</t>
  </si>
  <si>
    <t>D OTH 341 CITRUS CC U2-50222</t>
  </si>
  <si>
    <t>D OTH 341 HIGGINS -50222</t>
  </si>
  <si>
    <t>D OTH 341 INTER CITY 12-50222</t>
  </si>
  <si>
    <t>INTERCESSION CITY UNIT 12</t>
  </si>
  <si>
    <t>D OTH 341 OSPREY-50222</t>
  </si>
  <si>
    <t>D OTH 342 BARTOW-CT U2&amp;U4-50222</t>
  </si>
  <si>
    <t>D OTH 342 BAYBORO PEAK-50222</t>
  </si>
  <si>
    <t>D OTH 342 INTERCESSION P1 -50222</t>
  </si>
  <si>
    <t>D OTH 342 OSPREY-50222</t>
  </si>
  <si>
    <t>OSCEOLA SOLAR</t>
  </si>
  <si>
    <t>D OTH 342 SUWANNEE -50222</t>
  </si>
  <si>
    <t>PERRY SOLAR</t>
  </si>
  <si>
    <t>SUWANNEE RIVER PEAKING</t>
  </si>
  <si>
    <t>D OTH 343 BARTOW-CT U2&amp;U4-50222</t>
  </si>
  <si>
    <t>HAMILTON SOLAR</t>
  </si>
  <si>
    <t>D OTH 343 BAYBORO PEAK-50222</t>
  </si>
  <si>
    <t>SUWANNEE SOLAR</t>
  </si>
  <si>
    <t>DEBARY SOLAR</t>
  </si>
  <si>
    <t>D OTH 343 INTER CITY 12-50222</t>
  </si>
  <si>
    <t>LAKE PLACID SOLAR</t>
  </si>
  <si>
    <t>D OTH 343 OSPREY-50222</t>
  </si>
  <si>
    <t>TRENTON SOLAR</t>
  </si>
  <si>
    <t>COLUMBIA SOLAR</t>
  </si>
  <si>
    <t>D OTH 343.1 CITRUS CC U2-50222</t>
  </si>
  <si>
    <t>D OTH 343.1 HINES #1-50222</t>
  </si>
  <si>
    <t>D OTH 343.1 HINES #2-50222</t>
  </si>
  <si>
    <t>ST PETE PIER SOLAR</t>
  </si>
  <si>
    <t>D OTH 343.1 HINES #4-50222</t>
  </si>
  <si>
    <t>NEW SOLAR 2020</t>
  </si>
  <si>
    <t>D OTH 343.1 TIGER BAY COGEN-50222</t>
  </si>
  <si>
    <t>NEW SOLAR 2021</t>
  </si>
  <si>
    <t>D OTH 344 BARTOW-CT U2&amp;U4-50222</t>
  </si>
  <si>
    <t>D OTH 344 BAYBORO PEAK-50222</t>
  </si>
  <si>
    <t>D OTH 344 DEBARY (NEW)-50222</t>
  </si>
  <si>
    <t>DEBARY PEAKING</t>
  </si>
  <si>
    <t>D OTH 344 DEBARY (OLD)-50222</t>
  </si>
  <si>
    <t>D OTH 344 HINES #4-50222</t>
  </si>
  <si>
    <t>STATION EQUIPMENT - STEP-UP EQUIPMENT</t>
  </si>
  <si>
    <t>D OTH 344 INTER CITY 11-50222</t>
  </si>
  <si>
    <t>D OTH 344 INTER CITY 7-10-50222</t>
  </si>
  <si>
    <t>D OTH 344 OSPREY-50222</t>
  </si>
  <si>
    <t>D OTH 344 TIGER BAY COGEN-50222</t>
  </si>
  <si>
    <t>D OTH 345 BAYBORO PEAK-50222</t>
  </si>
  <si>
    <t>D OTH 345 CITRUS CC U1&amp;CM-50222</t>
  </si>
  <si>
    <t>INSTALLATIONS ON CUSTOMER'S PREMISES</t>
  </si>
  <si>
    <t>D OTH 345 OSPREY-50222</t>
  </si>
  <si>
    <t>D OTH 345 TIGER BAY COGEN-50222</t>
  </si>
  <si>
    <t>D OTH 346 - SYSTEM OTHER 50222</t>
  </si>
  <si>
    <t>D OTH 346 BARTOW-CT U1 U3-50222</t>
  </si>
  <si>
    <t>D OTH 346 BARTOW-CT U2&amp;U4-50222</t>
  </si>
  <si>
    <t>D OTH 346 DEBARY (NEW)-3C-50222</t>
  </si>
  <si>
    <t>D OTH 346 DEBARY (OLD)-3C-50222</t>
  </si>
  <si>
    <t>D OTH 346 F3462-3C-SYS ASSETS-50222</t>
  </si>
  <si>
    <t>D OTH 346 HINES COMMON-50222</t>
  </si>
  <si>
    <t>D OTH 346 INTER CITY (NEW)-50222</t>
  </si>
  <si>
    <t>D OTH 346 INTER CITY 11-50222</t>
  </si>
  <si>
    <t>D OTH 346 INTER CITY 12-50222</t>
  </si>
  <si>
    <t>D OTH 346 INTER CITY 7-10-50222</t>
  </si>
  <si>
    <t>D OTH 346 OSPREY-50222</t>
  </si>
  <si>
    <t>D OTH 346 UF 3C-50222</t>
  </si>
  <si>
    <t>LEASE</t>
  </si>
  <si>
    <t>D OTH 3462-3C-BAYBORO-50222</t>
  </si>
  <si>
    <t>D OTH F3462-3C-INTER CITY-50222</t>
  </si>
  <si>
    <t>D SOLAR 341 Bay Trail - 50222</t>
  </si>
  <si>
    <t>D SOLAR 341 Charlie Creek- 50222</t>
  </si>
  <si>
    <t>D SOLAR 341 Columbia - 50222</t>
  </si>
  <si>
    <t>TURNER STEAM</t>
  </si>
  <si>
    <t>D SOLAR 341 Debary - 50222</t>
  </si>
  <si>
    <t>D SOLAR 341 Duette - 50222</t>
  </si>
  <si>
    <t>HIGGINS UNIT 1</t>
  </si>
  <si>
    <t>D SOLAR 341 Fort Green - 50222</t>
  </si>
  <si>
    <t>D SOLAR 341 Hamilton - 50222</t>
  </si>
  <si>
    <t>D SOLAR 341 Lake Placid - 50222</t>
  </si>
  <si>
    <t>UNIDENTIFIABLE PLANT</t>
  </si>
  <si>
    <t>D SOLAR 341 Osceola - 50222</t>
  </si>
  <si>
    <t>D SOLAR 341 Perry - 50222</t>
  </si>
  <si>
    <t>TURNER - DISMANTLEMENT</t>
  </si>
  <si>
    <t>D SOLAR 341 Sandy Creek - 50222</t>
  </si>
  <si>
    <t>D SOLAR 341 Santa Fe - 50222</t>
  </si>
  <si>
    <t>D SOLAR 341 Suwannee - 50222</t>
  </si>
  <si>
    <t>D SOLAR 341 Trenton - 50222</t>
  </si>
  <si>
    <t>D SOLAR 341 Twin Rivers - 50222</t>
  </si>
  <si>
    <t>D SOLAR 344 Bay Trail - 50222</t>
  </si>
  <si>
    <t>D SOLAR 344 Charlie Creek - 50222</t>
  </si>
  <si>
    <t>D SOLAR 344 Columbia - 50222</t>
  </si>
  <si>
    <t>D SOLAR 344 Debary - 50222</t>
  </si>
  <si>
    <t>D SOLAR 344 Duette - 50222</t>
  </si>
  <si>
    <t>D SOLAR 344 Fort Green - 50222</t>
  </si>
  <si>
    <t>D SOLAR 344 Hamilton - 50222</t>
  </si>
  <si>
    <t>D SOLAR 344 Lake Placid - 50222</t>
  </si>
  <si>
    <t>D SOLAR 344 Perry - 50222</t>
  </si>
  <si>
    <t>D SOLAR 344 Sandy Creek - 50222</t>
  </si>
  <si>
    <t>D SOLAR 344 Santa Fe - 50222</t>
  </si>
  <si>
    <t>D SOLAR 344 Suwannee - 50222</t>
  </si>
  <si>
    <t>D SOLAR 344 Trenton - 50222</t>
  </si>
  <si>
    <t>D SOLAR 344 Twin Rivers - 50222</t>
  </si>
  <si>
    <t>D SOLAR 345 Bay Trail - 50222</t>
  </si>
  <si>
    <t>D SOLAR 345 Charlie Creek - 50222</t>
  </si>
  <si>
    <t>D SOLAR 345 Columbia - 50222</t>
  </si>
  <si>
    <t>D SOLAR 345 Debary - 50222</t>
  </si>
  <si>
    <t>D SOLAR 345 Duette- 50222</t>
  </si>
  <si>
    <t>D SOLAR 345 Fort Green - 50222</t>
  </si>
  <si>
    <t>D SOLAR 345 Hamilton - 50222</t>
  </si>
  <si>
    <t>D SOLAR 345 Lake Placid - 50222</t>
  </si>
  <si>
    <t>D SOLAR 345 Osceola - 50222</t>
  </si>
  <si>
    <t>ARO NUCLEAR PRODUCTION</t>
  </si>
  <si>
    <t>D SOLAR 345 Perry - 50222</t>
  </si>
  <si>
    <t>D SOLAR 345 Sandy Creek - 50222</t>
  </si>
  <si>
    <t>D SOLAR 345 Santa Fe - 50222</t>
  </si>
  <si>
    <t>D SOLAR 345 Suwannee - 50222</t>
  </si>
  <si>
    <t>D SOLAR 345 Trenton - 50222</t>
  </si>
  <si>
    <t>D SOLAR 345 Twin Rivers - 50222</t>
  </si>
  <si>
    <t>D SOLAR 346 Columbia - 50222</t>
  </si>
  <si>
    <t>D SOLAR 346 Hamilton - 50222</t>
  </si>
  <si>
    <t>D SOLAR 346 Perry - 50222</t>
  </si>
  <si>
    <t>D SOLAR 346 Trenton - 50222</t>
  </si>
  <si>
    <t>D SOLAR St. Pete Pier 34466 - 50226</t>
  </si>
  <si>
    <t>D SOLAR St. Pete Pier 34566 - 50226</t>
  </si>
  <si>
    <t>D TRN 3520-ZZ-STRUCT&amp;IMPROVE 50226</t>
  </si>
  <si>
    <t>D TRN 35301 - STATION EQUIP-50226</t>
  </si>
  <si>
    <t>D TRN 35302 - STATION EQUIP-50226</t>
  </si>
  <si>
    <t>D TRN 354-0-ZZ-TOWERS&amp;FIXTURE 50226</t>
  </si>
  <si>
    <t>D TRN 35601-ZZ-OH CONDUCTR &amp;D-50226</t>
  </si>
  <si>
    <t>D TRN 358-0-ZZ-UG CONDUCT&amp;DEV-50226</t>
  </si>
  <si>
    <t>UNIV OF FLA - DISMANTLEMENT</t>
  </si>
  <si>
    <t>D TRN F3590-ZZ ROADS &amp;TRAILS 50226</t>
  </si>
  <si>
    <t>DEF Battery Storage 348 -50222</t>
  </si>
  <si>
    <t>UNASSIGNED</t>
  </si>
  <si>
    <t>ARO</t>
  </si>
  <si>
    <t>CONTRA</t>
  </si>
  <si>
    <t>NON-UTILITY</t>
  </si>
  <si>
    <t>TOTAL ELECTRIC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</si>
</sst>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#,##0_);\(#,##0\)_);\-_)"/>
    <numFmt numFmtId="167" formatCode="_(* #,##0_);_(* \(#,##0\);_(* &quot;&quot;??_);_(@_)"/>
  </numFmts>
  <fonts count="2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MS Sans Serif"/>
      <family val="2"/>
    </font>
    <font>
      <sz val="10"/>
      <color indexed="8"/>
      <name val="Roboto"/>
    </font>
    <font>
      <b/>
      <sz val="10"/>
      <name val="Roboto"/>
    </font>
    <font>
      <b/>
      <sz val="10"/>
      <color indexed="8"/>
      <name val="Roboto"/>
    </font>
    <font>
      <sz val="10"/>
      <color theme="1"/>
      <name val="Roboto"/>
    </font>
    <font>
      <sz val="10"/>
      <name val="Roboto"/>
    </font>
    <font>
      <b/>
      <u/>
      <sz val="10"/>
      <name val="Roboto"/>
    </font>
    <font>
      <b/>
      <i/>
      <sz val="10"/>
      <color indexed="8"/>
      <name val="Roboto"/>
    </font>
    <font>
      <i/>
      <sz val="10"/>
      <color rgb="FFCC0000"/>
      <name val="Roboto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CC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4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1" fillId="0" borderId="0"/>
    <xf numFmtId="44" fontId="3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" fillId="0" borderId="0" xfId="22"/>
    <xf numFmtId="43" fontId="0" fillId="0" borderId="0" xfId="23" applyFont="1"/>
    <xf numFmtId="0" fontId="12" fillId="0" borderId="0" xfId="0" applyFont="1"/>
    <xf numFmtId="0" fontId="12" fillId="0" borderId="0" xfId="0" applyFont="1" applyAlignment="1">
      <alignment horizontal="center"/>
    </xf>
    <xf numFmtId="43" fontId="12" fillId="0" borderId="0" xfId="1" applyFont="1" applyAlignment="1">
      <alignment horizont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43" fontId="12" fillId="0" borderId="0" xfId="1" applyFont="1" applyFill="1" applyAlignment="1">
      <alignment horizontal="center"/>
    </xf>
    <xf numFmtId="165" fontId="12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14" fontId="14" fillId="5" borderId="3" xfId="0" applyNumberFormat="1" applyFont="1" applyFill="1" applyBorder="1" applyAlignment="1">
      <alignment horizontal="center"/>
    </xf>
    <xf numFmtId="14" fontId="14" fillId="3" borderId="3" xfId="0" applyNumberFormat="1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166" fontId="12" fillId="0" borderId="0" xfId="1" applyNumberFormat="1" applyFont="1" applyFill="1" applyAlignment="1">
      <alignment horizontal="right"/>
    </xf>
    <xf numFmtId="166" fontId="12" fillId="0" borderId="0" xfId="0" applyNumberFormat="1" applyFont="1" applyAlignment="1">
      <alignment horizontal="right"/>
    </xf>
    <xf numFmtId="166" fontId="12" fillId="0" borderId="0" xfId="1" applyNumberFormat="1" applyFont="1" applyAlignment="1">
      <alignment horizontal="right"/>
    </xf>
    <xf numFmtId="43" fontId="12" fillId="0" borderId="0" xfId="1" applyFont="1" applyFill="1" applyAlignment="1">
      <alignment horizontal="right"/>
    </xf>
    <xf numFmtId="166" fontId="12" fillId="0" borderId="0" xfId="1" applyNumberFormat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66" fontId="18" fillId="0" borderId="0" xfId="1" applyNumberFormat="1" applyFont="1" applyFill="1" applyAlignment="1">
      <alignment horizontal="right"/>
    </xf>
    <xf numFmtId="0" fontId="12" fillId="6" borderId="0" xfId="0" applyFont="1" applyFill="1" applyAlignment="1">
      <alignment horizontal="left"/>
    </xf>
    <xf numFmtId="0" fontId="12" fillId="6" borderId="0" xfId="0" applyFont="1" applyFill="1" applyAlignment="1">
      <alignment horizontal="center"/>
    </xf>
    <xf numFmtId="0" fontId="12" fillId="6" borderId="0" xfId="0" applyFont="1" applyFill="1"/>
    <xf numFmtId="166" fontId="12" fillId="6" borderId="0" xfId="0" applyNumberFormat="1" applyFont="1" applyFill="1" applyAlignment="1">
      <alignment horizontal="right"/>
    </xf>
    <xf numFmtId="166" fontId="12" fillId="6" borderId="0" xfId="1" applyNumberFormat="1" applyFont="1" applyFill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166" fontId="19" fillId="0" borderId="0" xfId="0" applyNumberFormat="1" applyFont="1" applyAlignment="1">
      <alignment horizontal="right"/>
    </xf>
    <xf numFmtId="166" fontId="19" fillId="0" borderId="0" xfId="1" applyNumberFormat="1" applyFont="1" applyAlignment="1">
      <alignment horizontal="right"/>
    </xf>
    <xf numFmtId="166" fontId="19" fillId="0" borderId="0" xfId="1" applyNumberFormat="1" applyFont="1" applyFill="1" applyAlignment="1">
      <alignment horizontal="right"/>
    </xf>
    <xf numFmtId="166" fontId="16" fillId="0" borderId="0" xfId="1" applyNumberFormat="1" applyFont="1" applyFill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4" fontId="16" fillId="5" borderId="0" xfId="0" applyNumberFormat="1" applyFont="1" applyFill="1" applyAlignment="1">
      <alignment horizontal="right"/>
    </xf>
    <xf numFmtId="0" fontId="12" fillId="0" borderId="0" xfId="0" quotePrefix="1" applyFont="1" applyAlignment="1">
      <alignment horizontal="center"/>
    </xf>
    <xf numFmtId="166" fontId="18" fillId="0" borderId="6" xfId="1" applyNumberFormat="1" applyFont="1" applyFill="1" applyBorder="1" applyAlignment="1">
      <alignment horizontal="right"/>
    </xf>
    <xf numFmtId="165" fontId="14" fillId="5" borderId="4" xfId="1" applyNumberFormat="1" applyFont="1" applyFill="1" applyBorder="1" applyAlignment="1">
      <alignment horizontal="center"/>
    </xf>
    <xf numFmtId="165" fontId="14" fillId="3" borderId="4" xfId="1" applyNumberFormat="1" applyFont="1" applyFill="1" applyBorder="1" applyAlignment="1">
      <alignment horizontal="center"/>
    </xf>
    <xf numFmtId="165" fontId="12" fillId="0" borderId="0" xfId="1" applyNumberFormat="1" applyFont="1" applyAlignment="1">
      <alignment horizontal="right"/>
    </xf>
    <xf numFmtId="165" fontId="18" fillId="0" borderId="6" xfId="1" applyNumberFormat="1" applyFont="1" applyFill="1" applyBorder="1" applyAlignment="1">
      <alignment horizontal="right"/>
    </xf>
    <xf numFmtId="165" fontId="12" fillId="0" borderId="0" xfId="1" applyNumberFormat="1" applyFont="1" applyFill="1" applyAlignment="1">
      <alignment horizontal="right"/>
    </xf>
    <xf numFmtId="165" fontId="12" fillId="6" borderId="0" xfId="1" applyNumberFormat="1" applyFont="1" applyFill="1" applyAlignment="1">
      <alignment horizontal="right"/>
    </xf>
    <xf numFmtId="165" fontId="19" fillId="0" borderId="0" xfId="1" applyNumberFormat="1" applyFont="1" applyAlignment="1">
      <alignment horizontal="right"/>
    </xf>
    <xf numFmtId="0" fontId="15" fillId="2" borderId="0" xfId="11" applyFont="1" applyFill="1" applyAlignment="1">
      <alignment horizontal="center"/>
    </xf>
    <xf numFmtId="0" fontId="16" fillId="0" borderId="0" xfId="0" quotePrefix="1" applyFont="1" applyAlignment="1">
      <alignment horizontal="center"/>
    </xf>
    <xf numFmtId="43" fontId="0" fillId="0" borderId="0" xfId="1" applyFont="1" applyAlignment="1">
      <alignment horizontal="center"/>
    </xf>
    <xf numFmtId="0" fontId="13" fillId="2" borderId="0" xfId="0" applyFont="1" applyFill="1" applyAlignment="1">
      <alignment horizontal="left"/>
    </xf>
    <xf numFmtId="0" fontId="9" fillId="0" borderId="0" xfId="22" applyFont="1"/>
    <xf numFmtId="49" fontId="9" fillId="0" borderId="0" xfId="22" applyNumberFormat="1" applyFont="1"/>
    <xf numFmtId="0" fontId="1" fillId="4" borderId="2" xfId="22" applyFill="1" applyBorder="1" applyAlignment="1">
      <alignment horizontal="center"/>
    </xf>
    <xf numFmtId="17" fontId="1" fillId="0" borderId="0" xfId="22" applyNumberFormat="1"/>
    <xf numFmtId="49" fontId="1" fillId="0" borderId="0" xfId="22" applyNumberFormat="1"/>
    <xf numFmtId="8" fontId="1" fillId="0" borderId="0" xfId="22" applyNumberFormat="1"/>
    <xf numFmtId="0" fontId="1" fillId="0" borderId="0" xfId="22" applyAlignment="1">
      <alignment horizontal="center"/>
    </xf>
    <xf numFmtId="0" fontId="1" fillId="0" borderId="0" xfId="22" quotePrefix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8" borderId="0" xfId="0" applyFill="1" applyAlignment="1">
      <alignment horizontal="left"/>
    </xf>
    <xf numFmtId="0" fontId="0" fillId="8" borderId="0" xfId="0" applyFill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0" fillId="7" borderId="3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167" fontId="0" fillId="0" borderId="0" xfId="1" applyNumberFormat="1" applyFont="1" applyFill="1" applyAlignment="1">
      <alignment horizontal="right"/>
    </xf>
    <xf numFmtId="167" fontId="21" fillId="0" borderId="7" xfId="1" applyNumberFormat="1" applyFont="1" applyFill="1" applyBorder="1" applyAlignment="1">
      <alignment horizontal="right"/>
    </xf>
    <xf numFmtId="167" fontId="0" fillId="8" borderId="0" xfId="1" applyNumberFormat="1" applyFont="1" applyFill="1" applyAlignment="1">
      <alignment horizontal="right"/>
    </xf>
    <xf numFmtId="167" fontId="23" fillId="0" borderId="0" xfId="1" applyNumberFormat="1" applyFont="1" applyFill="1" applyAlignment="1">
      <alignment horizontal="right"/>
    </xf>
    <xf numFmtId="167" fontId="24" fillId="0" borderId="0" xfId="1" applyNumberFormat="1" applyFont="1" applyFill="1" applyAlignment="1">
      <alignment horizontal="right"/>
    </xf>
    <xf numFmtId="167" fontId="25" fillId="0" borderId="0" xfId="1" applyNumberFormat="1" applyFont="1" applyFill="1" applyAlignment="1">
      <alignment horizontal="right"/>
    </xf>
    <xf numFmtId="167" fontId="25" fillId="0" borderId="0" xfId="1" applyNumberFormat="1" applyFont="1" applyFill="1" applyBorder="1" applyAlignment="1">
      <alignment horizontal="right"/>
    </xf>
    <xf numFmtId="167" fontId="24" fillId="0" borderId="0" xfId="1" applyNumberFormat="1" applyFont="1" applyFill="1" applyBorder="1" applyAlignment="1">
      <alignment horizontal="right"/>
    </xf>
    <xf numFmtId="167" fontId="0" fillId="0" borderId="0" xfId="1" applyNumberFormat="1" applyFont="1" applyFill="1" applyBorder="1" applyAlignment="1">
      <alignment horizontal="center"/>
    </xf>
    <xf numFmtId="167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25" fillId="2" borderId="0" xfId="0" applyFont="1" applyFill="1" applyAlignment="1">
      <alignment horizontal="center"/>
    </xf>
    <xf numFmtId="0" fontId="16" fillId="0" borderId="0" xfId="0" applyFont="1"/>
    <xf numFmtId="165" fontId="16" fillId="0" borderId="0" xfId="1" applyNumberFormat="1" applyFont="1" applyFill="1" applyAlignment="1">
      <alignment horizontal="right"/>
    </xf>
    <xf numFmtId="166" fontId="16" fillId="0" borderId="0" xfId="0" applyNumberFormat="1" applyFont="1" applyAlignment="1">
      <alignment horizontal="right"/>
    </xf>
  </cellXfs>
  <cellStyles count="24">
    <cellStyle name="Comma" xfId="1" builtinId="3"/>
    <cellStyle name="Comma 2" xfId="7"/>
    <cellStyle name="Comma 2 2" xfId="15"/>
    <cellStyle name="Comma 3" xfId="10"/>
    <cellStyle name="Comma 4" xfId="12"/>
    <cellStyle name="Comma 5" xfId="18"/>
    <cellStyle name="Comma 6" xfId="23"/>
    <cellStyle name="Currency 2" xfId="14"/>
    <cellStyle name="Currency 3" xfId="17"/>
    <cellStyle name="Normal" xfId="0" builtinId="0"/>
    <cellStyle name="Normal 15 2" xfId="21"/>
    <cellStyle name="Normal 2" xfId="9"/>
    <cellStyle name="Normal 2 2" xfId="13"/>
    <cellStyle name="Normal 2 2 2" xfId="2"/>
    <cellStyle name="Normal 2 3" xfId="8"/>
    <cellStyle name="Normal 3" xfId="4"/>
    <cellStyle name="Normal 3 2" xfId="5"/>
    <cellStyle name="Normal 3 2 2" xfId="6"/>
    <cellStyle name="Normal 4" xfId="11"/>
    <cellStyle name="Normal 49" xfId="3"/>
    <cellStyle name="Normal 5" xfId="16"/>
    <cellStyle name="Normal 6" xfId="22"/>
    <cellStyle name="Normal 84" xfId="20"/>
    <cellStyle name="Percent 2" xfId="19"/>
  </cellStyles>
  <dxfs count="0"/>
  <tableStyles count="0" defaultTableStyle="TableStyleMedium2" defaultPivotStyle="PivotStyleLight16"/>
  <colors>
    <mruColors>
      <color rgb="FFFFCCCC"/>
      <color rgb="FFFABCE5"/>
      <color rgb="FFE18987"/>
      <color rgb="FFCCFFCC"/>
      <color rgb="FFCCFF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Quarterly\4Q2005\PwC\From%20BU\FinRpt\Needs%20-%20%20Data%20Request\Quarterly%20Data%20Request\Energy%20Services\EnSer_Q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</sheetNames>
    <sheetDataSet>
      <sheetData sheetId="0" refreshError="1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ason Powery" id="{A19148EC-13D4-4E9C-8C5B-4BB144AEE00A}" userId="S::jpowery@gfnet.com::3c1b05dc-4248-4d3d-98dc-394b8860d59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243" dT="2023-06-07T11:45:32.75" personId="{A19148EC-13D4-4E9C-8C5B-4BB144AEE00A}" id="{318F4393-5D31-4D4F-9513-603AD5308922}">
    <text>from Kourtni Yager, 6/6/2023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G413"/>
  <sheetViews>
    <sheetView tabSelected="1" view="pageLayout" topLeftCell="A225" zoomScaleNormal="80" zoomScaleSheetLayoutView="30" workbookViewId="0">
      <selection activeCell="G245" sqref="G245:G251"/>
    </sheetView>
  </sheetViews>
  <sheetFormatPr defaultColWidth="9.140625" defaultRowHeight="12.75"/>
  <cols>
    <col min="1" max="1" width="20.5703125" style="7" customWidth="1"/>
    <col min="2" max="3" width="11.42578125" style="5" customWidth="1"/>
    <col min="4" max="4" width="66.7109375" style="5" customWidth="1"/>
    <col min="5" max="5" width="3.85546875" style="4" customWidth="1"/>
    <col min="6" max="7" width="16" style="17" customWidth="1"/>
    <col min="8" max="8" width="3.85546875" style="4" customWidth="1"/>
    <col min="9" max="10" width="16" style="6" customWidth="1"/>
    <col min="11" max="11" width="16.85546875" style="6" customWidth="1"/>
    <col min="12" max="12" width="3.85546875" style="4" customWidth="1"/>
    <col min="13" max="14" width="16" style="6" customWidth="1"/>
    <col min="15" max="15" width="16.85546875" style="6" customWidth="1"/>
    <col min="16" max="16" width="2.7109375" style="16" customWidth="1"/>
    <col min="17" max="19" width="16" style="6" customWidth="1"/>
    <col min="20" max="20" width="2.7109375" style="16" customWidth="1"/>
    <col min="21" max="23" width="16" style="6" customWidth="1"/>
    <col min="24" max="24" width="3.85546875" style="4" customWidth="1"/>
    <col min="25" max="25" width="17.5703125" style="6" customWidth="1"/>
    <col min="26" max="29" width="16" style="6" customWidth="1"/>
    <col min="30" max="30" width="3.85546875" style="4" customWidth="1"/>
    <col min="31" max="31" width="16" style="6" customWidth="1"/>
    <col min="32" max="32" width="3.85546875" style="4" customWidth="1"/>
    <col min="33" max="33" width="16" style="6" customWidth="1"/>
    <col min="34" max="16384" width="9.140625" style="4"/>
  </cols>
  <sheetData>
    <row r="1" spans="1:33">
      <c r="A1" s="15" t="s">
        <v>0</v>
      </c>
    </row>
    <row r="2" spans="1:33" s="19" customFormat="1">
      <c r="A2" s="15"/>
      <c r="B2" s="18"/>
      <c r="C2" s="18"/>
      <c r="D2" s="18"/>
      <c r="F2" s="20">
        <v>44926</v>
      </c>
      <c r="G2" s="21">
        <v>44926</v>
      </c>
      <c r="I2" s="22">
        <v>2023</v>
      </c>
      <c r="J2" s="22">
        <v>2023</v>
      </c>
      <c r="K2" s="20">
        <v>45291</v>
      </c>
      <c r="M2" s="22">
        <v>2024</v>
      </c>
      <c r="N2" s="22">
        <v>2024</v>
      </c>
      <c r="O2" s="20">
        <v>45657</v>
      </c>
      <c r="P2" s="18"/>
      <c r="Q2" s="23">
        <v>2023</v>
      </c>
      <c r="R2" s="23">
        <v>2023</v>
      </c>
      <c r="S2" s="21">
        <f>K2</f>
        <v>45291</v>
      </c>
      <c r="T2" s="18"/>
      <c r="U2" s="23">
        <v>2024</v>
      </c>
      <c r="V2" s="23">
        <v>2024</v>
      </c>
      <c r="W2" s="21">
        <v>45657</v>
      </c>
      <c r="Y2" s="23" t="s">
        <v>1</v>
      </c>
      <c r="Z2" s="23" t="s">
        <v>2</v>
      </c>
      <c r="AA2" s="23" t="s">
        <v>3</v>
      </c>
      <c r="AB2" s="23" t="s">
        <v>4</v>
      </c>
      <c r="AC2" s="23" t="s">
        <v>5</v>
      </c>
      <c r="AE2" s="23" t="s">
        <v>6</v>
      </c>
      <c r="AG2" s="23" t="s">
        <v>7</v>
      </c>
    </row>
    <row r="3" spans="1:33" s="18" customFormat="1">
      <c r="A3" s="15" t="s">
        <v>8</v>
      </c>
      <c r="B3" s="18" t="s">
        <v>9</v>
      </c>
      <c r="C3" s="18" t="s">
        <v>10</v>
      </c>
      <c r="D3" s="18" t="s">
        <v>11</v>
      </c>
      <c r="F3" s="52" t="s">
        <v>12</v>
      </c>
      <c r="G3" s="53" t="s">
        <v>13</v>
      </c>
      <c r="I3" s="24" t="s">
        <v>14</v>
      </c>
      <c r="J3" s="24" t="s">
        <v>15</v>
      </c>
      <c r="K3" s="24" t="s">
        <v>12</v>
      </c>
      <c r="M3" s="24" t="s">
        <v>14</v>
      </c>
      <c r="N3" s="24" t="s">
        <v>15</v>
      </c>
      <c r="O3" s="24" t="s">
        <v>12</v>
      </c>
      <c r="P3" s="25"/>
      <c r="Q3" s="26" t="s">
        <v>16</v>
      </c>
      <c r="R3" s="26" t="s">
        <v>17</v>
      </c>
      <c r="S3" s="26" t="s">
        <v>13</v>
      </c>
      <c r="T3" s="25"/>
      <c r="U3" s="26" t="s">
        <v>16</v>
      </c>
      <c r="V3" s="26" t="s">
        <v>17</v>
      </c>
      <c r="W3" s="26" t="s">
        <v>13</v>
      </c>
      <c r="Y3" s="26" t="s">
        <v>18</v>
      </c>
      <c r="Z3" s="26" t="s">
        <v>18</v>
      </c>
      <c r="AA3" s="26" t="s">
        <v>18</v>
      </c>
      <c r="AB3" s="26" t="s">
        <v>18</v>
      </c>
      <c r="AC3" s="26" t="s">
        <v>18</v>
      </c>
      <c r="AE3" s="26" t="s">
        <v>13</v>
      </c>
      <c r="AG3" s="26" t="s">
        <v>19</v>
      </c>
    </row>
    <row r="4" spans="1:33">
      <c r="A4" s="7" t="s">
        <v>20</v>
      </c>
      <c r="B4" s="5">
        <v>31100</v>
      </c>
      <c r="C4" s="5">
        <v>10100</v>
      </c>
      <c r="D4" s="7" t="s">
        <v>21</v>
      </c>
      <c r="F4" s="56">
        <v>46396593.910000011</v>
      </c>
      <c r="G4" s="56">
        <v>29641091.050000001</v>
      </c>
      <c r="H4" s="28"/>
      <c r="I4" s="27">
        <v>1074433.27</v>
      </c>
      <c r="J4" s="27">
        <v>-418320</v>
      </c>
      <c r="K4" s="27">
        <f>SUM(F4,I4:J4)</f>
        <v>47052707.180000015</v>
      </c>
      <c r="L4" s="28"/>
      <c r="M4" s="27">
        <v>948212.59</v>
      </c>
      <c r="N4" s="27">
        <v>-418320</v>
      </c>
      <c r="O4" s="27">
        <f>SUM(K4,M4:N4)</f>
        <v>47582599.770000018</v>
      </c>
      <c r="P4" s="30"/>
      <c r="Q4" s="27">
        <v>-123175</v>
      </c>
      <c r="R4" s="27">
        <v>415849.39</v>
      </c>
      <c r="S4" s="27">
        <f t="shared" ref="S4:S67" si="0">ROUND(G4+SUM(J4,Q4,R4),2)</f>
        <v>29515445.440000001</v>
      </c>
      <c r="T4" s="27"/>
      <c r="U4" s="27">
        <v>-119923</v>
      </c>
      <c r="V4" s="27">
        <v>421127.12</v>
      </c>
      <c r="W4" s="27">
        <f t="shared" ref="W4:W67" si="1">ROUND(S4+SUM(N4,U4,V4),2)</f>
        <v>29398329.559999999</v>
      </c>
      <c r="X4" s="28"/>
      <c r="Y4" s="27">
        <v>-2123025.17</v>
      </c>
      <c r="Z4" s="27"/>
      <c r="AA4" s="27">
        <v>-1036475.763240152</v>
      </c>
      <c r="AB4" s="27"/>
      <c r="AC4" s="56">
        <v>0</v>
      </c>
      <c r="AD4" s="28"/>
      <c r="AE4" s="27">
        <f>W4+Y4+Z4+AA4+AB4+AC4</f>
        <v>26238828.626759849</v>
      </c>
      <c r="AF4" s="28"/>
      <c r="AG4" s="27">
        <f>W4+Y4+Z4+AC4</f>
        <v>27275304.390000001</v>
      </c>
    </row>
    <row r="5" spans="1:33">
      <c r="A5" s="7" t="s">
        <v>20</v>
      </c>
      <c r="B5" s="5">
        <v>31200</v>
      </c>
      <c r="C5" s="5">
        <v>10100</v>
      </c>
      <c r="D5" s="7" t="s">
        <v>21</v>
      </c>
      <c r="F5" s="56">
        <v>227944416.55999997</v>
      </c>
      <c r="G5" s="56">
        <v>108476747.20999999</v>
      </c>
      <c r="H5" s="28"/>
      <c r="I5" s="27">
        <v>2056441.5</v>
      </c>
      <c r="J5" s="27">
        <v>-546960</v>
      </c>
      <c r="K5" s="27">
        <f t="shared" ref="K5:K13" si="2">ROUND(SUM(F5,I5:J5),2)</f>
        <v>229453898.06</v>
      </c>
      <c r="L5" s="28"/>
      <c r="M5" s="27">
        <v>3659212.43</v>
      </c>
      <c r="N5" s="27">
        <v>-546960</v>
      </c>
      <c r="O5" s="27">
        <f>ROUND(SUM(K5,M5:N5),2)</f>
        <v>232566150.49000001</v>
      </c>
      <c r="P5" s="27"/>
      <c r="Q5" s="27">
        <v>-616673</v>
      </c>
      <c r="R5" s="27">
        <v>23716102.609999999</v>
      </c>
      <c r="S5" s="27">
        <f t="shared" si="0"/>
        <v>131029216.81999999</v>
      </c>
      <c r="T5" s="27"/>
      <c r="U5" s="27">
        <v>-600393</v>
      </c>
      <c r="V5" s="27">
        <v>23955739.52</v>
      </c>
      <c r="W5" s="27">
        <f t="shared" si="1"/>
        <v>153837603.34</v>
      </c>
      <c r="X5" s="28"/>
      <c r="Y5" s="27">
        <v>-7281843</v>
      </c>
      <c r="Z5" s="27"/>
      <c r="AA5" s="27">
        <v>-8739369.0376971811</v>
      </c>
      <c r="AB5" s="27"/>
      <c r="AC5" s="56">
        <v>0</v>
      </c>
      <c r="AD5" s="28"/>
      <c r="AE5" s="27">
        <f t="shared" ref="AE5:AE68" si="3">W5+Y5+Z5+AA5+AB5+AC5</f>
        <v>137816391.30230284</v>
      </c>
      <c r="AF5" s="28"/>
      <c r="AG5" s="27">
        <f t="shared" ref="AG5:AG68" si="4">W5+Y5+Z5+AC5</f>
        <v>146555760.34</v>
      </c>
    </row>
    <row r="6" spans="1:33">
      <c r="A6" s="7" t="s">
        <v>20</v>
      </c>
      <c r="B6" s="5">
        <v>31400</v>
      </c>
      <c r="C6" s="5">
        <v>10100</v>
      </c>
      <c r="D6" s="7" t="s">
        <v>21</v>
      </c>
      <c r="F6" s="56">
        <v>161913463.97999996</v>
      </c>
      <c r="G6" s="56">
        <v>87233041.170000002</v>
      </c>
      <c r="H6" s="28"/>
      <c r="I6" s="27">
        <v>1453915.55</v>
      </c>
      <c r="J6" s="27">
        <v>-673560</v>
      </c>
      <c r="K6" s="27">
        <f t="shared" si="2"/>
        <v>162693819.53</v>
      </c>
      <c r="L6" s="28"/>
      <c r="M6" s="27">
        <v>2584960.7400000002</v>
      </c>
      <c r="N6" s="27">
        <v>-673560</v>
      </c>
      <c r="O6" s="27">
        <f t="shared" ref="O6:O70" si="5">ROUND(SUM(K6,M6:N6),2)</f>
        <v>164605220.27000001</v>
      </c>
      <c r="P6" s="27"/>
      <c r="Q6" s="27">
        <v>-436517</v>
      </c>
      <c r="R6" s="27">
        <v>12416228.59</v>
      </c>
      <c r="S6" s="27">
        <f t="shared" si="0"/>
        <v>98539192.760000005</v>
      </c>
      <c r="T6" s="27"/>
      <c r="U6" s="27">
        <v>-424991</v>
      </c>
      <c r="V6" s="27">
        <v>12519188.27</v>
      </c>
      <c r="W6" s="27">
        <f t="shared" si="1"/>
        <v>109959830.03</v>
      </c>
      <c r="X6" s="28"/>
      <c r="Y6" s="27">
        <v>-6806119.5499999998</v>
      </c>
      <c r="Z6" s="27"/>
      <c r="AA6" s="27">
        <v>-1207957.3594948314</v>
      </c>
      <c r="AB6" s="27"/>
      <c r="AC6" s="56">
        <v>0</v>
      </c>
      <c r="AD6" s="28"/>
      <c r="AE6" s="27">
        <f t="shared" si="3"/>
        <v>101945753.12050517</v>
      </c>
      <c r="AF6" s="28"/>
      <c r="AG6" s="27">
        <f t="shared" si="4"/>
        <v>103153710.48</v>
      </c>
    </row>
    <row r="7" spans="1:33">
      <c r="A7" s="7" t="s">
        <v>20</v>
      </c>
      <c r="B7" s="5">
        <v>31500</v>
      </c>
      <c r="C7" s="5">
        <v>10100</v>
      </c>
      <c r="D7" s="7" t="s">
        <v>21</v>
      </c>
      <c r="F7" s="56">
        <v>40024985.059999995</v>
      </c>
      <c r="G7" s="56">
        <v>24676272.59</v>
      </c>
      <c r="H7" s="28"/>
      <c r="I7" s="27">
        <v>359668.82</v>
      </c>
      <c r="J7" s="27">
        <v>-299040</v>
      </c>
      <c r="K7" s="27">
        <f t="shared" si="2"/>
        <v>40085613.880000003</v>
      </c>
      <c r="L7" s="28"/>
      <c r="M7" s="27">
        <v>629752.49</v>
      </c>
      <c r="N7" s="27">
        <v>-299040</v>
      </c>
      <c r="O7" s="27">
        <f t="shared" si="5"/>
        <v>40416326.369999997</v>
      </c>
      <c r="P7" s="27"/>
      <c r="Q7" s="27">
        <v>-106382</v>
      </c>
      <c r="R7" s="27">
        <v>2203041.4700000002</v>
      </c>
      <c r="S7" s="27">
        <f t="shared" si="0"/>
        <v>26473892.059999999</v>
      </c>
      <c r="T7" s="27"/>
      <c r="U7" s="27">
        <v>-103572</v>
      </c>
      <c r="V7" s="27">
        <v>2213803.36</v>
      </c>
      <c r="W7" s="27">
        <f t="shared" si="1"/>
        <v>28285083.420000002</v>
      </c>
      <c r="X7" s="28"/>
      <c r="Y7" s="27">
        <v>-1738245.7</v>
      </c>
      <c r="Z7" s="27"/>
      <c r="AA7" s="27">
        <v>-1441562.3561613634</v>
      </c>
      <c r="AB7" s="27"/>
      <c r="AC7" s="56">
        <v>0</v>
      </c>
      <c r="AD7" s="28"/>
      <c r="AE7" s="27">
        <f t="shared" si="3"/>
        <v>25105275.363838639</v>
      </c>
      <c r="AF7" s="28"/>
      <c r="AG7" s="27">
        <f t="shared" si="4"/>
        <v>26546837.720000003</v>
      </c>
    </row>
    <row r="8" spans="1:33">
      <c r="A8" s="7" t="s">
        <v>20</v>
      </c>
      <c r="B8" s="5">
        <v>31600</v>
      </c>
      <c r="C8" s="5">
        <v>10100</v>
      </c>
      <c r="D8" s="7" t="s">
        <v>21</v>
      </c>
      <c r="F8" s="56">
        <v>10094596.150000002</v>
      </c>
      <c r="G8" s="56">
        <v>6203799.9199999999</v>
      </c>
      <c r="H8" s="28"/>
      <c r="I8" s="27">
        <v>91435.06</v>
      </c>
      <c r="J8" s="27">
        <v>-45000</v>
      </c>
      <c r="K8" s="27">
        <f t="shared" si="2"/>
        <v>10141031.210000001</v>
      </c>
      <c r="L8" s="28"/>
      <c r="M8" s="27">
        <v>164438.35999999999</v>
      </c>
      <c r="N8" s="27">
        <v>-45000</v>
      </c>
      <c r="O8" s="27">
        <f t="shared" si="5"/>
        <v>10260469.57</v>
      </c>
      <c r="P8" s="27"/>
      <c r="Q8" s="27">
        <v>-27206</v>
      </c>
      <c r="R8" s="27">
        <v>559515.1</v>
      </c>
      <c r="S8" s="27">
        <f t="shared" si="0"/>
        <v>6691109.0199999996</v>
      </c>
      <c r="T8" s="27"/>
      <c r="U8" s="27">
        <v>-26490</v>
      </c>
      <c r="V8" s="27">
        <v>564101.5</v>
      </c>
      <c r="W8" s="27">
        <f t="shared" si="1"/>
        <v>7183720.5199999996</v>
      </c>
      <c r="X8" s="28"/>
      <c r="Y8" s="27">
        <v>-410063.16</v>
      </c>
      <c r="Z8" s="27"/>
      <c r="AA8" s="27">
        <v>-224836.46274438672</v>
      </c>
      <c r="AB8" s="27"/>
      <c r="AC8" s="56">
        <v>0</v>
      </c>
      <c r="AD8" s="28"/>
      <c r="AE8" s="27">
        <f t="shared" si="3"/>
        <v>6548820.8972556125</v>
      </c>
      <c r="AF8" s="28"/>
      <c r="AG8" s="27">
        <f t="shared" si="4"/>
        <v>6773657.3599999994</v>
      </c>
    </row>
    <row r="9" spans="1:33">
      <c r="A9" s="7" t="s">
        <v>20</v>
      </c>
      <c r="B9" s="5">
        <v>31100</v>
      </c>
      <c r="C9" s="5">
        <v>10500</v>
      </c>
      <c r="D9" s="7" t="s">
        <v>22</v>
      </c>
      <c r="F9" s="56">
        <v>482228518.55999988</v>
      </c>
      <c r="G9" s="56">
        <v>197904575.38999999</v>
      </c>
      <c r="H9" s="28"/>
      <c r="I9" s="27">
        <v>6283824.1600000001</v>
      </c>
      <c r="J9" s="27">
        <v>-189720</v>
      </c>
      <c r="K9" s="27">
        <f t="shared" si="2"/>
        <v>488322622.72000003</v>
      </c>
      <c r="L9" s="28"/>
      <c r="M9" s="27">
        <v>3809907.59</v>
      </c>
      <c r="N9" s="27">
        <v>-189720</v>
      </c>
      <c r="O9" s="27">
        <f t="shared" si="5"/>
        <v>491942810.31</v>
      </c>
      <c r="P9" s="27"/>
      <c r="Q9" s="27">
        <v>-4079467</v>
      </c>
      <c r="R9" s="27">
        <v>18731637.030000001</v>
      </c>
      <c r="S9" s="27">
        <f t="shared" si="0"/>
        <v>212367025.41999999</v>
      </c>
      <c r="T9" s="27"/>
      <c r="U9" s="27">
        <v>-221247</v>
      </c>
      <c r="V9" s="27">
        <v>18919122.859999999</v>
      </c>
      <c r="W9" s="27">
        <f t="shared" si="1"/>
        <v>230875181.28</v>
      </c>
      <c r="X9" s="28"/>
      <c r="Y9" s="27">
        <v>-2313156.7400000002</v>
      </c>
      <c r="Z9" s="27">
        <v>32214702.727818754</v>
      </c>
      <c r="AA9" s="27">
        <v>-6152397.4760616692</v>
      </c>
      <c r="AB9" s="27"/>
      <c r="AC9" s="56">
        <v>0</v>
      </c>
      <c r="AD9" s="28"/>
      <c r="AE9" s="27">
        <f t="shared" si="3"/>
        <v>254624329.79175708</v>
      </c>
      <c r="AF9" s="28"/>
      <c r="AG9" s="27">
        <f t="shared" si="4"/>
        <v>260776727.26781875</v>
      </c>
    </row>
    <row r="10" spans="1:33">
      <c r="A10" s="7" t="s">
        <v>20</v>
      </c>
      <c r="B10" s="5">
        <v>31200</v>
      </c>
      <c r="C10" s="5">
        <v>10500</v>
      </c>
      <c r="D10" s="7" t="s">
        <v>22</v>
      </c>
      <c r="F10" s="56">
        <v>1743176402.0466666</v>
      </c>
      <c r="G10" s="56">
        <v>746960699.96000004</v>
      </c>
      <c r="H10" s="28"/>
      <c r="I10" s="27">
        <v>11491205.68</v>
      </c>
      <c r="J10" s="27">
        <v>-7635763.3300000001</v>
      </c>
      <c r="K10" s="27">
        <f t="shared" si="2"/>
        <v>1747031844.4000001</v>
      </c>
      <c r="L10" s="28"/>
      <c r="M10" s="27">
        <v>9360314.4299999997</v>
      </c>
      <c r="N10" s="27">
        <v>-7635763.3300000001</v>
      </c>
      <c r="O10" s="27">
        <f t="shared" si="5"/>
        <v>1748756395.5</v>
      </c>
      <c r="P10" s="27"/>
      <c r="Q10" s="27">
        <v>-1933378</v>
      </c>
      <c r="R10" s="27">
        <v>86731674.920000002</v>
      </c>
      <c r="S10" s="27">
        <f t="shared" si="0"/>
        <v>824123233.54999995</v>
      </c>
      <c r="T10" s="27"/>
      <c r="U10" s="27">
        <v>-820296</v>
      </c>
      <c r="V10" s="27">
        <v>86870337.760000005</v>
      </c>
      <c r="W10" s="27">
        <f t="shared" si="1"/>
        <v>902537511.98000002</v>
      </c>
      <c r="X10" s="28"/>
      <c r="Y10" s="27">
        <v>-8185333.5399999991</v>
      </c>
      <c r="Z10" s="27">
        <v>128312036.2140511</v>
      </c>
      <c r="AA10" s="27">
        <v>-11263228.694602758</v>
      </c>
      <c r="AB10" s="27"/>
      <c r="AC10" s="56">
        <v>2152632.6685436964</v>
      </c>
      <c r="AD10" s="28"/>
      <c r="AE10" s="27">
        <f t="shared" si="3"/>
        <v>1013553618.6279922</v>
      </c>
      <c r="AF10" s="28"/>
      <c r="AG10" s="27">
        <f t="shared" si="4"/>
        <v>1024816847.3225949</v>
      </c>
    </row>
    <row r="11" spans="1:33">
      <c r="A11" s="7" t="s">
        <v>20</v>
      </c>
      <c r="B11" s="5">
        <v>31400</v>
      </c>
      <c r="C11" s="5">
        <v>10500</v>
      </c>
      <c r="D11" s="7" t="s">
        <v>22</v>
      </c>
      <c r="F11" s="56">
        <v>350901065.64000005</v>
      </c>
      <c r="G11" s="56">
        <v>203480747.00999999</v>
      </c>
      <c r="H11" s="28"/>
      <c r="I11" s="27">
        <v>1975496.18</v>
      </c>
      <c r="J11" s="27">
        <v>-634320</v>
      </c>
      <c r="K11" s="27">
        <f t="shared" si="2"/>
        <v>352242241.81999999</v>
      </c>
      <c r="L11" s="28"/>
      <c r="M11" s="27">
        <v>1778480.91</v>
      </c>
      <c r="N11" s="27">
        <v>-634320</v>
      </c>
      <c r="O11" s="27">
        <f t="shared" si="5"/>
        <v>353386402.73000002</v>
      </c>
      <c r="P11" s="27"/>
      <c r="Q11" s="27">
        <v>-388530</v>
      </c>
      <c r="R11" s="27">
        <v>18176254.5</v>
      </c>
      <c r="S11" s="27">
        <f t="shared" si="0"/>
        <v>220634151.50999999</v>
      </c>
      <c r="T11" s="27"/>
      <c r="U11" s="27">
        <v>-164844</v>
      </c>
      <c r="V11" s="27">
        <v>18240500.460000001</v>
      </c>
      <c r="W11" s="27">
        <f t="shared" si="1"/>
        <v>238075487.97</v>
      </c>
      <c r="X11" s="28"/>
      <c r="Y11" s="27">
        <v>-43723421.43</v>
      </c>
      <c r="Z11" s="27">
        <v>24610861.789381105</v>
      </c>
      <c r="AA11" s="27">
        <v>-14310651.766934149</v>
      </c>
      <c r="AB11" s="27"/>
      <c r="AC11" s="56">
        <v>0</v>
      </c>
      <c r="AD11" s="28"/>
      <c r="AE11" s="27">
        <f t="shared" si="3"/>
        <v>204652276.56244695</v>
      </c>
      <c r="AF11" s="28"/>
      <c r="AG11" s="27">
        <f t="shared" si="4"/>
        <v>218962928.32938111</v>
      </c>
    </row>
    <row r="12" spans="1:33">
      <c r="A12" s="7" t="s">
        <v>20</v>
      </c>
      <c r="B12" s="5">
        <v>31500</v>
      </c>
      <c r="C12" s="5">
        <v>10500</v>
      </c>
      <c r="D12" s="7" t="s">
        <v>22</v>
      </c>
      <c r="F12" s="56">
        <v>188391026.19000003</v>
      </c>
      <c r="G12" s="56">
        <v>94652954.590000004</v>
      </c>
      <c r="H12" s="28"/>
      <c r="I12" s="27">
        <v>1064225.52</v>
      </c>
      <c r="J12" s="27">
        <v>-560520</v>
      </c>
      <c r="K12" s="27">
        <f t="shared" si="2"/>
        <v>188894731.71000001</v>
      </c>
      <c r="L12" s="28"/>
      <c r="M12" s="27">
        <v>958090.83</v>
      </c>
      <c r="N12" s="27">
        <v>-560520</v>
      </c>
      <c r="O12" s="27">
        <f t="shared" si="5"/>
        <v>189292302.53999999</v>
      </c>
      <c r="P12" s="27"/>
      <c r="Q12" s="27">
        <v>-209304</v>
      </c>
      <c r="R12" s="27">
        <v>8451200.9800000004</v>
      </c>
      <c r="S12" s="27">
        <f t="shared" si="0"/>
        <v>102334331.56999999</v>
      </c>
      <c r="T12" s="27"/>
      <c r="U12" s="27">
        <v>-88805</v>
      </c>
      <c r="V12" s="27">
        <v>8471389.5700000003</v>
      </c>
      <c r="W12" s="27">
        <f t="shared" si="1"/>
        <v>110156396.14</v>
      </c>
      <c r="X12" s="28"/>
      <c r="Y12" s="27">
        <v>-9430289.1600000001</v>
      </c>
      <c r="Z12" s="27">
        <v>12392315.228276577</v>
      </c>
      <c r="AA12" s="27">
        <v>-5366618.6050114641</v>
      </c>
      <c r="AB12" s="27"/>
      <c r="AC12" s="56">
        <v>0</v>
      </c>
      <c r="AD12" s="28"/>
      <c r="AE12" s="27">
        <f t="shared" si="3"/>
        <v>107751803.60326512</v>
      </c>
      <c r="AF12" s="28"/>
      <c r="AG12" s="27">
        <f t="shared" si="4"/>
        <v>113118422.20827658</v>
      </c>
    </row>
    <row r="13" spans="1:33">
      <c r="A13" s="7" t="s">
        <v>20</v>
      </c>
      <c r="B13" s="5">
        <v>31600</v>
      </c>
      <c r="C13" s="5">
        <v>10500</v>
      </c>
      <c r="D13" s="7" t="s">
        <v>22</v>
      </c>
      <c r="F13" s="56">
        <v>41506770.000000007</v>
      </c>
      <c r="G13" s="56">
        <v>17592892.649999999</v>
      </c>
      <c r="H13" s="28"/>
      <c r="I13" s="27">
        <v>230771.22</v>
      </c>
      <c r="J13" s="27">
        <v>-198000</v>
      </c>
      <c r="K13" s="27">
        <f t="shared" si="2"/>
        <v>41539541.219999999</v>
      </c>
      <c r="L13" s="28"/>
      <c r="M13" s="27">
        <v>207756.52</v>
      </c>
      <c r="N13" s="27">
        <v>-198000</v>
      </c>
      <c r="O13" s="27">
        <f t="shared" si="5"/>
        <v>41549297.740000002</v>
      </c>
      <c r="P13" s="27"/>
      <c r="Q13" s="27">
        <v>-45386</v>
      </c>
      <c r="R13" s="27">
        <v>2283773.56</v>
      </c>
      <c r="S13" s="27">
        <f t="shared" si="0"/>
        <v>19633280.210000001</v>
      </c>
      <c r="T13" s="27"/>
      <c r="U13" s="27">
        <v>-19258</v>
      </c>
      <c r="V13" s="27">
        <v>2284943.0699999998</v>
      </c>
      <c r="W13" s="27">
        <f t="shared" si="1"/>
        <v>21700965.280000001</v>
      </c>
      <c r="X13" s="28"/>
      <c r="Y13" s="27">
        <v>-728060.03000000014</v>
      </c>
      <c r="Z13" s="27">
        <v>2470084.0404724255</v>
      </c>
      <c r="AA13" s="27">
        <v>-576912.39074591012</v>
      </c>
      <c r="AB13" s="27"/>
      <c r="AC13" s="56">
        <v>0</v>
      </c>
      <c r="AD13" s="28"/>
      <c r="AE13" s="27">
        <f t="shared" si="3"/>
        <v>22866076.899726514</v>
      </c>
      <c r="AF13" s="28"/>
      <c r="AG13" s="27">
        <f t="shared" si="4"/>
        <v>23442989.290472426</v>
      </c>
    </row>
    <row r="14" spans="1:33" s="98" customFormat="1">
      <c r="A14" s="11" t="s">
        <v>20</v>
      </c>
      <c r="B14" s="13">
        <v>31200</v>
      </c>
      <c r="C14" s="13">
        <v>10588</v>
      </c>
      <c r="D14" s="7" t="s">
        <v>23</v>
      </c>
      <c r="E14" s="4"/>
      <c r="F14" s="99">
        <v>3679303.3333333302</v>
      </c>
      <c r="G14" s="99">
        <v>4182346.38</v>
      </c>
      <c r="H14" s="100"/>
      <c r="I14" s="27">
        <v>0</v>
      </c>
      <c r="J14" s="27">
        <v>0</v>
      </c>
      <c r="K14" s="27">
        <f>SUM(F14,I14:J14)</f>
        <v>3679303.3333333302</v>
      </c>
      <c r="L14" s="28"/>
      <c r="M14" s="27">
        <v>0</v>
      </c>
      <c r="N14" s="27">
        <v>0</v>
      </c>
      <c r="O14" s="27">
        <f>SUM(K14,M14:N14)</f>
        <v>3679303.3333333302</v>
      </c>
      <c r="P14" s="45"/>
      <c r="Q14" s="27">
        <v>0</v>
      </c>
      <c r="R14" s="45">
        <v>54676.68</v>
      </c>
      <c r="S14" s="45">
        <f t="shared" si="0"/>
        <v>4237023.0599999996</v>
      </c>
      <c r="T14" s="45"/>
      <c r="U14" s="27">
        <v>0</v>
      </c>
      <c r="V14" s="45">
        <v>54676.68</v>
      </c>
      <c r="W14" s="45">
        <f t="shared" si="1"/>
        <v>4291699.74</v>
      </c>
      <c r="X14" s="100"/>
      <c r="Y14" s="45">
        <v>408081.58</v>
      </c>
      <c r="Z14" s="45"/>
      <c r="AA14" s="27">
        <v>0.10443341773684645</v>
      </c>
      <c r="AB14" s="45"/>
      <c r="AC14" s="56">
        <v>-2152632.6685436154</v>
      </c>
      <c r="AD14" s="100"/>
      <c r="AE14" s="27">
        <f t="shared" si="3"/>
        <v>2547148.7558898022</v>
      </c>
      <c r="AF14" s="100"/>
      <c r="AG14" s="27">
        <f t="shared" si="4"/>
        <v>2547148.6514563849</v>
      </c>
    </row>
    <row r="15" spans="1:33">
      <c r="A15" s="7" t="s">
        <v>24</v>
      </c>
      <c r="B15" s="5">
        <v>34100</v>
      </c>
      <c r="C15" s="5">
        <v>30300</v>
      </c>
      <c r="D15" s="7" t="s">
        <v>25</v>
      </c>
      <c r="F15" s="56">
        <v>90937020.440000013</v>
      </c>
      <c r="G15" s="56">
        <v>47897750.100000001</v>
      </c>
      <c r="H15" s="28"/>
      <c r="I15" s="27">
        <v>1079334.96</v>
      </c>
      <c r="J15" s="27">
        <v>-438360</v>
      </c>
      <c r="K15" s="27">
        <f t="shared" ref="K15:K78" si="6">ROUND(SUM(F15,I15:J15),2)</f>
        <v>91577995.400000006</v>
      </c>
      <c r="L15" s="28"/>
      <c r="M15" s="27">
        <v>2580766.96</v>
      </c>
      <c r="N15" s="27">
        <v>-438360</v>
      </c>
      <c r="O15" s="27">
        <f t="shared" si="5"/>
        <v>93720402.359999999</v>
      </c>
      <c r="P15" s="27"/>
      <c r="Q15" s="27">
        <v>-686764</v>
      </c>
      <c r="R15" s="27">
        <v>3969701.59</v>
      </c>
      <c r="S15" s="27">
        <f t="shared" si="0"/>
        <v>50742327.689999998</v>
      </c>
      <c r="T15" s="27"/>
      <c r="U15" s="27">
        <v>-893420</v>
      </c>
      <c r="V15" s="27">
        <v>4030240.15</v>
      </c>
      <c r="W15" s="27">
        <f t="shared" si="1"/>
        <v>53440787.840000004</v>
      </c>
      <c r="X15" s="28"/>
      <c r="Y15" s="27">
        <v>-2141849.91</v>
      </c>
      <c r="Z15" s="27"/>
      <c r="AA15" s="27">
        <v>44461373.765837394</v>
      </c>
      <c r="AB15" s="27"/>
      <c r="AC15" s="56">
        <v>0</v>
      </c>
      <c r="AD15" s="28"/>
      <c r="AE15" s="27">
        <f t="shared" si="3"/>
        <v>95760311.695837408</v>
      </c>
      <c r="AF15" s="28"/>
      <c r="AG15" s="27">
        <f t="shared" si="4"/>
        <v>51298937.930000007</v>
      </c>
    </row>
    <row r="16" spans="1:33">
      <c r="A16" s="7" t="s">
        <v>24</v>
      </c>
      <c r="B16" s="5">
        <v>34200</v>
      </c>
      <c r="C16" s="5">
        <v>30300</v>
      </c>
      <c r="D16" s="7" t="s">
        <v>25</v>
      </c>
      <c r="F16" s="56">
        <v>44345379.199999988</v>
      </c>
      <c r="G16" s="56">
        <v>19991284.300000001</v>
      </c>
      <c r="H16" s="28"/>
      <c r="I16" s="27">
        <v>490772.12</v>
      </c>
      <c r="J16" s="27">
        <v>-414360</v>
      </c>
      <c r="K16" s="27">
        <f t="shared" si="6"/>
        <v>44421791.32</v>
      </c>
      <c r="L16" s="28"/>
      <c r="M16" s="27">
        <v>1192036.69</v>
      </c>
      <c r="N16" s="27">
        <v>-414360</v>
      </c>
      <c r="O16" s="27">
        <f t="shared" si="5"/>
        <v>45199468.009999998</v>
      </c>
      <c r="P16" s="31"/>
      <c r="Q16" s="27">
        <v>-316292</v>
      </c>
      <c r="R16" s="31">
        <v>3062467.38</v>
      </c>
      <c r="S16" s="27">
        <f t="shared" si="0"/>
        <v>22323099.68</v>
      </c>
      <c r="T16" s="27"/>
      <c r="U16" s="27">
        <v>-411471</v>
      </c>
      <c r="V16" s="27">
        <v>3091933.45</v>
      </c>
      <c r="W16" s="27">
        <f t="shared" si="1"/>
        <v>24589202.129999999</v>
      </c>
      <c r="X16" s="28"/>
      <c r="Y16" s="27">
        <v>-900575.15999999992</v>
      </c>
      <c r="Z16" s="27"/>
      <c r="AA16" s="27">
        <v>40308326.822538167</v>
      </c>
      <c r="AB16" s="27"/>
      <c r="AC16" s="56">
        <v>0</v>
      </c>
      <c r="AD16" s="28"/>
      <c r="AE16" s="27">
        <f t="shared" si="3"/>
        <v>63996953.792538166</v>
      </c>
      <c r="AF16" s="28"/>
      <c r="AG16" s="27">
        <f t="shared" si="4"/>
        <v>23688626.969999999</v>
      </c>
    </row>
    <row r="17" spans="1:33">
      <c r="A17" s="7" t="s">
        <v>24</v>
      </c>
      <c r="B17" s="5">
        <v>34300</v>
      </c>
      <c r="C17" s="5">
        <v>30300</v>
      </c>
      <c r="D17" s="7" t="s">
        <v>25</v>
      </c>
      <c r="F17" s="56">
        <v>417462954.44999999</v>
      </c>
      <c r="G17" s="56">
        <v>93143352.420000002</v>
      </c>
      <c r="H17" s="28"/>
      <c r="I17" s="27">
        <v>5793571.6100000003</v>
      </c>
      <c r="J17" s="27">
        <v>-3989313.33</v>
      </c>
      <c r="K17" s="27">
        <f t="shared" si="6"/>
        <v>419267212.73000002</v>
      </c>
      <c r="L17" s="28"/>
      <c r="M17" s="27">
        <v>13919067.779999999</v>
      </c>
      <c r="N17" s="27">
        <v>-3989313.33</v>
      </c>
      <c r="O17" s="27">
        <f t="shared" si="5"/>
        <v>429196967.18000001</v>
      </c>
      <c r="P17" s="31"/>
      <c r="Q17" s="27">
        <v>-3698799</v>
      </c>
      <c r="R17" s="31">
        <v>13555028.710000001</v>
      </c>
      <c r="S17" s="27">
        <f t="shared" si="0"/>
        <v>99010268.799999997</v>
      </c>
      <c r="T17" s="27"/>
      <c r="U17" s="27">
        <v>-4811836</v>
      </c>
      <c r="V17" s="27">
        <v>13745119.710000001</v>
      </c>
      <c r="W17" s="27">
        <f t="shared" si="1"/>
        <v>103954239.18000001</v>
      </c>
      <c r="X17" s="28"/>
      <c r="Y17" s="27">
        <v>-5297431.24</v>
      </c>
      <c r="Z17" s="27"/>
      <c r="AA17" s="27">
        <v>-113006751.69234884</v>
      </c>
      <c r="AB17" s="27"/>
      <c r="AC17" s="56">
        <v>-23586662.479962587</v>
      </c>
      <c r="AD17" s="28"/>
      <c r="AE17" s="27">
        <f t="shared" si="3"/>
        <v>-37936606.232311413</v>
      </c>
      <c r="AF17" s="28"/>
      <c r="AG17" s="27">
        <f t="shared" si="4"/>
        <v>75070145.460037425</v>
      </c>
    </row>
    <row r="18" spans="1:33">
      <c r="A18" s="7" t="s">
        <v>24</v>
      </c>
      <c r="B18" s="5">
        <v>34310</v>
      </c>
      <c r="C18" s="5">
        <v>30300</v>
      </c>
      <c r="D18" s="7" t="s">
        <v>25</v>
      </c>
      <c r="F18" s="56">
        <v>89068834.810000002</v>
      </c>
      <c r="G18" s="56">
        <v>18684166.219999999</v>
      </c>
      <c r="H18" s="28"/>
      <c r="I18" s="27">
        <v>18225489.98</v>
      </c>
      <c r="J18" s="27">
        <v>-16402940.98</v>
      </c>
      <c r="K18" s="27">
        <f t="shared" si="6"/>
        <v>90891383.810000002</v>
      </c>
      <c r="L18" s="28"/>
      <c r="M18" s="27">
        <v>50649479.57</v>
      </c>
      <c r="N18" s="27">
        <v>-45584531.609999999</v>
      </c>
      <c r="O18" s="27">
        <f t="shared" si="5"/>
        <v>95956331.769999996</v>
      </c>
      <c r="P18" s="31"/>
      <c r="Q18" s="27">
        <v>0</v>
      </c>
      <c r="R18" s="31">
        <v>13245072.09</v>
      </c>
      <c r="S18" s="27">
        <f t="shared" si="0"/>
        <v>15526297.33</v>
      </c>
      <c r="T18" s="27"/>
      <c r="U18" s="27">
        <v>0</v>
      </c>
      <c r="V18" s="27">
        <v>13751991.869999999</v>
      </c>
      <c r="W18" s="27">
        <f t="shared" si="1"/>
        <v>-16306242.41</v>
      </c>
      <c r="X18" s="28"/>
      <c r="Y18" s="27">
        <v>-979060.07</v>
      </c>
      <c r="Z18" s="27"/>
      <c r="AA18" s="27">
        <v>0</v>
      </c>
      <c r="AB18" s="27"/>
      <c r="AC18" s="56">
        <v>23586662.479962584</v>
      </c>
      <c r="AD18" s="28"/>
      <c r="AE18" s="27">
        <f t="shared" si="3"/>
        <v>6301359.9999625832</v>
      </c>
      <c r="AF18" s="28"/>
      <c r="AG18" s="27">
        <f t="shared" si="4"/>
        <v>6301359.9999625832</v>
      </c>
    </row>
    <row r="19" spans="1:33">
      <c r="A19" s="7" t="s">
        <v>24</v>
      </c>
      <c r="B19" s="5">
        <v>34400</v>
      </c>
      <c r="C19" s="5">
        <v>30300</v>
      </c>
      <c r="D19" s="7" t="s">
        <v>25</v>
      </c>
      <c r="F19" s="56">
        <v>49541988.979999997</v>
      </c>
      <c r="G19" s="56">
        <v>3641545.62</v>
      </c>
      <c r="H19" s="28"/>
      <c r="I19" s="27">
        <v>1385300.42</v>
      </c>
      <c r="J19" s="27">
        <v>-4413000</v>
      </c>
      <c r="K19" s="27">
        <f t="shared" si="6"/>
        <v>46514289.399999999</v>
      </c>
      <c r="L19" s="28"/>
      <c r="M19" s="27">
        <v>2430949.87</v>
      </c>
      <c r="N19" s="27">
        <v>-4413000</v>
      </c>
      <c r="O19" s="27">
        <f t="shared" si="5"/>
        <v>44532239.270000003</v>
      </c>
      <c r="P19" s="31"/>
      <c r="Q19" s="27">
        <v>-1409300</v>
      </c>
      <c r="R19" s="31">
        <v>1690590.5</v>
      </c>
      <c r="S19" s="27">
        <f t="shared" si="0"/>
        <v>-490163.88</v>
      </c>
      <c r="T19" s="27"/>
      <c r="U19" s="27">
        <v>-468720</v>
      </c>
      <c r="V19" s="27">
        <v>1602418.9</v>
      </c>
      <c r="W19" s="27">
        <f t="shared" si="1"/>
        <v>-3769464.98</v>
      </c>
      <c r="X19" s="28"/>
      <c r="Y19" s="27">
        <v>-371230.71</v>
      </c>
      <c r="Z19" s="27"/>
      <c r="AA19" s="27">
        <v>5448272.2791703567</v>
      </c>
      <c r="AB19" s="27"/>
      <c r="AC19" s="56">
        <v>0</v>
      </c>
      <c r="AD19" s="28"/>
      <c r="AE19" s="27">
        <f t="shared" si="3"/>
        <v>1307576.5891703567</v>
      </c>
      <c r="AF19" s="28"/>
      <c r="AG19" s="27">
        <f t="shared" si="4"/>
        <v>-4140695.69</v>
      </c>
    </row>
    <row r="20" spans="1:33">
      <c r="A20" s="7" t="s">
        <v>24</v>
      </c>
      <c r="B20" s="5">
        <v>34500</v>
      </c>
      <c r="C20" s="5">
        <v>30300</v>
      </c>
      <c r="D20" s="7" t="s">
        <v>25</v>
      </c>
      <c r="F20" s="56">
        <v>39757638.679999992</v>
      </c>
      <c r="G20" s="56">
        <v>13295587.389999999</v>
      </c>
      <c r="H20" s="28"/>
      <c r="I20" s="27">
        <v>464493.59</v>
      </c>
      <c r="J20" s="27">
        <v>-194640</v>
      </c>
      <c r="K20" s="27">
        <f t="shared" si="6"/>
        <v>40027492.270000003</v>
      </c>
      <c r="L20" s="28"/>
      <c r="M20" s="27">
        <v>1115083.57</v>
      </c>
      <c r="N20" s="27">
        <v>-194640</v>
      </c>
      <c r="O20" s="27">
        <f t="shared" si="5"/>
        <v>40947935.840000004</v>
      </c>
      <c r="P20" s="31"/>
      <c r="Q20" s="27">
        <v>-296998</v>
      </c>
      <c r="R20" s="31">
        <v>1132948.8600000001</v>
      </c>
      <c r="S20" s="27">
        <f t="shared" si="0"/>
        <v>13936898.25</v>
      </c>
      <c r="T20" s="27"/>
      <c r="U20" s="27">
        <v>-386369</v>
      </c>
      <c r="V20" s="27">
        <v>1149851.08</v>
      </c>
      <c r="W20" s="27">
        <f t="shared" si="1"/>
        <v>14505740.33</v>
      </c>
      <c r="X20" s="28"/>
      <c r="Y20" s="27">
        <v>-625578.53</v>
      </c>
      <c r="Z20" s="27"/>
      <c r="AA20" s="27">
        <v>975736.39678108285</v>
      </c>
      <c r="AB20" s="27"/>
      <c r="AC20" s="56">
        <v>0</v>
      </c>
      <c r="AD20" s="28"/>
      <c r="AE20" s="27">
        <f t="shared" si="3"/>
        <v>14855898.196781084</v>
      </c>
      <c r="AF20" s="28"/>
      <c r="AG20" s="27">
        <f t="shared" si="4"/>
        <v>13880161.800000001</v>
      </c>
    </row>
    <row r="21" spans="1:33">
      <c r="A21" s="7" t="s">
        <v>24</v>
      </c>
      <c r="B21" s="5">
        <v>34600</v>
      </c>
      <c r="C21" s="5">
        <v>30300</v>
      </c>
      <c r="D21" s="7" t="s">
        <v>25</v>
      </c>
      <c r="F21" s="56">
        <v>23809610.75</v>
      </c>
      <c r="G21" s="56">
        <v>4342289.78</v>
      </c>
      <c r="H21" s="28"/>
      <c r="I21" s="27">
        <v>3998682.34</v>
      </c>
      <c r="J21" s="27">
        <v>-157320</v>
      </c>
      <c r="K21" s="27">
        <f t="shared" si="6"/>
        <v>27650973.09</v>
      </c>
      <c r="L21" s="28"/>
      <c r="M21" s="27">
        <v>5487997.4400000004</v>
      </c>
      <c r="N21" s="27">
        <v>-157320</v>
      </c>
      <c r="O21" s="27">
        <f t="shared" si="5"/>
        <v>32981650.530000001</v>
      </c>
      <c r="P21" s="31"/>
      <c r="Q21" s="27">
        <v>-169453</v>
      </c>
      <c r="R21" s="31">
        <v>1036930.76</v>
      </c>
      <c r="S21" s="27">
        <f t="shared" si="0"/>
        <v>5052447.54</v>
      </c>
      <c r="T21" s="27"/>
      <c r="U21" s="27">
        <v>-220444</v>
      </c>
      <c r="V21" s="27">
        <v>1221747.3700000001</v>
      </c>
      <c r="W21" s="27">
        <f t="shared" si="1"/>
        <v>5896430.9100000001</v>
      </c>
      <c r="X21" s="28"/>
      <c r="Y21" s="27">
        <v>-202009.04</v>
      </c>
      <c r="Z21" s="27"/>
      <c r="AA21" s="27">
        <v>1136971.0648366704</v>
      </c>
      <c r="AB21" s="27"/>
      <c r="AC21" s="56">
        <v>0</v>
      </c>
      <c r="AD21" s="28"/>
      <c r="AE21" s="27">
        <f t="shared" si="3"/>
        <v>6831392.9348366708</v>
      </c>
      <c r="AF21" s="28"/>
      <c r="AG21" s="27">
        <f t="shared" si="4"/>
        <v>5694421.8700000001</v>
      </c>
    </row>
    <row r="22" spans="1:33">
      <c r="A22" s="7" t="s">
        <v>24</v>
      </c>
      <c r="B22" s="5">
        <v>34100</v>
      </c>
      <c r="C22" s="5">
        <v>30500</v>
      </c>
      <c r="D22" s="7" t="s">
        <v>26</v>
      </c>
      <c r="F22" s="56">
        <v>126987122.85000001</v>
      </c>
      <c r="G22" s="56">
        <v>28172411.329999998</v>
      </c>
      <c r="H22" s="28"/>
      <c r="I22" s="27">
        <v>450356.36</v>
      </c>
      <c r="J22" s="27">
        <v>-94680</v>
      </c>
      <c r="K22" s="27">
        <f t="shared" si="6"/>
        <v>127342799.20999999</v>
      </c>
      <c r="L22" s="28"/>
      <c r="M22" s="27">
        <v>947505.15</v>
      </c>
      <c r="N22" s="27">
        <v>-94680</v>
      </c>
      <c r="O22" s="27">
        <f t="shared" si="5"/>
        <v>128195624.36</v>
      </c>
      <c r="P22" s="31"/>
      <c r="Q22" s="27">
        <v>-15341</v>
      </c>
      <c r="R22" s="31">
        <v>3420737.45</v>
      </c>
      <c r="S22" s="27">
        <f t="shared" si="0"/>
        <v>31483127.780000001</v>
      </c>
      <c r="T22" s="27"/>
      <c r="U22" s="27">
        <v>-14417</v>
      </c>
      <c r="V22" s="27">
        <v>3436991.8</v>
      </c>
      <c r="W22" s="27">
        <f t="shared" si="1"/>
        <v>34811022.579999998</v>
      </c>
      <c r="X22" s="28"/>
      <c r="Y22" s="27">
        <v>68866194.560000002</v>
      </c>
      <c r="Z22" s="27"/>
      <c r="AA22" s="27">
        <v>0</v>
      </c>
      <c r="AB22" s="27"/>
      <c r="AC22" s="56">
        <v>0</v>
      </c>
      <c r="AD22" s="28"/>
      <c r="AE22" s="27">
        <f t="shared" si="3"/>
        <v>103677217.14</v>
      </c>
      <c r="AF22" s="28"/>
      <c r="AG22" s="27">
        <f t="shared" si="4"/>
        <v>103677217.14</v>
      </c>
    </row>
    <row r="23" spans="1:33">
      <c r="A23" s="7" t="s">
        <v>24</v>
      </c>
      <c r="B23" s="5">
        <v>34200</v>
      </c>
      <c r="C23" s="5">
        <v>30500</v>
      </c>
      <c r="D23" s="7" t="s">
        <v>26</v>
      </c>
      <c r="F23" s="56">
        <v>211807615.59999999</v>
      </c>
      <c r="G23" s="56">
        <v>16859036.350000001</v>
      </c>
      <c r="H23" s="28"/>
      <c r="I23" s="27">
        <v>4998161.03</v>
      </c>
      <c r="J23" s="27">
        <v>-51120</v>
      </c>
      <c r="K23" s="27">
        <f t="shared" si="6"/>
        <v>216754656.63</v>
      </c>
      <c r="L23" s="28"/>
      <c r="M23" s="27">
        <v>4716722.34</v>
      </c>
      <c r="N23" s="27">
        <v>-51120</v>
      </c>
      <c r="O23" s="27">
        <f t="shared" si="5"/>
        <v>221420258.97</v>
      </c>
      <c r="P23" s="31"/>
      <c r="Q23" s="27">
        <v>-30974</v>
      </c>
      <c r="R23" s="31">
        <v>6428434.0800000001</v>
      </c>
      <c r="S23" s="27">
        <f t="shared" si="0"/>
        <v>23205376.43</v>
      </c>
      <c r="T23" s="27"/>
      <c r="U23" s="27">
        <v>-29112</v>
      </c>
      <c r="V23" s="27">
        <v>6572623.7300000004</v>
      </c>
      <c r="W23" s="27">
        <f t="shared" si="1"/>
        <v>29697768.16</v>
      </c>
      <c r="X23" s="28"/>
      <c r="Y23" s="27">
        <v>-16668850.310000001</v>
      </c>
      <c r="Z23" s="27"/>
      <c r="AA23" s="27">
        <v>0</v>
      </c>
      <c r="AB23" s="27"/>
      <c r="AC23" s="56">
        <v>0</v>
      </c>
      <c r="AD23" s="28"/>
      <c r="AE23" s="27">
        <f t="shared" si="3"/>
        <v>13028917.85</v>
      </c>
      <c r="AF23" s="28"/>
      <c r="AG23" s="27">
        <f t="shared" si="4"/>
        <v>13028917.85</v>
      </c>
    </row>
    <row r="24" spans="1:33">
      <c r="A24" s="7" t="s">
        <v>24</v>
      </c>
      <c r="B24" s="5">
        <v>34300</v>
      </c>
      <c r="C24" s="5">
        <v>30500</v>
      </c>
      <c r="D24" s="7" t="s">
        <v>26</v>
      </c>
      <c r="F24" s="56">
        <v>733887337.67999995</v>
      </c>
      <c r="G24" s="56">
        <v>60793556.870000005</v>
      </c>
      <c r="H24" s="28"/>
      <c r="I24" s="27">
        <v>2604597.64</v>
      </c>
      <c r="J24" s="27">
        <v>-446160</v>
      </c>
      <c r="K24" s="27">
        <f t="shared" si="6"/>
        <v>736045775.32000005</v>
      </c>
      <c r="L24" s="28"/>
      <c r="M24" s="27">
        <v>5697947.1699999999</v>
      </c>
      <c r="N24" s="27">
        <v>-446160</v>
      </c>
      <c r="O24" s="27">
        <f t="shared" si="5"/>
        <v>741297562.49000001</v>
      </c>
      <c r="P24" s="31"/>
      <c r="Q24" s="27">
        <v>-94184</v>
      </c>
      <c r="R24" s="31">
        <v>23665923.120000001</v>
      </c>
      <c r="S24" s="27">
        <f t="shared" si="0"/>
        <v>83919135.989999995</v>
      </c>
      <c r="T24" s="27"/>
      <c r="U24" s="27">
        <v>-88519</v>
      </c>
      <c r="V24" s="27">
        <v>23785227.739999998</v>
      </c>
      <c r="W24" s="27">
        <f t="shared" si="1"/>
        <v>107169684.73</v>
      </c>
      <c r="X24" s="28"/>
      <c r="Y24" s="27">
        <v>-67860147.170000002</v>
      </c>
      <c r="Z24" s="27"/>
      <c r="AA24" s="27">
        <v>0</v>
      </c>
      <c r="AB24" s="27"/>
      <c r="AC24" s="56">
        <v>22518690.243258104</v>
      </c>
      <c r="AD24" s="28"/>
      <c r="AE24" s="27">
        <f t="shared" si="3"/>
        <v>61828227.803258106</v>
      </c>
      <c r="AF24" s="28"/>
      <c r="AG24" s="27">
        <f t="shared" si="4"/>
        <v>61828227.803258106</v>
      </c>
    </row>
    <row r="25" spans="1:33">
      <c r="A25" s="7" t="s">
        <v>24</v>
      </c>
      <c r="B25" s="5">
        <v>34310</v>
      </c>
      <c r="C25" s="5">
        <v>30500</v>
      </c>
      <c r="D25" s="7" t="s">
        <v>26</v>
      </c>
      <c r="F25" s="56">
        <v>183250367.38</v>
      </c>
      <c r="G25" s="56">
        <v>-96406757.219999999</v>
      </c>
      <c r="H25" s="28"/>
      <c r="I25" s="27">
        <v>0</v>
      </c>
      <c r="J25" s="27">
        <v>0</v>
      </c>
      <c r="K25" s="27">
        <f t="shared" si="6"/>
        <v>183250367.38</v>
      </c>
      <c r="L25" s="28"/>
      <c r="M25" s="27">
        <v>305948.93</v>
      </c>
      <c r="N25" s="27">
        <v>-275354.03999999998</v>
      </c>
      <c r="O25" s="27">
        <f t="shared" si="5"/>
        <v>183280962.27000001</v>
      </c>
      <c r="P25" s="31"/>
      <c r="Q25" s="27">
        <v>0</v>
      </c>
      <c r="R25" s="31">
        <v>16822383.73</v>
      </c>
      <c r="S25" s="27">
        <f t="shared" si="0"/>
        <v>-79584373.489999995</v>
      </c>
      <c r="T25" s="27"/>
      <c r="U25" s="27">
        <v>0</v>
      </c>
      <c r="V25" s="27">
        <v>16823788.030000001</v>
      </c>
      <c r="W25" s="27">
        <f t="shared" si="1"/>
        <v>-63035939.5</v>
      </c>
      <c r="X25" s="28"/>
      <c r="Y25" s="27">
        <v>103936956.39999999</v>
      </c>
      <c r="Z25" s="27"/>
      <c r="AA25" s="27">
        <v>0</v>
      </c>
      <c r="AB25" s="27"/>
      <c r="AC25" s="56">
        <v>-22518690.243258107</v>
      </c>
      <c r="AD25" s="28"/>
      <c r="AE25" s="27">
        <f t="shared" si="3"/>
        <v>18382326.656741884</v>
      </c>
      <c r="AF25" s="28"/>
      <c r="AG25" s="27">
        <f t="shared" si="4"/>
        <v>18382326.656741884</v>
      </c>
    </row>
    <row r="26" spans="1:33">
      <c r="A26" s="7" t="s">
        <v>24</v>
      </c>
      <c r="B26" s="5">
        <v>34400</v>
      </c>
      <c r="C26" s="5">
        <v>30500</v>
      </c>
      <c r="D26" s="7" t="s">
        <v>26</v>
      </c>
      <c r="F26" s="56">
        <v>16618575.360000001</v>
      </c>
      <c r="G26" s="56">
        <v>8745224.8699999992</v>
      </c>
      <c r="H26" s="28"/>
      <c r="I26" s="27">
        <v>58514.080000000002</v>
      </c>
      <c r="J26" s="27">
        <v>-308880</v>
      </c>
      <c r="K26" s="27">
        <f t="shared" si="6"/>
        <v>16368209.439999999</v>
      </c>
      <c r="L26" s="28"/>
      <c r="M26" s="27">
        <v>141425.37</v>
      </c>
      <c r="N26" s="27">
        <v>-308880</v>
      </c>
      <c r="O26" s="27">
        <f t="shared" si="5"/>
        <v>16200754.810000001</v>
      </c>
      <c r="P26" s="31"/>
      <c r="Q26" s="27">
        <v>-2266</v>
      </c>
      <c r="R26" s="31">
        <v>460165.65</v>
      </c>
      <c r="S26" s="27">
        <f t="shared" si="0"/>
        <v>8894244.5199999996</v>
      </c>
      <c r="T26" s="27"/>
      <c r="U26" s="27">
        <v>-2129</v>
      </c>
      <c r="V26" s="27">
        <v>454337.05</v>
      </c>
      <c r="W26" s="27">
        <f t="shared" si="1"/>
        <v>9037572.5700000003</v>
      </c>
      <c r="X26" s="28"/>
      <c r="Y26" s="27">
        <v>6412010.7300000004</v>
      </c>
      <c r="Z26" s="27"/>
      <c r="AA26" s="27">
        <v>0</v>
      </c>
      <c r="AB26" s="27"/>
      <c r="AC26" s="56">
        <v>0</v>
      </c>
      <c r="AD26" s="28"/>
      <c r="AE26" s="27">
        <f t="shared" si="3"/>
        <v>15449583.300000001</v>
      </c>
      <c r="AF26" s="28"/>
      <c r="AG26" s="27">
        <f t="shared" si="4"/>
        <v>15449583.300000001</v>
      </c>
    </row>
    <row r="27" spans="1:33">
      <c r="A27" s="7" t="s">
        <v>24</v>
      </c>
      <c r="B27" s="5">
        <v>34500</v>
      </c>
      <c r="C27" s="5">
        <v>30500</v>
      </c>
      <c r="D27" s="7" t="s">
        <v>26</v>
      </c>
      <c r="F27" s="56">
        <v>120491946.64999999</v>
      </c>
      <c r="G27" s="56">
        <v>9753974.1300000008</v>
      </c>
      <c r="H27" s="28"/>
      <c r="I27" s="27">
        <v>454488.05</v>
      </c>
      <c r="J27" s="27">
        <v>-18840</v>
      </c>
      <c r="K27" s="27">
        <f t="shared" si="6"/>
        <v>120927594.7</v>
      </c>
      <c r="L27" s="28"/>
      <c r="M27" s="27">
        <v>988952.4</v>
      </c>
      <c r="N27" s="27">
        <v>-18840</v>
      </c>
      <c r="O27" s="27">
        <f t="shared" si="5"/>
        <v>121897707.09999999</v>
      </c>
      <c r="P27" s="31"/>
      <c r="Q27" s="27">
        <v>-16300</v>
      </c>
      <c r="R27" s="31">
        <v>3440228.46</v>
      </c>
      <c r="S27" s="27">
        <f t="shared" si="0"/>
        <v>13159062.59</v>
      </c>
      <c r="T27" s="27"/>
      <c r="U27" s="27">
        <v>-15321</v>
      </c>
      <c r="V27" s="27">
        <v>3460260.55</v>
      </c>
      <c r="W27" s="27">
        <f t="shared" si="1"/>
        <v>16585162.140000001</v>
      </c>
      <c r="X27" s="28"/>
      <c r="Y27" s="27">
        <v>13655306.16</v>
      </c>
      <c r="Z27" s="27"/>
      <c r="AA27" s="27">
        <v>0</v>
      </c>
      <c r="AB27" s="27"/>
      <c r="AC27" s="56">
        <v>0</v>
      </c>
      <c r="AD27" s="28"/>
      <c r="AE27" s="27">
        <f t="shared" si="3"/>
        <v>30240468.300000001</v>
      </c>
      <c r="AF27" s="28"/>
      <c r="AG27" s="27">
        <f t="shared" si="4"/>
        <v>30240468.300000001</v>
      </c>
    </row>
    <row r="28" spans="1:33">
      <c r="A28" s="7" t="s">
        <v>24</v>
      </c>
      <c r="B28" s="5">
        <v>34600</v>
      </c>
      <c r="C28" s="5">
        <v>30500</v>
      </c>
      <c r="D28" s="7" t="s">
        <v>26</v>
      </c>
      <c r="F28" s="56">
        <v>6238439.0699999994</v>
      </c>
      <c r="G28" s="56">
        <v>1871105</v>
      </c>
      <c r="H28" s="28"/>
      <c r="I28" s="27">
        <v>16302.89</v>
      </c>
      <c r="J28" s="27">
        <v>-35160</v>
      </c>
      <c r="K28" s="27">
        <f t="shared" si="6"/>
        <v>6219581.96</v>
      </c>
      <c r="L28" s="28"/>
      <c r="M28" s="27">
        <v>44127.23</v>
      </c>
      <c r="N28" s="27">
        <v>-35160</v>
      </c>
      <c r="O28" s="27">
        <f t="shared" si="5"/>
        <v>6228549.1900000004</v>
      </c>
      <c r="P28" s="31"/>
      <c r="Q28" s="27">
        <v>-796</v>
      </c>
      <c r="R28" s="31">
        <v>209294.75</v>
      </c>
      <c r="S28" s="27">
        <f t="shared" si="0"/>
        <v>2044443.75</v>
      </c>
      <c r="T28" s="27"/>
      <c r="U28" s="27">
        <v>-747</v>
      </c>
      <c r="V28" s="27">
        <v>209128.6</v>
      </c>
      <c r="W28" s="27">
        <f t="shared" si="1"/>
        <v>2217665.35</v>
      </c>
      <c r="X28" s="28"/>
      <c r="Y28" s="27">
        <v>4080313.6399999997</v>
      </c>
      <c r="Z28" s="27"/>
      <c r="AA28" s="27">
        <v>0</v>
      </c>
      <c r="AB28" s="27"/>
      <c r="AC28" s="56">
        <v>0</v>
      </c>
      <c r="AD28" s="28"/>
      <c r="AE28" s="27">
        <f t="shared" si="3"/>
        <v>6297978.9900000002</v>
      </c>
      <c r="AF28" s="28"/>
      <c r="AG28" s="27">
        <f t="shared" si="4"/>
        <v>6297978.9900000002</v>
      </c>
    </row>
    <row r="29" spans="1:33">
      <c r="A29" s="7" t="s">
        <v>24</v>
      </c>
      <c r="B29" s="5">
        <v>34100</v>
      </c>
      <c r="C29" s="5">
        <v>30600</v>
      </c>
      <c r="D29" s="7" t="s">
        <v>27</v>
      </c>
      <c r="F29" s="56">
        <v>76724183.700000018</v>
      </c>
      <c r="G29" s="56">
        <v>41390239.049999997</v>
      </c>
      <c r="H29" s="28"/>
      <c r="I29" s="27">
        <v>11638478.029999999</v>
      </c>
      <c r="J29" s="27">
        <v>0</v>
      </c>
      <c r="K29" s="27">
        <f t="shared" si="6"/>
        <v>88362661.730000004</v>
      </c>
      <c r="L29" s="28"/>
      <c r="M29" s="27">
        <v>1909309.47</v>
      </c>
      <c r="N29" s="27">
        <v>0</v>
      </c>
      <c r="O29" s="27">
        <f t="shared" si="5"/>
        <v>90271971.200000003</v>
      </c>
      <c r="P29" s="31"/>
      <c r="Q29" s="27">
        <v>-1129031</v>
      </c>
      <c r="R29" s="31">
        <v>1642614.11</v>
      </c>
      <c r="S29" s="27">
        <f t="shared" si="0"/>
        <v>41903822.159999996</v>
      </c>
      <c r="T29" s="27"/>
      <c r="U29" s="27">
        <v>-113123</v>
      </c>
      <c r="V29" s="27">
        <v>1777414.6</v>
      </c>
      <c r="W29" s="27">
        <f t="shared" si="1"/>
        <v>43568113.759999998</v>
      </c>
      <c r="X29" s="28"/>
      <c r="Y29" s="27">
        <v>-927163.81</v>
      </c>
      <c r="Z29" s="27"/>
      <c r="AA29" s="27">
        <v>0</v>
      </c>
      <c r="AB29" s="27"/>
      <c r="AC29" s="56">
        <v>0</v>
      </c>
      <c r="AD29" s="28"/>
      <c r="AE29" s="27">
        <f t="shared" si="3"/>
        <v>42640949.949999996</v>
      </c>
      <c r="AF29" s="28"/>
      <c r="AG29" s="27">
        <f t="shared" si="4"/>
        <v>42640949.949999996</v>
      </c>
    </row>
    <row r="30" spans="1:33">
      <c r="A30" s="7" t="s">
        <v>24</v>
      </c>
      <c r="B30" s="5">
        <v>34200</v>
      </c>
      <c r="C30" s="5">
        <v>30600</v>
      </c>
      <c r="D30" s="7" t="s">
        <v>27</v>
      </c>
      <c r="F30" s="56">
        <v>13815582.52</v>
      </c>
      <c r="G30" s="56">
        <v>8019621.9100000001</v>
      </c>
      <c r="H30" s="28"/>
      <c r="I30" s="27">
        <v>654337.65</v>
      </c>
      <c r="J30" s="27">
        <v>0</v>
      </c>
      <c r="K30" s="27">
        <f t="shared" si="6"/>
        <v>14469920.17</v>
      </c>
      <c r="L30" s="28"/>
      <c r="M30" s="27">
        <v>70385.820000000007</v>
      </c>
      <c r="N30" s="27">
        <v>0</v>
      </c>
      <c r="O30" s="27">
        <f t="shared" si="5"/>
        <v>14540305.99</v>
      </c>
      <c r="P30" s="31"/>
      <c r="Q30" s="27">
        <v>-218987</v>
      </c>
      <c r="R30" s="31">
        <v>318211.90999999997</v>
      </c>
      <c r="S30" s="27">
        <f t="shared" si="0"/>
        <v>8118846.8200000003</v>
      </c>
      <c r="T30" s="27"/>
      <c r="U30" s="27">
        <v>-21941</v>
      </c>
      <c r="V30" s="27">
        <v>326365.03999999998</v>
      </c>
      <c r="W30" s="27">
        <f t="shared" si="1"/>
        <v>8423270.8599999994</v>
      </c>
      <c r="X30" s="28"/>
      <c r="Y30" s="27">
        <v>-185006.78</v>
      </c>
      <c r="Z30" s="27"/>
      <c r="AA30" s="27">
        <v>0</v>
      </c>
      <c r="AB30" s="27"/>
      <c r="AC30" s="56">
        <v>0</v>
      </c>
      <c r="AD30" s="28"/>
      <c r="AE30" s="27">
        <f t="shared" si="3"/>
        <v>8238264.0799999991</v>
      </c>
      <c r="AF30" s="28"/>
      <c r="AG30" s="27">
        <f t="shared" si="4"/>
        <v>8238264.0799999991</v>
      </c>
    </row>
    <row r="31" spans="1:33">
      <c r="A31" s="7" t="s">
        <v>24</v>
      </c>
      <c r="B31" s="5">
        <v>34300</v>
      </c>
      <c r="C31" s="5">
        <v>30600</v>
      </c>
      <c r="D31" s="7" t="s">
        <v>27</v>
      </c>
      <c r="F31" s="56">
        <v>175649328.97</v>
      </c>
      <c r="G31" s="56">
        <v>84620126.969999999</v>
      </c>
      <c r="H31" s="28"/>
      <c r="I31" s="27">
        <v>8543306.7400000002</v>
      </c>
      <c r="J31" s="27">
        <v>0</v>
      </c>
      <c r="K31" s="27">
        <f t="shared" si="6"/>
        <v>184192635.71000001</v>
      </c>
      <c r="L31" s="28"/>
      <c r="M31" s="27">
        <v>918986.79</v>
      </c>
      <c r="N31" s="27">
        <v>0</v>
      </c>
      <c r="O31" s="27">
        <f t="shared" si="5"/>
        <v>185111622.5</v>
      </c>
      <c r="P31" s="31"/>
      <c r="Q31" s="27">
        <v>-2859170</v>
      </c>
      <c r="R31" s="31">
        <v>5181724.29</v>
      </c>
      <c r="S31" s="27">
        <f t="shared" si="0"/>
        <v>86942681.260000005</v>
      </c>
      <c r="T31" s="27"/>
      <c r="U31" s="27">
        <v>-286472</v>
      </c>
      <c r="V31" s="27">
        <v>5317981.32</v>
      </c>
      <c r="W31" s="27">
        <f t="shared" si="1"/>
        <v>91974190.579999998</v>
      </c>
      <c r="X31" s="28"/>
      <c r="Y31" s="27">
        <v>-2121336.7400000002</v>
      </c>
      <c r="Z31" s="27"/>
      <c r="AA31" s="27">
        <v>0</v>
      </c>
      <c r="AB31" s="27"/>
      <c r="AC31" s="56">
        <v>-2050385.5635894388</v>
      </c>
      <c r="AD31" s="28"/>
      <c r="AE31" s="27">
        <f t="shared" si="3"/>
        <v>87802468.276410565</v>
      </c>
      <c r="AF31" s="28"/>
      <c r="AG31" s="27">
        <f t="shared" si="4"/>
        <v>87802468.276410565</v>
      </c>
    </row>
    <row r="32" spans="1:33">
      <c r="A32" s="7" t="s">
        <v>24</v>
      </c>
      <c r="B32" s="5">
        <v>34310</v>
      </c>
      <c r="C32" s="5">
        <v>30600</v>
      </c>
      <c r="D32" s="7" t="s">
        <v>27</v>
      </c>
      <c r="F32" s="56">
        <v>60892000.580000006</v>
      </c>
      <c r="G32" s="56">
        <v>12531043.649999999</v>
      </c>
      <c r="H32" s="28"/>
      <c r="I32" s="27">
        <v>0</v>
      </c>
      <c r="J32" s="27">
        <v>-2213566.84</v>
      </c>
      <c r="K32" s="27">
        <f t="shared" si="6"/>
        <v>58678433.740000002</v>
      </c>
      <c r="L32" s="28"/>
      <c r="M32" s="27">
        <v>0</v>
      </c>
      <c r="N32" s="27">
        <v>0</v>
      </c>
      <c r="O32" s="27">
        <f t="shared" si="5"/>
        <v>58678433.740000002</v>
      </c>
      <c r="P32" s="31"/>
      <c r="Q32" s="27">
        <v>0</v>
      </c>
      <c r="R32" s="31">
        <v>4238771.9000000004</v>
      </c>
      <c r="S32" s="27">
        <f t="shared" si="0"/>
        <v>14556248.710000001</v>
      </c>
      <c r="T32" s="27"/>
      <c r="U32" s="27">
        <v>0</v>
      </c>
      <c r="V32" s="27">
        <v>4160300.95</v>
      </c>
      <c r="W32" s="27">
        <f t="shared" si="1"/>
        <v>18716549.66</v>
      </c>
      <c r="X32" s="28"/>
      <c r="Y32" s="27">
        <v>-325220.15000000002</v>
      </c>
      <c r="Z32" s="27"/>
      <c r="AA32" s="27">
        <v>0</v>
      </c>
      <c r="AB32" s="27"/>
      <c r="AC32" s="56">
        <v>2050385.5635894351</v>
      </c>
      <c r="AD32" s="28"/>
      <c r="AE32" s="27">
        <f t="shared" si="3"/>
        <v>20441715.073589437</v>
      </c>
      <c r="AF32" s="28"/>
      <c r="AG32" s="27">
        <f t="shared" si="4"/>
        <v>20441715.073589437</v>
      </c>
    </row>
    <row r="33" spans="1:33">
      <c r="A33" s="7" t="s">
        <v>24</v>
      </c>
      <c r="B33" s="5">
        <v>34400</v>
      </c>
      <c r="C33" s="5">
        <v>30600</v>
      </c>
      <c r="D33" s="7" t="s">
        <v>27</v>
      </c>
      <c r="F33" s="56">
        <v>31419006.84</v>
      </c>
      <c r="G33" s="56">
        <v>15984484.66</v>
      </c>
      <c r="H33" s="28"/>
      <c r="I33" s="27">
        <v>1586905.6</v>
      </c>
      <c r="J33" s="27">
        <v>0</v>
      </c>
      <c r="K33" s="27">
        <f t="shared" si="6"/>
        <v>33005912.440000001</v>
      </c>
      <c r="L33" s="28"/>
      <c r="M33" s="27">
        <v>178592.4</v>
      </c>
      <c r="N33" s="27">
        <v>0</v>
      </c>
      <c r="O33" s="27">
        <f t="shared" si="5"/>
        <v>33184504.84</v>
      </c>
      <c r="P33" s="31"/>
      <c r="Q33" s="27">
        <v>-497879</v>
      </c>
      <c r="R33" s="31">
        <v>779541.52</v>
      </c>
      <c r="S33" s="27">
        <f t="shared" si="0"/>
        <v>16266147.18</v>
      </c>
      <c r="T33" s="27"/>
      <c r="U33" s="27">
        <v>-49885</v>
      </c>
      <c r="V33" s="27">
        <v>800904.05</v>
      </c>
      <c r="W33" s="27">
        <f t="shared" si="1"/>
        <v>17017166.23</v>
      </c>
      <c r="X33" s="28"/>
      <c r="Y33" s="27">
        <v>-360989.66</v>
      </c>
      <c r="Z33" s="27"/>
      <c r="AA33" s="27">
        <v>0</v>
      </c>
      <c r="AB33" s="27"/>
      <c r="AC33" s="56">
        <v>0</v>
      </c>
      <c r="AD33" s="28"/>
      <c r="AE33" s="27">
        <f t="shared" si="3"/>
        <v>16656176.57</v>
      </c>
      <c r="AF33" s="28"/>
      <c r="AG33" s="27">
        <f t="shared" si="4"/>
        <v>16656176.57</v>
      </c>
    </row>
    <row r="34" spans="1:33">
      <c r="A34" s="7" t="s">
        <v>24</v>
      </c>
      <c r="B34" s="5">
        <v>34500</v>
      </c>
      <c r="C34" s="5">
        <v>30600</v>
      </c>
      <c r="D34" s="7" t="s">
        <v>27</v>
      </c>
      <c r="F34" s="56">
        <v>40851707.399999999</v>
      </c>
      <c r="G34" s="56">
        <v>24093581.490000002</v>
      </c>
      <c r="H34" s="28"/>
      <c r="I34" s="27">
        <v>1934463.62</v>
      </c>
      <c r="J34" s="27">
        <v>0</v>
      </c>
      <c r="K34" s="27">
        <f t="shared" si="6"/>
        <v>42786171.020000003</v>
      </c>
      <c r="L34" s="28"/>
      <c r="M34" s="27">
        <v>208086.47</v>
      </c>
      <c r="N34" s="27">
        <v>0</v>
      </c>
      <c r="O34" s="27">
        <f t="shared" si="5"/>
        <v>42994257.490000002</v>
      </c>
      <c r="P34" s="31"/>
      <c r="Q34" s="27">
        <v>-647403</v>
      </c>
      <c r="R34" s="31">
        <v>844742.57</v>
      </c>
      <c r="S34" s="27">
        <f t="shared" si="0"/>
        <v>24290921.059999999</v>
      </c>
      <c r="T34" s="27"/>
      <c r="U34" s="27">
        <v>-64867</v>
      </c>
      <c r="V34" s="27">
        <v>866382.33</v>
      </c>
      <c r="W34" s="27">
        <f t="shared" si="1"/>
        <v>25092436.390000001</v>
      </c>
      <c r="X34" s="28"/>
      <c r="Y34" s="27">
        <v>-543871.18999999994</v>
      </c>
      <c r="Z34" s="27"/>
      <c r="AA34" s="27">
        <v>0</v>
      </c>
      <c r="AB34" s="27"/>
      <c r="AC34" s="56">
        <v>0</v>
      </c>
      <c r="AD34" s="28"/>
      <c r="AE34" s="27">
        <f t="shared" si="3"/>
        <v>24548565.199999999</v>
      </c>
      <c r="AF34" s="28"/>
      <c r="AG34" s="27">
        <f t="shared" si="4"/>
        <v>24548565.199999999</v>
      </c>
    </row>
    <row r="35" spans="1:33">
      <c r="A35" s="7" t="s">
        <v>24</v>
      </c>
      <c r="B35" s="5">
        <v>34600</v>
      </c>
      <c r="C35" s="5">
        <v>30600</v>
      </c>
      <c r="D35" s="7" t="s">
        <v>27</v>
      </c>
      <c r="F35" s="56">
        <v>8755500.6699999999</v>
      </c>
      <c r="G35" s="56">
        <v>4392091.0200000005</v>
      </c>
      <c r="H35" s="28"/>
      <c r="I35" s="27">
        <v>993101.13</v>
      </c>
      <c r="J35" s="27">
        <v>0</v>
      </c>
      <c r="K35" s="27">
        <f t="shared" si="6"/>
        <v>9748601.8000000007</v>
      </c>
      <c r="L35" s="28"/>
      <c r="M35" s="27">
        <v>152863.67999999999</v>
      </c>
      <c r="N35" s="27">
        <v>0</v>
      </c>
      <c r="O35" s="27">
        <f t="shared" si="5"/>
        <v>9901465.4800000004</v>
      </c>
      <c r="P35" s="31"/>
      <c r="Q35" s="27">
        <v>-138651</v>
      </c>
      <c r="R35" s="31">
        <v>264608.67</v>
      </c>
      <c r="S35" s="27">
        <f t="shared" si="0"/>
        <v>4518048.6900000004</v>
      </c>
      <c r="T35" s="27"/>
      <c r="U35" s="27">
        <v>-13892</v>
      </c>
      <c r="V35" s="27">
        <v>280995.96000000002</v>
      </c>
      <c r="W35" s="27">
        <f t="shared" si="1"/>
        <v>4785152.6500000004</v>
      </c>
      <c r="X35" s="28"/>
      <c r="Y35" s="27">
        <v>-99019</v>
      </c>
      <c r="Z35" s="27"/>
      <c r="AA35" s="27">
        <v>0</v>
      </c>
      <c r="AB35" s="27"/>
      <c r="AC35" s="56">
        <v>0</v>
      </c>
      <c r="AD35" s="28"/>
      <c r="AE35" s="27">
        <f t="shared" si="3"/>
        <v>4686133.6500000004</v>
      </c>
      <c r="AF35" s="28"/>
      <c r="AG35" s="27">
        <f t="shared" si="4"/>
        <v>4686133.6500000004</v>
      </c>
    </row>
    <row r="36" spans="1:33">
      <c r="A36" s="7" t="s">
        <v>24</v>
      </c>
      <c r="B36" s="5">
        <v>34100</v>
      </c>
      <c r="C36" s="5">
        <v>31101</v>
      </c>
      <c r="D36" s="7" t="s">
        <v>28</v>
      </c>
      <c r="F36" s="56">
        <v>63678403.040000007</v>
      </c>
      <c r="G36" s="56">
        <v>30427715</v>
      </c>
      <c r="H36" s="28"/>
      <c r="I36" s="27">
        <v>735856.22</v>
      </c>
      <c r="J36" s="27">
        <v>-245640</v>
      </c>
      <c r="K36" s="27">
        <f t="shared" si="6"/>
        <v>64168619.259999998</v>
      </c>
      <c r="L36" s="28"/>
      <c r="M36" s="27">
        <v>4570911.1100000003</v>
      </c>
      <c r="N36" s="27">
        <v>-245640</v>
      </c>
      <c r="O36" s="27">
        <f t="shared" si="5"/>
        <v>68493890.370000005</v>
      </c>
      <c r="P36" s="31"/>
      <c r="Q36" s="27">
        <v>-460826</v>
      </c>
      <c r="R36" s="31">
        <v>2115868.2200000002</v>
      </c>
      <c r="S36" s="27">
        <f t="shared" si="0"/>
        <v>31837117.219999999</v>
      </c>
      <c r="T36" s="27"/>
      <c r="U36" s="27">
        <v>-64011</v>
      </c>
      <c r="V36" s="27">
        <v>2195564.5299999998</v>
      </c>
      <c r="W36" s="27">
        <f t="shared" si="1"/>
        <v>33723030.75</v>
      </c>
      <c r="X36" s="28"/>
      <c r="Y36" s="27">
        <v>20421.68</v>
      </c>
      <c r="Z36" s="27"/>
      <c r="AA36" s="27">
        <v>-3614572.3080953867</v>
      </c>
      <c r="AB36" s="27"/>
      <c r="AC36" s="56">
        <v>0</v>
      </c>
      <c r="AD36" s="28"/>
      <c r="AE36" s="27">
        <f t="shared" si="3"/>
        <v>30128880.121904612</v>
      </c>
      <c r="AF36" s="28"/>
      <c r="AG36" s="27">
        <f t="shared" si="4"/>
        <v>33743452.43</v>
      </c>
    </row>
    <row r="37" spans="1:33">
      <c r="A37" s="7" t="s">
        <v>24</v>
      </c>
      <c r="B37" s="5">
        <v>34200</v>
      </c>
      <c r="C37" s="5">
        <v>31101</v>
      </c>
      <c r="D37" s="7" t="s">
        <v>28</v>
      </c>
      <c r="F37" s="56">
        <v>18032127.75</v>
      </c>
      <c r="G37" s="56">
        <v>14259616.540000001</v>
      </c>
      <c r="H37" s="28"/>
      <c r="I37" s="27">
        <v>210490.25</v>
      </c>
      <c r="J37" s="27">
        <v>-37680</v>
      </c>
      <c r="K37" s="27">
        <f t="shared" si="6"/>
        <v>18204938</v>
      </c>
      <c r="L37" s="28"/>
      <c r="M37" s="27">
        <v>1307500.27</v>
      </c>
      <c r="N37" s="27">
        <v>-37680</v>
      </c>
      <c r="O37" s="27">
        <f t="shared" si="5"/>
        <v>19474758.27</v>
      </c>
      <c r="P37" s="31"/>
      <c r="Q37" s="27">
        <v>-131818</v>
      </c>
      <c r="R37" s="31">
        <v>298955.78999999998</v>
      </c>
      <c r="S37" s="27">
        <f t="shared" si="0"/>
        <v>14389074.33</v>
      </c>
      <c r="T37" s="27"/>
      <c r="U37" s="27">
        <v>-18309</v>
      </c>
      <c r="V37" s="27">
        <v>310857.49</v>
      </c>
      <c r="W37" s="27">
        <f t="shared" si="1"/>
        <v>14643942.82</v>
      </c>
      <c r="X37" s="28"/>
      <c r="Y37" s="27">
        <v>8787.7900000000009</v>
      </c>
      <c r="Z37" s="27"/>
      <c r="AA37" s="27">
        <v>-252740.65401400311</v>
      </c>
      <c r="AB37" s="27"/>
      <c r="AC37" s="56">
        <v>0</v>
      </c>
      <c r="AD37" s="28"/>
      <c r="AE37" s="27">
        <f t="shared" si="3"/>
        <v>14399989.955985997</v>
      </c>
      <c r="AF37" s="28"/>
      <c r="AG37" s="27">
        <f t="shared" si="4"/>
        <v>14652730.609999999</v>
      </c>
    </row>
    <row r="38" spans="1:33">
      <c r="A38" s="7" t="s">
        <v>24</v>
      </c>
      <c r="B38" s="5">
        <v>34300</v>
      </c>
      <c r="C38" s="5">
        <v>31101</v>
      </c>
      <c r="D38" s="7" t="s">
        <v>28</v>
      </c>
      <c r="F38" s="56">
        <v>197125186.44</v>
      </c>
      <c r="G38" s="56">
        <v>31759394.870000001</v>
      </c>
      <c r="H38" s="28"/>
      <c r="I38" s="27">
        <v>2779551.96</v>
      </c>
      <c r="J38" s="27">
        <v>-1207973.33</v>
      </c>
      <c r="K38" s="27">
        <f t="shared" si="6"/>
        <v>198696765.06999999</v>
      </c>
      <c r="L38" s="28"/>
      <c r="M38" s="27">
        <v>17265716.559999999</v>
      </c>
      <c r="N38" s="27">
        <v>-1207973.33</v>
      </c>
      <c r="O38" s="27">
        <f t="shared" si="5"/>
        <v>214754508.30000001</v>
      </c>
      <c r="P38" s="31"/>
      <c r="Q38" s="27">
        <v>-1740680</v>
      </c>
      <c r="R38" s="31">
        <v>11439254.4</v>
      </c>
      <c r="S38" s="27">
        <f t="shared" si="0"/>
        <v>40249995.939999998</v>
      </c>
      <c r="T38" s="27"/>
      <c r="U38" s="27">
        <v>-241788</v>
      </c>
      <c r="V38" s="27">
        <v>11948741.800000001</v>
      </c>
      <c r="W38" s="27">
        <f t="shared" si="1"/>
        <v>50748976.409999996</v>
      </c>
      <c r="X38" s="28"/>
      <c r="Y38" s="27">
        <v>27901.02</v>
      </c>
      <c r="Z38" s="27"/>
      <c r="AA38" s="27">
        <v>3158702.1614317135</v>
      </c>
      <c r="AB38" s="27"/>
      <c r="AC38" s="56">
        <v>19405245.680150203</v>
      </c>
      <c r="AD38" s="28"/>
      <c r="AE38" s="27">
        <f t="shared" si="3"/>
        <v>73340825.271581918</v>
      </c>
      <c r="AF38" s="28"/>
      <c r="AG38" s="27">
        <f t="shared" si="4"/>
        <v>70182123.110150203</v>
      </c>
    </row>
    <row r="39" spans="1:33">
      <c r="A39" s="7" t="s">
        <v>24</v>
      </c>
      <c r="B39" s="5">
        <v>34310</v>
      </c>
      <c r="C39" s="5">
        <v>31101</v>
      </c>
      <c r="D39" s="7" t="s">
        <v>28</v>
      </c>
      <c r="F39" s="56">
        <v>91643841.959999993</v>
      </c>
      <c r="G39" s="56">
        <v>14950127.24</v>
      </c>
      <c r="H39" s="28"/>
      <c r="I39" s="27">
        <v>0</v>
      </c>
      <c r="J39" s="27">
        <v>0</v>
      </c>
      <c r="K39" s="27">
        <f t="shared" si="6"/>
        <v>91643841.959999993</v>
      </c>
      <c r="L39" s="28"/>
      <c r="M39" s="27">
        <v>0</v>
      </c>
      <c r="N39" s="27">
        <v>0</v>
      </c>
      <c r="O39" s="27">
        <f t="shared" si="5"/>
        <v>91643841.959999993</v>
      </c>
      <c r="P39" s="31"/>
      <c r="Q39" s="27">
        <v>0</v>
      </c>
      <c r="R39" s="31">
        <v>12096987.140000001</v>
      </c>
      <c r="S39" s="27">
        <f t="shared" si="0"/>
        <v>27047114.379999999</v>
      </c>
      <c r="T39" s="27"/>
      <c r="U39" s="27">
        <v>0</v>
      </c>
      <c r="V39" s="27">
        <v>12096987.140000001</v>
      </c>
      <c r="W39" s="27">
        <f t="shared" si="1"/>
        <v>39144101.520000003</v>
      </c>
      <c r="X39" s="28"/>
      <c r="Y39" s="27">
        <v>11369.92</v>
      </c>
      <c r="Z39" s="27"/>
      <c r="AA39" s="27">
        <v>0</v>
      </c>
      <c r="AB39" s="27"/>
      <c r="AC39" s="56">
        <v>-19405245.6801502</v>
      </c>
      <c r="AD39" s="28"/>
      <c r="AE39" s="27">
        <f t="shared" si="3"/>
        <v>19750225.759849805</v>
      </c>
      <c r="AF39" s="28"/>
      <c r="AG39" s="27">
        <f t="shared" si="4"/>
        <v>19750225.759849805</v>
      </c>
    </row>
    <row r="40" spans="1:33">
      <c r="A40" s="7" t="s">
        <v>24</v>
      </c>
      <c r="B40" s="5">
        <v>34400</v>
      </c>
      <c r="C40" s="5">
        <v>31101</v>
      </c>
      <c r="D40" s="7" t="s">
        <v>28</v>
      </c>
      <c r="F40" s="56">
        <v>44922994.230000004</v>
      </c>
      <c r="G40" s="56">
        <v>30484258.870000001</v>
      </c>
      <c r="H40" s="28"/>
      <c r="I40" s="27">
        <v>524334.4</v>
      </c>
      <c r="J40" s="27">
        <v>-23400</v>
      </c>
      <c r="K40" s="27">
        <f t="shared" si="6"/>
        <v>45423928.630000003</v>
      </c>
      <c r="L40" s="28"/>
      <c r="M40" s="27">
        <v>3257003.02</v>
      </c>
      <c r="N40" s="27">
        <v>-23400</v>
      </c>
      <c r="O40" s="27">
        <f t="shared" si="5"/>
        <v>48657531.649999999</v>
      </c>
      <c r="P40" s="31"/>
      <c r="Q40" s="27">
        <v>-328362</v>
      </c>
      <c r="R40" s="31">
        <v>962194.73</v>
      </c>
      <c r="S40" s="27">
        <f t="shared" si="0"/>
        <v>31094691.600000001</v>
      </c>
      <c r="T40" s="27"/>
      <c r="U40" s="27">
        <v>-45612</v>
      </c>
      <c r="V40" s="27">
        <v>1001967.55</v>
      </c>
      <c r="W40" s="27">
        <f t="shared" si="1"/>
        <v>32027647.149999999</v>
      </c>
      <c r="X40" s="28"/>
      <c r="Y40" s="27">
        <v>19620</v>
      </c>
      <c r="Z40" s="27"/>
      <c r="AA40" s="27">
        <v>-4081788.7832938465</v>
      </c>
      <c r="AB40" s="27"/>
      <c r="AC40" s="56">
        <v>0</v>
      </c>
      <c r="AD40" s="28"/>
      <c r="AE40" s="27">
        <f t="shared" si="3"/>
        <v>27965478.366706152</v>
      </c>
      <c r="AF40" s="28"/>
      <c r="AG40" s="27">
        <f t="shared" si="4"/>
        <v>32047267.149999999</v>
      </c>
    </row>
    <row r="41" spans="1:33">
      <c r="A41" s="7" t="s">
        <v>24</v>
      </c>
      <c r="B41" s="5">
        <v>34500</v>
      </c>
      <c r="C41" s="5">
        <v>31101</v>
      </c>
      <c r="D41" s="7" t="s">
        <v>28</v>
      </c>
      <c r="F41" s="56">
        <v>46326290.500000007</v>
      </c>
      <c r="G41" s="56">
        <v>19421429.41</v>
      </c>
      <c r="H41" s="28"/>
      <c r="I41" s="27">
        <v>4035629.35</v>
      </c>
      <c r="J41" s="27">
        <v>-53160</v>
      </c>
      <c r="K41" s="27">
        <f t="shared" si="6"/>
        <v>50308759.850000001</v>
      </c>
      <c r="L41" s="28"/>
      <c r="M41" s="27">
        <v>9572531.9100000001</v>
      </c>
      <c r="N41" s="27">
        <v>-53160</v>
      </c>
      <c r="O41" s="27">
        <f t="shared" si="5"/>
        <v>59828131.759999998</v>
      </c>
      <c r="P41" s="31"/>
      <c r="Q41" s="27">
        <v>-338575</v>
      </c>
      <c r="R41" s="31">
        <v>1869888.22</v>
      </c>
      <c r="S41" s="27">
        <f t="shared" si="0"/>
        <v>20899582.629999999</v>
      </c>
      <c r="T41" s="27"/>
      <c r="U41" s="27">
        <v>-47028</v>
      </c>
      <c r="V41" s="27">
        <v>2131148.85</v>
      </c>
      <c r="W41" s="27">
        <f t="shared" si="1"/>
        <v>22930543.48</v>
      </c>
      <c r="X41" s="28"/>
      <c r="Y41" s="27">
        <v>12894.7</v>
      </c>
      <c r="Z41" s="27"/>
      <c r="AA41" s="27">
        <v>-1126634.3987251422</v>
      </c>
      <c r="AB41" s="27"/>
      <c r="AC41" s="56">
        <v>0</v>
      </c>
      <c r="AD41" s="28"/>
      <c r="AE41" s="27">
        <f t="shared" si="3"/>
        <v>21816803.781274859</v>
      </c>
      <c r="AF41" s="28"/>
      <c r="AG41" s="27">
        <f t="shared" si="4"/>
        <v>22943438.18</v>
      </c>
    </row>
    <row r="42" spans="1:33">
      <c r="A42" s="7" t="s">
        <v>24</v>
      </c>
      <c r="B42" s="5">
        <v>34600</v>
      </c>
      <c r="C42" s="5">
        <v>31101</v>
      </c>
      <c r="D42" s="7" t="s">
        <v>28</v>
      </c>
      <c r="F42" s="56">
        <v>10665960.34</v>
      </c>
      <c r="G42" s="56">
        <v>1979987.1</v>
      </c>
      <c r="H42" s="28"/>
      <c r="I42" s="27">
        <v>121381.89</v>
      </c>
      <c r="J42" s="27">
        <v>-15480</v>
      </c>
      <c r="K42" s="27">
        <f t="shared" si="6"/>
        <v>10771862.23</v>
      </c>
      <c r="L42" s="28"/>
      <c r="M42" s="27">
        <v>753986.74</v>
      </c>
      <c r="N42" s="27">
        <v>-15480</v>
      </c>
      <c r="O42" s="27">
        <f t="shared" si="5"/>
        <v>11510368.970000001</v>
      </c>
      <c r="P42" s="31"/>
      <c r="Q42" s="27">
        <v>-76015</v>
      </c>
      <c r="R42" s="31">
        <v>653853.59</v>
      </c>
      <c r="S42" s="27">
        <f t="shared" si="0"/>
        <v>2542345.69</v>
      </c>
      <c r="T42" s="27"/>
      <c r="U42" s="27">
        <v>-10559</v>
      </c>
      <c r="V42" s="27">
        <v>679608.05</v>
      </c>
      <c r="W42" s="27">
        <f t="shared" si="1"/>
        <v>3195914.74</v>
      </c>
      <c r="X42" s="28"/>
      <c r="Y42" s="27">
        <v>1596.83</v>
      </c>
      <c r="Z42" s="27"/>
      <c r="AA42" s="27">
        <v>715502.49588328809</v>
      </c>
      <c r="AB42" s="27"/>
      <c r="AC42" s="56">
        <v>0</v>
      </c>
      <c r="AD42" s="28"/>
      <c r="AE42" s="27">
        <f t="shared" si="3"/>
        <v>3913014.0658832882</v>
      </c>
      <c r="AF42" s="28"/>
      <c r="AG42" s="27">
        <f t="shared" si="4"/>
        <v>3197511.5700000003</v>
      </c>
    </row>
    <row r="43" spans="1:33">
      <c r="A43" s="7" t="s">
        <v>24</v>
      </c>
      <c r="B43" s="5">
        <v>34100</v>
      </c>
      <c r="C43" s="5">
        <v>31102</v>
      </c>
      <c r="D43" s="7" t="s">
        <v>29</v>
      </c>
      <c r="F43" s="56">
        <v>19069857.199999999</v>
      </c>
      <c r="G43" s="56">
        <v>15070466.92</v>
      </c>
      <c r="H43" s="28"/>
      <c r="I43" s="27">
        <v>1755848.45</v>
      </c>
      <c r="J43" s="27">
        <v>-23280</v>
      </c>
      <c r="K43" s="27">
        <f t="shared" si="6"/>
        <v>20802425.649999999</v>
      </c>
      <c r="L43" s="28"/>
      <c r="M43" s="27">
        <v>546487.34</v>
      </c>
      <c r="N43" s="27">
        <v>-23280</v>
      </c>
      <c r="O43" s="27">
        <f t="shared" si="5"/>
        <v>21325632.989999998</v>
      </c>
      <c r="P43" s="31"/>
      <c r="Q43" s="27">
        <v>-185289</v>
      </c>
      <c r="R43" s="31">
        <v>191386.96</v>
      </c>
      <c r="S43" s="27">
        <f t="shared" si="0"/>
        <v>15053284.880000001</v>
      </c>
      <c r="T43" s="27"/>
      <c r="U43" s="27">
        <v>-25858</v>
      </c>
      <c r="V43" s="27">
        <v>202214.68</v>
      </c>
      <c r="W43" s="27">
        <f t="shared" si="1"/>
        <v>15206361.560000001</v>
      </c>
      <c r="X43" s="28"/>
      <c r="Y43" s="27">
        <v>-728214.51</v>
      </c>
      <c r="Z43" s="27"/>
      <c r="AA43" s="27">
        <v>-915711.6937401474</v>
      </c>
      <c r="AB43" s="27"/>
      <c r="AC43" s="56">
        <v>0</v>
      </c>
      <c r="AD43" s="28"/>
      <c r="AE43" s="27">
        <f t="shared" si="3"/>
        <v>13562435.356259853</v>
      </c>
      <c r="AF43" s="28"/>
      <c r="AG43" s="27">
        <f t="shared" si="4"/>
        <v>14478147.050000001</v>
      </c>
    </row>
    <row r="44" spans="1:33">
      <c r="A44" s="7" t="s">
        <v>24</v>
      </c>
      <c r="B44" s="5">
        <v>34200</v>
      </c>
      <c r="C44" s="5">
        <v>31102</v>
      </c>
      <c r="D44" s="7" t="s">
        <v>29</v>
      </c>
      <c r="F44" s="56">
        <v>12565718.810000001</v>
      </c>
      <c r="G44" s="56">
        <v>7561164.8599999994</v>
      </c>
      <c r="H44" s="28"/>
      <c r="I44" s="27">
        <v>298340.05</v>
      </c>
      <c r="J44" s="27">
        <v>-4560</v>
      </c>
      <c r="K44" s="27">
        <f t="shared" si="6"/>
        <v>12859498.859999999</v>
      </c>
      <c r="L44" s="28"/>
      <c r="M44" s="27">
        <v>135005.60999999999</v>
      </c>
      <c r="N44" s="27">
        <v>-4560</v>
      </c>
      <c r="O44" s="27">
        <f t="shared" si="5"/>
        <v>12989944.470000001</v>
      </c>
      <c r="P44" s="31"/>
      <c r="Q44" s="27">
        <v>-122099</v>
      </c>
      <c r="R44" s="31">
        <v>303831.34999999998</v>
      </c>
      <c r="S44" s="27">
        <f t="shared" si="0"/>
        <v>7738337.21</v>
      </c>
      <c r="T44" s="27"/>
      <c r="U44" s="27">
        <v>-17040</v>
      </c>
      <c r="V44" s="27">
        <v>308900.84999999998</v>
      </c>
      <c r="W44" s="27">
        <f t="shared" si="1"/>
        <v>8025638.0599999996</v>
      </c>
      <c r="X44" s="28"/>
      <c r="Y44" s="27">
        <v>-347981.64</v>
      </c>
      <c r="Z44" s="27"/>
      <c r="AA44" s="27">
        <v>-973394.2416102069</v>
      </c>
      <c r="AB44" s="27"/>
      <c r="AC44" s="56">
        <v>0</v>
      </c>
      <c r="AD44" s="28"/>
      <c r="AE44" s="27">
        <f t="shared" si="3"/>
        <v>6704262.1783897933</v>
      </c>
      <c r="AF44" s="28"/>
      <c r="AG44" s="27">
        <f t="shared" si="4"/>
        <v>7677656.4199999999</v>
      </c>
    </row>
    <row r="45" spans="1:33">
      <c r="A45" s="7" t="s">
        <v>24</v>
      </c>
      <c r="B45" s="5">
        <v>34300</v>
      </c>
      <c r="C45" s="5">
        <v>31102</v>
      </c>
      <c r="D45" s="7" t="s">
        <v>29</v>
      </c>
      <c r="F45" s="56">
        <v>108866236.23999998</v>
      </c>
      <c r="G45" s="56">
        <v>-3980345.1400000006</v>
      </c>
      <c r="H45" s="28"/>
      <c r="I45" s="27">
        <v>3631161.9</v>
      </c>
      <c r="J45" s="27">
        <v>-1879046.67</v>
      </c>
      <c r="K45" s="27">
        <f t="shared" si="6"/>
        <v>110618351.47</v>
      </c>
      <c r="L45" s="28"/>
      <c r="M45" s="27">
        <v>1643182.72</v>
      </c>
      <c r="N45" s="27">
        <v>-1879046.67</v>
      </c>
      <c r="O45" s="27">
        <f t="shared" si="5"/>
        <v>110382487.52</v>
      </c>
      <c r="P45" s="31"/>
      <c r="Q45" s="27">
        <v>-1486099</v>
      </c>
      <c r="R45" s="31">
        <v>6090697.3099999996</v>
      </c>
      <c r="S45" s="27">
        <f t="shared" si="0"/>
        <v>-1254793.5</v>
      </c>
      <c r="T45" s="27"/>
      <c r="U45" s="27">
        <v>-207399</v>
      </c>
      <c r="V45" s="27">
        <v>6132773.2800000003</v>
      </c>
      <c r="W45" s="27">
        <f t="shared" si="1"/>
        <v>2791534.11</v>
      </c>
      <c r="X45" s="28"/>
      <c r="Y45" s="27">
        <v>-388771.38</v>
      </c>
      <c r="Z45" s="27"/>
      <c r="AA45" s="27">
        <v>2401178.4331505117</v>
      </c>
      <c r="AB45" s="27"/>
      <c r="AC45" s="56">
        <v>14321562.862874351</v>
      </c>
      <c r="AD45" s="28"/>
      <c r="AE45" s="27">
        <f t="shared" si="3"/>
        <v>19125504.026024863</v>
      </c>
      <c r="AF45" s="28"/>
      <c r="AG45" s="27">
        <f t="shared" si="4"/>
        <v>16724325.592874352</v>
      </c>
    </row>
    <row r="46" spans="1:33">
      <c r="A46" s="7" t="s">
        <v>24</v>
      </c>
      <c r="B46" s="5">
        <v>34310</v>
      </c>
      <c r="C46" s="5">
        <v>31102</v>
      </c>
      <c r="D46" s="7" t="s">
        <v>29</v>
      </c>
      <c r="F46" s="56">
        <v>66184577.5</v>
      </c>
      <c r="G46" s="56">
        <v>4676326.08</v>
      </c>
      <c r="H46" s="28"/>
      <c r="I46" s="27">
        <v>0</v>
      </c>
      <c r="J46" s="27">
        <v>0</v>
      </c>
      <c r="K46" s="27">
        <f t="shared" si="6"/>
        <v>66184577.5</v>
      </c>
      <c r="L46" s="28"/>
      <c r="M46" s="27">
        <v>0</v>
      </c>
      <c r="N46" s="27">
        <v>0</v>
      </c>
      <c r="O46" s="27">
        <f t="shared" si="5"/>
        <v>66184577.5</v>
      </c>
      <c r="P46" s="31"/>
      <c r="Q46" s="27">
        <v>0</v>
      </c>
      <c r="R46" s="31">
        <v>8233361.4400000004</v>
      </c>
      <c r="S46" s="27">
        <f t="shared" si="0"/>
        <v>12909687.52</v>
      </c>
      <c r="T46" s="27"/>
      <c r="U46" s="27">
        <v>0</v>
      </c>
      <c r="V46" s="27">
        <v>8233361.4400000004</v>
      </c>
      <c r="W46" s="27">
        <f t="shared" si="1"/>
        <v>21143048.960000001</v>
      </c>
      <c r="X46" s="28"/>
      <c r="Y46" s="27">
        <v>-326349.28999999998</v>
      </c>
      <c r="Z46" s="27"/>
      <c r="AA46" s="27">
        <v>0</v>
      </c>
      <c r="AB46" s="27"/>
      <c r="AC46" s="56">
        <v>-14321562.86287435</v>
      </c>
      <c r="AD46" s="28"/>
      <c r="AE46" s="27">
        <f t="shared" si="3"/>
        <v>6495136.8071256522</v>
      </c>
      <c r="AF46" s="28"/>
      <c r="AG46" s="27">
        <f t="shared" si="4"/>
        <v>6495136.8071256522</v>
      </c>
    </row>
    <row r="47" spans="1:33">
      <c r="A47" s="7" t="s">
        <v>24</v>
      </c>
      <c r="B47" s="5">
        <v>34400</v>
      </c>
      <c r="C47" s="5">
        <v>31102</v>
      </c>
      <c r="D47" s="7" t="s">
        <v>29</v>
      </c>
      <c r="F47" s="56">
        <v>36810324.359999992</v>
      </c>
      <c r="G47" s="56">
        <v>15879231.82</v>
      </c>
      <c r="H47" s="28"/>
      <c r="I47" s="27">
        <v>878493.86</v>
      </c>
      <c r="J47" s="27">
        <v>-89280</v>
      </c>
      <c r="K47" s="27">
        <f t="shared" si="6"/>
        <v>37599538.219999999</v>
      </c>
      <c r="L47" s="28"/>
      <c r="M47" s="27">
        <v>397538.3</v>
      </c>
      <c r="N47" s="27">
        <v>-89280</v>
      </c>
      <c r="O47" s="27">
        <f t="shared" si="5"/>
        <v>37907796.520000003</v>
      </c>
      <c r="P47" s="31"/>
      <c r="Q47" s="27">
        <v>-359534</v>
      </c>
      <c r="R47" s="31">
        <v>1093824.98</v>
      </c>
      <c r="S47" s="27">
        <f t="shared" si="0"/>
        <v>16524242.800000001</v>
      </c>
      <c r="T47" s="27"/>
      <c r="U47" s="27">
        <v>-50177</v>
      </c>
      <c r="V47" s="27">
        <v>1109957.82</v>
      </c>
      <c r="W47" s="27">
        <f t="shared" si="1"/>
        <v>17494743.620000001</v>
      </c>
      <c r="X47" s="28"/>
      <c r="Y47" s="27">
        <v>-792765.42</v>
      </c>
      <c r="Z47" s="27"/>
      <c r="AA47" s="27">
        <v>-1318154.906384357</v>
      </c>
      <c r="AB47" s="27"/>
      <c r="AC47" s="56">
        <v>0</v>
      </c>
      <c r="AD47" s="28"/>
      <c r="AE47" s="27">
        <f t="shared" si="3"/>
        <v>15383823.293615645</v>
      </c>
      <c r="AF47" s="28"/>
      <c r="AG47" s="27">
        <f t="shared" si="4"/>
        <v>16701978.200000001</v>
      </c>
    </row>
    <row r="48" spans="1:33">
      <c r="A48" s="7" t="s">
        <v>24</v>
      </c>
      <c r="B48" s="5">
        <v>34500</v>
      </c>
      <c r="C48" s="5">
        <v>31102</v>
      </c>
      <c r="D48" s="7" t="s">
        <v>29</v>
      </c>
      <c r="F48" s="56">
        <v>18838783.140000004</v>
      </c>
      <c r="G48" s="56">
        <v>7523741.0300000003</v>
      </c>
      <c r="H48" s="28"/>
      <c r="I48" s="27">
        <v>447481.19</v>
      </c>
      <c r="J48" s="27">
        <v>-77520</v>
      </c>
      <c r="K48" s="27">
        <f t="shared" si="6"/>
        <v>19208744.329999998</v>
      </c>
      <c r="L48" s="28"/>
      <c r="M48" s="27">
        <v>202495.34</v>
      </c>
      <c r="N48" s="27">
        <v>-77520</v>
      </c>
      <c r="O48" s="27">
        <f t="shared" si="5"/>
        <v>19333719.670000002</v>
      </c>
      <c r="P48" s="31"/>
      <c r="Q48" s="27">
        <v>-183137</v>
      </c>
      <c r="R48" s="31">
        <v>715293.52</v>
      </c>
      <c r="S48" s="27">
        <f t="shared" si="0"/>
        <v>7978377.5499999998</v>
      </c>
      <c r="T48" s="27"/>
      <c r="U48" s="27">
        <v>-25559</v>
      </c>
      <c r="V48" s="27">
        <v>724598.32</v>
      </c>
      <c r="W48" s="27">
        <f t="shared" si="1"/>
        <v>8599896.8699999992</v>
      </c>
      <c r="X48" s="28"/>
      <c r="Y48" s="27">
        <v>-365739.51</v>
      </c>
      <c r="Z48" s="27"/>
      <c r="AA48" s="27">
        <v>-700692.56394261704</v>
      </c>
      <c r="AB48" s="27"/>
      <c r="AC48" s="56">
        <v>0</v>
      </c>
      <c r="AD48" s="28"/>
      <c r="AE48" s="27">
        <f t="shared" si="3"/>
        <v>7533464.7960573826</v>
      </c>
      <c r="AF48" s="28"/>
      <c r="AG48" s="27">
        <f t="shared" si="4"/>
        <v>8234157.3599999994</v>
      </c>
    </row>
    <row r="49" spans="1:33">
      <c r="A49" s="7" t="s">
        <v>24</v>
      </c>
      <c r="B49" s="5">
        <v>34600</v>
      </c>
      <c r="C49" s="5">
        <v>31102</v>
      </c>
      <c r="D49" s="7" t="s">
        <v>29</v>
      </c>
      <c r="F49" s="56">
        <v>2956680.25</v>
      </c>
      <c r="G49" s="56">
        <v>1421442.24</v>
      </c>
      <c r="H49" s="28"/>
      <c r="I49" s="27">
        <v>70207.86</v>
      </c>
      <c r="J49" s="27">
        <v>-3240</v>
      </c>
      <c r="K49" s="27">
        <f t="shared" si="6"/>
        <v>3023648.11</v>
      </c>
      <c r="L49" s="28"/>
      <c r="M49" s="27">
        <v>31770.639999999999</v>
      </c>
      <c r="N49" s="27">
        <v>-3240</v>
      </c>
      <c r="O49" s="27">
        <f t="shared" si="5"/>
        <v>3052178.75</v>
      </c>
      <c r="P49" s="31"/>
      <c r="Q49" s="27">
        <v>-28734</v>
      </c>
      <c r="R49" s="31">
        <v>105253.78</v>
      </c>
      <c r="S49" s="27">
        <f t="shared" si="0"/>
        <v>1494722.02</v>
      </c>
      <c r="T49" s="27"/>
      <c r="U49" s="27">
        <v>-4009</v>
      </c>
      <c r="V49" s="27">
        <v>106934.55</v>
      </c>
      <c r="W49" s="27">
        <f t="shared" si="1"/>
        <v>1594407.57</v>
      </c>
      <c r="X49" s="28"/>
      <c r="Y49" s="27">
        <v>-75287.22</v>
      </c>
      <c r="Z49" s="27"/>
      <c r="AA49" s="27">
        <v>136995.50328563392</v>
      </c>
      <c r="AB49" s="27"/>
      <c r="AC49" s="56">
        <v>0</v>
      </c>
      <c r="AD49" s="28"/>
      <c r="AE49" s="27">
        <f t="shared" si="3"/>
        <v>1656115.853285634</v>
      </c>
      <c r="AF49" s="28"/>
      <c r="AG49" s="27">
        <f t="shared" si="4"/>
        <v>1519120.35</v>
      </c>
    </row>
    <row r="50" spans="1:33">
      <c r="A50" s="7" t="s">
        <v>24</v>
      </c>
      <c r="B50" s="5">
        <v>34100</v>
      </c>
      <c r="C50" s="5">
        <v>31103</v>
      </c>
      <c r="D50" s="7" t="s">
        <v>30</v>
      </c>
      <c r="F50" s="56">
        <v>11059090.68</v>
      </c>
      <c r="G50" s="56">
        <v>6874519.2999999998</v>
      </c>
      <c r="H50" s="28"/>
      <c r="I50" s="27">
        <v>141296.44</v>
      </c>
      <c r="J50" s="27">
        <v>-10320</v>
      </c>
      <c r="K50" s="27">
        <f t="shared" si="6"/>
        <v>11190067.119999999</v>
      </c>
      <c r="L50" s="28"/>
      <c r="M50" s="27">
        <v>156427.75</v>
      </c>
      <c r="N50" s="27">
        <v>-10320</v>
      </c>
      <c r="O50" s="27">
        <f t="shared" si="5"/>
        <v>11336174.869999999</v>
      </c>
      <c r="P50" s="31"/>
      <c r="Q50" s="27">
        <v>-28789</v>
      </c>
      <c r="R50" s="31">
        <v>196905.05</v>
      </c>
      <c r="S50" s="27">
        <f t="shared" si="0"/>
        <v>7032315.3499999996</v>
      </c>
      <c r="T50" s="27"/>
      <c r="U50" s="27">
        <v>-10162</v>
      </c>
      <c r="V50" s="27">
        <v>199357.24</v>
      </c>
      <c r="W50" s="27">
        <f t="shared" si="1"/>
        <v>7211190.5899999999</v>
      </c>
      <c r="X50" s="28"/>
      <c r="Y50" s="27">
        <v>59106.12</v>
      </c>
      <c r="Z50" s="27"/>
      <c r="AA50" s="27">
        <v>-2823038.9313724185</v>
      </c>
      <c r="AB50" s="27"/>
      <c r="AC50" s="56">
        <v>0</v>
      </c>
      <c r="AD50" s="28"/>
      <c r="AE50" s="27">
        <f t="shared" si="3"/>
        <v>4447257.7786275819</v>
      </c>
      <c r="AF50" s="28"/>
      <c r="AG50" s="27">
        <f t="shared" si="4"/>
        <v>7270296.71</v>
      </c>
    </row>
    <row r="51" spans="1:33">
      <c r="A51" s="7" t="s">
        <v>24</v>
      </c>
      <c r="B51" s="5">
        <v>34200</v>
      </c>
      <c r="C51" s="5">
        <v>31103</v>
      </c>
      <c r="D51" s="7" t="s">
        <v>30</v>
      </c>
      <c r="F51" s="56">
        <v>14713236.379999999</v>
      </c>
      <c r="G51" s="56">
        <v>11761969.720000001</v>
      </c>
      <c r="H51" s="28"/>
      <c r="I51" s="27">
        <v>188003.98</v>
      </c>
      <c r="J51" s="27">
        <v>-9960</v>
      </c>
      <c r="K51" s="27">
        <f t="shared" si="6"/>
        <v>14891280.359999999</v>
      </c>
      <c r="L51" s="28"/>
      <c r="M51" s="27">
        <v>208137.16</v>
      </c>
      <c r="N51" s="27">
        <v>-9960</v>
      </c>
      <c r="O51" s="27">
        <f t="shared" si="5"/>
        <v>15089457.52</v>
      </c>
      <c r="P51" s="31"/>
      <c r="Q51" s="27">
        <v>-38306</v>
      </c>
      <c r="R51" s="31">
        <v>-723830.43</v>
      </c>
      <c r="S51" s="27">
        <f t="shared" si="0"/>
        <v>10989873.289999999</v>
      </c>
      <c r="T51" s="27"/>
      <c r="U51" s="27">
        <v>-13521</v>
      </c>
      <c r="V51" s="27">
        <v>-733029.04</v>
      </c>
      <c r="W51" s="27">
        <f t="shared" si="1"/>
        <v>10233363.25</v>
      </c>
      <c r="X51" s="28"/>
      <c r="Y51" s="27">
        <v>85786.11</v>
      </c>
      <c r="Z51" s="27"/>
      <c r="AA51" s="27">
        <v>-28957451.139556944</v>
      </c>
      <c r="AB51" s="27"/>
      <c r="AC51" s="56">
        <v>0</v>
      </c>
      <c r="AD51" s="28"/>
      <c r="AE51" s="27">
        <f t="shared" si="3"/>
        <v>-18638301.779556945</v>
      </c>
      <c r="AF51" s="28"/>
      <c r="AG51" s="27">
        <f t="shared" si="4"/>
        <v>10319149.359999999</v>
      </c>
    </row>
    <row r="52" spans="1:33">
      <c r="A52" s="7" t="s">
        <v>24</v>
      </c>
      <c r="B52" s="5">
        <v>34300</v>
      </c>
      <c r="C52" s="5">
        <v>31103</v>
      </c>
      <c r="D52" s="7" t="s">
        <v>30</v>
      </c>
      <c r="F52" s="56">
        <v>125479598.87</v>
      </c>
      <c r="G52" s="56">
        <v>19134843.829999998</v>
      </c>
      <c r="H52" s="28"/>
      <c r="I52" s="27">
        <v>1397377.05</v>
      </c>
      <c r="J52" s="27">
        <v>-110050</v>
      </c>
      <c r="K52" s="27">
        <f t="shared" si="6"/>
        <v>126766925.92</v>
      </c>
      <c r="L52" s="28"/>
      <c r="M52" s="27">
        <v>1547020.9</v>
      </c>
      <c r="N52" s="27">
        <v>-110050</v>
      </c>
      <c r="O52" s="27">
        <f t="shared" si="5"/>
        <v>128203896.81999999</v>
      </c>
      <c r="P52" s="31"/>
      <c r="Q52" s="27">
        <v>-284715</v>
      </c>
      <c r="R52" s="31">
        <v>7315149.2199999997</v>
      </c>
      <c r="S52" s="27">
        <f t="shared" si="0"/>
        <v>26055228.050000001</v>
      </c>
      <c r="T52" s="27"/>
      <c r="U52" s="27">
        <v>-100506</v>
      </c>
      <c r="V52" s="27">
        <v>7394153.8600000003</v>
      </c>
      <c r="W52" s="27">
        <f t="shared" si="1"/>
        <v>33238825.91</v>
      </c>
      <c r="X52" s="28"/>
      <c r="Y52" s="27">
        <v>268502.76</v>
      </c>
      <c r="Z52" s="27"/>
      <c r="AA52" s="27">
        <v>20557558.512972292</v>
      </c>
      <c r="AB52" s="27"/>
      <c r="AC52" s="56">
        <v>-4808889.6903203987</v>
      </c>
      <c r="AD52" s="28"/>
      <c r="AE52" s="27">
        <f t="shared" si="3"/>
        <v>49255997.492651895</v>
      </c>
      <c r="AF52" s="28"/>
      <c r="AG52" s="27">
        <f t="shared" si="4"/>
        <v>28698438.979679603</v>
      </c>
    </row>
    <row r="53" spans="1:33">
      <c r="A53" s="7" t="s">
        <v>24</v>
      </c>
      <c r="B53" s="5">
        <v>34310</v>
      </c>
      <c r="C53" s="5">
        <v>31103</v>
      </c>
      <c r="D53" s="7" t="s">
        <v>30</v>
      </c>
      <c r="F53" s="56">
        <v>28795903.400000002</v>
      </c>
      <c r="G53" s="56">
        <v>5049197.54</v>
      </c>
      <c r="H53" s="28"/>
      <c r="I53" s="27">
        <v>0</v>
      </c>
      <c r="J53" s="27">
        <v>-13701651.43</v>
      </c>
      <c r="K53" s="27">
        <f t="shared" si="6"/>
        <v>15094251.970000001</v>
      </c>
      <c r="L53" s="28"/>
      <c r="M53" s="27">
        <v>0</v>
      </c>
      <c r="N53" s="27">
        <v>0</v>
      </c>
      <c r="O53" s="27">
        <f t="shared" si="5"/>
        <v>15094251.970000001</v>
      </c>
      <c r="P53" s="31"/>
      <c r="Q53" s="27">
        <v>0</v>
      </c>
      <c r="R53" s="31">
        <v>3342235.33</v>
      </c>
      <c r="S53" s="27">
        <f t="shared" si="0"/>
        <v>-5310218.5599999996</v>
      </c>
      <c r="T53" s="27"/>
      <c r="U53" s="27">
        <v>0</v>
      </c>
      <c r="V53" s="27">
        <v>2298854.58</v>
      </c>
      <c r="W53" s="27">
        <f t="shared" si="1"/>
        <v>-3011363.98</v>
      </c>
      <c r="X53" s="28"/>
      <c r="Y53" s="27">
        <v>47475.4</v>
      </c>
      <c r="Z53" s="27"/>
      <c r="AA53" s="27">
        <v>0</v>
      </c>
      <c r="AB53" s="27"/>
      <c r="AC53" s="56">
        <v>4808889.6903204015</v>
      </c>
      <c r="AD53" s="28"/>
      <c r="AE53" s="27">
        <f t="shared" si="3"/>
        <v>1845001.1103204014</v>
      </c>
      <c r="AF53" s="28"/>
      <c r="AG53" s="27">
        <f t="shared" si="4"/>
        <v>1845001.1103204014</v>
      </c>
    </row>
    <row r="54" spans="1:33">
      <c r="A54" s="7" t="s">
        <v>24</v>
      </c>
      <c r="B54" s="5">
        <v>34400</v>
      </c>
      <c r="C54" s="5">
        <v>31103</v>
      </c>
      <c r="D54" s="7" t="s">
        <v>30</v>
      </c>
      <c r="F54" s="56">
        <v>53393672.839999989</v>
      </c>
      <c r="G54" s="56">
        <v>30125618.190000001</v>
      </c>
      <c r="H54" s="28"/>
      <c r="I54" s="27">
        <v>682295.85</v>
      </c>
      <c r="J54" s="27">
        <v>-2880</v>
      </c>
      <c r="K54" s="27">
        <f t="shared" si="6"/>
        <v>54073088.689999998</v>
      </c>
      <c r="L54" s="28"/>
      <c r="M54" s="27">
        <v>755362.29</v>
      </c>
      <c r="N54" s="27">
        <v>-2880</v>
      </c>
      <c r="O54" s="27">
        <f t="shared" si="5"/>
        <v>54825570.979999997</v>
      </c>
      <c r="P54" s="31"/>
      <c r="Q54" s="27">
        <v>-139016</v>
      </c>
      <c r="R54" s="31">
        <v>1155267.69</v>
      </c>
      <c r="S54" s="27">
        <f t="shared" si="0"/>
        <v>31138989.879999999</v>
      </c>
      <c r="T54" s="27"/>
      <c r="U54" s="27">
        <v>-49073</v>
      </c>
      <c r="V54" s="27">
        <v>1170660.5900000001</v>
      </c>
      <c r="W54" s="27">
        <f t="shared" si="1"/>
        <v>32257697.469999999</v>
      </c>
      <c r="X54" s="28"/>
      <c r="Y54" s="27">
        <v>264587.56</v>
      </c>
      <c r="Z54" s="27"/>
      <c r="AA54" s="27">
        <v>2874587.6247576927</v>
      </c>
      <c r="AB54" s="27"/>
      <c r="AC54" s="56">
        <v>0</v>
      </c>
      <c r="AD54" s="28"/>
      <c r="AE54" s="27">
        <f t="shared" si="3"/>
        <v>35396872.654757693</v>
      </c>
      <c r="AF54" s="28"/>
      <c r="AG54" s="27">
        <f t="shared" si="4"/>
        <v>32522285.029999997</v>
      </c>
    </row>
    <row r="55" spans="1:33">
      <c r="A55" s="7" t="s">
        <v>24</v>
      </c>
      <c r="B55" s="5">
        <v>34500</v>
      </c>
      <c r="C55" s="5">
        <v>31103</v>
      </c>
      <c r="D55" s="7" t="s">
        <v>30</v>
      </c>
      <c r="F55" s="56">
        <v>22818673.039999995</v>
      </c>
      <c r="G55" s="56">
        <v>14381109.029999999</v>
      </c>
      <c r="H55" s="28"/>
      <c r="I55" s="27">
        <v>291655.95</v>
      </c>
      <c r="J55" s="27">
        <v>-14640</v>
      </c>
      <c r="K55" s="27">
        <f t="shared" si="6"/>
        <v>23095688.989999998</v>
      </c>
      <c r="L55" s="28"/>
      <c r="M55" s="27">
        <v>322889.12</v>
      </c>
      <c r="N55" s="27">
        <v>-14640</v>
      </c>
      <c r="O55" s="27">
        <f t="shared" si="5"/>
        <v>23403938.109999999</v>
      </c>
      <c r="P55" s="31"/>
      <c r="Q55" s="27">
        <v>-59424</v>
      </c>
      <c r="R55" s="31">
        <v>424707.85</v>
      </c>
      <c r="S55" s="27">
        <f t="shared" si="0"/>
        <v>14731752.880000001</v>
      </c>
      <c r="T55" s="27"/>
      <c r="U55" s="27">
        <v>-20977</v>
      </c>
      <c r="V55" s="27">
        <v>430121.55</v>
      </c>
      <c r="W55" s="27">
        <f t="shared" si="1"/>
        <v>15126257.43</v>
      </c>
      <c r="X55" s="28"/>
      <c r="Y55" s="27">
        <v>124047.29</v>
      </c>
      <c r="Z55" s="27"/>
      <c r="AA55" s="27">
        <v>-1587796.650487069</v>
      </c>
      <c r="AB55" s="27"/>
      <c r="AC55" s="56">
        <v>0</v>
      </c>
      <c r="AD55" s="28"/>
      <c r="AE55" s="27">
        <f t="shared" si="3"/>
        <v>13662508.06951293</v>
      </c>
      <c r="AF55" s="28"/>
      <c r="AG55" s="27">
        <f t="shared" si="4"/>
        <v>15250304.719999999</v>
      </c>
    </row>
    <row r="56" spans="1:33">
      <c r="A56" s="7" t="s">
        <v>24</v>
      </c>
      <c r="B56" s="5">
        <v>34600</v>
      </c>
      <c r="C56" s="5">
        <v>31103</v>
      </c>
      <c r="D56" s="7" t="s">
        <v>30</v>
      </c>
      <c r="F56" s="56">
        <v>2284174.7100000004</v>
      </c>
      <c r="G56" s="56">
        <v>870812.71</v>
      </c>
      <c r="H56" s="28"/>
      <c r="I56" s="27">
        <v>344328.51</v>
      </c>
      <c r="J56" s="27">
        <v>-9840</v>
      </c>
      <c r="K56" s="27">
        <f t="shared" si="6"/>
        <v>2618663.2200000002</v>
      </c>
      <c r="L56" s="28"/>
      <c r="M56" s="27">
        <v>57312.91</v>
      </c>
      <c r="N56" s="27">
        <v>-9840</v>
      </c>
      <c r="O56" s="27">
        <f t="shared" si="5"/>
        <v>2666136.13</v>
      </c>
      <c r="P56" s="31"/>
      <c r="Q56" s="27">
        <v>-5952</v>
      </c>
      <c r="R56" s="31">
        <v>76729.41</v>
      </c>
      <c r="S56" s="27">
        <f t="shared" si="0"/>
        <v>931750.12</v>
      </c>
      <c r="T56" s="27"/>
      <c r="U56" s="27">
        <v>-2101</v>
      </c>
      <c r="V56" s="27">
        <v>82707.11</v>
      </c>
      <c r="W56" s="27">
        <f t="shared" si="1"/>
        <v>1002516.23</v>
      </c>
      <c r="X56" s="28"/>
      <c r="Y56" s="27">
        <v>7858.72</v>
      </c>
      <c r="Z56" s="27"/>
      <c r="AA56" s="27">
        <v>60475.799474264211</v>
      </c>
      <c r="AB56" s="27"/>
      <c r="AC56" s="56">
        <v>0</v>
      </c>
      <c r="AD56" s="28"/>
      <c r="AE56" s="27">
        <f t="shared" si="3"/>
        <v>1070850.7494742642</v>
      </c>
      <c r="AF56" s="28"/>
      <c r="AG56" s="27">
        <f t="shared" si="4"/>
        <v>1010374.95</v>
      </c>
    </row>
    <row r="57" spans="1:33">
      <c r="A57" s="7" t="s">
        <v>24</v>
      </c>
      <c r="B57" s="5">
        <v>34100</v>
      </c>
      <c r="C57" s="5">
        <v>31104</v>
      </c>
      <c r="D57" s="7" t="s">
        <v>31</v>
      </c>
      <c r="F57" s="56">
        <v>13460304.41</v>
      </c>
      <c r="G57" s="56">
        <v>7201996.2000000002</v>
      </c>
      <c r="H57" s="28"/>
      <c r="I57" s="27">
        <v>1515362.95</v>
      </c>
      <c r="J57" s="27">
        <v>-23520</v>
      </c>
      <c r="K57" s="27">
        <f t="shared" si="6"/>
        <v>14952147.359999999</v>
      </c>
      <c r="L57" s="28"/>
      <c r="M57" s="27">
        <v>171207.27</v>
      </c>
      <c r="N57" s="27">
        <v>-23520</v>
      </c>
      <c r="O57" s="27">
        <f t="shared" si="5"/>
        <v>15099834.630000001</v>
      </c>
      <c r="P57" s="31"/>
      <c r="Q57" s="27">
        <v>-189176</v>
      </c>
      <c r="R57" s="31">
        <v>281283.27</v>
      </c>
      <c r="S57" s="27">
        <f t="shared" si="0"/>
        <v>7270583.4699999997</v>
      </c>
      <c r="T57" s="27"/>
      <c r="U57" s="27">
        <v>-8036</v>
      </c>
      <c r="V57" s="27">
        <v>297514.62</v>
      </c>
      <c r="W57" s="27">
        <f t="shared" si="1"/>
        <v>7536542.0899999999</v>
      </c>
      <c r="X57" s="28"/>
      <c r="Y57" s="27">
        <v>372304.06</v>
      </c>
      <c r="Z57" s="27"/>
      <c r="AA57" s="27">
        <v>1950224.1047810782</v>
      </c>
      <c r="AB57" s="27"/>
      <c r="AC57" s="56">
        <v>0</v>
      </c>
      <c r="AD57" s="28"/>
      <c r="AE57" s="27">
        <f t="shared" si="3"/>
        <v>9859070.2547810785</v>
      </c>
      <c r="AF57" s="28"/>
      <c r="AG57" s="27">
        <f t="shared" si="4"/>
        <v>7908846.1499999994</v>
      </c>
    </row>
    <row r="58" spans="1:33">
      <c r="A58" s="7" t="s">
        <v>24</v>
      </c>
      <c r="B58" s="5">
        <v>34200</v>
      </c>
      <c r="C58" s="5">
        <v>31104</v>
      </c>
      <c r="D58" s="7" t="s">
        <v>31</v>
      </c>
      <c r="F58" s="56">
        <v>7493260.0600000005</v>
      </c>
      <c r="G58" s="56">
        <v>3974230.7199999997</v>
      </c>
      <c r="H58" s="28"/>
      <c r="I58" s="27">
        <v>246953.5</v>
      </c>
      <c r="J58" s="27">
        <v>-12960</v>
      </c>
      <c r="K58" s="27">
        <f t="shared" si="6"/>
        <v>7727253.5599999996</v>
      </c>
      <c r="L58" s="28"/>
      <c r="M58" s="27">
        <v>73558.399999999994</v>
      </c>
      <c r="N58" s="27">
        <v>-12960</v>
      </c>
      <c r="O58" s="27">
        <f t="shared" si="5"/>
        <v>7787851.96</v>
      </c>
      <c r="P58" s="31"/>
      <c r="Q58" s="27">
        <v>-105504</v>
      </c>
      <c r="R58" s="31">
        <v>175035.91</v>
      </c>
      <c r="S58" s="27">
        <f t="shared" si="0"/>
        <v>4030802.63</v>
      </c>
      <c r="T58" s="27"/>
      <c r="U58" s="27">
        <v>-4483</v>
      </c>
      <c r="V58" s="27">
        <v>178423.71</v>
      </c>
      <c r="W58" s="27">
        <f t="shared" si="1"/>
        <v>4191783.34</v>
      </c>
      <c r="X58" s="28"/>
      <c r="Y58" s="27">
        <v>209235.68</v>
      </c>
      <c r="Z58" s="27"/>
      <c r="AA58" s="27">
        <v>-155756.82619487698</v>
      </c>
      <c r="AB58" s="27"/>
      <c r="AC58" s="56">
        <v>0</v>
      </c>
      <c r="AD58" s="28"/>
      <c r="AE58" s="27">
        <f t="shared" si="3"/>
        <v>4245262.1938051227</v>
      </c>
      <c r="AF58" s="28"/>
      <c r="AG58" s="27">
        <f t="shared" si="4"/>
        <v>4401019.0199999996</v>
      </c>
    </row>
    <row r="59" spans="1:33">
      <c r="A59" s="7" t="s">
        <v>24</v>
      </c>
      <c r="B59" s="5">
        <v>34300</v>
      </c>
      <c r="C59" s="5">
        <v>31104</v>
      </c>
      <c r="D59" s="7" t="s">
        <v>31</v>
      </c>
      <c r="F59" s="56">
        <v>149521243.05999997</v>
      </c>
      <c r="G59" s="56">
        <v>32814004.77</v>
      </c>
      <c r="H59" s="28"/>
      <c r="I59" s="27">
        <v>4479534.57</v>
      </c>
      <c r="J59" s="27">
        <v>-953040</v>
      </c>
      <c r="K59" s="27">
        <f t="shared" si="6"/>
        <v>153047737.63</v>
      </c>
      <c r="L59" s="28"/>
      <c r="M59" s="27">
        <v>1334023.17</v>
      </c>
      <c r="N59" s="27">
        <v>-953040</v>
      </c>
      <c r="O59" s="27">
        <f t="shared" si="5"/>
        <v>153428720.80000001</v>
      </c>
      <c r="P59" s="31"/>
      <c r="Q59" s="27">
        <v>-1913966</v>
      </c>
      <c r="R59" s="31">
        <v>6142150.3099999996</v>
      </c>
      <c r="S59" s="27">
        <f t="shared" si="0"/>
        <v>36089149.079999998</v>
      </c>
      <c r="T59" s="27"/>
      <c r="U59" s="27">
        <v>-81318</v>
      </c>
      <c r="V59" s="27">
        <v>6221472.1100000003</v>
      </c>
      <c r="W59" s="27">
        <f t="shared" si="1"/>
        <v>41276263.189999998</v>
      </c>
      <c r="X59" s="28"/>
      <c r="Y59" s="27">
        <v>1995899.9</v>
      </c>
      <c r="Z59" s="27"/>
      <c r="AA59" s="27">
        <v>-12175871.62218757</v>
      </c>
      <c r="AB59" s="27"/>
      <c r="AC59" s="56">
        <v>-933787.10738678277</v>
      </c>
      <c r="AD59" s="28"/>
      <c r="AE59" s="27">
        <f t="shared" si="3"/>
        <v>30162504.360425644</v>
      </c>
      <c r="AF59" s="28"/>
      <c r="AG59" s="27">
        <f t="shared" si="4"/>
        <v>42338375.982613213</v>
      </c>
    </row>
    <row r="60" spans="1:33">
      <c r="A60" s="7" t="s">
        <v>24</v>
      </c>
      <c r="B60" s="5">
        <v>34310</v>
      </c>
      <c r="C60" s="5">
        <v>31104</v>
      </c>
      <c r="D60" s="7" t="s">
        <v>31</v>
      </c>
      <c r="F60" s="56">
        <v>42613050.630000003</v>
      </c>
      <c r="G60" s="56">
        <v>-3149249.4400000004</v>
      </c>
      <c r="H60" s="28"/>
      <c r="I60" s="27">
        <v>15224057.140000001</v>
      </c>
      <c r="J60" s="27">
        <v>0</v>
      </c>
      <c r="K60" s="27">
        <f t="shared" si="6"/>
        <v>57837107.770000003</v>
      </c>
      <c r="L60" s="28"/>
      <c r="M60" s="27">
        <v>0</v>
      </c>
      <c r="N60" s="27">
        <v>0</v>
      </c>
      <c r="O60" s="27">
        <f t="shared" si="5"/>
        <v>57837107.770000003</v>
      </c>
      <c r="P60" s="31"/>
      <c r="Q60" s="27">
        <v>0</v>
      </c>
      <c r="R60" s="31">
        <v>6212842.2999999998</v>
      </c>
      <c r="S60" s="27">
        <f t="shared" si="0"/>
        <v>3063592.86</v>
      </c>
      <c r="T60" s="27"/>
      <c r="U60" s="27">
        <v>0</v>
      </c>
      <c r="V60" s="27">
        <v>7154450.2300000004</v>
      </c>
      <c r="W60" s="27">
        <f t="shared" si="1"/>
        <v>10218043.09</v>
      </c>
      <c r="X60" s="28"/>
      <c r="Y60" s="27">
        <v>82</v>
      </c>
      <c r="Z60" s="27"/>
      <c r="AA60" s="27">
        <v>0</v>
      </c>
      <c r="AB60" s="27"/>
      <c r="AC60" s="56">
        <v>933787.10738677718</v>
      </c>
      <c r="AD60" s="28"/>
      <c r="AE60" s="27">
        <f t="shared" si="3"/>
        <v>11151912.197386777</v>
      </c>
      <c r="AF60" s="28"/>
      <c r="AG60" s="27">
        <f t="shared" si="4"/>
        <v>11151912.197386777</v>
      </c>
    </row>
    <row r="61" spans="1:33">
      <c r="A61" s="7" t="s">
        <v>24</v>
      </c>
      <c r="B61" s="5">
        <v>34400</v>
      </c>
      <c r="C61" s="5">
        <v>31104</v>
      </c>
      <c r="D61" s="7" t="s">
        <v>31</v>
      </c>
      <c r="F61" s="56">
        <v>45540845.830000006</v>
      </c>
      <c r="G61" s="56">
        <v>16440603.41</v>
      </c>
      <c r="H61" s="28"/>
      <c r="I61" s="27">
        <v>1500169.7</v>
      </c>
      <c r="J61" s="27">
        <v>0</v>
      </c>
      <c r="K61" s="27">
        <f t="shared" si="6"/>
        <v>47041015.530000001</v>
      </c>
      <c r="L61" s="28"/>
      <c r="M61" s="27">
        <v>446783.18</v>
      </c>
      <c r="N61" s="27">
        <v>0</v>
      </c>
      <c r="O61" s="27">
        <f t="shared" si="5"/>
        <v>47487798.710000001</v>
      </c>
      <c r="P61" s="31"/>
      <c r="Q61" s="27">
        <v>-641000</v>
      </c>
      <c r="R61" s="31">
        <v>1342436.99</v>
      </c>
      <c r="S61" s="27">
        <f t="shared" si="0"/>
        <v>17142040.399999999</v>
      </c>
      <c r="T61" s="27"/>
      <c r="U61" s="27">
        <v>-27233</v>
      </c>
      <c r="V61" s="27">
        <v>1370667.81</v>
      </c>
      <c r="W61" s="27">
        <f t="shared" si="1"/>
        <v>18485475.210000001</v>
      </c>
      <c r="X61" s="28"/>
      <c r="Y61" s="27">
        <v>833801.65</v>
      </c>
      <c r="Z61" s="27"/>
      <c r="AA61" s="27">
        <v>0</v>
      </c>
      <c r="AB61" s="27"/>
      <c r="AC61" s="56">
        <v>0</v>
      </c>
      <c r="AD61" s="28"/>
      <c r="AE61" s="27">
        <f t="shared" si="3"/>
        <v>19319276.859999999</v>
      </c>
      <c r="AF61" s="28"/>
      <c r="AG61" s="27">
        <f t="shared" si="4"/>
        <v>19319276.859999999</v>
      </c>
    </row>
    <row r="62" spans="1:33">
      <c r="A62" s="7" t="s">
        <v>24</v>
      </c>
      <c r="B62" s="5">
        <v>34500</v>
      </c>
      <c r="C62" s="5">
        <v>31104</v>
      </c>
      <c r="D62" s="7" t="s">
        <v>31</v>
      </c>
      <c r="F62" s="56">
        <v>25817208.930000003</v>
      </c>
      <c r="G62" s="56">
        <v>11347581.379999999</v>
      </c>
      <c r="H62" s="28"/>
      <c r="I62" s="27">
        <v>850031.58</v>
      </c>
      <c r="J62" s="27">
        <v>-2760</v>
      </c>
      <c r="K62" s="27">
        <f t="shared" si="6"/>
        <v>26664480.510000002</v>
      </c>
      <c r="L62" s="28"/>
      <c r="M62" s="27">
        <v>253209.16</v>
      </c>
      <c r="N62" s="27">
        <v>-2760</v>
      </c>
      <c r="O62" s="27">
        <f t="shared" si="5"/>
        <v>26914929.670000002</v>
      </c>
      <c r="P62" s="31"/>
      <c r="Q62" s="27">
        <v>-363219</v>
      </c>
      <c r="R62" s="31">
        <v>687510.13</v>
      </c>
      <c r="S62" s="27">
        <f t="shared" si="0"/>
        <v>11669112.51</v>
      </c>
      <c r="T62" s="27"/>
      <c r="U62" s="27">
        <v>-15432</v>
      </c>
      <c r="V62" s="27">
        <v>701890.27</v>
      </c>
      <c r="W62" s="27">
        <f t="shared" si="1"/>
        <v>12352810.779999999</v>
      </c>
      <c r="X62" s="28"/>
      <c r="Y62" s="27">
        <v>587307.67000000004</v>
      </c>
      <c r="Z62" s="27"/>
      <c r="AA62" s="27">
        <v>1194928.8735533827</v>
      </c>
      <c r="AB62" s="27"/>
      <c r="AC62" s="56">
        <v>0</v>
      </c>
      <c r="AD62" s="28"/>
      <c r="AE62" s="27">
        <f t="shared" si="3"/>
        <v>14135047.323553381</v>
      </c>
      <c r="AF62" s="28"/>
      <c r="AG62" s="27">
        <f t="shared" si="4"/>
        <v>12940118.449999999</v>
      </c>
    </row>
    <row r="63" spans="1:33">
      <c r="A63" s="7" t="s">
        <v>24</v>
      </c>
      <c r="B63" s="5">
        <v>34600</v>
      </c>
      <c r="C63" s="5">
        <v>31104</v>
      </c>
      <c r="D63" s="7" t="s">
        <v>31</v>
      </c>
      <c r="F63" s="56">
        <v>8315557.6300000008</v>
      </c>
      <c r="G63" s="56">
        <v>2427705.79</v>
      </c>
      <c r="H63" s="28"/>
      <c r="I63" s="27">
        <v>282406.49</v>
      </c>
      <c r="J63" s="27">
        <v>-253800</v>
      </c>
      <c r="K63" s="27">
        <f t="shared" si="6"/>
        <v>8344164.1200000001</v>
      </c>
      <c r="L63" s="28"/>
      <c r="M63" s="27">
        <v>84083.78</v>
      </c>
      <c r="N63" s="27">
        <v>-253800</v>
      </c>
      <c r="O63" s="27">
        <f t="shared" si="5"/>
        <v>8174447.9000000004</v>
      </c>
      <c r="P63" s="31"/>
      <c r="Q63" s="27">
        <v>-120640</v>
      </c>
      <c r="R63" s="31">
        <v>288213.19</v>
      </c>
      <c r="S63" s="27">
        <f t="shared" si="0"/>
        <v>2341478.98</v>
      </c>
      <c r="T63" s="27"/>
      <c r="U63" s="27">
        <v>-5126</v>
      </c>
      <c r="V63" s="27">
        <v>285771.99</v>
      </c>
      <c r="W63" s="27">
        <f t="shared" si="1"/>
        <v>2368324.9700000002</v>
      </c>
      <c r="X63" s="28"/>
      <c r="Y63" s="27">
        <v>125187.94</v>
      </c>
      <c r="Z63" s="27"/>
      <c r="AA63" s="27">
        <v>-612818.74576346041</v>
      </c>
      <c r="AB63" s="27"/>
      <c r="AC63" s="56">
        <v>0</v>
      </c>
      <c r="AD63" s="28"/>
      <c r="AE63" s="27">
        <f t="shared" si="3"/>
        <v>1880694.1642365397</v>
      </c>
      <c r="AF63" s="28"/>
      <c r="AG63" s="27">
        <f t="shared" si="4"/>
        <v>2493512.91</v>
      </c>
    </row>
    <row r="64" spans="1:33">
      <c r="A64" s="7" t="s">
        <v>24</v>
      </c>
      <c r="B64" s="5">
        <v>34100</v>
      </c>
      <c r="C64" s="5">
        <v>40300</v>
      </c>
      <c r="D64" s="7" t="s">
        <v>32</v>
      </c>
      <c r="F64" s="56">
        <v>1900890.54</v>
      </c>
      <c r="G64" s="56">
        <v>1037814.6900000001</v>
      </c>
      <c r="H64" s="28"/>
      <c r="I64" s="27">
        <v>93855.05</v>
      </c>
      <c r="J64" s="27">
        <v>-960</v>
      </c>
      <c r="K64" s="27">
        <f t="shared" si="6"/>
        <v>1993785.59</v>
      </c>
      <c r="L64" s="28"/>
      <c r="M64" s="27">
        <v>31765.58</v>
      </c>
      <c r="N64" s="27">
        <v>-960</v>
      </c>
      <c r="O64" s="27">
        <f t="shared" si="5"/>
        <v>2024591.17</v>
      </c>
      <c r="P64" s="31"/>
      <c r="Q64" s="27">
        <v>0</v>
      </c>
      <c r="R64" s="31">
        <v>146439.82</v>
      </c>
      <c r="S64" s="27">
        <f t="shared" si="0"/>
        <v>1183294.51</v>
      </c>
      <c r="T64" s="27"/>
      <c r="U64" s="27">
        <v>0</v>
      </c>
      <c r="V64" s="27">
        <v>151090.97</v>
      </c>
      <c r="W64" s="27">
        <f t="shared" si="1"/>
        <v>1333425.48</v>
      </c>
      <c r="X64" s="28"/>
      <c r="Y64" s="27">
        <v>-17977.46</v>
      </c>
      <c r="Z64" s="27"/>
      <c r="AA64" s="27">
        <v>53999.588424293259</v>
      </c>
      <c r="AB64" s="27"/>
      <c r="AC64" s="56">
        <v>0</v>
      </c>
      <c r="AD64" s="28"/>
      <c r="AE64" s="27">
        <f t="shared" si="3"/>
        <v>1369447.6084242933</v>
      </c>
      <c r="AF64" s="28"/>
      <c r="AG64" s="27">
        <f t="shared" si="4"/>
        <v>1315448.02</v>
      </c>
    </row>
    <row r="65" spans="1:33">
      <c r="A65" s="7" t="s">
        <v>24</v>
      </c>
      <c r="B65" s="5">
        <v>34200</v>
      </c>
      <c r="C65" s="5">
        <v>40300</v>
      </c>
      <c r="D65" s="7" t="s">
        <v>32</v>
      </c>
      <c r="F65" s="56">
        <v>3239890</v>
      </c>
      <c r="G65" s="56">
        <v>2294011.0699999998</v>
      </c>
      <c r="H65" s="28"/>
      <c r="I65" s="27">
        <v>164240.51</v>
      </c>
      <c r="J65" s="27">
        <v>-21000</v>
      </c>
      <c r="K65" s="27">
        <f t="shared" si="6"/>
        <v>3383130.51</v>
      </c>
      <c r="L65" s="28"/>
      <c r="M65" s="27">
        <v>55587.79</v>
      </c>
      <c r="N65" s="27">
        <v>-21000</v>
      </c>
      <c r="O65" s="27">
        <f t="shared" si="5"/>
        <v>3417718.3</v>
      </c>
      <c r="P65" s="31"/>
      <c r="Q65" s="27">
        <v>0</v>
      </c>
      <c r="R65" s="31">
        <v>191074.14</v>
      </c>
      <c r="S65" s="27">
        <f t="shared" si="0"/>
        <v>2464085.21</v>
      </c>
      <c r="T65" s="27"/>
      <c r="U65" s="27">
        <v>0</v>
      </c>
      <c r="V65" s="27">
        <v>196204.49</v>
      </c>
      <c r="W65" s="27">
        <f t="shared" si="1"/>
        <v>2639289.7000000002</v>
      </c>
      <c r="X65" s="28"/>
      <c r="Y65" s="27">
        <v>-40393.97</v>
      </c>
      <c r="Z65" s="27"/>
      <c r="AA65" s="27">
        <v>70381.276534358884</v>
      </c>
      <c r="AB65" s="27"/>
      <c r="AC65" s="56">
        <v>0</v>
      </c>
      <c r="AD65" s="28"/>
      <c r="AE65" s="27">
        <f t="shared" si="3"/>
        <v>2669277.006534359</v>
      </c>
      <c r="AF65" s="28"/>
      <c r="AG65" s="27">
        <f t="shared" si="4"/>
        <v>2598895.73</v>
      </c>
    </row>
    <row r="66" spans="1:33">
      <c r="A66" s="7" t="s">
        <v>24</v>
      </c>
      <c r="B66" s="5">
        <v>34300</v>
      </c>
      <c r="C66" s="5">
        <v>40300</v>
      </c>
      <c r="D66" s="7" t="s">
        <v>32</v>
      </c>
      <c r="F66" s="56">
        <v>10611024.07</v>
      </c>
      <c r="G66" s="56">
        <v>4495494.6399999997</v>
      </c>
      <c r="H66" s="28"/>
      <c r="I66" s="27">
        <v>501725</v>
      </c>
      <c r="J66" s="27">
        <v>-10320</v>
      </c>
      <c r="K66" s="27">
        <f t="shared" si="6"/>
        <v>11102429.07</v>
      </c>
      <c r="L66" s="28"/>
      <c r="M66" s="27">
        <v>169810.64</v>
      </c>
      <c r="N66" s="27">
        <v>-10320</v>
      </c>
      <c r="O66" s="27">
        <f t="shared" si="5"/>
        <v>11261919.710000001</v>
      </c>
      <c r="P66" s="31"/>
      <c r="Q66" s="27">
        <v>0</v>
      </c>
      <c r="R66" s="31">
        <v>692659.16</v>
      </c>
      <c r="S66" s="27">
        <f t="shared" si="0"/>
        <v>5177833.8</v>
      </c>
      <c r="T66" s="27"/>
      <c r="U66" s="27">
        <v>0</v>
      </c>
      <c r="V66" s="27">
        <v>713422.73</v>
      </c>
      <c r="W66" s="27">
        <f t="shared" si="1"/>
        <v>5880936.5300000003</v>
      </c>
      <c r="X66" s="28"/>
      <c r="Y66" s="27">
        <v>-120429.26</v>
      </c>
      <c r="Z66" s="27"/>
      <c r="AA66" s="27">
        <v>240032.82622207716</v>
      </c>
      <c r="AB66" s="27"/>
      <c r="AC66" s="56">
        <v>0</v>
      </c>
      <c r="AD66" s="28"/>
      <c r="AE66" s="27">
        <f t="shared" si="3"/>
        <v>6000540.0962220775</v>
      </c>
      <c r="AF66" s="28"/>
      <c r="AG66" s="27">
        <f t="shared" si="4"/>
        <v>5760507.2700000005</v>
      </c>
    </row>
    <row r="67" spans="1:33">
      <c r="A67" s="7" t="s">
        <v>24</v>
      </c>
      <c r="B67" s="5">
        <v>34400</v>
      </c>
      <c r="C67" s="5">
        <v>40300</v>
      </c>
      <c r="D67" s="7" t="s">
        <v>32</v>
      </c>
      <c r="F67" s="56">
        <v>4642682.68</v>
      </c>
      <c r="G67" s="56">
        <v>4598124.83</v>
      </c>
      <c r="H67" s="28"/>
      <c r="I67" s="27">
        <v>223269.72</v>
      </c>
      <c r="J67" s="27">
        <v>-61800</v>
      </c>
      <c r="K67" s="27">
        <f t="shared" si="6"/>
        <v>4804152.4000000004</v>
      </c>
      <c r="L67" s="28"/>
      <c r="M67" s="27">
        <v>75566.44</v>
      </c>
      <c r="N67" s="27">
        <v>-61800</v>
      </c>
      <c r="O67" s="27">
        <f t="shared" si="5"/>
        <v>4817918.84</v>
      </c>
      <c r="P67" s="31"/>
      <c r="Q67" s="27">
        <v>0</v>
      </c>
      <c r="R67" s="31">
        <v>174294.11</v>
      </c>
      <c r="S67" s="27">
        <f t="shared" si="0"/>
        <v>4710618.9400000004</v>
      </c>
      <c r="T67" s="27"/>
      <c r="U67" s="27">
        <v>0</v>
      </c>
      <c r="V67" s="27">
        <v>177527.21</v>
      </c>
      <c r="W67" s="27">
        <f t="shared" si="1"/>
        <v>4826346.1500000004</v>
      </c>
      <c r="X67" s="28"/>
      <c r="Y67" s="27">
        <v>-79176.08</v>
      </c>
      <c r="Z67" s="27"/>
      <c r="AA67" s="27">
        <v>312123.61229904881</v>
      </c>
      <c r="AB67" s="27"/>
      <c r="AC67" s="56">
        <v>0</v>
      </c>
      <c r="AD67" s="28"/>
      <c r="AE67" s="27">
        <f t="shared" si="3"/>
        <v>5059293.6822990496</v>
      </c>
      <c r="AF67" s="28"/>
      <c r="AG67" s="27">
        <f t="shared" si="4"/>
        <v>4747170.07</v>
      </c>
    </row>
    <row r="68" spans="1:33">
      <c r="A68" s="7" t="s">
        <v>24</v>
      </c>
      <c r="B68" s="5">
        <v>34500</v>
      </c>
      <c r="C68" s="5">
        <v>40300</v>
      </c>
      <c r="D68" s="7" t="s">
        <v>32</v>
      </c>
      <c r="F68" s="56">
        <v>3622211.9699999997</v>
      </c>
      <c r="G68" s="56">
        <v>1648032.81</v>
      </c>
      <c r="H68" s="28"/>
      <c r="I68" s="27">
        <v>171263.92</v>
      </c>
      <c r="J68" s="27">
        <v>-2520</v>
      </c>
      <c r="K68" s="27">
        <f t="shared" si="6"/>
        <v>3790955.89</v>
      </c>
      <c r="L68" s="28"/>
      <c r="M68" s="27">
        <v>57964.89</v>
      </c>
      <c r="N68" s="27">
        <v>-2520</v>
      </c>
      <c r="O68" s="27">
        <f t="shared" si="5"/>
        <v>3846400.78</v>
      </c>
      <c r="P68" s="31"/>
      <c r="Q68" s="27">
        <v>0</v>
      </c>
      <c r="R68" s="31">
        <v>223136.35</v>
      </c>
      <c r="S68" s="27">
        <f t="shared" ref="S68:S131" si="7">ROUND(G68+SUM(J68,Q68,R68),2)</f>
        <v>1868649.16</v>
      </c>
      <c r="T68" s="27"/>
      <c r="U68" s="27">
        <v>0</v>
      </c>
      <c r="V68" s="27">
        <v>229884.44</v>
      </c>
      <c r="W68" s="27">
        <f t="shared" ref="W68:W131" si="8">ROUND(S68+SUM(N68,U68,V68),2)</f>
        <v>2096013.6</v>
      </c>
      <c r="X68" s="28"/>
      <c r="Y68" s="27">
        <v>-28742.45</v>
      </c>
      <c r="Z68" s="27"/>
      <c r="AA68" s="27">
        <v>101891.01906009622</v>
      </c>
      <c r="AB68" s="27"/>
      <c r="AC68" s="56">
        <v>0</v>
      </c>
      <c r="AD68" s="28"/>
      <c r="AE68" s="27">
        <f t="shared" si="3"/>
        <v>2169162.1690600961</v>
      </c>
      <c r="AF68" s="28"/>
      <c r="AG68" s="27">
        <f t="shared" si="4"/>
        <v>2067271.1500000001</v>
      </c>
    </row>
    <row r="69" spans="1:33">
      <c r="A69" s="7" t="s">
        <v>24</v>
      </c>
      <c r="B69" s="5">
        <v>34600</v>
      </c>
      <c r="C69" s="5">
        <v>40300</v>
      </c>
      <c r="D69" s="7" t="s">
        <v>32</v>
      </c>
      <c r="F69" s="56">
        <v>284574.58</v>
      </c>
      <c r="G69" s="56">
        <v>47963.56</v>
      </c>
      <c r="H69" s="28"/>
      <c r="I69" s="27">
        <v>10389.51</v>
      </c>
      <c r="J69" s="27">
        <v>-5160</v>
      </c>
      <c r="K69" s="27">
        <f t="shared" si="6"/>
        <v>289804.09000000003</v>
      </c>
      <c r="L69" s="28"/>
      <c r="M69" s="27">
        <v>3516.37</v>
      </c>
      <c r="N69" s="27">
        <v>-5160</v>
      </c>
      <c r="O69" s="27">
        <f t="shared" si="5"/>
        <v>288160.46000000002</v>
      </c>
      <c r="P69" s="31"/>
      <c r="Q69" s="27">
        <v>0</v>
      </c>
      <c r="R69" s="31">
        <v>15364.63</v>
      </c>
      <c r="S69" s="27">
        <f t="shared" si="7"/>
        <v>58168.19</v>
      </c>
      <c r="T69" s="27"/>
      <c r="U69" s="27">
        <v>0</v>
      </c>
      <c r="V69" s="27">
        <v>15460.55</v>
      </c>
      <c r="W69" s="27">
        <f t="shared" si="8"/>
        <v>68468.740000000005</v>
      </c>
      <c r="X69" s="28"/>
      <c r="Y69" s="27">
        <v>-565.91</v>
      </c>
      <c r="Z69" s="27"/>
      <c r="AA69" s="27">
        <v>-1612.3166969938457</v>
      </c>
      <c r="AB69" s="27"/>
      <c r="AC69" s="56">
        <v>0</v>
      </c>
      <c r="AD69" s="28"/>
      <c r="AE69" s="27">
        <f t="shared" ref="AE69:AE132" si="9">W69+Y69+Z69+AA69+AB69+AC69</f>
        <v>66290.513303006155</v>
      </c>
      <c r="AF69" s="28"/>
      <c r="AG69" s="27">
        <f t="shared" ref="AG69:AG132" si="10">W69+Y69+Z69+AC69</f>
        <v>67902.83</v>
      </c>
    </row>
    <row r="70" spans="1:33">
      <c r="A70" s="7" t="s">
        <v>24</v>
      </c>
      <c r="B70" s="5">
        <v>34100</v>
      </c>
      <c r="C70" s="5">
        <v>40302</v>
      </c>
      <c r="D70" s="7" t="s">
        <v>33</v>
      </c>
      <c r="F70" s="56">
        <v>549782.27</v>
      </c>
      <c r="G70" s="56">
        <v>137874.12000000002</v>
      </c>
      <c r="H70" s="28"/>
      <c r="I70" s="27">
        <v>24204.080000000002</v>
      </c>
      <c r="J70" s="27">
        <v>0</v>
      </c>
      <c r="K70" s="27">
        <f t="shared" si="6"/>
        <v>573986.35</v>
      </c>
      <c r="L70" s="28"/>
      <c r="M70" s="27">
        <v>32263.200000000001</v>
      </c>
      <c r="N70" s="27">
        <v>0</v>
      </c>
      <c r="O70" s="27">
        <f t="shared" si="5"/>
        <v>606249.55000000005</v>
      </c>
      <c r="P70" s="31"/>
      <c r="Q70" s="27">
        <v>0</v>
      </c>
      <c r="R70" s="31">
        <v>18598.37</v>
      </c>
      <c r="S70" s="27">
        <f t="shared" si="7"/>
        <v>156472.49</v>
      </c>
      <c r="T70" s="27"/>
      <c r="U70" s="27">
        <v>0</v>
      </c>
      <c r="V70" s="27">
        <v>19532.900000000001</v>
      </c>
      <c r="W70" s="27">
        <f t="shared" si="8"/>
        <v>176005.39</v>
      </c>
      <c r="X70" s="28"/>
      <c r="Y70" s="27">
        <v>0</v>
      </c>
      <c r="Z70" s="27"/>
      <c r="AA70" s="27">
        <v>0</v>
      </c>
      <c r="AB70" s="27"/>
      <c r="AC70" s="56">
        <v>0</v>
      </c>
      <c r="AD70" s="28"/>
      <c r="AE70" s="27">
        <f t="shared" si="9"/>
        <v>176005.39</v>
      </c>
      <c r="AF70" s="28"/>
      <c r="AG70" s="27">
        <f t="shared" si="10"/>
        <v>176005.39</v>
      </c>
    </row>
    <row r="71" spans="1:33">
      <c r="A71" s="7" t="s">
        <v>24</v>
      </c>
      <c r="B71" s="5">
        <v>34200</v>
      </c>
      <c r="C71" s="5">
        <v>40302</v>
      </c>
      <c r="D71" s="7" t="s">
        <v>33</v>
      </c>
      <c r="F71" s="56">
        <v>151584.76</v>
      </c>
      <c r="G71" s="56">
        <v>150456.56</v>
      </c>
      <c r="H71" s="28"/>
      <c r="I71" s="27">
        <v>6670.16</v>
      </c>
      <c r="J71" s="27">
        <v>0</v>
      </c>
      <c r="K71" s="27">
        <f t="shared" si="6"/>
        <v>158254.92000000001</v>
      </c>
      <c r="L71" s="28"/>
      <c r="M71" s="27">
        <v>8891.09</v>
      </c>
      <c r="N71" s="27">
        <v>0</v>
      </c>
      <c r="O71" s="27">
        <f t="shared" ref="O71:O136" si="11">ROUND(SUM(K71,M71:N71),2)</f>
        <v>167146.01</v>
      </c>
      <c r="P71" s="31"/>
      <c r="Q71" s="27">
        <v>0</v>
      </c>
      <c r="R71" s="31">
        <v>6227.78</v>
      </c>
      <c r="S71" s="27">
        <f t="shared" si="7"/>
        <v>156684.34</v>
      </c>
      <c r="T71" s="27"/>
      <c r="U71" s="27">
        <v>0</v>
      </c>
      <c r="V71" s="27">
        <v>6540.56</v>
      </c>
      <c r="W71" s="27">
        <f t="shared" si="8"/>
        <v>163224.9</v>
      </c>
      <c r="X71" s="28"/>
      <c r="Y71" s="27">
        <v>0</v>
      </c>
      <c r="Z71" s="27"/>
      <c r="AA71" s="27">
        <v>0</v>
      </c>
      <c r="AB71" s="27"/>
      <c r="AC71" s="56">
        <v>0</v>
      </c>
      <c r="AD71" s="28"/>
      <c r="AE71" s="27">
        <f t="shared" si="9"/>
        <v>163224.9</v>
      </c>
      <c r="AF71" s="28"/>
      <c r="AG71" s="27">
        <f t="shared" si="10"/>
        <v>163224.9</v>
      </c>
    </row>
    <row r="72" spans="1:33">
      <c r="A72" s="7" t="s">
        <v>24</v>
      </c>
      <c r="B72" s="5">
        <v>34300</v>
      </c>
      <c r="C72" s="5">
        <v>40302</v>
      </c>
      <c r="D72" s="7" t="s">
        <v>33</v>
      </c>
      <c r="F72" s="56">
        <v>12332802.1</v>
      </c>
      <c r="G72" s="56">
        <v>3925333.4600000004</v>
      </c>
      <c r="H72" s="28"/>
      <c r="I72" s="27">
        <v>710940.37</v>
      </c>
      <c r="J72" s="27">
        <v>0</v>
      </c>
      <c r="K72" s="27">
        <f t="shared" si="6"/>
        <v>13043742.470000001</v>
      </c>
      <c r="L72" s="28"/>
      <c r="M72" s="27">
        <v>700327.08</v>
      </c>
      <c r="N72" s="27">
        <v>0</v>
      </c>
      <c r="O72" s="27">
        <f t="shared" si="11"/>
        <v>13744069.550000001</v>
      </c>
      <c r="P72" s="31"/>
      <c r="Q72" s="27">
        <v>0</v>
      </c>
      <c r="R72" s="31">
        <v>1296741.43</v>
      </c>
      <c r="S72" s="27">
        <f t="shared" si="7"/>
        <v>5222074.8899999997</v>
      </c>
      <c r="T72" s="27"/>
      <c r="U72" s="27">
        <v>0</v>
      </c>
      <c r="V72" s="27">
        <v>1368857.19</v>
      </c>
      <c r="W72" s="27">
        <f t="shared" si="8"/>
        <v>6590932.0800000001</v>
      </c>
      <c r="X72" s="28"/>
      <c r="Y72" s="27">
        <v>0</v>
      </c>
      <c r="Z72" s="27"/>
      <c r="AA72" s="27">
        <v>0</v>
      </c>
      <c r="AB72" s="27"/>
      <c r="AC72" s="56">
        <v>0</v>
      </c>
      <c r="AD72" s="28"/>
      <c r="AE72" s="27">
        <f t="shared" si="9"/>
        <v>6590932.0800000001</v>
      </c>
      <c r="AF72" s="28"/>
      <c r="AG72" s="27">
        <f t="shared" si="10"/>
        <v>6590932.0800000001</v>
      </c>
    </row>
    <row r="73" spans="1:33">
      <c r="A73" s="7" t="s">
        <v>24</v>
      </c>
      <c r="B73" s="5">
        <v>34400</v>
      </c>
      <c r="C73" s="5">
        <v>40302</v>
      </c>
      <c r="D73" s="7" t="s">
        <v>33</v>
      </c>
      <c r="F73" s="56">
        <v>2277201.9699999997</v>
      </c>
      <c r="G73" s="56">
        <v>1790320.5199999998</v>
      </c>
      <c r="H73" s="28"/>
      <c r="I73" s="27">
        <v>93217.08</v>
      </c>
      <c r="J73" s="27">
        <v>0</v>
      </c>
      <c r="K73" s="27">
        <f t="shared" si="6"/>
        <v>2370419.0499999998</v>
      </c>
      <c r="L73" s="28"/>
      <c r="M73" s="27">
        <v>124255.13</v>
      </c>
      <c r="N73" s="27">
        <v>0</v>
      </c>
      <c r="O73" s="27">
        <f t="shared" si="11"/>
        <v>2494674.1800000002</v>
      </c>
      <c r="P73" s="31"/>
      <c r="Q73" s="27">
        <v>0</v>
      </c>
      <c r="R73" s="31">
        <v>108289.57</v>
      </c>
      <c r="S73" s="27">
        <f t="shared" si="7"/>
        <v>1898610.09</v>
      </c>
      <c r="T73" s="27"/>
      <c r="U73" s="27">
        <v>0</v>
      </c>
      <c r="V73" s="27">
        <v>113356.67</v>
      </c>
      <c r="W73" s="27">
        <f t="shared" si="8"/>
        <v>2011966.76</v>
      </c>
      <c r="X73" s="28"/>
      <c r="Y73" s="27">
        <v>0</v>
      </c>
      <c r="Z73" s="27"/>
      <c r="AA73" s="27">
        <v>0</v>
      </c>
      <c r="AB73" s="27"/>
      <c r="AC73" s="56">
        <v>0</v>
      </c>
      <c r="AD73" s="28"/>
      <c r="AE73" s="27">
        <f t="shared" si="9"/>
        <v>2011966.76</v>
      </c>
      <c r="AF73" s="28"/>
      <c r="AG73" s="27">
        <f t="shared" si="10"/>
        <v>2011966.76</v>
      </c>
    </row>
    <row r="74" spans="1:33">
      <c r="A74" s="7" t="s">
        <v>24</v>
      </c>
      <c r="B74" s="5">
        <v>34500</v>
      </c>
      <c r="C74" s="5">
        <v>40302</v>
      </c>
      <c r="D74" s="7" t="s">
        <v>33</v>
      </c>
      <c r="F74" s="56">
        <v>273295.88</v>
      </c>
      <c r="G74" s="56">
        <v>157624.54</v>
      </c>
      <c r="H74" s="28"/>
      <c r="I74" s="27">
        <v>10731.69</v>
      </c>
      <c r="J74" s="27">
        <v>0</v>
      </c>
      <c r="K74" s="27">
        <f t="shared" si="6"/>
        <v>284027.57</v>
      </c>
      <c r="L74" s="28"/>
      <c r="M74" s="27">
        <v>14304.97</v>
      </c>
      <c r="N74" s="27">
        <v>0</v>
      </c>
      <c r="O74" s="27">
        <f t="shared" si="11"/>
        <v>298332.53999999998</v>
      </c>
      <c r="P74" s="31"/>
      <c r="Q74" s="27">
        <v>0</v>
      </c>
      <c r="R74" s="31">
        <v>14490.41</v>
      </c>
      <c r="S74" s="27">
        <f t="shared" si="7"/>
        <v>172114.95</v>
      </c>
      <c r="T74" s="27"/>
      <c r="U74" s="27">
        <v>0</v>
      </c>
      <c r="V74" s="27">
        <v>15141.36</v>
      </c>
      <c r="W74" s="27">
        <f t="shared" si="8"/>
        <v>187256.31</v>
      </c>
      <c r="X74" s="28"/>
      <c r="Y74" s="27">
        <v>0</v>
      </c>
      <c r="Z74" s="27"/>
      <c r="AA74" s="27">
        <v>0</v>
      </c>
      <c r="AB74" s="27"/>
      <c r="AC74" s="56">
        <v>0</v>
      </c>
      <c r="AD74" s="28"/>
      <c r="AE74" s="27">
        <f t="shared" si="9"/>
        <v>187256.31</v>
      </c>
      <c r="AF74" s="28"/>
      <c r="AG74" s="27">
        <f t="shared" si="10"/>
        <v>187256.31</v>
      </c>
    </row>
    <row r="75" spans="1:33">
      <c r="A75" s="7" t="s">
        <v>24</v>
      </c>
      <c r="B75" s="5">
        <v>34600</v>
      </c>
      <c r="C75" s="5">
        <v>40302</v>
      </c>
      <c r="D75" s="7" t="s">
        <v>33</v>
      </c>
      <c r="F75" s="56">
        <v>4382</v>
      </c>
      <c r="G75" s="56">
        <v>1380.46</v>
      </c>
      <c r="H75" s="28"/>
      <c r="I75" s="27">
        <v>4300008.12</v>
      </c>
      <c r="J75" s="27">
        <v>0</v>
      </c>
      <c r="K75" s="27">
        <f t="shared" si="6"/>
        <v>4304390.12</v>
      </c>
      <c r="L75" s="28"/>
      <c r="M75" s="27">
        <v>264.08999999999997</v>
      </c>
      <c r="N75" s="27">
        <v>0</v>
      </c>
      <c r="O75" s="27">
        <f t="shared" si="11"/>
        <v>4304654.21</v>
      </c>
      <c r="P75" s="31"/>
      <c r="Q75" s="27">
        <v>0</v>
      </c>
      <c r="R75" s="31">
        <v>131632.99</v>
      </c>
      <c r="S75" s="27">
        <f t="shared" si="7"/>
        <v>133013.45000000001</v>
      </c>
      <c r="T75" s="27"/>
      <c r="U75" s="27">
        <v>0</v>
      </c>
      <c r="V75" s="27">
        <v>263006.3</v>
      </c>
      <c r="W75" s="27">
        <f t="shared" si="8"/>
        <v>396019.75</v>
      </c>
      <c r="X75" s="28"/>
      <c r="Y75" s="27">
        <v>0</v>
      </c>
      <c r="Z75" s="27"/>
      <c r="AA75" s="27">
        <v>0</v>
      </c>
      <c r="AB75" s="27"/>
      <c r="AC75" s="56">
        <v>0</v>
      </c>
      <c r="AD75" s="28"/>
      <c r="AE75" s="27">
        <f t="shared" si="9"/>
        <v>396019.75</v>
      </c>
      <c r="AF75" s="28"/>
      <c r="AG75" s="27">
        <f t="shared" si="10"/>
        <v>396019.75</v>
      </c>
    </row>
    <row r="76" spans="1:33">
      <c r="A76" s="7" t="s">
        <v>24</v>
      </c>
      <c r="B76" s="5">
        <v>34100</v>
      </c>
      <c r="C76" s="5">
        <v>40700</v>
      </c>
      <c r="D76" s="7" t="s">
        <v>34</v>
      </c>
      <c r="F76" s="56">
        <v>4627883.45</v>
      </c>
      <c r="G76" s="56">
        <v>2726435.53</v>
      </c>
      <c r="H76" s="28"/>
      <c r="I76" s="27">
        <v>2075211.75</v>
      </c>
      <c r="J76" s="27">
        <v>-12600</v>
      </c>
      <c r="K76" s="27">
        <f t="shared" si="6"/>
        <v>6690495.2000000002</v>
      </c>
      <c r="L76" s="28"/>
      <c r="M76" s="27">
        <v>791495.15</v>
      </c>
      <c r="N76" s="27">
        <v>-12600</v>
      </c>
      <c r="O76" s="27">
        <f t="shared" si="11"/>
        <v>7469390.3499999996</v>
      </c>
      <c r="P76" s="31"/>
      <c r="Q76" s="27">
        <v>-50083</v>
      </c>
      <c r="R76" s="31">
        <v>186187.33</v>
      </c>
      <c r="S76" s="27">
        <f t="shared" si="7"/>
        <v>2849939.86</v>
      </c>
      <c r="T76" s="27"/>
      <c r="U76" s="27">
        <v>-13030</v>
      </c>
      <c r="V76" s="27">
        <v>232930.12</v>
      </c>
      <c r="W76" s="27">
        <f t="shared" si="8"/>
        <v>3057239.98</v>
      </c>
      <c r="X76" s="28"/>
      <c r="Y76" s="27">
        <v>-354216.66</v>
      </c>
      <c r="Z76" s="27"/>
      <c r="AA76" s="27">
        <v>512289.08346749219</v>
      </c>
      <c r="AB76" s="27"/>
      <c r="AC76" s="56">
        <v>0</v>
      </c>
      <c r="AD76" s="28"/>
      <c r="AE76" s="27">
        <f t="shared" si="9"/>
        <v>3215312.4034674922</v>
      </c>
      <c r="AF76" s="28"/>
      <c r="AG76" s="27">
        <f t="shared" si="10"/>
        <v>2703023.32</v>
      </c>
    </row>
    <row r="77" spans="1:33">
      <c r="A77" s="7" t="s">
        <v>24</v>
      </c>
      <c r="B77" s="5">
        <v>34200</v>
      </c>
      <c r="C77" s="5">
        <v>40700</v>
      </c>
      <c r="D77" s="7" t="s">
        <v>34</v>
      </c>
      <c r="F77" s="56">
        <v>7353660.8399999989</v>
      </c>
      <c r="G77" s="56">
        <v>4905992.26</v>
      </c>
      <c r="H77" s="28"/>
      <c r="I77" s="27">
        <v>151636.10999999999</v>
      </c>
      <c r="J77" s="27">
        <v>0</v>
      </c>
      <c r="K77" s="27">
        <f t="shared" si="6"/>
        <v>7505296.9500000002</v>
      </c>
      <c r="L77" s="28"/>
      <c r="M77" s="27">
        <v>70437.539999999994</v>
      </c>
      <c r="N77" s="27">
        <v>0</v>
      </c>
      <c r="O77" s="27">
        <f t="shared" si="11"/>
        <v>7575734.4900000002</v>
      </c>
      <c r="P77" s="31"/>
      <c r="Q77" s="27">
        <v>-68567</v>
      </c>
      <c r="R77" s="31">
        <v>247401.65</v>
      </c>
      <c r="S77" s="27">
        <f t="shared" si="7"/>
        <v>5084826.91</v>
      </c>
      <c r="T77" s="27"/>
      <c r="U77" s="27">
        <v>-17840</v>
      </c>
      <c r="V77" s="27">
        <v>251099.17</v>
      </c>
      <c r="W77" s="27">
        <f t="shared" si="8"/>
        <v>5318086.08</v>
      </c>
      <c r="X77" s="28"/>
      <c r="Y77" s="27">
        <v>-631775.56000000006</v>
      </c>
      <c r="Z77" s="27"/>
      <c r="AA77" s="27">
        <v>890170.49278339196</v>
      </c>
      <c r="AB77" s="27"/>
      <c r="AC77" s="56">
        <v>0</v>
      </c>
      <c r="AD77" s="28"/>
      <c r="AE77" s="27">
        <f t="shared" si="9"/>
        <v>5576481.0127833914</v>
      </c>
      <c r="AF77" s="28"/>
      <c r="AG77" s="27">
        <f t="shared" si="10"/>
        <v>4686310.5199999996</v>
      </c>
    </row>
    <row r="78" spans="1:33">
      <c r="A78" s="7" t="s">
        <v>24</v>
      </c>
      <c r="B78" s="5">
        <v>34300</v>
      </c>
      <c r="C78" s="5">
        <v>40700</v>
      </c>
      <c r="D78" s="7" t="s">
        <v>34</v>
      </c>
      <c r="F78" s="56">
        <v>28687476.079999998</v>
      </c>
      <c r="G78" s="56">
        <v>16957033.939999998</v>
      </c>
      <c r="H78" s="28"/>
      <c r="I78" s="27">
        <v>683754.94</v>
      </c>
      <c r="J78" s="27">
        <v>-319920</v>
      </c>
      <c r="K78" s="27">
        <f t="shared" si="6"/>
        <v>29051311.02</v>
      </c>
      <c r="L78" s="28"/>
      <c r="M78" s="27">
        <v>317615.75</v>
      </c>
      <c r="N78" s="27">
        <v>-319920</v>
      </c>
      <c r="O78" s="27">
        <f t="shared" si="11"/>
        <v>29049006.77</v>
      </c>
      <c r="P78" s="31"/>
      <c r="Q78" s="27">
        <v>-309181</v>
      </c>
      <c r="R78" s="31">
        <v>1212514.53</v>
      </c>
      <c r="S78" s="27">
        <f t="shared" si="7"/>
        <v>17540447.469999999</v>
      </c>
      <c r="T78" s="27"/>
      <c r="U78" s="27">
        <v>-80444</v>
      </c>
      <c r="V78" s="27">
        <v>1220106.67</v>
      </c>
      <c r="W78" s="27">
        <f t="shared" si="8"/>
        <v>18360190.140000001</v>
      </c>
      <c r="X78" s="28"/>
      <c r="Y78" s="27">
        <v>-2318667.48</v>
      </c>
      <c r="Z78" s="27"/>
      <c r="AA78" s="27">
        <v>5169844.1924432507</v>
      </c>
      <c r="AB78" s="27"/>
      <c r="AC78" s="56">
        <v>0</v>
      </c>
      <c r="AD78" s="28"/>
      <c r="AE78" s="27">
        <f t="shared" si="9"/>
        <v>21211366.852443252</v>
      </c>
      <c r="AF78" s="28"/>
      <c r="AG78" s="27">
        <f t="shared" si="10"/>
        <v>16041522.66</v>
      </c>
    </row>
    <row r="79" spans="1:33">
      <c r="A79" s="7" t="s">
        <v>24</v>
      </c>
      <c r="B79" s="5">
        <v>34400</v>
      </c>
      <c r="C79" s="5">
        <v>40700</v>
      </c>
      <c r="D79" s="7" t="s">
        <v>34</v>
      </c>
      <c r="F79" s="56">
        <v>7200748.0099999998</v>
      </c>
      <c r="G79" s="56">
        <v>4526751.38</v>
      </c>
      <c r="H79" s="28"/>
      <c r="I79" s="27">
        <v>172344.36</v>
      </c>
      <c r="J79" s="27">
        <v>-131640</v>
      </c>
      <c r="K79" s="27">
        <f t="shared" ref="K79:K142" si="12">ROUND(SUM(F79,I79:J79),2)</f>
        <v>7241452.3700000001</v>
      </c>
      <c r="L79" s="28"/>
      <c r="M79" s="27">
        <v>80056.88</v>
      </c>
      <c r="N79" s="27">
        <v>-131640</v>
      </c>
      <c r="O79" s="27">
        <f t="shared" si="11"/>
        <v>7189869.25</v>
      </c>
      <c r="P79" s="31"/>
      <c r="Q79" s="27">
        <v>-77930</v>
      </c>
      <c r="R79" s="31">
        <v>309785.2</v>
      </c>
      <c r="S79" s="27">
        <f t="shared" si="7"/>
        <v>4626966.58</v>
      </c>
      <c r="T79" s="27"/>
      <c r="U79" s="27">
        <v>-20276</v>
      </c>
      <c r="V79" s="27">
        <v>309551.84999999998</v>
      </c>
      <c r="W79" s="27">
        <f t="shared" si="8"/>
        <v>4784602.43</v>
      </c>
      <c r="X79" s="28"/>
      <c r="Y79" s="27">
        <v>-601355.18999999994</v>
      </c>
      <c r="Z79" s="27"/>
      <c r="AA79" s="27">
        <v>1721969.4011688102</v>
      </c>
      <c r="AB79" s="27"/>
      <c r="AC79" s="56">
        <v>0</v>
      </c>
      <c r="AD79" s="28"/>
      <c r="AE79" s="27">
        <f t="shared" si="9"/>
        <v>5905216.6411688104</v>
      </c>
      <c r="AF79" s="28"/>
      <c r="AG79" s="27">
        <f t="shared" si="10"/>
        <v>4183247.2399999998</v>
      </c>
    </row>
    <row r="80" spans="1:33">
      <c r="A80" s="7" t="s">
        <v>24</v>
      </c>
      <c r="B80" s="5">
        <v>34500</v>
      </c>
      <c r="C80" s="5">
        <v>40700</v>
      </c>
      <c r="D80" s="7" t="s">
        <v>34</v>
      </c>
      <c r="F80" s="56">
        <v>6348228.0800000001</v>
      </c>
      <c r="G80" s="56">
        <v>1768031.5</v>
      </c>
      <c r="H80" s="28"/>
      <c r="I80" s="27">
        <v>151939.68</v>
      </c>
      <c r="J80" s="27">
        <v>-360</v>
      </c>
      <c r="K80" s="27">
        <f t="shared" si="12"/>
        <v>6499807.7599999998</v>
      </c>
      <c r="L80" s="28"/>
      <c r="M80" s="27">
        <v>70578.55</v>
      </c>
      <c r="N80" s="27">
        <v>-360</v>
      </c>
      <c r="O80" s="27">
        <f t="shared" si="11"/>
        <v>6570026.3099999996</v>
      </c>
      <c r="P80" s="31"/>
      <c r="Q80" s="27">
        <v>-68705</v>
      </c>
      <c r="R80" s="31">
        <v>226125.43</v>
      </c>
      <c r="S80" s="27">
        <f t="shared" si="7"/>
        <v>1925091.93</v>
      </c>
      <c r="T80" s="27"/>
      <c r="U80" s="27">
        <v>-17876</v>
      </c>
      <c r="V80" s="27">
        <v>230029.08</v>
      </c>
      <c r="W80" s="27">
        <f t="shared" si="8"/>
        <v>2136885.0099999998</v>
      </c>
      <c r="X80" s="28"/>
      <c r="Y80" s="27">
        <v>-278571.8</v>
      </c>
      <c r="Z80" s="27"/>
      <c r="AA80" s="27">
        <v>367705.19952684158</v>
      </c>
      <c r="AB80" s="27"/>
      <c r="AC80" s="56">
        <v>0</v>
      </c>
      <c r="AD80" s="28"/>
      <c r="AE80" s="27">
        <f t="shared" si="9"/>
        <v>2226018.4095268412</v>
      </c>
      <c r="AF80" s="28"/>
      <c r="AG80" s="27">
        <f t="shared" si="10"/>
        <v>1858313.2099999997</v>
      </c>
    </row>
    <row r="81" spans="1:33">
      <c r="A81" s="7" t="s">
        <v>24</v>
      </c>
      <c r="B81" s="5">
        <v>34600</v>
      </c>
      <c r="C81" s="5">
        <v>40700</v>
      </c>
      <c r="D81" s="7" t="s">
        <v>34</v>
      </c>
      <c r="F81" s="56">
        <v>2181285.4500000002</v>
      </c>
      <c r="G81" s="56">
        <v>431954.44</v>
      </c>
      <c r="H81" s="28"/>
      <c r="I81" s="27">
        <v>49401.51</v>
      </c>
      <c r="J81" s="27">
        <v>-3000</v>
      </c>
      <c r="K81" s="27">
        <f t="shared" si="12"/>
        <v>2227686.96</v>
      </c>
      <c r="L81" s="28"/>
      <c r="M81" s="27">
        <v>22947.84</v>
      </c>
      <c r="N81" s="27">
        <v>-3000</v>
      </c>
      <c r="O81" s="27">
        <f t="shared" si="11"/>
        <v>2247634.7999999998</v>
      </c>
      <c r="P81" s="31"/>
      <c r="Q81" s="27">
        <v>-22338</v>
      </c>
      <c r="R81" s="31">
        <v>72968.490000000005</v>
      </c>
      <c r="S81" s="27">
        <f t="shared" si="7"/>
        <v>479584.93</v>
      </c>
      <c r="T81" s="27"/>
      <c r="U81" s="27">
        <v>-5812</v>
      </c>
      <c r="V81" s="27">
        <v>74066.58</v>
      </c>
      <c r="W81" s="27">
        <f t="shared" si="8"/>
        <v>544839.51</v>
      </c>
      <c r="X81" s="28"/>
      <c r="Y81" s="27">
        <v>-56155.56</v>
      </c>
      <c r="Z81" s="27"/>
      <c r="AA81" s="27">
        <v>-71715.90944472207</v>
      </c>
      <c r="AB81" s="27"/>
      <c r="AC81" s="56">
        <v>0</v>
      </c>
      <c r="AD81" s="28"/>
      <c r="AE81" s="27">
        <f t="shared" si="9"/>
        <v>416968.04055527796</v>
      </c>
      <c r="AF81" s="28"/>
      <c r="AG81" s="27">
        <f t="shared" si="10"/>
        <v>488683.95</v>
      </c>
    </row>
    <row r="82" spans="1:33">
      <c r="A82" s="7" t="s">
        <v>24</v>
      </c>
      <c r="B82" s="5">
        <v>34100</v>
      </c>
      <c r="C82" s="5">
        <v>40900</v>
      </c>
      <c r="D82" s="7" t="s">
        <v>35</v>
      </c>
      <c r="F82" s="56">
        <v>2000348.95</v>
      </c>
      <c r="G82" s="56">
        <v>1327701.57</v>
      </c>
      <c r="H82" s="28"/>
      <c r="I82" s="27">
        <v>0</v>
      </c>
      <c r="J82" s="27">
        <v>0</v>
      </c>
      <c r="K82" s="27">
        <f t="shared" si="12"/>
        <v>2000348.95</v>
      </c>
      <c r="L82" s="28"/>
      <c r="M82" s="27">
        <v>0</v>
      </c>
      <c r="N82" s="27">
        <v>0</v>
      </c>
      <c r="O82" s="27">
        <f t="shared" si="11"/>
        <v>2000348.95</v>
      </c>
      <c r="P82" s="31"/>
      <c r="Q82" s="27">
        <v>0</v>
      </c>
      <c r="R82" s="31">
        <v>186832.59</v>
      </c>
      <c r="S82" s="27">
        <f t="shared" si="7"/>
        <v>1514534.16</v>
      </c>
      <c r="T82" s="27"/>
      <c r="U82" s="27">
        <v>0</v>
      </c>
      <c r="V82" s="27">
        <v>186832.59</v>
      </c>
      <c r="W82" s="27">
        <f t="shared" si="8"/>
        <v>1701366.75</v>
      </c>
      <c r="X82" s="28"/>
      <c r="Y82" s="27">
        <v>-9784.4599999999991</v>
      </c>
      <c r="Z82" s="27"/>
      <c r="AA82" s="27">
        <v>375639.17206985282</v>
      </c>
      <c r="AB82" s="27"/>
      <c r="AC82" s="56">
        <v>0</v>
      </c>
      <c r="AD82" s="28"/>
      <c r="AE82" s="27">
        <f t="shared" si="9"/>
        <v>2067221.4620698527</v>
      </c>
      <c r="AF82" s="28"/>
      <c r="AG82" s="27">
        <f t="shared" si="10"/>
        <v>1691582.29</v>
      </c>
    </row>
    <row r="83" spans="1:33">
      <c r="A83" s="7" t="s">
        <v>24</v>
      </c>
      <c r="B83" s="5">
        <v>34200</v>
      </c>
      <c r="C83" s="5">
        <v>40900</v>
      </c>
      <c r="D83" s="7" t="s">
        <v>35</v>
      </c>
      <c r="F83" s="56">
        <v>1918698.73</v>
      </c>
      <c r="G83" s="56">
        <v>1473542.85</v>
      </c>
      <c r="H83" s="28"/>
      <c r="I83" s="27">
        <v>0</v>
      </c>
      <c r="J83" s="27">
        <v>0</v>
      </c>
      <c r="K83" s="27">
        <f t="shared" si="12"/>
        <v>1918698.73</v>
      </c>
      <c r="L83" s="28"/>
      <c r="M83" s="27">
        <v>0</v>
      </c>
      <c r="N83" s="27">
        <v>0</v>
      </c>
      <c r="O83" s="27">
        <f t="shared" si="11"/>
        <v>1918698.73</v>
      </c>
      <c r="P83" s="31"/>
      <c r="Q83" s="27">
        <v>0</v>
      </c>
      <c r="R83" s="31">
        <v>165391.82999999999</v>
      </c>
      <c r="S83" s="27">
        <f t="shared" si="7"/>
        <v>1638934.68</v>
      </c>
      <c r="T83" s="27"/>
      <c r="U83" s="27">
        <v>0</v>
      </c>
      <c r="V83" s="27">
        <v>165391.82999999999</v>
      </c>
      <c r="W83" s="27">
        <f t="shared" si="8"/>
        <v>1804326.51</v>
      </c>
      <c r="X83" s="28"/>
      <c r="Y83" s="27">
        <v>-10276.42</v>
      </c>
      <c r="Z83" s="27"/>
      <c r="AA83" s="27">
        <v>272524.9721196795</v>
      </c>
      <c r="AB83" s="27"/>
      <c r="AC83" s="56">
        <v>0</v>
      </c>
      <c r="AD83" s="28"/>
      <c r="AE83" s="27">
        <f t="shared" si="9"/>
        <v>2066575.0621196795</v>
      </c>
      <c r="AF83" s="28"/>
      <c r="AG83" s="27">
        <f t="shared" si="10"/>
        <v>1794050.09</v>
      </c>
    </row>
    <row r="84" spans="1:33">
      <c r="A84" s="7" t="s">
        <v>24</v>
      </c>
      <c r="B84" s="5">
        <v>34300</v>
      </c>
      <c r="C84" s="5">
        <v>40900</v>
      </c>
      <c r="D84" s="7" t="s">
        <v>35</v>
      </c>
      <c r="F84" s="56">
        <v>17747817.329999998</v>
      </c>
      <c r="G84" s="56">
        <v>12471799.359999999</v>
      </c>
      <c r="H84" s="28"/>
      <c r="I84" s="27">
        <v>0</v>
      </c>
      <c r="J84" s="27">
        <v>0</v>
      </c>
      <c r="K84" s="27">
        <f t="shared" si="12"/>
        <v>17747817.329999998</v>
      </c>
      <c r="L84" s="28"/>
      <c r="M84" s="27">
        <v>0</v>
      </c>
      <c r="N84" s="27">
        <v>0</v>
      </c>
      <c r="O84" s="27">
        <f t="shared" si="11"/>
        <v>17747817.329999998</v>
      </c>
      <c r="P84" s="31"/>
      <c r="Q84" s="27">
        <v>0</v>
      </c>
      <c r="R84" s="31">
        <v>257343.35</v>
      </c>
      <c r="S84" s="27">
        <f t="shared" si="7"/>
        <v>12729142.710000001</v>
      </c>
      <c r="T84" s="27"/>
      <c r="U84" s="27">
        <v>0</v>
      </c>
      <c r="V84" s="27">
        <v>257343.35</v>
      </c>
      <c r="W84" s="27">
        <f t="shared" si="8"/>
        <v>12986486.060000001</v>
      </c>
      <c r="X84" s="28"/>
      <c r="Y84" s="27">
        <v>-89661.58</v>
      </c>
      <c r="Z84" s="27"/>
      <c r="AA84" s="27">
        <v>13903.217823527208</v>
      </c>
      <c r="AB84" s="27"/>
      <c r="AC84" s="56">
        <v>0</v>
      </c>
      <c r="AD84" s="28"/>
      <c r="AE84" s="27">
        <f t="shared" si="9"/>
        <v>12910727.697823528</v>
      </c>
      <c r="AF84" s="28"/>
      <c r="AG84" s="27">
        <f t="shared" si="10"/>
        <v>12896824.48</v>
      </c>
    </row>
    <row r="85" spans="1:33">
      <c r="A85" s="7" t="s">
        <v>24</v>
      </c>
      <c r="B85" s="5">
        <v>34400</v>
      </c>
      <c r="C85" s="5">
        <v>40900</v>
      </c>
      <c r="D85" s="7" t="s">
        <v>35</v>
      </c>
      <c r="F85" s="56">
        <v>3896002.33</v>
      </c>
      <c r="G85" s="56">
        <v>2995671.69</v>
      </c>
      <c r="H85" s="28"/>
      <c r="I85" s="27">
        <v>0</v>
      </c>
      <c r="J85" s="27">
        <v>0</v>
      </c>
      <c r="K85" s="27">
        <f t="shared" si="12"/>
        <v>3896002.33</v>
      </c>
      <c r="L85" s="28"/>
      <c r="M85" s="27">
        <v>0</v>
      </c>
      <c r="N85" s="27">
        <v>0</v>
      </c>
      <c r="O85" s="27">
        <f t="shared" si="11"/>
        <v>3896002.33</v>
      </c>
      <c r="P85" s="31"/>
      <c r="Q85" s="27">
        <v>0</v>
      </c>
      <c r="R85" s="31">
        <v>337393.8</v>
      </c>
      <c r="S85" s="27">
        <f t="shared" si="7"/>
        <v>3333065.49</v>
      </c>
      <c r="T85" s="27"/>
      <c r="U85" s="27">
        <v>0</v>
      </c>
      <c r="V85" s="27">
        <v>337393.8</v>
      </c>
      <c r="W85" s="27">
        <f t="shared" si="8"/>
        <v>3670459.29</v>
      </c>
      <c r="X85" s="28"/>
      <c r="Y85" s="27">
        <v>-21097.040000000001</v>
      </c>
      <c r="Z85" s="27"/>
      <c r="AA85" s="27">
        <v>593370.80370117468</v>
      </c>
      <c r="AB85" s="27"/>
      <c r="AC85" s="56">
        <v>0</v>
      </c>
      <c r="AD85" s="28"/>
      <c r="AE85" s="27">
        <f t="shared" si="9"/>
        <v>4242733.0537011744</v>
      </c>
      <c r="AF85" s="28"/>
      <c r="AG85" s="27">
        <f t="shared" si="10"/>
        <v>3649362.25</v>
      </c>
    </row>
    <row r="86" spans="1:33">
      <c r="A86" s="7" t="s">
        <v>24</v>
      </c>
      <c r="B86" s="5">
        <v>34500</v>
      </c>
      <c r="C86" s="5">
        <v>40900</v>
      </c>
      <c r="D86" s="7" t="s">
        <v>35</v>
      </c>
      <c r="F86" s="56">
        <v>1512283.3099999998</v>
      </c>
      <c r="G86" s="56">
        <v>725022.14</v>
      </c>
      <c r="H86" s="28"/>
      <c r="I86" s="27">
        <v>0</v>
      </c>
      <c r="J86" s="27">
        <v>0</v>
      </c>
      <c r="K86" s="27">
        <f t="shared" si="12"/>
        <v>1512283.31</v>
      </c>
      <c r="L86" s="28"/>
      <c r="M86" s="27">
        <v>0</v>
      </c>
      <c r="N86" s="27">
        <v>0</v>
      </c>
      <c r="O86" s="27">
        <f t="shared" si="11"/>
        <v>1512283.31</v>
      </c>
      <c r="P86" s="31"/>
      <c r="Q86" s="27">
        <v>0</v>
      </c>
      <c r="R86" s="31">
        <v>132929.70000000001</v>
      </c>
      <c r="S86" s="27">
        <f t="shared" si="7"/>
        <v>857951.84</v>
      </c>
      <c r="T86" s="27"/>
      <c r="U86" s="27">
        <v>0</v>
      </c>
      <c r="V86" s="27">
        <v>132929.70000000001</v>
      </c>
      <c r="W86" s="27">
        <f t="shared" si="8"/>
        <v>990881.54</v>
      </c>
      <c r="X86" s="28"/>
      <c r="Y86" s="27">
        <v>-4873.87</v>
      </c>
      <c r="Z86" s="27"/>
      <c r="AA86" s="27">
        <v>263461.87789164239</v>
      </c>
      <c r="AB86" s="27"/>
      <c r="AC86" s="56">
        <v>0</v>
      </c>
      <c r="AD86" s="28"/>
      <c r="AE86" s="27">
        <f t="shared" si="9"/>
        <v>1249469.5478916424</v>
      </c>
      <c r="AF86" s="28"/>
      <c r="AG86" s="27">
        <f t="shared" si="10"/>
        <v>986007.67</v>
      </c>
    </row>
    <row r="87" spans="1:33">
      <c r="A87" s="7" t="s">
        <v>24</v>
      </c>
      <c r="B87" s="5">
        <v>34600</v>
      </c>
      <c r="C87" s="5">
        <v>40900</v>
      </c>
      <c r="D87" s="7" t="s">
        <v>35</v>
      </c>
      <c r="F87" s="56">
        <v>581357.03999999992</v>
      </c>
      <c r="G87" s="56">
        <v>374746.76</v>
      </c>
      <c r="H87" s="28"/>
      <c r="I87" s="27">
        <v>0</v>
      </c>
      <c r="J87" s="27">
        <v>-2040</v>
      </c>
      <c r="K87" s="27">
        <f t="shared" si="12"/>
        <v>579317.04</v>
      </c>
      <c r="L87" s="28"/>
      <c r="M87" s="27">
        <v>0</v>
      </c>
      <c r="N87" s="27">
        <v>-2040</v>
      </c>
      <c r="O87" s="27">
        <f t="shared" si="11"/>
        <v>577277.04</v>
      </c>
      <c r="P87" s="31"/>
      <c r="Q87" s="27">
        <v>0</v>
      </c>
      <c r="R87" s="31">
        <v>60355.05</v>
      </c>
      <c r="S87" s="27">
        <f t="shared" si="7"/>
        <v>433061.81</v>
      </c>
      <c r="T87" s="27"/>
      <c r="U87" s="27">
        <v>0</v>
      </c>
      <c r="V87" s="27">
        <v>60142.89</v>
      </c>
      <c r="W87" s="27">
        <f t="shared" si="8"/>
        <v>491164.7</v>
      </c>
      <c r="X87" s="28"/>
      <c r="Y87" s="27">
        <v>-140.88</v>
      </c>
      <c r="Z87" s="27"/>
      <c r="AA87" s="27">
        <v>88445.379453743837</v>
      </c>
      <c r="AB87" s="27"/>
      <c r="AC87" s="56">
        <v>0</v>
      </c>
      <c r="AD87" s="28"/>
      <c r="AE87" s="27">
        <f t="shared" si="9"/>
        <v>579469.19945374387</v>
      </c>
      <c r="AF87" s="28"/>
      <c r="AG87" s="27">
        <f t="shared" si="10"/>
        <v>491023.82</v>
      </c>
    </row>
    <row r="88" spans="1:33">
      <c r="A88" s="7" t="s">
        <v>24</v>
      </c>
      <c r="B88" s="5">
        <v>34100</v>
      </c>
      <c r="C88" s="5">
        <v>41000</v>
      </c>
      <c r="D88" s="7" t="s">
        <v>36</v>
      </c>
      <c r="F88" s="56">
        <v>6258744.5200000005</v>
      </c>
      <c r="G88" s="56">
        <v>5170288.8</v>
      </c>
      <c r="H88" s="28"/>
      <c r="I88" s="27">
        <v>0</v>
      </c>
      <c r="J88" s="27">
        <v>-24240</v>
      </c>
      <c r="K88" s="27">
        <f t="shared" si="12"/>
        <v>6234504.5199999996</v>
      </c>
      <c r="L88" s="28"/>
      <c r="M88" s="27">
        <v>0</v>
      </c>
      <c r="N88" s="27">
        <v>-24240</v>
      </c>
      <c r="O88" s="27">
        <f t="shared" si="11"/>
        <v>6210264.5199999996</v>
      </c>
      <c r="P88" s="31"/>
      <c r="Q88" s="27">
        <v>0</v>
      </c>
      <c r="R88" s="31">
        <v>278599.45</v>
      </c>
      <c r="S88" s="27">
        <f t="shared" si="7"/>
        <v>5424648.25</v>
      </c>
      <c r="T88" s="27"/>
      <c r="U88" s="27">
        <v>0</v>
      </c>
      <c r="V88" s="27">
        <v>277518.34999999998</v>
      </c>
      <c r="W88" s="27">
        <f t="shared" si="8"/>
        <v>5677926.5999999996</v>
      </c>
      <c r="X88" s="28"/>
      <c r="Y88" s="27">
        <v>-15476.95</v>
      </c>
      <c r="Z88" s="27"/>
      <c r="AA88" s="27">
        <v>1252550.904585473</v>
      </c>
      <c r="AB88" s="27"/>
      <c r="AC88" s="56">
        <v>0</v>
      </c>
      <c r="AD88" s="28"/>
      <c r="AE88" s="27">
        <f t="shared" si="9"/>
        <v>6915000.5545854727</v>
      </c>
      <c r="AF88" s="28"/>
      <c r="AG88" s="27">
        <f t="shared" si="10"/>
        <v>5662449.6499999994</v>
      </c>
    </row>
    <row r="89" spans="1:33">
      <c r="A89" s="7" t="s">
        <v>24</v>
      </c>
      <c r="B89" s="5">
        <v>34200</v>
      </c>
      <c r="C89" s="5">
        <v>41000</v>
      </c>
      <c r="D89" s="7" t="s">
        <v>36</v>
      </c>
      <c r="F89" s="56">
        <v>10324658.229999999</v>
      </c>
      <c r="G89" s="56">
        <v>6762569.3700000001</v>
      </c>
      <c r="H89" s="28"/>
      <c r="I89" s="27">
        <v>0</v>
      </c>
      <c r="J89" s="27">
        <v>-20880</v>
      </c>
      <c r="K89" s="27">
        <f t="shared" si="12"/>
        <v>10303778.23</v>
      </c>
      <c r="L89" s="28"/>
      <c r="M89" s="27">
        <v>0</v>
      </c>
      <c r="N89" s="27">
        <v>-20880</v>
      </c>
      <c r="O89" s="27">
        <f t="shared" si="11"/>
        <v>10282898.23</v>
      </c>
      <c r="P89" s="31"/>
      <c r="Q89" s="27">
        <v>0</v>
      </c>
      <c r="R89" s="31">
        <v>569344.85</v>
      </c>
      <c r="S89" s="27">
        <f t="shared" si="7"/>
        <v>7311034.2199999997</v>
      </c>
      <c r="T89" s="27"/>
      <c r="U89" s="27">
        <v>0</v>
      </c>
      <c r="V89" s="27">
        <v>568192.27</v>
      </c>
      <c r="W89" s="27">
        <f t="shared" si="8"/>
        <v>7858346.4900000002</v>
      </c>
      <c r="X89" s="28"/>
      <c r="Y89" s="27">
        <v>-21570.2</v>
      </c>
      <c r="Z89" s="27"/>
      <c r="AA89" s="27">
        <v>2293278.0369821629</v>
      </c>
      <c r="AB89" s="27"/>
      <c r="AC89" s="56">
        <v>0</v>
      </c>
      <c r="AD89" s="28"/>
      <c r="AE89" s="27">
        <f t="shared" si="9"/>
        <v>10130054.326982163</v>
      </c>
      <c r="AF89" s="28"/>
      <c r="AG89" s="27">
        <f t="shared" si="10"/>
        <v>7836776.29</v>
      </c>
    </row>
    <row r="90" spans="1:33">
      <c r="A90" s="7" t="s">
        <v>24</v>
      </c>
      <c r="B90" s="5">
        <v>34300</v>
      </c>
      <c r="C90" s="5">
        <v>41000</v>
      </c>
      <c r="D90" s="7" t="s">
        <v>36</v>
      </c>
      <c r="F90" s="56">
        <v>26680142.679999992</v>
      </c>
      <c r="G90" s="56">
        <v>26695663.879999999</v>
      </c>
      <c r="H90" s="28"/>
      <c r="I90" s="27">
        <v>0</v>
      </c>
      <c r="J90" s="27">
        <v>-13200</v>
      </c>
      <c r="K90" s="27">
        <f t="shared" si="12"/>
        <v>26666942.68</v>
      </c>
      <c r="L90" s="28"/>
      <c r="M90" s="27">
        <v>0</v>
      </c>
      <c r="N90" s="27">
        <v>-13200</v>
      </c>
      <c r="O90" s="27">
        <f t="shared" si="11"/>
        <v>26653742.68</v>
      </c>
      <c r="P90" s="31"/>
      <c r="Q90" s="27">
        <v>0</v>
      </c>
      <c r="R90" s="31">
        <v>856220.72</v>
      </c>
      <c r="S90" s="27">
        <f t="shared" si="7"/>
        <v>27538684.600000001</v>
      </c>
      <c r="T90" s="27"/>
      <c r="U90" s="27">
        <v>0</v>
      </c>
      <c r="V90" s="27">
        <v>855797</v>
      </c>
      <c r="W90" s="27">
        <f t="shared" si="8"/>
        <v>28381281.600000001</v>
      </c>
      <c r="X90" s="28"/>
      <c r="Y90" s="27">
        <v>-79832.03</v>
      </c>
      <c r="Z90" s="27"/>
      <c r="AA90" s="27">
        <v>3724906.6919602938</v>
      </c>
      <c r="AB90" s="27"/>
      <c r="AC90" s="56">
        <v>0</v>
      </c>
      <c r="AD90" s="28"/>
      <c r="AE90" s="27">
        <f t="shared" si="9"/>
        <v>32026356.261960294</v>
      </c>
      <c r="AF90" s="28"/>
      <c r="AG90" s="27">
        <f t="shared" si="10"/>
        <v>28301449.57</v>
      </c>
    </row>
    <row r="91" spans="1:33">
      <c r="A91" s="7" t="s">
        <v>24</v>
      </c>
      <c r="B91" s="5">
        <v>34400</v>
      </c>
      <c r="C91" s="5">
        <v>41000</v>
      </c>
      <c r="D91" s="7" t="s">
        <v>36</v>
      </c>
      <c r="F91" s="56">
        <v>7868742.04</v>
      </c>
      <c r="G91" s="56">
        <v>7864522.6099999994</v>
      </c>
      <c r="H91" s="28"/>
      <c r="I91" s="27">
        <v>0</v>
      </c>
      <c r="J91" s="27">
        <v>0</v>
      </c>
      <c r="K91" s="27">
        <f t="shared" si="12"/>
        <v>7868742.04</v>
      </c>
      <c r="L91" s="28"/>
      <c r="M91" s="27">
        <v>0</v>
      </c>
      <c r="N91" s="27">
        <v>0</v>
      </c>
      <c r="O91" s="27">
        <f t="shared" si="11"/>
        <v>7868742.04</v>
      </c>
      <c r="P91" s="31"/>
      <c r="Q91" s="27">
        <v>0</v>
      </c>
      <c r="R91" s="31">
        <v>484714.51</v>
      </c>
      <c r="S91" s="27">
        <f t="shared" si="7"/>
        <v>8349237.1200000001</v>
      </c>
      <c r="T91" s="27"/>
      <c r="U91" s="27">
        <v>0</v>
      </c>
      <c r="V91" s="27">
        <v>484714.51</v>
      </c>
      <c r="W91" s="27">
        <f t="shared" si="8"/>
        <v>8833951.6300000008</v>
      </c>
      <c r="X91" s="28"/>
      <c r="Y91" s="27">
        <v>-26407.22</v>
      </c>
      <c r="Z91" s="27"/>
      <c r="AA91" s="27">
        <v>2350851.8808280509</v>
      </c>
      <c r="AB91" s="27"/>
      <c r="AC91" s="56">
        <v>0</v>
      </c>
      <c r="AD91" s="28"/>
      <c r="AE91" s="27">
        <f t="shared" si="9"/>
        <v>11158396.290828051</v>
      </c>
      <c r="AF91" s="28"/>
      <c r="AG91" s="27">
        <f t="shared" si="10"/>
        <v>8807544.4100000001</v>
      </c>
    </row>
    <row r="92" spans="1:33">
      <c r="A92" s="7" t="s">
        <v>24</v>
      </c>
      <c r="B92" s="5">
        <v>34500</v>
      </c>
      <c r="C92" s="5">
        <v>41000</v>
      </c>
      <c r="D92" s="7" t="s">
        <v>36</v>
      </c>
      <c r="F92" s="56">
        <v>7051603.6499999985</v>
      </c>
      <c r="G92" s="56">
        <v>5707575.5999999996</v>
      </c>
      <c r="H92" s="28"/>
      <c r="I92" s="27">
        <v>0</v>
      </c>
      <c r="J92" s="27">
        <v>-21840</v>
      </c>
      <c r="K92" s="27">
        <f t="shared" si="12"/>
        <v>7029763.6500000004</v>
      </c>
      <c r="L92" s="28"/>
      <c r="M92" s="27">
        <v>0</v>
      </c>
      <c r="N92" s="27">
        <v>-21840</v>
      </c>
      <c r="O92" s="27">
        <f t="shared" si="11"/>
        <v>7007923.6500000004</v>
      </c>
      <c r="P92" s="31"/>
      <c r="Q92" s="27">
        <v>0</v>
      </c>
      <c r="R92" s="31">
        <v>363299.28</v>
      </c>
      <c r="S92" s="27">
        <f t="shared" si="7"/>
        <v>6049034.8799999999</v>
      </c>
      <c r="T92" s="27"/>
      <c r="U92" s="27">
        <v>0</v>
      </c>
      <c r="V92" s="27">
        <v>362172.33</v>
      </c>
      <c r="W92" s="27">
        <f t="shared" si="8"/>
        <v>6389367.21</v>
      </c>
      <c r="X92" s="28"/>
      <c r="Y92" s="27">
        <v>-17179.560000000001</v>
      </c>
      <c r="Z92" s="27"/>
      <c r="AA92" s="27">
        <v>1501935.3862028862</v>
      </c>
      <c r="AB92" s="27"/>
      <c r="AC92" s="56">
        <v>0</v>
      </c>
      <c r="AD92" s="28"/>
      <c r="AE92" s="27">
        <f t="shared" si="9"/>
        <v>7874123.0362028871</v>
      </c>
      <c r="AF92" s="28"/>
      <c r="AG92" s="27">
        <f t="shared" si="10"/>
        <v>6372187.6500000004</v>
      </c>
    </row>
    <row r="93" spans="1:33">
      <c r="A93" s="7" t="s">
        <v>24</v>
      </c>
      <c r="B93" s="5">
        <v>34600</v>
      </c>
      <c r="C93" s="5">
        <v>41000</v>
      </c>
      <c r="D93" s="7" t="s">
        <v>36</v>
      </c>
      <c r="F93" s="56">
        <v>1497951.9400000002</v>
      </c>
      <c r="G93" s="56">
        <v>714785.18</v>
      </c>
      <c r="H93" s="28"/>
      <c r="I93" s="27">
        <v>0</v>
      </c>
      <c r="J93" s="27">
        <v>-4440</v>
      </c>
      <c r="K93" s="27">
        <f t="shared" si="12"/>
        <v>1493511.94</v>
      </c>
      <c r="L93" s="28"/>
      <c r="M93" s="27">
        <v>0</v>
      </c>
      <c r="N93" s="27">
        <v>-4440</v>
      </c>
      <c r="O93" s="27">
        <f t="shared" si="11"/>
        <v>1489071.94</v>
      </c>
      <c r="P93" s="31"/>
      <c r="Q93" s="27">
        <v>0</v>
      </c>
      <c r="R93" s="31">
        <v>62072.88</v>
      </c>
      <c r="S93" s="27">
        <f t="shared" si="7"/>
        <v>772418.06</v>
      </c>
      <c r="T93" s="27"/>
      <c r="U93" s="27">
        <v>0</v>
      </c>
      <c r="V93" s="27">
        <v>61888.62</v>
      </c>
      <c r="W93" s="27">
        <f t="shared" si="8"/>
        <v>829866.68</v>
      </c>
      <c r="X93" s="28"/>
      <c r="Y93" s="27">
        <v>-2211.2000000000003</v>
      </c>
      <c r="Z93" s="27"/>
      <c r="AA93" s="27">
        <v>189185.71387615593</v>
      </c>
      <c r="AB93" s="27"/>
      <c r="AC93" s="56">
        <v>0</v>
      </c>
      <c r="AD93" s="28"/>
      <c r="AE93" s="27">
        <f t="shared" si="9"/>
        <v>1016841.193876156</v>
      </c>
      <c r="AF93" s="28"/>
      <c r="AG93" s="27">
        <f t="shared" si="10"/>
        <v>827655.4800000001</v>
      </c>
    </row>
    <row r="94" spans="1:33">
      <c r="A94" s="7" t="s">
        <v>24</v>
      </c>
      <c r="B94" s="5">
        <v>34100</v>
      </c>
      <c r="C94" s="5">
        <v>41007</v>
      </c>
      <c r="D94" s="7" t="s">
        <v>37</v>
      </c>
      <c r="F94" s="56">
        <v>5376329.709999999</v>
      </c>
      <c r="G94" s="56">
        <v>3616050.58</v>
      </c>
      <c r="H94" s="28"/>
      <c r="I94" s="27">
        <v>1673442.92</v>
      </c>
      <c r="J94" s="27">
        <v>-56880</v>
      </c>
      <c r="K94" s="27">
        <f t="shared" si="12"/>
        <v>6992892.6299999999</v>
      </c>
      <c r="L94" s="28"/>
      <c r="M94" s="27">
        <v>446712.34</v>
      </c>
      <c r="N94" s="27">
        <v>-56880</v>
      </c>
      <c r="O94" s="27">
        <f t="shared" si="11"/>
        <v>7382724.9699999997</v>
      </c>
      <c r="P94" s="31"/>
      <c r="Q94" s="27">
        <v>-79518</v>
      </c>
      <c r="R94" s="31">
        <v>69267.649999999994</v>
      </c>
      <c r="S94" s="27">
        <f t="shared" si="7"/>
        <v>3548920.23</v>
      </c>
      <c r="T94" s="27"/>
      <c r="U94" s="27">
        <v>-45143</v>
      </c>
      <c r="V94" s="27">
        <v>80503.460000000006</v>
      </c>
      <c r="W94" s="27">
        <f t="shared" si="8"/>
        <v>3527400.69</v>
      </c>
      <c r="X94" s="28"/>
      <c r="Y94" s="27">
        <v>-20970.98</v>
      </c>
      <c r="Z94" s="27"/>
      <c r="AA94" s="27">
        <v>514614.21900115785</v>
      </c>
      <c r="AB94" s="27"/>
      <c r="AC94" s="56">
        <v>0</v>
      </c>
      <c r="AD94" s="28"/>
      <c r="AE94" s="27">
        <f t="shared" si="9"/>
        <v>4021043.9290011576</v>
      </c>
      <c r="AF94" s="28"/>
      <c r="AG94" s="27">
        <f t="shared" si="10"/>
        <v>3506429.71</v>
      </c>
    </row>
    <row r="95" spans="1:33">
      <c r="A95" s="7" t="s">
        <v>24</v>
      </c>
      <c r="B95" s="5">
        <v>34200</v>
      </c>
      <c r="C95" s="5">
        <v>41007</v>
      </c>
      <c r="D95" s="7" t="s">
        <v>37</v>
      </c>
      <c r="F95" s="56">
        <v>7469993.0600000015</v>
      </c>
      <c r="G95" s="56">
        <v>6645799.8300000001</v>
      </c>
      <c r="H95" s="28"/>
      <c r="I95" s="27">
        <v>368040.08</v>
      </c>
      <c r="J95" s="27">
        <v>-173160</v>
      </c>
      <c r="K95" s="27">
        <f t="shared" si="12"/>
        <v>7664873.1399999997</v>
      </c>
      <c r="L95" s="28"/>
      <c r="M95" s="27">
        <v>199563.3</v>
      </c>
      <c r="N95" s="27">
        <v>-173160</v>
      </c>
      <c r="O95" s="27">
        <f t="shared" si="11"/>
        <v>7691276.4400000004</v>
      </c>
      <c r="P95" s="31"/>
      <c r="Q95" s="27">
        <v>-106864</v>
      </c>
      <c r="R95" s="31">
        <v>228536.48</v>
      </c>
      <c r="S95" s="27">
        <f t="shared" si="7"/>
        <v>6594312.3099999996</v>
      </c>
      <c r="T95" s="27"/>
      <c r="U95" s="27">
        <v>-59807</v>
      </c>
      <c r="V95" s="27">
        <v>231877.86</v>
      </c>
      <c r="W95" s="27">
        <f t="shared" si="8"/>
        <v>6593223.1699999999</v>
      </c>
      <c r="X95" s="28"/>
      <c r="Y95" s="27">
        <v>-81373.95</v>
      </c>
      <c r="Z95" s="27"/>
      <c r="AA95" s="27">
        <v>2899790.0296495361</v>
      </c>
      <c r="AB95" s="27"/>
      <c r="AC95" s="56">
        <v>0</v>
      </c>
      <c r="AD95" s="28"/>
      <c r="AE95" s="27">
        <f t="shared" si="9"/>
        <v>9411639.2496495359</v>
      </c>
      <c r="AF95" s="28"/>
      <c r="AG95" s="27">
        <f t="shared" si="10"/>
        <v>6511849.2199999997</v>
      </c>
    </row>
    <row r="96" spans="1:33">
      <c r="A96" s="7" t="s">
        <v>24</v>
      </c>
      <c r="B96" s="5">
        <v>34300</v>
      </c>
      <c r="C96" s="5">
        <v>41007</v>
      </c>
      <c r="D96" s="7" t="s">
        <v>37</v>
      </c>
      <c r="F96" s="56">
        <v>72216240.369999975</v>
      </c>
      <c r="G96" s="56">
        <v>62408022.729999997</v>
      </c>
      <c r="H96" s="28"/>
      <c r="I96" s="27">
        <v>3094561.55</v>
      </c>
      <c r="J96" s="27">
        <v>-19200</v>
      </c>
      <c r="K96" s="27">
        <f t="shared" si="12"/>
        <v>75291601.920000002</v>
      </c>
      <c r="L96" s="28"/>
      <c r="M96" s="27">
        <v>1820927.49</v>
      </c>
      <c r="N96" s="27">
        <v>-19200</v>
      </c>
      <c r="O96" s="27">
        <f t="shared" si="11"/>
        <v>77093329.409999996</v>
      </c>
      <c r="P96" s="31"/>
      <c r="Q96" s="27">
        <v>-829654</v>
      </c>
      <c r="R96" s="31">
        <v>671160.68</v>
      </c>
      <c r="S96" s="27">
        <f t="shared" si="7"/>
        <v>62230329.409999996</v>
      </c>
      <c r="T96" s="27"/>
      <c r="U96" s="27">
        <v>-488613</v>
      </c>
      <c r="V96" s="27">
        <v>693351.44</v>
      </c>
      <c r="W96" s="27">
        <f t="shared" si="8"/>
        <v>62415867.850000001</v>
      </c>
      <c r="X96" s="28"/>
      <c r="Y96" s="27">
        <v>-335411.28999999998</v>
      </c>
      <c r="Z96" s="27"/>
      <c r="AA96" s="27">
        <v>3862859.2009878671</v>
      </c>
      <c r="AB96" s="27"/>
      <c r="AC96" s="56">
        <v>0</v>
      </c>
      <c r="AD96" s="28"/>
      <c r="AE96" s="27">
        <f t="shared" si="9"/>
        <v>65943315.76098787</v>
      </c>
      <c r="AF96" s="28"/>
      <c r="AG96" s="27">
        <f t="shared" si="10"/>
        <v>62080456.560000002</v>
      </c>
    </row>
    <row r="97" spans="1:33">
      <c r="A97" s="7" t="s">
        <v>24</v>
      </c>
      <c r="B97" s="5">
        <v>34310</v>
      </c>
      <c r="C97" s="5">
        <v>41007</v>
      </c>
      <c r="D97" s="7" t="s">
        <v>37</v>
      </c>
      <c r="F97" s="56">
        <v>0</v>
      </c>
      <c r="G97" s="56">
        <v>0</v>
      </c>
      <c r="H97" s="28"/>
      <c r="I97" s="27">
        <v>1727087.77</v>
      </c>
      <c r="J97" s="27">
        <v>0</v>
      </c>
      <c r="K97" s="27">
        <f t="shared" si="12"/>
        <v>1727087.77</v>
      </c>
      <c r="L97" s="28"/>
      <c r="M97" s="27">
        <v>1622406.75</v>
      </c>
      <c r="N97" s="27">
        <v>0</v>
      </c>
      <c r="O97" s="27">
        <f t="shared" ref="O97" si="13">ROUND(SUM(K97,M97:N97),2)</f>
        <v>3349494.52</v>
      </c>
      <c r="P97" s="31"/>
      <c r="Q97" s="27">
        <v>0</v>
      </c>
      <c r="R97" s="31">
        <v>7858.25</v>
      </c>
      <c r="S97" s="27">
        <f t="shared" si="7"/>
        <v>7858.25</v>
      </c>
      <c r="T97" s="27"/>
      <c r="U97" s="27">
        <v>0</v>
      </c>
      <c r="V97" s="27">
        <v>23098.45</v>
      </c>
      <c r="W97" s="27">
        <f t="shared" si="8"/>
        <v>30956.7</v>
      </c>
      <c r="X97" s="28"/>
      <c r="Y97" s="27">
        <v>0</v>
      </c>
      <c r="Z97" s="27"/>
      <c r="AA97" s="27">
        <v>0</v>
      </c>
      <c r="AB97" s="27"/>
      <c r="AC97" s="56">
        <v>0</v>
      </c>
      <c r="AD97" s="28"/>
      <c r="AE97" s="27">
        <f t="shared" si="9"/>
        <v>30956.7</v>
      </c>
      <c r="AF97" s="28"/>
      <c r="AG97" s="27">
        <f t="shared" si="10"/>
        <v>30956.7</v>
      </c>
    </row>
    <row r="98" spans="1:33">
      <c r="A98" s="7" t="s">
        <v>24</v>
      </c>
      <c r="B98" s="5">
        <v>34400</v>
      </c>
      <c r="C98" s="5">
        <v>41007</v>
      </c>
      <c r="D98" s="7" t="s">
        <v>37</v>
      </c>
      <c r="F98" s="56">
        <v>18541551.129999999</v>
      </c>
      <c r="G98" s="56">
        <v>17366468.5</v>
      </c>
      <c r="H98" s="28"/>
      <c r="I98" s="27">
        <v>810712.18</v>
      </c>
      <c r="J98" s="27">
        <v>0</v>
      </c>
      <c r="K98" s="27">
        <f t="shared" si="12"/>
        <v>19352263.309999999</v>
      </c>
      <c r="L98" s="28"/>
      <c r="M98" s="27">
        <v>474767.09</v>
      </c>
      <c r="N98" s="27">
        <v>0</v>
      </c>
      <c r="O98" s="27">
        <f t="shared" si="11"/>
        <v>19827030.399999999</v>
      </c>
      <c r="P98" s="31"/>
      <c r="Q98" s="27">
        <v>-218450</v>
      </c>
      <c r="R98" s="31">
        <v>162943.4</v>
      </c>
      <c r="S98" s="27">
        <f t="shared" si="7"/>
        <v>17310961.899999999</v>
      </c>
      <c r="T98" s="27"/>
      <c r="U98" s="27">
        <v>-128235</v>
      </c>
      <c r="V98" s="27">
        <v>168470.96</v>
      </c>
      <c r="W98" s="27">
        <f t="shared" si="8"/>
        <v>17351197.859999999</v>
      </c>
      <c r="X98" s="28"/>
      <c r="Y98" s="27">
        <v>-91938.97</v>
      </c>
      <c r="Z98" s="27"/>
      <c r="AA98" s="27">
        <v>1257734.7762996615</v>
      </c>
      <c r="AB98" s="27"/>
      <c r="AC98" s="56">
        <v>0</v>
      </c>
      <c r="AD98" s="28"/>
      <c r="AE98" s="27">
        <f t="shared" si="9"/>
        <v>18516993.666299663</v>
      </c>
      <c r="AF98" s="28"/>
      <c r="AG98" s="27">
        <f t="shared" si="10"/>
        <v>17259258.890000001</v>
      </c>
    </row>
    <row r="99" spans="1:33">
      <c r="A99" s="7" t="s">
        <v>24</v>
      </c>
      <c r="B99" s="5">
        <v>34500</v>
      </c>
      <c r="C99" s="5">
        <v>41007</v>
      </c>
      <c r="D99" s="7" t="s">
        <v>37</v>
      </c>
      <c r="F99" s="56">
        <v>7263505.7700000005</v>
      </c>
      <c r="G99" s="56">
        <v>4466661.45</v>
      </c>
      <c r="H99" s="28"/>
      <c r="I99" s="27">
        <v>326992.96999999997</v>
      </c>
      <c r="J99" s="27">
        <v>-20880</v>
      </c>
      <c r="K99" s="27">
        <f t="shared" si="12"/>
        <v>7569618.7400000002</v>
      </c>
      <c r="L99" s="28"/>
      <c r="M99" s="27">
        <v>182446.6</v>
      </c>
      <c r="N99" s="27">
        <v>-20880</v>
      </c>
      <c r="O99" s="27">
        <f t="shared" si="11"/>
        <v>7731185.3399999999</v>
      </c>
      <c r="P99" s="31"/>
      <c r="Q99" s="27">
        <v>-92468</v>
      </c>
      <c r="R99" s="31">
        <v>80840.53</v>
      </c>
      <c r="S99" s="27">
        <f t="shared" si="7"/>
        <v>4434153.9800000004</v>
      </c>
      <c r="T99" s="27"/>
      <c r="U99" s="27">
        <v>-52625</v>
      </c>
      <c r="V99" s="27">
        <v>83389.38</v>
      </c>
      <c r="W99" s="27">
        <f t="shared" si="8"/>
        <v>4444038.3600000003</v>
      </c>
      <c r="X99" s="28"/>
      <c r="Y99" s="27">
        <v>-24026.49</v>
      </c>
      <c r="Z99" s="27"/>
      <c r="AA99" s="27">
        <v>494621.14986182674</v>
      </c>
      <c r="AB99" s="27"/>
      <c r="AC99" s="56">
        <v>0</v>
      </c>
      <c r="AD99" s="28"/>
      <c r="AE99" s="27">
        <f t="shared" si="9"/>
        <v>4914633.0198618267</v>
      </c>
      <c r="AF99" s="28"/>
      <c r="AG99" s="27">
        <f t="shared" si="10"/>
        <v>4420011.87</v>
      </c>
    </row>
    <row r="100" spans="1:33">
      <c r="A100" s="7" t="s">
        <v>24</v>
      </c>
      <c r="B100" s="5">
        <v>34600</v>
      </c>
      <c r="C100" s="5">
        <v>41007</v>
      </c>
      <c r="D100" s="7" t="s">
        <v>37</v>
      </c>
      <c r="F100" s="56">
        <v>1051365.0699999998</v>
      </c>
      <c r="G100" s="56">
        <v>789595.63</v>
      </c>
      <c r="H100" s="28"/>
      <c r="I100" s="27">
        <v>56707.09</v>
      </c>
      <c r="J100" s="27">
        <v>-1560</v>
      </c>
      <c r="K100" s="27">
        <f t="shared" si="12"/>
        <v>1106512.1599999999</v>
      </c>
      <c r="L100" s="28"/>
      <c r="M100" s="27">
        <v>31200.44</v>
      </c>
      <c r="N100" s="27">
        <v>-1560</v>
      </c>
      <c r="O100" s="27">
        <f t="shared" si="11"/>
        <v>1136152.6000000001</v>
      </c>
      <c r="P100" s="31"/>
      <c r="Q100" s="27">
        <v>-16247</v>
      </c>
      <c r="R100" s="31">
        <v>-215.79</v>
      </c>
      <c r="S100" s="27">
        <f t="shared" si="7"/>
        <v>771572.84</v>
      </c>
      <c r="T100" s="27"/>
      <c r="U100" s="27">
        <v>-9168</v>
      </c>
      <c r="V100" s="27">
        <v>-224.27</v>
      </c>
      <c r="W100" s="27">
        <f t="shared" si="8"/>
        <v>760620.57</v>
      </c>
      <c r="X100" s="28"/>
      <c r="Y100" s="27">
        <v>-4.55</v>
      </c>
      <c r="Z100" s="27"/>
      <c r="AA100" s="27">
        <v>-74341.148952965101</v>
      </c>
      <c r="AB100" s="27"/>
      <c r="AC100" s="56">
        <v>0</v>
      </c>
      <c r="AD100" s="28"/>
      <c r="AE100" s="27">
        <f t="shared" si="9"/>
        <v>686274.87104703486</v>
      </c>
      <c r="AF100" s="28"/>
      <c r="AG100" s="27">
        <f t="shared" si="10"/>
        <v>760616.0199999999</v>
      </c>
    </row>
    <row r="101" spans="1:33">
      <c r="A101" s="7" t="s">
        <v>24</v>
      </c>
      <c r="B101" s="5">
        <v>34100</v>
      </c>
      <c r="C101" s="5">
        <v>41200</v>
      </c>
      <c r="D101" s="7" t="s">
        <v>38</v>
      </c>
      <c r="F101" s="56">
        <v>4546852.6399999997</v>
      </c>
      <c r="G101" s="56">
        <v>3591641.25</v>
      </c>
      <c r="H101" s="28"/>
      <c r="I101" s="27">
        <v>1405015.78</v>
      </c>
      <c r="J101" s="27">
        <v>-9000</v>
      </c>
      <c r="K101" s="27">
        <f t="shared" si="12"/>
        <v>5942868.4199999999</v>
      </c>
      <c r="L101" s="28"/>
      <c r="M101" s="27">
        <v>526342.03</v>
      </c>
      <c r="N101" s="27">
        <v>-9000</v>
      </c>
      <c r="O101" s="27">
        <f t="shared" si="11"/>
        <v>6460210.4500000002</v>
      </c>
      <c r="P101" s="31"/>
      <c r="Q101" s="27">
        <v>-11100</v>
      </c>
      <c r="R101" s="31">
        <v>129023.57</v>
      </c>
      <c r="S101" s="27">
        <f t="shared" si="7"/>
        <v>3700564.82</v>
      </c>
      <c r="T101" s="27"/>
      <c r="U101" s="27">
        <v>-8578</v>
      </c>
      <c r="V101" s="27">
        <v>152557.87</v>
      </c>
      <c r="W101" s="27">
        <f t="shared" si="8"/>
        <v>3835544.69</v>
      </c>
      <c r="X101" s="28"/>
      <c r="Y101" s="27">
        <v>-239801.47</v>
      </c>
      <c r="Z101" s="27"/>
      <c r="AA101" s="27">
        <v>-984473.34443618567</v>
      </c>
      <c r="AB101" s="27"/>
      <c r="AC101" s="56">
        <v>0</v>
      </c>
      <c r="AD101" s="28"/>
      <c r="AE101" s="27">
        <f t="shared" si="9"/>
        <v>2611269.8755638143</v>
      </c>
      <c r="AF101" s="28"/>
      <c r="AG101" s="27">
        <f t="shared" si="10"/>
        <v>3595743.2199999997</v>
      </c>
    </row>
    <row r="102" spans="1:33">
      <c r="A102" s="7" t="s">
        <v>24</v>
      </c>
      <c r="B102" s="5">
        <v>34200</v>
      </c>
      <c r="C102" s="5">
        <v>41200</v>
      </c>
      <c r="D102" s="7" t="s">
        <v>38</v>
      </c>
      <c r="F102" s="56">
        <v>6102519.4099999992</v>
      </c>
      <c r="G102" s="56">
        <v>3388661.45</v>
      </c>
      <c r="H102" s="28"/>
      <c r="I102" s="27">
        <v>171113.84</v>
      </c>
      <c r="J102" s="27">
        <v>-74520</v>
      </c>
      <c r="K102" s="27">
        <f t="shared" si="12"/>
        <v>6199113.25</v>
      </c>
      <c r="L102" s="28"/>
      <c r="M102" s="27">
        <v>94293.33</v>
      </c>
      <c r="N102" s="27">
        <v>-74520</v>
      </c>
      <c r="O102" s="27">
        <f t="shared" si="11"/>
        <v>6218886.5800000001</v>
      </c>
      <c r="P102" s="31"/>
      <c r="Q102" s="27">
        <v>-13312</v>
      </c>
      <c r="R102" s="31">
        <v>-343215.55</v>
      </c>
      <c r="S102" s="27">
        <f t="shared" si="7"/>
        <v>2957613.9</v>
      </c>
      <c r="T102" s="27"/>
      <c r="U102" s="27">
        <v>-10289</v>
      </c>
      <c r="V102" s="27">
        <v>-346462.2</v>
      </c>
      <c r="W102" s="27">
        <f t="shared" si="8"/>
        <v>2526342.7000000002</v>
      </c>
      <c r="X102" s="28"/>
      <c r="Y102" s="27">
        <v>-117315.22</v>
      </c>
      <c r="Z102" s="27"/>
      <c r="AA102" s="27">
        <v>-4514616.8284914559</v>
      </c>
      <c r="AB102" s="27"/>
      <c r="AC102" s="56">
        <v>0</v>
      </c>
      <c r="AD102" s="28"/>
      <c r="AE102" s="27">
        <f t="shared" si="9"/>
        <v>-2105589.3484914559</v>
      </c>
      <c r="AF102" s="28"/>
      <c r="AG102" s="27">
        <f t="shared" si="10"/>
        <v>2409027.48</v>
      </c>
    </row>
    <row r="103" spans="1:33">
      <c r="A103" s="7" t="s">
        <v>24</v>
      </c>
      <c r="B103" s="5">
        <v>34300</v>
      </c>
      <c r="C103" s="5">
        <v>41200</v>
      </c>
      <c r="D103" s="7" t="s">
        <v>38</v>
      </c>
      <c r="F103" s="56">
        <v>30442634.629999995</v>
      </c>
      <c r="G103" s="56">
        <v>18341405.469999999</v>
      </c>
      <c r="H103" s="28"/>
      <c r="I103" s="27">
        <v>950475.21</v>
      </c>
      <c r="J103" s="27">
        <v>-659400</v>
      </c>
      <c r="K103" s="27">
        <f t="shared" si="12"/>
        <v>30733709.84</v>
      </c>
      <c r="L103" s="28"/>
      <c r="M103" s="27">
        <v>523765.17</v>
      </c>
      <c r="N103" s="27">
        <v>-659400</v>
      </c>
      <c r="O103" s="27">
        <f t="shared" si="11"/>
        <v>30598075.010000002</v>
      </c>
      <c r="P103" s="31"/>
      <c r="Q103" s="27">
        <v>-73947</v>
      </c>
      <c r="R103" s="31">
        <v>1767996.36</v>
      </c>
      <c r="S103" s="27">
        <f t="shared" si="7"/>
        <v>19376054.829999998</v>
      </c>
      <c r="T103" s="27"/>
      <c r="U103" s="27">
        <v>-57153</v>
      </c>
      <c r="V103" s="27">
        <v>1772488.58</v>
      </c>
      <c r="W103" s="27">
        <f t="shared" si="8"/>
        <v>20431990.41</v>
      </c>
      <c r="X103" s="28"/>
      <c r="Y103" s="27">
        <v>-1233217.27</v>
      </c>
      <c r="Z103" s="27"/>
      <c r="AA103" s="27">
        <v>2683084.778049035</v>
      </c>
      <c r="AB103" s="27"/>
      <c r="AC103" s="56">
        <v>0</v>
      </c>
      <c r="AD103" s="28"/>
      <c r="AE103" s="27">
        <f t="shared" si="9"/>
        <v>21881857.918049037</v>
      </c>
      <c r="AF103" s="28"/>
      <c r="AG103" s="27">
        <f t="shared" si="10"/>
        <v>19198773.140000001</v>
      </c>
    </row>
    <row r="104" spans="1:33">
      <c r="A104" s="7" t="s">
        <v>24</v>
      </c>
      <c r="B104" s="5">
        <v>34400</v>
      </c>
      <c r="C104" s="5">
        <v>41200</v>
      </c>
      <c r="D104" s="7" t="s">
        <v>38</v>
      </c>
      <c r="F104" s="56">
        <v>6305730.5199999996</v>
      </c>
      <c r="G104" s="56">
        <v>4131797.92</v>
      </c>
      <c r="H104" s="28"/>
      <c r="I104" s="27">
        <v>151050.38</v>
      </c>
      <c r="J104" s="27">
        <v>-253200</v>
      </c>
      <c r="K104" s="27">
        <f t="shared" si="12"/>
        <v>6203580.9000000004</v>
      </c>
      <c r="L104" s="28"/>
      <c r="M104" s="27">
        <v>83237.240000000005</v>
      </c>
      <c r="N104" s="27">
        <v>-253200</v>
      </c>
      <c r="O104" s="27">
        <f t="shared" si="11"/>
        <v>6033618.1399999997</v>
      </c>
      <c r="P104" s="31"/>
      <c r="Q104" s="27">
        <v>-11752</v>
      </c>
      <c r="R104" s="31">
        <v>164497.45000000001</v>
      </c>
      <c r="S104" s="27">
        <f t="shared" si="7"/>
        <v>4031343.37</v>
      </c>
      <c r="T104" s="27"/>
      <c r="U104" s="27">
        <v>-547111.93000000005</v>
      </c>
      <c r="V104" s="27">
        <v>160919.17000000001</v>
      </c>
      <c r="W104" s="27">
        <f t="shared" si="8"/>
        <v>3391950.61</v>
      </c>
      <c r="X104" s="28"/>
      <c r="Y104" s="27">
        <v>-254798.11</v>
      </c>
      <c r="Z104" s="27"/>
      <c r="AA104" s="27">
        <v>-341233.65746091952</v>
      </c>
      <c r="AB104" s="27"/>
      <c r="AC104" s="56">
        <v>0</v>
      </c>
      <c r="AD104" s="28"/>
      <c r="AE104" s="27">
        <f t="shared" si="9"/>
        <v>2795918.8425390804</v>
      </c>
      <c r="AF104" s="28"/>
      <c r="AG104" s="27">
        <f t="shared" si="10"/>
        <v>3137152.5</v>
      </c>
    </row>
    <row r="105" spans="1:33">
      <c r="A105" s="7" t="s">
        <v>24</v>
      </c>
      <c r="B105" s="5">
        <v>34500</v>
      </c>
      <c r="C105" s="5">
        <v>41200</v>
      </c>
      <c r="D105" s="7" t="s">
        <v>38</v>
      </c>
      <c r="F105" s="56">
        <v>6039252.9499999993</v>
      </c>
      <c r="G105" s="56">
        <v>3620592.14</v>
      </c>
      <c r="H105" s="28"/>
      <c r="I105" s="27">
        <v>190294.84</v>
      </c>
      <c r="J105" s="27">
        <v>-37080</v>
      </c>
      <c r="K105" s="27">
        <f t="shared" si="12"/>
        <v>6192467.79</v>
      </c>
      <c r="L105" s="28"/>
      <c r="M105" s="27">
        <v>104863.14</v>
      </c>
      <c r="N105" s="27">
        <v>-37080</v>
      </c>
      <c r="O105" s="27">
        <f t="shared" si="11"/>
        <v>6260250.9299999997</v>
      </c>
      <c r="P105" s="31"/>
      <c r="Q105" s="27">
        <v>-14805</v>
      </c>
      <c r="R105" s="31">
        <v>319859.5</v>
      </c>
      <c r="S105" s="27">
        <f t="shared" si="7"/>
        <v>3888566.64</v>
      </c>
      <c r="T105" s="27"/>
      <c r="U105" s="27">
        <v>-11442</v>
      </c>
      <c r="V105" s="27">
        <v>325638.59000000003</v>
      </c>
      <c r="W105" s="27">
        <f t="shared" si="8"/>
        <v>4165683.23</v>
      </c>
      <c r="X105" s="28"/>
      <c r="Y105" s="27">
        <v>-229305.3</v>
      </c>
      <c r="Z105" s="27"/>
      <c r="AA105" s="27">
        <v>69488.685943896679</v>
      </c>
      <c r="AB105" s="27"/>
      <c r="AC105" s="56">
        <v>0</v>
      </c>
      <c r="AD105" s="28"/>
      <c r="AE105" s="27">
        <f t="shared" si="9"/>
        <v>4005866.615943897</v>
      </c>
      <c r="AF105" s="28"/>
      <c r="AG105" s="27">
        <f t="shared" si="10"/>
        <v>3936377.93</v>
      </c>
    </row>
    <row r="106" spans="1:33">
      <c r="A106" s="7" t="s">
        <v>24</v>
      </c>
      <c r="B106" s="5">
        <v>34600</v>
      </c>
      <c r="C106" s="5">
        <v>41200</v>
      </c>
      <c r="D106" s="7" t="s">
        <v>38</v>
      </c>
      <c r="F106" s="56">
        <v>1876530.69</v>
      </c>
      <c r="G106" s="56">
        <v>1237596.79</v>
      </c>
      <c r="H106" s="28"/>
      <c r="I106" s="27">
        <v>59424.47</v>
      </c>
      <c r="J106" s="27">
        <v>-25200</v>
      </c>
      <c r="K106" s="27">
        <f t="shared" si="12"/>
        <v>1910755.16</v>
      </c>
      <c r="L106" s="28"/>
      <c r="M106" s="27">
        <v>32746.22</v>
      </c>
      <c r="N106" s="27">
        <v>-25200</v>
      </c>
      <c r="O106" s="27">
        <f t="shared" si="11"/>
        <v>1918301.38</v>
      </c>
      <c r="P106" s="31"/>
      <c r="Q106" s="27">
        <v>-4623</v>
      </c>
      <c r="R106" s="31">
        <v>104339.73</v>
      </c>
      <c r="S106" s="27">
        <f t="shared" si="7"/>
        <v>1312113.52</v>
      </c>
      <c r="T106" s="27"/>
      <c r="U106" s="27">
        <v>-3573</v>
      </c>
      <c r="V106" s="27">
        <v>105490.51</v>
      </c>
      <c r="W106" s="27">
        <f t="shared" si="8"/>
        <v>1388831.03</v>
      </c>
      <c r="X106" s="28"/>
      <c r="Y106" s="27">
        <v>-79079.39</v>
      </c>
      <c r="Z106" s="27"/>
      <c r="AA106" s="27">
        <v>-109088.98568627906</v>
      </c>
      <c r="AB106" s="27"/>
      <c r="AC106" s="56">
        <v>0</v>
      </c>
      <c r="AD106" s="28"/>
      <c r="AE106" s="27">
        <f t="shared" si="9"/>
        <v>1200662.654313721</v>
      </c>
      <c r="AF106" s="28"/>
      <c r="AG106" s="27">
        <f t="shared" si="10"/>
        <v>1309751.6400000001</v>
      </c>
    </row>
    <row r="107" spans="1:33">
      <c r="A107" s="7" t="s">
        <v>24</v>
      </c>
      <c r="B107" s="5">
        <v>34100</v>
      </c>
      <c r="C107" s="5">
        <v>41207</v>
      </c>
      <c r="D107" s="7" t="s">
        <v>39</v>
      </c>
      <c r="F107" s="56">
        <v>9938313.2599999979</v>
      </c>
      <c r="G107" s="56">
        <v>7358879.8300000001</v>
      </c>
      <c r="H107" s="28"/>
      <c r="I107" s="27">
        <v>460057.48</v>
      </c>
      <c r="J107" s="27">
        <v>-2400</v>
      </c>
      <c r="K107" s="27">
        <f t="shared" si="12"/>
        <v>10395970.74</v>
      </c>
      <c r="L107" s="28"/>
      <c r="M107" s="27">
        <v>65056.7</v>
      </c>
      <c r="N107" s="27">
        <v>-2400</v>
      </c>
      <c r="O107" s="27">
        <f t="shared" si="11"/>
        <v>10458627.439999999</v>
      </c>
      <c r="P107" s="31"/>
      <c r="Q107" s="27">
        <v>-132571</v>
      </c>
      <c r="R107" s="31">
        <v>186058.7</v>
      </c>
      <c r="S107" s="27">
        <f t="shared" si="7"/>
        <v>7409967.5300000003</v>
      </c>
      <c r="T107" s="27"/>
      <c r="U107" s="27">
        <v>-6867</v>
      </c>
      <c r="V107" s="27">
        <v>190819.57</v>
      </c>
      <c r="W107" s="27">
        <f t="shared" si="8"/>
        <v>7591520.0999999996</v>
      </c>
      <c r="X107" s="28"/>
      <c r="Y107" s="27">
        <v>122583.55</v>
      </c>
      <c r="Z107" s="27"/>
      <c r="AA107" s="27">
        <v>1079443.1842354808</v>
      </c>
      <c r="AB107" s="27"/>
      <c r="AC107" s="56">
        <v>0</v>
      </c>
      <c r="AD107" s="28"/>
      <c r="AE107" s="27">
        <f t="shared" si="9"/>
        <v>8793546.8342354801</v>
      </c>
      <c r="AF107" s="28"/>
      <c r="AG107" s="27">
        <f t="shared" si="10"/>
        <v>7714103.6499999994</v>
      </c>
    </row>
    <row r="108" spans="1:33">
      <c r="A108" s="7" t="s">
        <v>24</v>
      </c>
      <c r="B108" s="5">
        <v>34200</v>
      </c>
      <c r="C108" s="5">
        <v>41207</v>
      </c>
      <c r="D108" s="7" t="s">
        <v>39</v>
      </c>
      <c r="F108" s="56">
        <v>7820264.5600000005</v>
      </c>
      <c r="G108" s="56">
        <v>5387025.1699999999</v>
      </c>
      <c r="H108" s="28"/>
      <c r="I108" s="27">
        <v>359299.02</v>
      </c>
      <c r="J108" s="27">
        <v>-3600</v>
      </c>
      <c r="K108" s="27">
        <f t="shared" si="12"/>
        <v>8175963.5800000001</v>
      </c>
      <c r="L108" s="28"/>
      <c r="M108" s="27">
        <v>51233.599999999999</v>
      </c>
      <c r="N108" s="27">
        <v>-3600</v>
      </c>
      <c r="O108" s="27">
        <f t="shared" si="11"/>
        <v>8223597.1799999997</v>
      </c>
      <c r="P108" s="31"/>
      <c r="Q108" s="27">
        <v>-104403</v>
      </c>
      <c r="R108" s="31">
        <v>201552.47</v>
      </c>
      <c r="S108" s="27">
        <f t="shared" si="7"/>
        <v>5480574.6399999997</v>
      </c>
      <c r="T108" s="27"/>
      <c r="U108" s="27">
        <v>-5407</v>
      </c>
      <c r="V108" s="27">
        <v>206634.47</v>
      </c>
      <c r="W108" s="27">
        <f t="shared" si="8"/>
        <v>5678202.1100000003</v>
      </c>
      <c r="X108" s="28"/>
      <c r="Y108" s="27">
        <v>94826.44</v>
      </c>
      <c r="Z108" s="27"/>
      <c r="AA108" s="27">
        <v>-32523.064959393963</v>
      </c>
      <c r="AB108" s="27"/>
      <c r="AC108" s="56">
        <v>0</v>
      </c>
      <c r="AD108" s="28"/>
      <c r="AE108" s="27">
        <f t="shared" si="9"/>
        <v>5740505.4850406069</v>
      </c>
      <c r="AF108" s="28"/>
      <c r="AG108" s="27">
        <f t="shared" si="10"/>
        <v>5773028.5500000007</v>
      </c>
    </row>
    <row r="109" spans="1:33">
      <c r="A109" s="7" t="s">
        <v>24</v>
      </c>
      <c r="B109" s="5">
        <v>34300</v>
      </c>
      <c r="C109" s="5">
        <v>41207</v>
      </c>
      <c r="D109" s="7" t="s">
        <v>39</v>
      </c>
      <c r="F109" s="56">
        <v>76403482.460000008</v>
      </c>
      <c r="G109" s="56">
        <v>43717714.050000004</v>
      </c>
      <c r="H109" s="28"/>
      <c r="I109" s="27">
        <v>3539299.96</v>
      </c>
      <c r="J109" s="27">
        <v>-352136.67</v>
      </c>
      <c r="K109" s="27">
        <f t="shared" si="12"/>
        <v>79590645.75</v>
      </c>
      <c r="L109" s="28"/>
      <c r="M109" s="27">
        <v>504680.11</v>
      </c>
      <c r="N109" s="27">
        <v>-352136.67</v>
      </c>
      <c r="O109" s="27">
        <f t="shared" si="11"/>
        <v>79743189.189999998</v>
      </c>
      <c r="P109" s="31"/>
      <c r="Q109" s="27">
        <v>-1028436</v>
      </c>
      <c r="R109" s="31">
        <v>2378910.46</v>
      </c>
      <c r="S109" s="27">
        <f t="shared" si="7"/>
        <v>44716051.840000004</v>
      </c>
      <c r="T109" s="27"/>
      <c r="U109" s="27">
        <v>-53267</v>
      </c>
      <c r="V109" s="27">
        <v>2429840.98</v>
      </c>
      <c r="W109" s="27">
        <f t="shared" si="8"/>
        <v>46740489.149999999</v>
      </c>
      <c r="X109" s="28"/>
      <c r="Y109" s="27">
        <v>763863.57</v>
      </c>
      <c r="Z109" s="27"/>
      <c r="AA109" s="27">
        <v>4709030.8988014106</v>
      </c>
      <c r="AB109" s="27"/>
      <c r="AC109" s="56">
        <v>-1814588.5531705618</v>
      </c>
      <c r="AD109" s="28"/>
      <c r="AE109" s="27">
        <f t="shared" si="9"/>
        <v>50398795.065630846</v>
      </c>
      <c r="AF109" s="28"/>
      <c r="AG109" s="27">
        <f t="shared" si="10"/>
        <v>45689764.166829437</v>
      </c>
    </row>
    <row r="110" spans="1:33">
      <c r="A110" s="7" t="s">
        <v>24</v>
      </c>
      <c r="B110" s="5">
        <v>34310</v>
      </c>
      <c r="C110" s="5">
        <v>41207</v>
      </c>
      <c r="D110" s="7" t="s">
        <v>39</v>
      </c>
      <c r="F110" s="56">
        <v>5125615.5999999996</v>
      </c>
      <c r="G110" s="56">
        <v>69557.98</v>
      </c>
      <c r="H110" s="28"/>
      <c r="I110" s="27">
        <v>2459518.71</v>
      </c>
      <c r="J110" s="27">
        <v>-1269031.6000000001</v>
      </c>
      <c r="K110" s="27">
        <f t="shared" si="12"/>
        <v>6316102.71</v>
      </c>
      <c r="L110" s="28"/>
      <c r="M110" s="27">
        <v>0</v>
      </c>
      <c r="N110" s="27">
        <v>0</v>
      </c>
      <c r="O110" s="27">
        <f t="shared" si="11"/>
        <v>6316102.71</v>
      </c>
      <c r="P110" s="31"/>
      <c r="Q110" s="27">
        <v>0</v>
      </c>
      <c r="R110" s="31">
        <v>174486.2</v>
      </c>
      <c r="S110" s="27">
        <f t="shared" si="7"/>
        <v>-1024987.42</v>
      </c>
      <c r="T110" s="27"/>
      <c r="U110" s="27">
        <v>0</v>
      </c>
      <c r="V110" s="27">
        <v>192641.13</v>
      </c>
      <c r="W110" s="27">
        <f t="shared" si="8"/>
        <v>-832346.29</v>
      </c>
      <c r="X110" s="28"/>
      <c r="Y110" s="27">
        <v>1182.49</v>
      </c>
      <c r="Z110" s="27"/>
      <c r="AA110" s="27">
        <v>0</v>
      </c>
      <c r="AB110" s="27"/>
      <c r="AC110" s="56">
        <v>1814588.5531705688</v>
      </c>
      <c r="AD110" s="28"/>
      <c r="AE110" s="27">
        <f t="shared" si="9"/>
        <v>983424.75317056873</v>
      </c>
      <c r="AF110" s="28"/>
      <c r="AG110" s="27">
        <f t="shared" si="10"/>
        <v>983424.75317056873</v>
      </c>
    </row>
    <row r="111" spans="1:33">
      <c r="A111" s="7" t="s">
        <v>24</v>
      </c>
      <c r="B111" s="5">
        <v>34400</v>
      </c>
      <c r="C111" s="5">
        <v>41207</v>
      </c>
      <c r="D111" s="7" t="s">
        <v>39</v>
      </c>
      <c r="F111" s="56">
        <v>17556609.960000001</v>
      </c>
      <c r="G111" s="56">
        <v>12503006.709999999</v>
      </c>
      <c r="H111" s="28"/>
      <c r="I111" s="27">
        <v>806570.46</v>
      </c>
      <c r="J111" s="27">
        <v>0</v>
      </c>
      <c r="K111" s="27">
        <f t="shared" si="12"/>
        <v>18363180.420000002</v>
      </c>
      <c r="L111" s="28"/>
      <c r="M111" s="27">
        <v>115011.46</v>
      </c>
      <c r="N111" s="27">
        <v>0</v>
      </c>
      <c r="O111" s="27">
        <f t="shared" si="11"/>
        <v>18478191.879999999</v>
      </c>
      <c r="P111" s="31"/>
      <c r="Q111" s="27">
        <v>-234371</v>
      </c>
      <c r="R111" s="31">
        <v>418465.56</v>
      </c>
      <c r="S111" s="27">
        <f t="shared" si="7"/>
        <v>12687101.27</v>
      </c>
      <c r="T111" s="27"/>
      <c r="U111" s="27">
        <v>-12140</v>
      </c>
      <c r="V111" s="27">
        <v>429201.99</v>
      </c>
      <c r="W111" s="27">
        <f t="shared" si="8"/>
        <v>13104163.26</v>
      </c>
      <c r="X111" s="28"/>
      <c r="Y111" s="27">
        <v>209980.85</v>
      </c>
      <c r="Z111" s="27"/>
      <c r="AA111" s="27">
        <v>1479428.1128214363</v>
      </c>
      <c r="AB111" s="27"/>
      <c r="AC111" s="56">
        <v>0</v>
      </c>
      <c r="AD111" s="28"/>
      <c r="AE111" s="27">
        <f t="shared" si="9"/>
        <v>14793572.222821435</v>
      </c>
      <c r="AF111" s="28"/>
      <c r="AG111" s="27">
        <f t="shared" si="10"/>
        <v>13314144.109999999</v>
      </c>
    </row>
    <row r="112" spans="1:33">
      <c r="A112" s="7" t="s">
        <v>24</v>
      </c>
      <c r="B112" s="5">
        <v>34500</v>
      </c>
      <c r="C112" s="5">
        <v>41207</v>
      </c>
      <c r="D112" s="7" t="s">
        <v>39</v>
      </c>
      <c r="F112" s="56">
        <v>6964460.3800000008</v>
      </c>
      <c r="G112" s="56">
        <v>4069555.0999999996</v>
      </c>
      <c r="H112" s="28"/>
      <c r="I112" s="27">
        <v>319155.73</v>
      </c>
      <c r="J112" s="27">
        <v>-1440</v>
      </c>
      <c r="K112" s="27">
        <f t="shared" si="12"/>
        <v>7282176.1100000003</v>
      </c>
      <c r="L112" s="28"/>
      <c r="M112" s="27">
        <v>45509.440000000002</v>
      </c>
      <c r="N112" s="27">
        <v>-1440</v>
      </c>
      <c r="O112" s="27">
        <f t="shared" si="11"/>
        <v>7326245.5499999998</v>
      </c>
      <c r="P112" s="31"/>
      <c r="Q112" s="27">
        <v>-92739</v>
      </c>
      <c r="R112" s="31">
        <v>246466.81</v>
      </c>
      <c r="S112" s="27">
        <f t="shared" si="7"/>
        <v>4221842.91</v>
      </c>
      <c r="T112" s="27"/>
      <c r="U112" s="27">
        <v>-4804</v>
      </c>
      <c r="V112" s="27">
        <v>252725.69</v>
      </c>
      <c r="W112" s="27">
        <f t="shared" si="8"/>
        <v>4468324.5999999996</v>
      </c>
      <c r="X112" s="28"/>
      <c r="Y112" s="27">
        <v>67265.17</v>
      </c>
      <c r="Z112" s="27"/>
      <c r="AA112" s="27">
        <v>663886.7707697833</v>
      </c>
      <c r="AB112" s="27"/>
      <c r="AC112" s="56">
        <v>0</v>
      </c>
      <c r="AD112" s="28"/>
      <c r="AE112" s="27">
        <f t="shared" si="9"/>
        <v>5199476.5407697828</v>
      </c>
      <c r="AF112" s="28"/>
      <c r="AG112" s="27">
        <f t="shared" si="10"/>
        <v>4535589.7699999996</v>
      </c>
    </row>
    <row r="113" spans="1:33">
      <c r="A113" s="7" t="s">
        <v>24</v>
      </c>
      <c r="B113" s="5">
        <v>34600</v>
      </c>
      <c r="C113" s="5">
        <v>41207</v>
      </c>
      <c r="D113" s="7" t="s">
        <v>39</v>
      </c>
      <c r="F113" s="56">
        <v>1036079.55</v>
      </c>
      <c r="G113" s="56">
        <v>507489.21</v>
      </c>
      <c r="H113" s="28"/>
      <c r="I113" s="27">
        <v>48824.41</v>
      </c>
      <c r="J113" s="27">
        <v>0</v>
      </c>
      <c r="K113" s="27">
        <f t="shared" si="12"/>
        <v>1084903.96</v>
      </c>
      <c r="L113" s="28"/>
      <c r="M113" s="27">
        <v>6962.03</v>
      </c>
      <c r="N113" s="27">
        <v>0</v>
      </c>
      <c r="O113" s="27">
        <f t="shared" si="11"/>
        <v>1091865.99</v>
      </c>
      <c r="P113" s="31"/>
      <c r="Q113" s="27">
        <v>-14186</v>
      </c>
      <c r="R113" s="31">
        <v>45283</v>
      </c>
      <c r="S113" s="27">
        <f t="shared" si="7"/>
        <v>538586.21</v>
      </c>
      <c r="T113" s="27"/>
      <c r="U113" s="27">
        <v>-734</v>
      </c>
      <c r="V113" s="27">
        <v>46474.04</v>
      </c>
      <c r="W113" s="27">
        <f t="shared" si="8"/>
        <v>584326.25</v>
      </c>
      <c r="X113" s="28"/>
      <c r="Y113" s="27">
        <v>0</v>
      </c>
      <c r="Z113" s="27"/>
      <c r="AA113" s="27">
        <v>166022.17345684438</v>
      </c>
      <c r="AB113" s="27"/>
      <c r="AC113" s="56">
        <v>0</v>
      </c>
      <c r="AD113" s="28"/>
      <c r="AE113" s="27">
        <f t="shared" si="9"/>
        <v>750348.42345684441</v>
      </c>
      <c r="AF113" s="28"/>
      <c r="AG113" s="27">
        <f t="shared" si="10"/>
        <v>584326.25</v>
      </c>
    </row>
    <row r="114" spans="1:33">
      <c r="A114" s="7" t="s">
        <v>24</v>
      </c>
      <c r="B114" s="5">
        <v>34100</v>
      </c>
      <c r="C114" s="5">
        <v>41211</v>
      </c>
      <c r="D114" s="7" t="s">
        <v>40</v>
      </c>
      <c r="F114" s="56">
        <v>2119966.39</v>
      </c>
      <c r="G114" s="56">
        <v>1645439.7699999998</v>
      </c>
      <c r="H114" s="28"/>
      <c r="I114" s="27">
        <v>0</v>
      </c>
      <c r="J114" s="27">
        <v>-2040</v>
      </c>
      <c r="K114" s="27">
        <f t="shared" si="12"/>
        <v>2117926.39</v>
      </c>
      <c r="L114" s="28"/>
      <c r="M114" s="27">
        <v>7510.42</v>
      </c>
      <c r="N114" s="27">
        <v>-2040</v>
      </c>
      <c r="O114" s="27">
        <f t="shared" si="11"/>
        <v>2123396.81</v>
      </c>
      <c r="P114" s="31"/>
      <c r="Q114" s="27">
        <v>0</v>
      </c>
      <c r="R114" s="31">
        <v>19706.2</v>
      </c>
      <c r="S114" s="27">
        <f t="shared" si="7"/>
        <v>1663105.97</v>
      </c>
      <c r="T114" s="27"/>
      <c r="U114" s="27">
        <v>0</v>
      </c>
      <c r="V114" s="27">
        <v>19722.150000000001</v>
      </c>
      <c r="W114" s="27">
        <f t="shared" si="8"/>
        <v>1680788.12</v>
      </c>
      <c r="X114" s="28"/>
      <c r="Y114" s="27">
        <v>-62.72</v>
      </c>
      <c r="Z114" s="27"/>
      <c r="AA114" s="27">
        <v>32917.196857894545</v>
      </c>
      <c r="AB114" s="27"/>
      <c r="AC114" s="56">
        <v>0</v>
      </c>
      <c r="AD114" s="28"/>
      <c r="AE114" s="27">
        <f t="shared" si="9"/>
        <v>1713642.5968578947</v>
      </c>
      <c r="AF114" s="28"/>
      <c r="AG114" s="27">
        <f t="shared" si="10"/>
        <v>1680725.4000000001</v>
      </c>
    </row>
    <row r="115" spans="1:33">
      <c r="A115" s="7" t="s">
        <v>24</v>
      </c>
      <c r="B115" s="5">
        <v>34200</v>
      </c>
      <c r="C115" s="5">
        <v>41211</v>
      </c>
      <c r="D115" s="7" t="s">
        <v>40</v>
      </c>
      <c r="F115" s="56">
        <v>2017316.9700000002</v>
      </c>
      <c r="G115" s="56">
        <v>1420232.27</v>
      </c>
      <c r="H115" s="28"/>
      <c r="I115" s="27">
        <v>0</v>
      </c>
      <c r="J115" s="27">
        <v>-46920</v>
      </c>
      <c r="K115" s="27">
        <f t="shared" si="12"/>
        <v>1970396.97</v>
      </c>
      <c r="L115" s="28"/>
      <c r="M115" s="27">
        <v>7146.88</v>
      </c>
      <c r="N115" s="27">
        <v>-46920</v>
      </c>
      <c r="O115" s="27">
        <f t="shared" si="11"/>
        <v>1930623.85</v>
      </c>
      <c r="P115" s="31"/>
      <c r="Q115" s="27">
        <v>0</v>
      </c>
      <c r="R115" s="31">
        <v>20337.34</v>
      </c>
      <c r="S115" s="27">
        <f t="shared" si="7"/>
        <v>1393649.61</v>
      </c>
      <c r="T115" s="27"/>
      <c r="U115" s="27">
        <v>0</v>
      </c>
      <c r="V115" s="27">
        <v>19895.21</v>
      </c>
      <c r="W115" s="27">
        <f t="shared" si="8"/>
        <v>1366624.82</v>
      </c>
      <c r="X115" s="28"/>
      <c r="Y115" s="27">
        <v>-393.22</v>
      </c>
      <c r="Z115" s="27"/>
      <c r="AA115" s="27">
        <v>62761.994322191684</v>
      </c>
      <c r="AB115" s="27"/>
      <c r="AC115" s="56">
        <v>0</v>
      </c>
      <c r="AD115" s="28"/>
      <c r="AE115" s="27">
        <f t="shared" si="9"/>
        <v>1428993.5943221918</v>
      </c>
      <c r="AF115" s="28"/>
      <c r="AG115" s="27">
        <f t="shared" si="10"/>
        <v>1366231.6</v>
      </c>
    </row>
    <row r="116" spans="1:33">
      <c r="A116" s="7" t="s">
        <v>24</v>
      </c>
      <c r="B116" s="5">
        <v>34300</v>
      </c>
      <c r="C116" s="5">
        <v>41211</v>
      </c>
      <c r="D116" s="7" t="s">
        <v>40</v>
      </c>
      <c r="F116" s="56">
        <v>25109139.989999998</v>
      </c>
      <c r="G116" s="56">
        <v>20062054.489999998</v>
      </c>
      <c r="H116" s="28"/>
      <c r="I116" s="27">
        <v>0</v>
      </c>
      <c r="J116" s="27">
        <v>-840</v>
      </c>
      <c r="K116" s="27">
        <f t="shared" si="12"/>
        <v>25108299.989999998</v>
      </c>
      <c r="L116" s="28"/>
      <c r="M116" s="27">
        <v>88952.7</v>
      </c>
      <c r="N116" s="27">
        <v>-840</v>
      </c>
      <c r="O116" s="27">
        <f t="shared" si="11"/>
        <v>25196412.690000001</v>
      </c>
      <c r="P116" s="31"/>
      <c r="Q116" s="27">
        <v>0</v>
      </c>
      <c r="R116" s="31">
        <v>359054.7</v>
      </c>
      <c r="S116" s="27">
        <f t="shared" si="7"/>
        <v>20420269.190000001</v>
      </c>
      <c r="T116" s="27"/>
      <c r="U116" s="27">
        <v>0</v>
      </c>
      <c r="V116" s="27">
        <v>359678.7</v>
      </c>
      <c r="W116" s="27">
        <f t="shared" si="8"/>
        <v>20779107.890000001</v>
      </c>
      <c r="X116" s="28"/>
      <c r="Y116" s="27">
        <v>-765.46</v>
      </c>
      <c r="Z116" s="27"/>
      <c r="AA116" s="27">
        <v>179074.40925706207</v>
      </c>
      <c r="AB116" s="27"/>
      <c r="AC116" s="56">
        <v>0</v>
      </c>
      <c r="AD116" s="28"/>
      <c r="AE116" s="27">
        <f t="shared" si="9"/>
        <v>20957416.839257061</v>
      </c>
      <c r="AF116" s="28"/>
      <c r="AG116" s="27">
        <f t="shared" si="10"/>
        <v>20778342.43</v>
      </c>
    </row>
    <row r="117" spans="1:33">
      <c r="A117" s="7" t="s">
        <v>24</v>
      </c>
      <c r="B117" s="5">
        <v>34400</v>
      </c>
      <c r="C117" s="5">
        <v>41211</v>
      </c>
      <c r="D117" s="7" t="s">
        <v>40</v>
      </c>
      <c r="F117" s="56">
        <v>4168415.76</v>
      </c>
      <c r="G117" s="56">
        <v>3548298.86</v>
      </c>
      <c r="H117" s="28"/>
      <c r="I117" s="27">
        <v>0</v>
      </c>
      <c r="J117" s="27">
        <v>0</v>
      </c>
      <c r="K117" s="27">
        <f t="shared" si="12"/>
        <v>4168415.76</v>
      </c>
      <c r="L117" s="28"/>
      <c r="M117" s="27">
        <v>14767.58</v>
      </c>
      <c r="N117" s="27">
        <v>0</v>
      </c>
      <c r="O117" s="27">
        <f t="shared" si="11"/>
        <v>4183183.34</v>
      </c>
      <c r="P117" s="31"/>
      <c r="Q117" s="27">
        <v>0</v>
      </c>
      <c r="R117" s="31">
        <v>47936.78</v>
      </c>
      <c r="S117" s="27">
        <f t="shared" si="7"/>
        <v>3596235.64</v>
      </c>
      <c r="T117" s="27"/>
      <c r="U117" s="27">
        <v>0</v>
      </c>
      <c r="V117" s="27">
        <v>48021.69</v>
      </c>
      <c r="W117" s="27">
        <f t="shared" si="8"/>
        <v>3644257.33</v>
      </c>
      <c r="X117" s="28"/>
      <c r="Y117" s="27">
        <v>-134.54</v>
      </c>
      <c r="Z117" s="27"/>
      <c r="AA117" s="27">
        <v>60461.351215945564</v>
      </c>
      <c r="AB117" s="27"/>
      <c r="AC117" s="56">
        <v>0</v>
      </c>
      <c r="AD117" s="28"/>
      <c r="AE117" s="27">
        <f t="shared" si="9"/>
        <v>3704584.1412159456</v>
      </c>
      <c r="AF117" s="28"/>
      <c r="AG117" s="27">
        <f t="shared" si="10"/>
        <v>3644122.79</v>
      </c>
    </row>
    <row r="118" spans="1:33">
      <c r="A118" s="7" t="s">
        <v>24</v>
      </c>
      <c r="B118" s="5">
        <v>34500</v>
      </c>
      <c r="C118" s="5">
        <v>41211</v>
      </c>
      <c r="D118" s="7" t="s">
        <v>40</v>
      </c>
      <c r="F118" s="56">
        <v>4771890.7</v>
      </c>
      <c r="G118" s="56">
        <v>3695611.63</v>
      </c>
      <c r="H118" s="28"/>
      <c r="I118" s="27">
        <v>0</v>
      </c>
      <c r="J118" s="27">
        <v>-1680</v>
      </c>
      <c r="K118" s="27">
        <f t="shared" si="12"/>
        <v>4770210.7</v>
      </c>
      <c r="L118" s="28"/>
      <c r="M118" s="27">
        <v>16869.849999999999</v>
      </c>
      <c r="N118" s="27">
        <v>-1680</v>
      </c>
      <c r="O118" s="27">
        <f t="shared" si="11"/>
        <v>4785400.55</v>
      </c>
      <c r="P118" s="31"/>
      <c r="Q118" s="27">
        <v>0</v>
      </c>
      <c r="R118" s="31">
        <v>75859.710000000006</v>
      </c>
      <c r="S118" s="27">
        <f t="shared" si="7"/>
        <v>3769791.34</v>
      </c>
      <c r="T118" s="27"/>
      <c r="U118" s="27">
        <v>0</v>
      </c>
      <c r="V118" s="27">
        <v>75967.11</v>
      </c>
      <c r="W118" s="27">
        <f t="shared" si="8"/>
        <v>3844078.45</v>
      </c>
      <c r="X118" s="28"/>
      <c r="Y118" s="27">
        <v>-140.87</v>
      </c>
      <c r="Z118" s="27"/>
      <c r="AA118" s="27">
        <v>104651.13897779954</v>
      </c>
      <c r="AB118" s="27"/>
      <c r="AC118" s="56">
        <v>0</v>
      </c>
      <c r="AD118" s="28"/>
      <c r="AE118" s="27">
        <f t="shared" si="9"/>
        <v>3948588.7189777996</v>
      </c>
      <c r="AF118" s="28"/>
      <c r="AG118" s="27">
        <f t="shared" si="10"/>
        <v>3843937.58</v>
      </c>
    </row>
    <row r="119" spans="1:33">
      <c r="A119" s="7" t="s">
        <v>24</v>
      </c>
      <c r="B119" s="5">
        <v>34600</v>
      </c>
      <c r="C119" s="5">
        <v>41211</v>
      </c>
      <c r="D119" s="7" t="s">
        <v>40</v>
      </c>
      <c r="F119" s="56">
        <v>256577.68999999997</v>
      </c>
      <c r="G119" s="56">
        <v>170324.22</v>
      </c>
      <c r="H119" s="28"/>
      <c r="I119" s="27">
        <v>0</v>
      </c>
      <c r="J119" s="27">
        <v>0</v>
      </c>
      <c r="K119" s="27">
        <f t="shared" si="12"/>
        <v>256577.69</v>
      </c>
      <c r="L119" s="28"/>
      <c r="M119" s="27">
        <v>909.53</v>
      </c>
      <c r="N119" s="27">
        <v>0</v>
      </c>
      <c r="O119" s="27">
        <f t="shared" si="11"/>
        <v>257487.22</v>
      </c>
      <c r="P119" s="31"/>
      <c r="Q119" s="27">
        <v>0</v>
      </c>
      <c r="R119" s="31">
        <v>6260.5</v>
      </c>
      <c r="S119" s="27">
        <f t="shared" si="7"/>
        <v>176584.72</v>
      </c>
      <c r="T119" s="27"/>
      <c r="U119" s="27">
        <v>0</v>
      </c>
      <c r="V119" s="27">
        <v>6271.59</v>
      </c>
      <c r="W119" s="27">
        <f t="shared" si="8"/>
        <v>182856.31</v>
      </c>
      <c r="X119" s="28"/>
      <c r="Y119" s="27">
        <v>-1460.03</v>
      </c>
      <c r="Z119" s="27"/>
      <c r="AA119" s="27">
        <v>7069.9390933949608</v>
      </c>
      <c r="AB119" s="27"/>
      <c r="AC119" s="56">
        <v>0</v>
      </c>
      <c r="AD119" s="28"/>
      <c r="AE119" s="27">
        <f t="shared" si="9"/>
        <v>188466.21909339496</v>
      </c>
      <c r="AF119" s="28"/>
      <c r="AG119" s="27">
        <f t="shared" si="10"/>
        <v>181396.28</v>
      </c>
    </row>
    <row r="120" spans="1:33">
      <c r="A120" s="7" t="s">
        <v>24</v>
      </c>
      <c r="B120" s="5">
        <v>34100</v>
      </c>
      <c r="C120" s="5">
        <v>41212</v>
      </c>
      <c r="D120" s="7" t="s">
        <v>41</v>
      </c>
      <c r="F120" s="56">
        <v>1384901.28</v>
      </c>
      <c r="G120" s="56">
        <v>713927.46</v>
      </c>
      <c r="H120" s="28"/>
      <c r="I120" s="27">
        <v>110178.82</v>
      </c>
      <c r="J120" s="27">
        <v>0</v>
      </c>
      <c r="K120" s="27">
        <f t="shared" si="12"/>
        <v>1495080.1</v>
      </c>
      <c r="L120" s="28"/>
      <c r="M120" s="27">
        <v>74742.23</v>
      </c>
      <c r="N120" s="27">
        <v>0</v>
      </c>
      <c r="O120" s="27">
        <f t="shared" si="11"/>
        <v>1569822.33</v>
      </c>
      <c r="P120" s="31"/>
      <c r="Q120" s="27">
        <v>-10779</v>
      </c>
      <c r="R120" s="31">
        <v>36575.760000000002</v>
      </c>
      <c r="S120" s="27">
        <f t="shared" si="7"/>
        <v>739724.22</v>
      </c>
      <c r="T120" s="27"/>
      <c r="U120" s="27">
        <v>0</v>
      </c>
      <c r="V120" s="27">
        <v>38924.26</v>
      </c>
      <c r="W120" s="27">
        <f t="shared" si="8"/>
        <v>778648.48</v>
      </c>
      <c r="X120" s="28"/>
      <c r="Y120" s="27">
        <v>-12195.09</v>
      </c>
      <c r="Z120" s="27"/>
      <c r="AA120" s="27">
        <v>237626.53577713968</v>
      </c>
      <c r="AB120" s="27"/>
      <c r="AC120" s="56">
        <v>0</v>
      </c>
      <c r="AD120" s="28"/>
      <c r="AE120" s="27">
        <f t="shared" si="9"/>
        <v>1004079.9257771397</v>
      </c>
      <c r="AF120" s="28"/>
      <c r="AG120" s="27">
        <f t="shared" si="10"/>
        <v>766453.39</v>
      </c>
    </row>
    <row r="121" spans="1:33">
      <c r="A121" s="7" t="s">
        <v>24</v>
      </c>
      <c r="B121" s="5">
        <v>34200</v>
      </c>
      <c r="C121" s="5">
        <v>41212</v>
      </c>
      <c r="D121" s="7" t="s">
        <v>41</v>
      </c>
      <c r="F121" s="56">
        <v>5196665.57</v>
      </c>
      <c r="G121" s="56">
        <v>557748.59999999986</v>
      </c>
      <c r="H121" s="28"/>
      <c r="I121" s="27">
        <v>14580.95</v>
      </c>
      <c r="J121" s="27">
        <v>-3840</v>
      </c>
      <c r="K121" s="27">
        <f t="shared" si="12"/>
        <v>5207406.5199999996</v>
      </c>
      <c r="L121" s="28"/>
      <c r="M121" s="27">
        <v>2637.66</v>
      </c>
      <c r="N121" s="27">
        <v>-3840</v>
      </c>
      <c r="O121" s="27">
        <f t="shared" si="11"/>
        <v>5206204.18</v>
      </c>
      <c r="P121" s="31"/>
      <c r="Q121" s="27">
        <v>-40440</v>
      </c>
      <c r="R121" s="31">
        <v>220566.33</v>
      </c>
      <c r="S121" s="27">
        <f t="shared" si="7"/>
        <v>734034.93</v>
      </c>
      <c r="T121" s="27"/>
      <c r="U121" s="27">
        <v>0</v>
      </c>
      <c r="V121" s="27">
        <v>220768.55</v>
      </c>
      <c r="W121" s="27">
        <f t="shared" si="8"/>
        <v>950963.48</v>
      </c>
      <c r="X121" s="28"/>
      <c r="Y121" s="27">
        <v>-28252.54</v>
      </c>
      <c r="Z121" s="27"/>
      <c r="AA121" s="27">
        <v>2082549.5728982452</v>
      </c>
      <c r="AB121" s="27"/>
      <c r="AC121" s="56">
        <v>0</v>
      </c>
      <c r="AD121" s="28"/>
      <c r="AE121" s="27">
        <f t="shared" si="9"/>
        <v>3005260.5128982449</v>
      </c>
      <c r="AF121" s="28"/>
      <c r="AG121" s="27">
        <f t="shared" si="10"/>
        <v>922710.94</v>
      </c>
    </row>
    <row r="122" spans="1:33">
      <c r="A122" s="7" t="s">
        <v>24</v>
      </c>
      <c r="B122" s="5">
        <v>34300</v>
      </c>
      <c r="C122" s="5">
        <v>41212</v>
      </c>
      <c r="D122" s="7" t="s">
        <v>41</v>
      </c>
      <c r="F122" s="56">
        <v>67815898.26000002</v>
      </c>
      <c r="G122" s="56">
        <v>29691427.340000004</v>
      </c>
      <c r="H122" s="28"/>
      <c r="I122" s="27">
        <v>190321.21</v>
      </c>
      <c r="J122" s="27">
        <v>-1554378.99</v>
      </c>
      <c r="K122" s="27">
        <f t="shared" si="12"/>
        <v>66451840.479999997</v>
      </c>
      <c r="L122" s="28"/>
      <c r="M122" s="27">
        <v>34428.720000000001</v>
      </c>
      <c r="N122" s="27">
        <v>-1460166.08</v>
      </c>
      <c r="O122" s="27">
        <f t="shared" si="11"/>
        <v>65026103.119999997</v>
      </c>
      <c r="P122" s="31"/>
      <c r="Q122" s="27">
        <v>-527846</v>
      </c>
      <c r="R122" s="31">
        <v>1476945.13</v>
      </c>
      <c r="S122" s="27">
        <f t="shared" si="7"/>
        <v>29086147.48</v>
      </c>
      <c r="T122" s="27"/>
      <c r="U122" s="27">
        <v>0</v>
      </c>
      <c r="V122" s="27">
        <v>1446257.38</v>
      </c>
      <c r="W122" s="27">
        <f t="shared" si="8"/>
        <v>29072238.780000001</v>
      </c>
      <c r="X122" s="28"/>
      <c r="Y122" s="27">
        <v>-542744.84</v>
      </c>
      <c r="Z122" s="27"/>
      <c r="AA122" s="27">
        <v>-3800659.9464115659</v>
      </c>
      <c r="AB122" s="27"/>
      <c r="AC122" s="56">
        <v>0</v>
      </c>
      <c r="AD122" s="28"/>
      <c r="AE122" s="27">
        <f t="shared" si="9"/>
        <v>24728833.993588436</v>
      </c>
      <c r="AF122" s="28"/>
      <c r="AG122" s="27">
        <f t="shared" si="10"/>
        <v>28529493.940000001</v>
      </c>
    </row>
    <row r="123" spans="1:33">
      <c r="A123" s="7" t="s">
        <v>24</v>
      </c>
      <c r="B123" s="5">
        <v>34310</v>
      </c>
      <c r="C123" s="5">
        <v>41212</v>
      </c>
      <c r="D123" s="7" t="s">
        <v>41</v>
      </c>
      <c r="F123" s="56">
        <v>0</v>
      </c>
      <c r="G123" s="56">
        <v>0</v>
      </c>
      <c r="H123" s="28"/>
      <c r="I123" s="27">
        <v>1410035.11</v>
      </c>
      <c r="J123" s="27">
        <v>0</v>
      </c>
      <c r="K123" s="27">
        <f t="shared" si="12"/>
        <v>1410035.11</v>
      </c>
      <c r="L123" s="28"/>
      <c r="M123" s="27">
        <v>0</v>
      </c>
      <c r="N123" s="27">
        <v>0</v>
      </c>
      <c r="O123" s="27">
        <f t="shared" ref="O123" si="14">ROUND(SUM(K123,M123:N123),2)</f>
        <v>1410035.11</v>
      </c>
      <c r="P123" s="31"/>
      <c r="Q123" s="27">
        <v>0</v>
      </c>
      <c r="R123" s="31">
        <v>15510.39</v>
      </c>
      <c r="S123" s="27">
        <f t="shared" si="7"/>
        <v>15510.39</v>
      </c>
      <c r="T123" s="27"/>
      <c r="U123" s="27">
        <v>0</v>
      </c>
      <c r="V123" s="27">
        <v>31020.77</v>
      </c>
      <c r="W123" s="27">
        <f t="shared" si="8"/>
        <v>46531.16</v>
      </c>
      <c r="X123" s="28"/>
      <c r="Y123" s="27">
        <v>0</v>
      </c>
      <c r="Z123" s="27"/>
      <c r="AA123" s="27">
        <v>0</v>
      </c>
      <c r="AB123" s="27"/>
      <c r="AC123" s="56">
        <v>0</v>
      </c>
      <c r="AD123" s="28"/>
      <c r="AE123" s="27">
        <f t="shared" si="9"/>
        <v>46531.16</v>
      </c>
      <c r="AF123" s="28"/>
      <c r="AG123" s="27">
        <f t="shared" si="10"/>
        <v>46531.16</v>
      </c>
    </row>
    <row r="124" spans="1:33">
      <c r="A124" s="7" t="s">
        <v>24</v>
      </c>
      <c r="B124" s="5">
        <v>34400</v>
      </c>
      <c r="C124" s="5">
        <v>41212</v>
      </c>
      <c r="D124" s="7" t="s">
        <v>41</v>
      </c>
      <c r="F124" s="56">
        <v>17942470.34</v>
      </c>
      <c r="G124" s="56">
        <v>10698709.73</v>
      </c>
      <c r="H124" s="28"/>
      <c r="I124" s="27">
        <v>47819.17</v>
      </c>
      <c r="J124" s="27">
        <v>-116160</v>
      </c>
      <c r="K124" s="27">
        <f t="shared" si="12"/>
        <v>17874129.510000002</v>
      </c>
      <c r="L124" s="28"/>
      <c r="M124" s="27">
        <v>8650.39</v>
      </c>
      <c r="N124" s="27">
        <v>-116160</v>
      </c>
      <c r="O124" s="27">
        <f t="shared" si="11"/>
        <v>17766619.899999999</v>
      </c>
      <c r="P124" s="31"/>
      <c r="Q124" s="27">
        <v>-132626</v>
      </c>
      <c r="R124" s="31">
        <v>256088.69</v>
      </c>
      <c r="S124" s="27">
        <f t="shared" si="7"/>
        <v>10706012.42</v>
      </c>
      <c r="T124" s="27"/>
      <c r="U124" s="27">
        <v>0</v>
      </c>
      <c r="V124" s="27">
        <v>254831.35999999999</v>
      </c>
      <c r="W124" s="27">
        <f t="shared" si="8"/>
        <v>10844683.779999999</v>
      </c>
      <c r="X124" s="28"/>
      <c r="Y124" s="27">
        <v>-169129</v>
      </c>
      <c r="Z124" s="27"/>
      <c r="AA124" s="27">
        <v>-1971783.8533403089</v>
      </c>
      <c r="AB124" s="27"/>
      <c r="AC124" s="56">
        <v>0</v>
      </c>
      <c r="AD124" s="28"/>
      <c r="AE124" s="27">
        <f t="shared" si="9"/>
        <v>8703770.9266596902</v>
      </c>
      <c r="AF124" s="28"/>
      <c r="AG124" s="27">
        <f t="shared" si="10"/>
        <v>10675554.779999999</v>
      </c>
    </row>
    <row r="125" spans="1:33">
      <c r="A125" s="7" t="s">
        <v>24</v>
      </c>
      <c r="B125" s="5">
        <v>34500</v>
      </c>
      <c r="C125" s="5">
        <v>41212</v>
      </c>
      <c r="D125" s="7" t="s">
        <v>41</v>
      </c>
      <c r="F125" s="56">
        <v>9821663.2899999991</v>
      </c>
      <c r="G125" s="56">
        <v>4430414.93</v>
      </c>
      <c r="H125" s="28"/>
      <c r="I125" s="27">
        <v>25633.97</v>
      </c>
      <c r="J125" s="27">
        <v>-5520</v>
      </c>
      <c r="K125" s="27">
        <f t="shared" si="12"/>
        <v>9841777.2599999998</v>
      </c>
      <c r="L125" s="28"/>
      <c r="M125" s="27">
        <v>4637.13</v>
      </c>
      <c r="N125" s="27">
        <v>-5520</v>
      </c>
      <c r="O125" s="27">
        <f t="shared" si="11"/>
        <v>9840894.3900000006</v>
      </c>
      <c r="P125" s="31"/>
      <c r="Q125" s="27">
        <v>-71096</v>
      </c>
      <c r="R125" s="31">
        <v>174021.45</v>
      </c>
      <c r="S125" s="27">
        <f t="shared" si="7"/>
        <v>4527820.38</v>
      </c>
      <c r="T125" s="27"/>
      <c r="U125" s="27">
        <v>0</v>
      </c>
      <c r="V125" s="27">
        <v>174191.64</v>
      </c>
      <c r="W125" s="27">
        <f t="shared" si="8"/>
        <v>4696492.0199999996</v>
      </c>
      <c r="X125" s="28"/>
      <c r="Y125" s="27">
        <v>-71319.55</v>
      </c>
      <c r="Z125" s="27"/>
      <c r="AA125" s="27">
        <v>-485917.88259070268</v>
      </c>
      <c r="AB125" s="27"/>
      <c r="AC125" s="56">
        <v>0</v>
      </c>
      <c r="AD125" s="28"/>
      <c r="AE125" s="27">
        <f t="shared" si="9"/>
        <v>4139254.587409297</v>
      </c>
      <c r="AF125" s="28"/>
      <c r="AG125" s="27">
        <f t="shared" si="10"/>
        <v>4625172.47</v>
      </c>
    </row>
    <row r="126" spans="1:33">
      <c r="A126" s="7" t="s">
        <v>24</v>
      </c>
      <c r="B126" s="5">
        <v>34600</v>
      </c>
      <c r="C126" s="5">
        <v>41212</v>
      </c>
      <c r="D126" s="7" t="s">
        <v>41</v>
      </c>
      <c r="F126" s="56">
        <v>158048.54999999999</v>
      </c>
      <c r="G126" s="56">
        <v>147319.24</v>
      </c>
      <c r="H126" s="28"/>
      <c r="I126" s="27">
        <v>443.82</v>
      </c>
      <c r="J126" s="27">
        <v>0</v>
      </c>
      <c r="K126" s="27">
        <f t="shared" si="12"/>
        <v>158492.37</v>
      </c>
      <c r="L126" s="28"/>
      <c r="M126" s="27">
        <v>80.290000000000006</v>
      </c>
      <c r="N126" s="27">
        <v>0</v>
      </c>
      <c r="O126" s="27">
        <f t="shared" si="11"/>
        <v>158572.66</v>
      </c>
      <c r="P126" s="31"/>
      <c r="Q126" s="27">
        <v>-1233</v>
      </c>
      <c r="R126" s="31">
        <v>4415.75</v>
      </c>
      <c r="S126" s="27">
        <f t="shared" si="7"/>
        <v>150501.99</v>
      </c>
      <c r="T126" s="27"/>
      <c r="U126" s="27">
        <v>0</v>
      </c>
      <c r="V126" s="27">
        <v>4423.0600000000004</v>
      </c>
      <c r="W126" s="27">
        <f t="shared" si="8"/>
        <v>154925.04999999999</v>
      </c>
      <c r="X126" s="28"/>
      <c r="Y126" s="27">
        <v>-1649.56</v>
      </c>
      <c r="Z126" s="27"/>
      <c r="AA126" s="27">
        <v>0</v>
      </c>
      <c r="AB126" s="27"/>
      <c r="AC126" s="56">
        <v>0</v>
      </c>
      <c r="AD126" s="28"/>
      <c r="AE126" s="27">
        <f t="shared" si="9"/>
        <v>153275.49</v>
      </c>
      <c r="AF126" s="28"/>
      <c r="AG126" s="27">
        <f t="shared" si="10"/>
        <v>153275.49</v>
      </c>
    </row>
    <row r="127" spans="1:33">
      <c r="A127" s="7" t="s">
        <v>24</v>
      </c>
      <c r="B127" s="5">
        <v>34100</v>
      </c>
      <c r="C127" s="5">
        <v>41400</v>
      </c>
      <c r="D127" s="7" t="s">
        <v>42</v>
      </c>
      <c r="F127" s="56">
        <v>11406783.819999997</v>
      </c>
      <c r="G127" s="56">
        <v>7489464.6000000006</v>
      </c>
      <c r="H127" s="28"/>
      <c r="I127" s="27">
        <v>264556.64</v>
      </c>
      <c r="J127" s="27">
        <v>-25680</v>
      </c>
      <c r="K127" s="27">
        <f t="shared" si="12"/>
        <v>11645660.460000001</v>
      </c>
      <c r="L127" s="28"/>
      <c r="M127" s="27">
        <v>386549.86</v>
      </c>
      <c r="N127" s="27">
        <v>-25680</v>
      </c>
      <c r="O127" s="27">
        <f t="shared" si="11"/>
        <v>12006530.32</v>
      </c>
      <c r="P127" s="31"/>
      <c r="Q127" s="27">
        <v>-14865</v>
      </c>
      <c r="R127" s="31">
        <v>384975.82</v>
      </c>
      <c r="S127" s="27">
        <f t="shared" si="7"/>
        <v>7833895.4199999999</v>
      </c>
      <c r="T127" s="27"/>
      <c r="U127" s="27">
        <v>-5098</v>
      </c>
      <c r="V127" s="27">
        <v>394991.59</v>
      </c>
      <c r="W127" s="27">
        <f t="shared" si="8"/>
        <v>8198109.0099999998</v>
      </c>
      <c r="X127" s="28"/>
      <c r="Y127" s="27">
        <v>-91196.12</v>
      </c>
      <c r="Z127" s="27"/>
      <c r="AA127" s="27">
        <v>-2862072.1534561943</v>
      </c>
      <c r="AB127" s="27"/>
      <c r="AC127" s="56">
        <v>0</v>
      </c>
      <c r="AD127" s="28"/>
      <c r="AE127" s="27">
        <f t="shared" si="9"/>
        <v>5244840.7365438053</v>
      </c>
      <c r="AF127" s="28"/>
      <c r="AG127" s="27">
        <f t="shared" si="10"/>
        <v>8106912.8899999997</v>
      </c>
    </row>
    <row r="128" spans="1:33">
      <c r="A128" s="7" t="s">
        <v>24</v>
      </c>
      <c r="B128" s="5">
        <v>34200</v>
      </c>
      <c r="C128" s="5">
        <v>41400</v>
      </c>
      <c r="D128" s="7" t="s">
        <v>42</v>
      </c>
      <c r="F128" s="56">
        <v>5568631.0200000005</v>
      </c>
      <c r="G128" s="56">
        <v>738206.35</v>
      </c>
      <c r="H128" s="28"/>
      <c r="I128" s="27">
        <v>27034.99</v>
      </c>
      <c r="J128" s="27">
        <v>-3600</v>
      </c>
      <c r="K128" s="27">
        <f t="shared" si="12"/>
        <v>5592066.0099999998</v>
      </c>
      <c r="L128" s="28"/>
      <c r="M128" s="27">
        <v>63125.31</v>
      </c>
      <c r="N128" s="27">
        <v>-3600</v>
      </c>
      <c r="O128" s="27">
        <f t="shared" si="11"/>
        <v>5651591.3200000003</v>
      </c>
      <c r="P128" s="31"/>
      <c r="Q128" s="27">
        <v>-7247</v>
      </c>
      <c r="R128" s="31">
        <v>536829.53</v>
      </c>
      <c r="S128" s="27">
        <f t="shared" si="7"/>
        <v>1264188.8799999999</v>
      </c>
      <c r="T128" s="27"/>
      <c r="U128" s="27">
        <v>-2484</v>
      </c>
      <c r="V128" s="27">
        <v>540819.92000000004</v>
      </c>
      <c r="W128" s="27">
        <f t="shared" si="8"/>
        <v>1798924.8</v>
      </c>
      <c r="X128" s="28"/>
      <c r="Y128" s="27">
        <v>-19023.47</v>
      </c>
      <c r="Z128" s="27"/>
      <c r="AA128" s="27">
        <v>-794679.381868097</v>
      </c>
      <c r="AB128" s="27"/>
      <c r="AC128" s="56">
        <v>0</v>
      </c>
      <c r="AD128" s="28"/>
      <c r="AE128" s="27">
        <f t="shared" si="9"/>
        <v>985221.94813190307</v>
      </c>
      <c r="AF128" s="28"/>
      <c r="AG128" s="27">
        <f t="shared" si="10"/>
        <v>1779901.33</v>
      </c>
    </row>
    <row r="129" spans="1:33">
      <c r="A129" s="7" t="s">
        <v>24</v>
      </c>
      <c r="B129" s="5">
        <v>34300</v>
      </c>
      <c r="C129" s="5">
        <v>41400</v>
      </c>
      <c r="D129" s="7" t="s">
        <v>42</v>
      </c>
      <c r="F129" s="56">
        <v>30821019.939999998</v>
      </c>
      <c r="G129" s="56">
        <v>898986.38999999966</v>
      </c>
      <c r="H129" s="28"/>
      <c r="I129" s="27">
        <v>141674.89000000001</v>
      </c>
      <c r="J129" s="27">
        <v>-111480</v>
      </c>
      <c r="K129" s="27">
        <f t="shared" si="12"/>
        <v>30851214.829999998</v>
      </c>
      <c r="L129" s="28"/>
      <c r="M129" s="27">
        <v>330803.56</v>
      </c>
      <c r="N129" s="27">
        <v>-111480</v>
      </c>
      <c r="O129" s="27">
        <f t="shared" si="11"/>
        <v>31070538.390000001</v>
      </c>
      <c r="P129" s="31"/>
      <c r="Q129" s="27">
        <v>-37975</v>
      </c>
      <c r="R129" s="31">
        <v>1995096.79</v>
      </c>
      <c r="S129" s="27">
        <f t="shared" si="7"/>
        <v>2744628.18</v>
      </c>
      <c r="T129" s="27"/>
      <c r="U129" s="27">
        <v>-13021</v>
      </c>
      <c r="V129" s="27">
        <v>2003168.72</v>
      </c>
      <c r="W129" s="27">
        <f t="shared" si="8"/>
        <v>4623295.9000000004</v>
      </c>
      <c r="X129" s="28"/>
      <c r="Y129" s="27">
        <v>-65432.33</v>
      </c>
      <c r="Z129" s="27"/>
      <c r="AA129" s="27">
        <v>-645507.8452486184</v>
      </c>
      <c r="AB129" s="27"/>
      <c r="AC129" s="56">
        <v>3765760.4907116778</v>
      </c>
      <c r="AD129" s="28"/>
      <c r="AE129" s="27">
        <f t="shared" si="9"/>
        <v>7678116.21546306</v>
      </c>
      <c r="AF129" s="28"/>
      <c r="AG129" s="27">
        <f t="shared" si="10"/>
        <v>8323624.0607116781</v>
      </c>
    </row>
    <row r="130" spans="1:33">
      <c r="A130" s="7" t="s">
        <v>24</v>
      </c>
      <c r="B130" s="5">
        <v>34310</v>
      </c>
      <c r="C130" s="5">
        <v>41400</v>
      </c>
      <c r="D130" s="7" t="s">
        <v>42</v>
      </c>
      <c r="F130" s="56">
        <v>23463898.759999998</v>
      </c>
      <c r="G130" s="56">
        <v>2514207.96</v>
      </c>
      <c r="H130" s="28"/>
      <c r="I130" s="27">
        <v>0</v>
      </c>
      <c r="J130" s="27">
        <v>0</v>
      </c>
      <c r="K130" s="27">
        <f t="shared" si="12"/>
        <v>23463898.760000002</v>
      </c>
      <c r="L130" s="28"/>
      <c r="M130" s="27">
        <v>0</v>
      </c>
      <c r="N130" s="27">
        <v>0</v>
      </c>
      <c r="O130" s="27">
        <f t="shared" si="11"/>
        <v>23463898.760000002</v>
      </c>
      <c r="P130" s="31"/>
      <c r="Q130" s="27">
        <v>0</v>
      </c>
      <c r="R130" s="31">
        <v>3001032.65</v>
      </c>
      <c r="S130" s="27">
        <f t="shared" si="7"/>
        <v>5515240.6100000003</v>
      </c>
      <c r="T130" s="27"/>
      <c r="U130" s="27">
        <v>0</v>
      </c>
      <c r="V130" s="27">
        <v>3001032.65</v>
      </c>
      <c r="W130" s="27">
        <f t="shared" si="8"/>
        <v>8516273.2599999998</v>
      </c>
      <c r="X130" s="28"/>
      <c r="Y130" s="27">
        <v>-42680.32</v>
      </c>
      <c r="Z130" s="27"/>
      <c r="AA130" s="27">
        <v>0</v>
      </c>
      <c r="AB130" s="27"/>
      <c r="AC130" s="56">
        <v>-3765760.4907116788</v>
      </c>
      <c r="AD130" s="28"/>
      <c r="AE130" s="27">
        <f t="shared" si="9"/>
        <v>4707832.4492883207</v>
      </c>
      <c r="AF130" s="28"/>
      <c r="AG130" s="27">
        <f t="shared" si="10"/>
        <v>4707832.4492883207</v>
      </c>
    </row>
    <row r="131" spans="1:33">
      <c r="A131" s="7" t="s">
        <v>24</v>
      </c>
      <c r="B131" s="5">
        <v>34400</v>
      </c>
      <c r="C131" s="5">
        <v>41400</v>
      </c>
      <c r="D131" s="7" t="s">
        <v>42</v>
      </c>
      <c r="F131" s="56">
        <v>10677338.969999999</v>
      </c>
      <c r="G131" s="56">
        <v>2022870.24</v>
      </c>
      <c r="H131" s="28"/>
      <c r="I131" s="27">
        <v>51861.84</v>
      </c>
      <c r="J131" s="27">
        <v>0</v>
      </c>
      <c r="K131" s="27">
        <f t="shared" si="12"/>
        <v>10729200.810000001</v>
      </c>
      <c r="L131" s="28"/>
      <c r="M131" s="27">
        <v>121094.73</v>
      </c>
      <c r="N131" s="27">
        <v>0</v>
      </c>
      <c r="O131" s="27">
        <f t="shared" si="11"/>
        <v>10850295.539999999</v>
      </c>
      <c r="P131" s="31"/>
      <c r="Q131" s="27">
        <v>-13901</v>
      </c>
      <c r="R131" s="31">
        <v>825222.11</v>
      </c>
      <c r="S131" s="27">
        <f t="shared" si="7"/>
        <v>2834191.35</v>
      </c>
      <c r="T131" s="27"/>
      <c r="U131" s="27">
        <v>-4766</v>
      </c>
      <c r="V131" s="27">
        <v>831889.58</v>
      </c>
      <c r="W131" s="27">
        <f t="shared" si="8"/>
        <v>3661314.93</v>
      </c>
      <c r="X131" s="28"/>
      <c r="Y131" s="27">
        <v>-31653.03</v>
      </c>
      <c r="Z131" s="27"/>
      <c r="AA131" s="27">
        <v>764027.40706387442</v>
      </c>
      <c r="AB131" s="27"/>
      <c r="AC131" s="56">
        <v>0</v>
      </c>
      <c r="AD131" s="28"/>
      <c r="AE131" s="27">
        <f t="shared" si="9"/>
        <v>4393689.3070638748</v>
      </c>
      <c r="AF131" s="28"/>
      <c r="AG131" s="27">
        <f t="shared" si="10"/>
        <v>3629661.9000000004</v>
      </c>
    </row>
    <row r="132" spans="1:33">
      <c r="A132" s="7" t="s">
        <v>24</v>
      </c>
      <c r="B132" s="5">
        <v>34500</v>
      </c>
      <c r="C132" s="5">
        <v>41400</v>
      </c>
      <c r="D132" s="7" t="s">
        <v>42</v>
      </c>
      <c r="F132" s="56">
        <v>8889732.870000001</v>
      </c>
      <c r="G132" s="56">
        <v>1968915.8200000003</v>
      </c>
      <c r="H132" s="28"/>
      <c r="I132" s="27">
        <v>43179.98</v>
      </c>
      <c r="J132" s="27">
        <v>0</v>
      </c>
      <c r="K132" s="27">
        <f t="shared" si="12"/>
        <v>8932912.8499999996</v>
      </c>
      <c r="L132" s="28"/>
      <c r="M132" s="27">
        <v>100823.02</v>
      </c>
      <c r="N132" s="27">
        <v>0</v>
      </c>
      <c r="O132" s="27">
        <f t="shared" si="11"/>
        <v>9033735.8699999992</v>
      </c>
      <c r="P132" s="31"/>
      <c r="Q132" s="27">
        <v>-11574</v>
      </c>
      <c r="R132" s="31">
        <v>721817.15</v>
      </c>
      <c r="S132" s="27">
        <f t="shared" ref="S132:S195" si="15">ROUND(G132+SUM(J132,Q132,R132),2)</f>
        <v>2679158.9700000002</v>
      </c>
      <c r="T132" s="27"/>
      <c r="U132" s="27">
        <v>-3967</v>
      </c>
      <c r="V132" s="27">
        <v>727649.27</v>
      </c>
      <c r="W132" s="27">
        <f t="shared" ref="W132:W195" si="16">ROUND(S132+SUM(N132,U132,V132),2)</f>
        <v>3402841.24</v>
      </c>
      <c r="X132" s="28"/>
      <c r="Y132" s="27">
        <v>-31126.43</v>
      </c>
      <c r="Z132" s="27"/>
      <c r="AA132" s="27">
        <v>-1053889.4552557457</v>
      </c>
      <c r="AB132" s="27"/>
      <c r="AC132" s="56">
        <v>0</v>
      </c>
      <c r="AD132" s="28"/>
      <c r="AE132" s="27">
        <f t="shared" si="9"/>
        <v>2317825.3547442546</v>
      </c>
      <c r="AF132" s="28"/>
      <c r="AG132" s="27">
        <f t="shared" si="10"/>
        <v>3371714.81</v>
      </c>
    </row>
    <row r="133" spans="1:33">
      <c r="A133" s="7" t="s">
        <v>24</v>
      </c>
      <c r="B133" s="5">
        <v>34600</v>
      </c>
      <c r="C133" s="5">
        <v>41400</v>
      </c>
      <c r="D133" s="7" t="s">
        <v>42</v>
      </c>
      <c r="F133" s="56">
        <v>1730839.6</v>
      </c>
      <c r="G133" s="56">
        <v>1014511.92</v>
      </c>
      <c r="H133" s="28"/>
      <c r="I133" s="27">
        <v>8409.94</v>
      </c>
      <c r="J133" s="27">
        <v>-6720</v>
      </c>
      <c r="K133" s="27">
        <f t="shared" si="12"/>
        <v>1732529.54</v>
      </c>
      <c r="L133" s="28"/>
      <c r="M133" s="27">
        <v>19636.78</v>
      </c>
      <c r="N133" s="27">
        <v>-6720</v>
      </c>
      <c r="O133" s="27">
        <f t="shared" si="11"/>
        <v>1745446.32</v>
      </c>
      <c r="P133" s="31"/>
      <c r="Q133" s="27">
        <v>-2254</v>
      </c>
      <c r="R133" s="31">
        <v>78272.14</v>
      </c>
      <c r="S133" s="27">
        <f t="shared" si="15"/>
        <v>1083810.06</v>
      </c>
      <c r="T133" s="27"/>
      <c r="U133" s="27">
        <v>-774</v>
      </c>
      <c r="V133" s="27">
        <v>78602.25</v>
      </c>
      <c r="W133" s="27">
        <f t="shared" si="16"/>
        <v>1154918.31</v>
      </c>
      <c r="X133" s="28"/>
      <c r="Y133" s="27">
        <v>-12031.45</v>
      </c>
      <c r="Z133" s="27"/>
      <c r="AA133" s="27">
        <v>-483806.79127626156</v>
      </c>
      <c r="AB133" s="27"/>
      <c r="AC133" s="56">
        <v>0</v>
      </c>
      <c r="AD133" s="28"/>
      <c r="AE133" s="27">
        <f t="shared" ref="AE133:AE196" si="17">W133+Y133+Z133+AA133+AB133+AC133</f>
        <v>659080.06872373854</v>
      </c>
      <c r="AF133" s="28"/>
      <c r="AG133" s="27">
        <f t="shared" ref="AG133:AG196" si="18">W133+Y133+Z133+AC133</f>
        <v>1142886.8600000001</v>
      </c>
    </row>
    <row r="134" spans="1:33">
      <c r="A134" s="7" t="s">
        <v>24</v>
      </c>
      <c r="B134" s="5">
        <v>34100</v>
      </c>
      <c r="C134" s="5">
        <v>41500</v>
      </c>
      <c r="D134" s="7" t="s">
        <v>43</v>
      </c>
      <c r="F134" s="56">
        <v>6814490.6400000006</v>
      </c>
      <c r="G134" s="56">
        <v>8059927.6099999994</v>
      </c>
      <c r="H134" s="28"/>
      <c r="I134" s="27">
        <v>279944.23</v>
      </c>
      <c r="J134" s="27">
        <v>-2040</v>
      </c>
      <c r="K134" s="27">
        <f t="shared" si="12"/>
        <v>7092394.8700000001</v>
      </c>
      <c r="L134" s="28"/>
      <c r="M134" s="27">
        <v>1572521.65</v>
      </c>
      <c r="N134" s="27">
        <v>-2040</v>
      </c>
      <c r="O134" s="27">
        <f t="shared" si="11"/>
        <v>8662876.5199999996</v>
      </c>
      <c r="P134" s="31"/>
      <c r="Q134" s="27">
        <v>-47499</v>
      </c>
      <c r="R134" s="31">
        <v>399822.96</v>
      </c>
      <c r="S134" s="27">
        <f t="shared" si="15"/>
        <v>8410211.5700000003</v>
      </c>
      <c r="T134" s="27"/>
      <c r="U134" s="27">
        <v>-75849</v>
      </c>
      <c r="V134" s="27">
        <v>452964.05</v>
      </c>
      <c r="W134" s="27">
        <f t="shared" si="16"/>
        <v>8785286.6199999992</v>
      </c>
      <c r="X134" s="28"/>
      <c r="Y134" s="27">
        <v>-251994.06</v>
      </c>
      <c r="Z134" s="27"/>
      <c r="AA134" s="27">
        <v>-2883160.8663137411</v>
      </c>
      <c r="AB134" s="27"/>
      <c r="AC134" s="56">
        <v>0</v>
      </c>
      <c r="AD134" s="28"/>
      <c r="AE134" s="27">
        <f t="shared" si="17"/>
        <v>5650131.693686258</v>
      </c>
      <c r="AF134" s="28"/>
      <c r="AG134" s="27">
        <f t="shared" si="18"/>
        <v>8533292.5599999987</v>
      </c>
    </row>
    <row r="135" spans="1:33">
      <c r="A135" s="7" t="s">
        <v>24</v>
      </c>
      <c r="B135" s="5">
        <v>34200</v>
      </c>
      <c r="C135" s="5">
        <v>41500</v>
      </c>
      <c r="D135" s="7" t="s">
        <v>43</v>
      </c>
      <c r="F135" s="56">
        <v>6537847.3399999989</v>
      </c>
      <c r="G135" s="56">
        <v>4157639.1399999997</v>
      </c>
      <c r="H135" s="28"/>
      <c r="I135" s="27">
        <v>23104.73</v>
      </c>
      <c r="J135" s="27">
        <v>-52080</v>
      </c>
      <c r="K135" s="27">
        <f t="shared" si="12"/>
        <v>6508872.0700000003</v>
      </c>
      <c r="L135" s="28"/>
      <c r="M135" s="27">
        <v>198449.61</v>
      </c>
      <c r="N135" s="27">
        <v>-52080</v>
      </c>
      <c r="O135" s="27">
        <f t="shared" si="11"/>
        <v>6655241.6799999997</v>
      </c>
      <c r="P135" s="31"/>
      <c r="Q135" s="27">
        <v>-33066</v>
      </c>
      <c r="R135" s="31">
        <v>640593.92000000004</v>
      </c>
      <c r="S135" s="27">
        <f t="shared" si="15"/>
        <v>4713087.0599999996</v>
      </c>
      <c r="T135" s="27"/>
      <c r="U135" s="27">
        <v>-52803</v>
      </c>
      <c r="V135" s="27">
        <v>646357.99</v>
      </c>
      <c r="W135" s="27">
        <f t="shared" si="16"/>
        <v>5254562.05</v>
      </c>
      <c r="X135" s="28"/>
      <c r="Y135" s="27">
        <v>-197683.36</v>
      </c>
      <c r="Z135" s="27"/>
      <c r="AA135" s="27">
        <v>-1661855.9266581072</v>
      </c>
      <c r="AB135" s="27"/>
      <c r="AC135" s="56">
        <v>0</v>
      </c>
      <c r="AD135" s="28"/>
      <c r="AE135" s="27">
        <f t="shared" si="17"/>
        <v>3395022.7633418925</v>
      </c>
      <c r="AF135" s="28"/>
      <c r="AG135" s="27">
        <f t="shared" si="18"/>
        <v>5056878.6899999995</v>
      </c>
    </row>
    <row r="136" spans="1:33">
      <c r="A136" s="7" t="s">
        <v>24</v>
      </c>
      <c r="B136" s="5">
        <v>34300</v>
      </c>
      <c r="C136" s="5">
        <v>41500</v>
      </c>
      <c r="D136" s="7" t="s">
        <v>43</v>
      </c>
      <c r="F136" s="56">
        <v>31236102.759999998</v>
      </c>
      <c r="G136" s="56">
        <v>4303122.33</v>
      </c>
      <c r="H136" s="28"/>
      <c r="I136" s="27">
        <v>110597.74</v>
      </c>
      <c r="J136" s="27">
        <v>-44923.33</v>
      </c>
      <c r="K136" s="27">
        <f t="shared" si="12"/>
        <v>31301777.170000002</v>
      </c>
      <c r="L136" s="28"/>
      <c r="M136" s="27">
        <v>949938.81</v>
      </c>
      <c r="N136" s="27">
        <v>-44923.33</v>
      </c>
      <c r="O136" s="27">
        <f t="shared" si="11"/>
        <v>32206792.649999999</v>
      </c>
      <c r="P136" s="31"/>
      <c r="Q136" s="27">
        <v>-158281</v>
      </c>
      <c r="R136" s="31">
        <v>7154333.46</v>
      </c>
      <c r="S136" s="27">
        <f t="shared" si="15"/>
        <v>11254251.460000001</v>
      </c>
      <c r="T136" s="27"/>
      <c r="U136" s="27">
        <v>-252753</v>
      </c>
      <c r="V136" s="27">
        <v>7265380.3899999997</v>
      </c>
      <c r="W136" s="27">
        <f t="shared" si="16"/>
        <v>18221955.52</v>
      </c>
      <c r="X136" s="28"/>
      <c r="Y136" s="27">
        <v>-296101.62</v>
      </c>
      <c r="Z136" s="27"/>
      <c r="AA136" s="27">
        <v>7006843.9272966255</v>
      </c>
      <c r="AB136" s="27"/>
      <c r="AC136" s="56">
        <v>0</v>
      </c>
      <c r="AD136" s="28"/>
      <c r="AE136" s="27">
        <f t="shared" si="17"/>
        <v>24932697.827296622</v>
      </c>
      <c r="AF136" s="28"/>
      <c r="AG136" s="27">
        <f t="shared" si="18"/>
        <v>17925853.899999999</v>
      </c>
    </row>
    <row r="137" spans="1:33">
      <c r="A137" s="7" t="s">
        <v>24</v>
      </c>
      <c r="B137" s="5">
        <v>34400</v>
      </c>
      <c r="C137" s="5">
        <v>41500</v>
      </c>
      <c r="D137" s="7" t="s">
        <v>43</v>
      </c>
      <c r="F137" s="56">
        <v>5964704.3799999999</v>
      </c>
      <c r="G137" s="56">
        <v>1610405.74</v>
      </c>
      <c r="H137" s="28"/>
      <c r="I137" s="27">
        <v>21247.81</v>
      </c>
      <c r="J137" s="27">
        <v>-178440</v>
      </c>
      <c r="K137" s="27">
        <f t="shared" si="12"/>
        <v>5807512.1900000004</v>
      </c>
      <c r="L137" s="28"/>
      <c r="M137" s="27">
        <v>182500.29</v>
      </c>
      <c r="N137" s="27">
        <v>-178440</v>
      </c>
      <c r="O137" s="27">
        <f t="shared" ref="O137:O200" si="19">ROUND(SUM(K137,M137:N137),2)</f>
        <v>5811572.4800000004</v>
      </c>
      <c r="P137" s="31"/>
      <c r="Q137" s="27">
        <v>-30409</v>
      </c>
      <c r="R137" s="31">
        <v>331387.90000000002</v>
      </c>
      <c r="S137" s="27">
        <f t="shared" si="15"/>
        <v>1732944.64</v>
      </c>
      <c r="T137" s="27"/>
      <c r="U137" s="27">
        <v>-48557</v>
      </c>
      <c r="V137" s="27">
        <v>327077.23</v>
      </c>
      <c r="W137" s="27">
        <f t="shared" si="16"/>
        <v>1833024.87</v>
      </c>
      <c r="X137" s="28"/>
      <c r="Y137" s="27">
        <v>-124212.72</v>
      </c>
      <c r="Z137" s="27"/>
      <c r="AA137" s="27">
        <v>-1514969.1057512108</v>
      </c>
      <c r="AB137" s="27"/>
      <c r="AC137" s="56">
        <v>0</v>
      </c>
      <c r="AD137" s="28"/>
      <c r="AE137" s="27">
        <f t="shared" si="17"/>
        <v>193843.04424878932</v>
      </c>
      <c r="AF137" s="28"/>
      <c r="AG137" s="27">
        <f t="shared" si="18"/>
        <v>1708812.1500000001</v>
      </c>
    </row>
    <row r="138" spans="1:33">
      <c r="A138" s="7" t="s">
        <v>24</v>
      </c>
      <c r="B138" s="5">
        <v>34500</v>
      </c>
      <c r="C138" s="5">
        <v>41500</v>
      </c>
      <c r="D138" s="7" t="s">
        <v>43</v>
      </c>
      <c r="F138" s="56">
        <v>6186245.9700000007</v>
      </c>
      <c r="G138" s="56">
        <v>3058234.09</v>
      </c>
      <c r="H138" s="28"/>
      <c r="I138" s="27">
        <v>22039.32</v>
      </c>
      <c r="J138" s="27">
        <v>-1920</v>
      </c>
      <c r="K138" s="27">
        <f t="shared" si="12"/>
        <v>6206365.29</v>
      </c>
      <c r="L138" s="28"/>
      <c r="M138" s="27">
        <v>189298.66</v>
      </c>
      <c r="N138" s="27">
        <v>-1920</v>
      </c>
      <c r="O138" s="27">
        <f t="shared" si="19"/>
        <v>6393743.9500000002</v>
      </c>
      <c r="P138" s="31"/>
      <c r="Q138" s="27">
        <v>-31541</v>
      </c>
      <c r="R138" s="31">
        <v>395324.3</v>
      </c>
      <c r="S138" s="27">
        <f t="shared" si="15"/>
        <v>3420097.39</v>
      </c>
      <c r="T138" s="27"/>
      <c r="U138" s="27">
        <v>-50367</v>
      </c>
      <c r="V138" s="27">
        <v>401943.48</v>
      </c>
      <c r="W138" s="27">
        <f t="shared" si="16"/>
        <v>3769753.87</v>
      </c>
      <c r="X138" s="28"/>
      <c r="Y138" s="27">
        <v>-138362.95000000001</v>
      </c>
      <c r="Z138" s="27"/>
      <c r="AA138" s="27">
        <v>-3088871.3689462123</v>
      </c>
      <c r="AB138" s="27"/>
      <c r="AC138" s="56">
        <v>0</v>
      </c>
      <c r="AD138" s="28"/>
      <c r="AE138" s="27">
        <f t="shared" si="17"/>
        <v>542519.55105378758</v>
      </c>
      <c r="AF138" s="28"/>
      <c r="AG138" s="27">
        <f t="shared" si="18"/>
        <v>3631390.92</v>
      </c>
    </row>
    <row r="139" spans="1:33">
      <c r="A139" s="7" t="s">
        <v>24</v>
      </c>
      <c r="B139" s="5">
        <v>34600</v>
      </c>
      <c r="C139" s="5">
        <v>41500</v>
      </c>
      <c r="D139" s="7" t="s">
        <v>43</v>
      </c>
      <c r="F139" s="56">
        <v>1521549.12</v>
      </c>
      <c r="G139" s="56">
        <v>869851.67</v>
      </c>
      <c r="H139" s="28"/>
      <c r="I139" s="27">
        <v>5490.96</v>
      </c>
      <c r="J139" s="27">
        <v>-3720</v>
      </c>
      <c r="K139" s="27">
        <f t="shared" si="12"/>
        <v>1523320.08</v>
      </c>
      <c r="L139" s="28"/>
      <c r="M139" s="27">
        <v>47162.58</v>
      </c>
      <c r="N139" s="27">
        <v>-3720</v>
      </c>
      <c r="O139" s="27">
        <f t="shared" si="19"/>
        <v>1566762.66</v>
      </c>
      <c r="P139" s="31"/>
      <c r="Q139" s="27">
        <v>-7858</v>
      </c>
      <c r="R139" s="31">
        <v>122251.5</v>
      </c>
      <c r="S139" s="27">
        <f t="shared" si="15"/>
        <v>980525.17</v>
      </c>
      <c r="T139" s="27"/>
      <c r="U139" s="27">
        <v>-12550</v>
      </c>
      <c r="V139" s="27">
        <v>124066.82</v>
      </c>
      <c r="W139" s="27">
        <f t="shared" si="16"/>
        <v>1088321.99</v>
      </c>
      <c r="X139" s="28"/>
      <c r="Y139" s="27">
        <v>-40962.67</v>
      </c>
      <c r="Z139" s="27"/>
      <c r="AA139" s="27">
        <v>-749082.24611459731</v>
      </c>
      <c r="AB139" s="27"/>
      <c r="AC139" s="56">
        <v>0</v>
      </c>
      <c r="AD139" s="28"/>
      <c r="AE139" s="27">
        <f t="shared" si="17"/>
        <v>298277.07388540264</v>
      </c>
      <c r="AF139" s="28"/>
      <c r="AG139" s="27">
        <f t="shared" si="18"/>
        <v>1047359.32</v>
      </c>
    </row>
    <row r="140" spans="1:33">
      <c r="A140" s="7" t="s">
        <v>44</v>
      </c>
      <c r="B140" s="5">
        <v>34166</v>
      </c>
      <c r="C140" s="5">
        <v>50100</v>
      </c>
      <c r="D140" s="7" t="s">
        <v>45</v>
      </c>
      <c r="F140" s="56">
        <v>85628.96</v>
      </c>
      <c r="G140" s="56">
        <v>-332459.13</v>
      </c>
      <c r="H140" s="28"/>
      <c r="I140" s="27">
        <v>0</v>
      </c>
      <c r="J140" s="27">
        <v>0</v>
      </c>
      <c r="K140" s="27">
        <f t="shared" si="12"/>
        <v>85628.96</v>
      </c>
      <c r="L140" s="28"/>
      <c r="M140" s="27">
        <v>0</v>
      </c>
      <c r="N140" s="27">
        <v>0</v>
      </c>
      <c r="O140" s="27">
        <f t="shared" si="19"/>
        <v>85628.96</v>
      </c>
      <c r="P140" s="27"/>
      <c r="Q140" s="27">
        <v>0</v>
      </c>
      <c r="R140" s="27">
        <v>17785.13</v>
      </c>
      <c r="S140" s="27">
        <f t="shared" si="15"/>
        <v>-314674</v>
      </c>
      <c r="T140" s="27"/>
      <c r="U140" s="27">
        <v>0</v>
      </c>
      <c r="V140" s="27">
        <v>17785.13</v>
      </c>
      <c r="W140" s="27">
        <f t="shared" si="16"/>
        <v>-296888.87</v>
      </c>
      <c r="X140" s="28"/>
      <c r="Y140" s="27">
        <v>-2.31</v>
      </c>
      <c r="Z140" s="27"/>
      <c r="AA140" s="27">
        <v>0</v>
      </c>
      <c r="AB140" s="27"/>
      <c r="AC140" s="56">
        <v>321145.88224495575</v>
      </c>
      <c r="AD140" s="28"/>
      <c r="AE140" s="27">
        <f t="shared" si="17"/>
        <v>24254.702244955755</v>
      </c>
      <c r="AF140" s="28"/>
      <c r="AG140" s="27">
        <f t="shared" si="18"/>
        <v>24254.702244955755</v>
      </c>
    </row>
    <row r="141" spans="1:33">
      <c r="A141" s="7" t="s">
        <v>44</v>
      </c>
      <c r="B141" s="5">
        <v>34466</v>
      </c>
      <c r="C141" s="5">
        <v>50100</v>
      </c>
      <c r="D141" s="7" t="s">
        <v>45</v>
      </c>
      <c r="F141" s="56">
        <v>6427155.5599999996</v>
      </c>
      <c r="G141" s="56">
        <v>1448842.24</v>
      </c>
      <c r="H141" s="28"/>
      <c r="I141" s="27">
        <v>0</v>
      </c>
      <c r="J141" s="27">
        <v>-3960</v>
      </c>
      <c r="K141" s="27">
        <f t="shared" si="12"/>
        <v>6423195.5599999996</v>
      </c>
      <c r="L141" s="28"/>
      <c r="M141" s="27">
        <v>0</v>
      </c>
      <c r="N141" s="27">
        <v>-3960</v>
      </c>
      <c r="O141" s="27">
        <f t="shared" si="19"/>
        <v>6419235.5599999996</v>
      </c>
      <c r="P141" s="27"/>
      <c r="Q141" s="27">
        <v>0</v>
      </c>
      <c r="R141" s="27">
        <v>213958.35</v>
      </c>
      <c r="S141" s="27">
        <f t="shared" si="15"/>
        <v>1658840.59</v>
      </c>
      <c r="T141" s="27"/>
      <c r="U141" s="27">
        <v>0</v>
      </c>
      <c r="V141" s="27">
        <v>213826.48</v>
      </c>
      <c r="W141" s="27">
        <f t="shared" si="16"/>
        <v>1868707.07</v>
      </c>
      <c r="X141" s="28"/>
      <c r="Y141" s="27">
        <v>-55.25</v>
      </c>
      <c r="Z141" s="27"/>
      <c r="AA141" s="27">
        <v>0</v>
      </c>
      <c r="AB141" s="27"/>
      <c r="AC141" s="56">
        <v>-341492.26989128953</v>
      </c>
      <c r="AD141" s="28"/>
      <c r="AE141" s="27">
        <f t="shared" si="17"/>
        <v>1527159.5501087105</v>
      </c>
      <c r="AF141" s="28"/>
      <c r="AG141" s="27">
        <f t="shared" si="18"/>
        <v>1527159.5501087105</v>
      </c>
    </row>
    <row r="142" spans="1:33">
      <c r="A142" s="7" t="s">
        <v>44</v>
      </c>
      <c r="B142" s="5">
        <v>34566</v>
      </c>
      <c r="C142" s="5">
        <v>50100</v>
      </c>
      <c r="D142" s="7" t="s">
        <v>45</v>
      </c>
      <c r="F142" s="56">
        <v>1106226.3400000001</v>
      </c>
      <c r="G142" s="56">
        <v>166371.08000000002</v>
      </c>
      <c r="H142" s="28"/>
      <c r="I142" s="27">
        <v>0</v>
      </c>
      <c r="J142" s="27">
        <v>0</v>
      </c>
      <c r="K142" s="27">
        <f t="shared" si="12"/>
        <v>1106226.3400000001</v>
      </c>
      <c r="L142" s="28"/>
      <c r="M142" s="27">
        <v>0</v>
      </c>
      <c r="N142" s="27">
        <v>0</v>
      </c>
      <c r="O142" s="27">
        <f t="shared" si="19"/>
        <v>1106226.3400000001</v>
      </c>
      <c r="P142" s="27"/>
      <c r="Q142" s="27">
        <v>0</v>
      </c>
      <c r="R142" s="27">
        <v>36837.339999999997</v>
      </c>
      <c r="S142" s="27">
        <f t="shared" si="15"/>
        <v>203208.42</v>
      </c>
      <c r="T142" s="27"/>
      <c r="U142" s="27">
        <v>0</v>
      </c>
      <c r="V142" s="27">
        <v>36837.339999999997</v>
      </c>
      <c r="W142" s="27">
        <f t="shared" si="16"/>
        <v>240045.76</v>
      </c>
      <c r="X142" s="28"/>
      <c r="Y142" s="27">
        <v>-6.34</v>
      </c>
      <c r="Z142" s="27"/>
      <c r="AA142" s="27">
        <v>0</v>
      </c>
      <c r="AB142" s="27"/>
      <c r="AC142" s="56">
        <v>20346.387646333926</v>
      </c>
      <c r="AD142" s="28"/>
      <c r="AE142" s="27">
        <f t="shared" si="17"/>
        <v>260385.80764633394</v>
      </c>
      <c r="AF142" s="28"/>
      <c r="AG142" s="27">
        <f t="shared" si="18"/>
        <v>260385.80764633394</v>
      </c>
    </row>
    <row r="143" spans="1:33">
      <c r="A143" s="7" t="s">
        <v>44</v>
      </c>
      <c r="B143" s="5">
        <v>34166</v>
      </c>
      <c r="C143" s="5">
        <v>50200</v>
      </c>
      <c r="D143" s="7" t="s">
        <v>46</v>
      </c>
      <c r="F143" s="56">
        <v>346780.78</v>
      </c>
      <c r="G143" s="56">
        <v>36270.450000000004</v>
      </c>
      <c r="H143" s="28"/>
      <c r="I143" s="27">
        <v>0</v>
      </c>
      <c r="J143" s="27">
        <v>0</v>
      </c>
      <c r="K143" s="27">
        <f t="shared" ref="K143:K206" si="20">ROUND(SUM(F143,I143:J143),2)</f>
        <v>346780.78</v>
      </c>
      <c r="L143" s="28"/>
      <c r="M143" s="27">
        <v>0</v>
      </c>
      <c r="N143" s="27">
        <v>0</v>
      </c>
      <c r="O143" s="27">
        <f t="shared" si="19"/>
        <v>346780.78</v>
      </c>
      <c r="P143" s="27"/>
      <c r="Q143" s="27">
        <v>0</v>
      </c>
      <c r="R143" s="27">
        <v>13177.67</v>
      </c>
      <c r="S143" s="27">
        <f t="shared" si="15"/>
        <v>49448.12</v>
      </c>
      <c r="T143" s="27"/>
      <c r="U143" s="27">
        <v>0</v>
      </c>
      <c r="V143" s="27">
        <v>13177.67</v>
      </c>
      <c r="W143" s="27">
        <f t="shared" si="16"/>
        <v>62625.79</v>
      </c>
      <c r="X143" s="28"/>
      <c r="Y143" s="27">
        <v>-137.26</v>
      </c>
      <c r="Z143" s="27"/>
      <c r="AA143" s="27">
        <v>0</v>
      </c>
      <c r="AB143" s="27"/>
      <c r="AC143" s="56">
        <v>0</v>
      </c>
      <c r="AD143" s="28"/>
      <c r="AE143" s="27">
        <f t="shared" si="17"/>
        <v>62488.53</v>
      </c>
      <c r="AF143" s="28"/>
      <c r="AG143" s="27">
        <f t="shared" si="18"/>
        <v>62488.53</v>
      </c>
    </row>
    <row r="144" spans="1:33">
      <c r="A144" s="7" t="s">
        <v>44</v>
      </c>
      <c r="B144" s="5">
        <v>34466</v>
      </c>
      <c r="C144" s="5">
        <v>50200</v>
      </c>
      <c r="D144" s="7" t="s">
        <v>46</v>
      </c>
      <c r="F144" s="56">
        <v>9270669.0800000001</v>
      </c>
      <c r="G144" s="56">
        <v>1919604.55</v>
      </c>
      <c r="H144" s="28"/>
      <c r="I144" s="27">
        <v>0</v>
      </c>
      <c r="J144" s="27">
        <v>0</v>
      </c>
      <c r="K144" s="27">
        <f t="shared" si="20"/>
        <v>9270669.0800000001</v>
      </c>
      <c r="L144" s="28"/>
      <c r="M144" s="27">
        <v>0</v>
      </c>
      <c r="N144" s="27">
        <v>0</v>
      </c>
      <c r="O144" s="27">
        <f t="shared" si="19"/>
        <v>9270669.0800000001</v>
      </c>
      <c r="P144" s="27"/>
      <c r="Q144" s="27">
        <v>0</v>
      </c>
      <c r="R144" s="27">
        <v>311494.48</v>
      </c>
      <c r="S144" s="27">
        <f t="shared" si="15"/>
        <v>2231099.0299999998</v>
      </c>
      <c r="T144" s="27"/>
      <c r="U144" s="27">
        <v>0</v>
      </c>
      <c r="V144" s="27">
        <v>311494.48</v>
      </c>
      <c r="W144" s="27">
        <f t="shared" si="16"/>
        <v>2542593.5099999998</v>
      </c>
      <c r="X144" s="28"/>
      <c r="Y144" s="27">
        <v>-7264.81</v>
      </c>
      <c r="Z144" s="27"/>
      <c r="AA144" s="27">
        <v>0</v>
      </c>
      <c r="AB144" s="27"/>
      <c r="AC144" s="56">
        <v>0</v>
      </c>
      <c r="AD144" s="28"/>
      <c r="AE144" s="27">
        <f t="shared" si="17"/>
        <v>2535328.6999999997</v>
      </c>
      <c r="AF144" s="28"/>
      <c r="AG144" s="27">
        <f t="shared" si="18"/>
        <v>2535328.6999999997</v>
      </c>
    </row>
    <row r="145" spans="1:33">
      <c r="A145" s="7" t="s">
        <v>44</v>
      </c>
      <c r="B145" s="5">
        <v>34566</v>
      </c>
      <c r="C145" s="5">
        <v>50200</v>
      </c>
      <c r="D145" s="7" t="s">
        <v>46</v>
      </c>
      <c r="F145" s="56">
        <v>1495673.04</v>
      </c>
      <c r="G145" s="56">
        <v>220006.43</v>
      </c>
      <c r="H145" s="28"/>
      <c r="I145" s="27">
        <v>0</v>
      </c>
      <c r="J145" s="27">
        <v>0</v>
      </c>
      <c r="K145" s="27">
        <f t="shared" si="20"/>
        <v>1495673.04</v>
      </c>
      <c r="L145" s="28"/>
      <c r="M145" s="27">
        <v>0</v>
      </c>
      <c r="N145" s="27">
        <v>0</v>
      </c>
      <c r="O145" s="27">
        <f t="shared" si="19"/>
        <v>1495673.04</v>
      </c>
      <c r="P145" s="27"/>
      <c r="Q145" s="27">
        <v>0</v>
      </c>
      <c r="R145" s="27">
        <v>50254.61</v>
      </c>
      <c r="S145" s="27">
        <f t="shared" si="15"/>
        <v>270261.03999999998</v>
      </c>
      <c r="T145" s="27"/>
      <c r="U145" s="27">
        <v>0</v>
      </c>
      <c r="V145" s="27">
        <v>50254.61</v>
      </c>
      <c r="W145" s="27">
        <f t="shared" si="16"/>
        <v>320515.65000000002</v>
      </c>
      <c r="X145" s="28"/>
      <c r="Y145" s="27">
        <v>-832.62</v>
      </c>
      <c r="Z145" s="27"/>
      <c r="AA145" s="27">
        <v>0</v>
      </c>
      <c r="AB145" s="27"/>
      <c r="AC145" s="56">
        <v>0</v>
      </c>
      <c r="AD145" s="28"/>
      <c r="AE145" s="27">
        <f t="shared" si="17"/>
        <v>319683.03000000003</v>
      </c>
      <c r="AF145" s="28"/>
      <c r="AG145" s="27">
        <f t="shared" si="18"/>
        <v>319683.03000000003</v>
      </c>
    </row>
    <row r="146" spans="1:33">
      <c r="A146" s="7" t="s">
        <v>44</v>
      </c>
      <c r="B146" s="5">
        <v>34666</v>
      </c>
      <c r="C146" s="5">
        <v>50200</v>
      </c>
      <c r="D146" s="7" t="s">
        <v>46</v>
      </c>
      <c r="F146" s="56">
        <v>14558</v>
      </c>
      <c r="G146" s="56">
        <v>2415.64</v>
      </c>
      <c r="H146" s="28"/>
      <c r="I146" s="27">
        <v>0</v>
      </c>
      <c r="J146" s="27">
        <v>0</v>
      </c>
      <c r="K146" s="27">
        <f t="shared" si="20"/>
        <v>14558</v>
      </c>
      <c r="L146" s="28"/>
      <c r="M146" s="27">
        <v>0</v>
      </c>
      <c r="N146" s="27">
        <v>0</v>
      </c>
      <c r="O146" s="27">
        <f t="shared" si="19"/>
        <v>14558</v>
      </c>
      <c r="P146" s="27"/>
      <c r="Q146" s="27">
        <v>0</v>
      </c>
      <c r="R146" s="27">
        <v>516.80999999999995</v>
      </c>
      <c r="S146" s="27">
        <f t="shared" si="15"/>
        <v>2932.45</v>
      </c>
      <c r="T146" s="27"/>
      <c r="U146" s="27">
        <v>0</v>
      </c>
      <c r="V146" s="27">
        <v>516.80999999999995</v>
      </c>
      <c r="W146" s="27">
        <f t="shared" si="16"/>
        <v>3449.26</v>
      </c>
      <c r="X146" s="28"/>
      <c r="Y146" s="27">
        <v>-9.14</v>
      </c>
      <c r="Z146" s="27"/>
      <c r="AA146" s="27">
        <v>0</v>
      </c>
      <c r="AB146" s="27"/>
      <c r="AC146" s="56">
        <v>0</v>
      </c>
      <c r="AD146" s="28"/>
      <c r="AE146" s="27">
        <f t="shared" si="17"/>
        <v>3440.1200000000003</v>
      </c>
      <c r="AF146" s="28"/>
      <c r="AG146" s="27">
        <f t="shared" si="18"/>
        <v>3440.1200000000003</v>
      </c>
    </row>
    <row r="147" spans="1:33">
      <c r="A147" s="7" t="s">
        <v>44</v>
      </c>
      <c r="B147" s="5">
        <v>34166</v>
      </c>
      <c r="C147" s="5">
        <v>50300</v>
      </c>
      <c r="D147" s="7" t="s">
        <v>47</v>
      </c>
      <c r="F147" s="56">
        <v>2569930.14</v>
      </c>
      <c r="G147" s="56">
        <v>348370.7</v>
      </c>
      <c r="H147" s="28"/>
      <c r="I147" s="27">
        <v>4839.54</v>
      </c>
      <c r="J147" s="27">
        <v>0</v>
      </c>
      <c r="K147" s="27">
        <f t="shared" si="20"/>
        <v>2574769.6800000002</v>
      </c>
      <c r="L147" s="28"/>
      <c r="M147" s="27">
        <v>4839.54</v>
      </c>
      <c r="N147" s="27">
        <v>0</v>
      </c>
      <c r="O147" s="27">
        <f t="shared" si="19"/>
        <v>2579609.2200000002</v>
      </c>
      <c r="P147" s="27"/>
      <c r="Q147" s="27">
        <v>0</v>
      </c>
      <c r="R147" s="27">
        <v>80771.789999999994</v>
      </c>
      <c r="S147" s="27">
        <f t="shared" si="15"/>
        <v>429142.49</v>
      </c>
      <c r="T147" s="27"/>
      <c r="U147" s="27">
        <v>0</v>
      </c>
      <c r="V147" s="27">
        <v>80923.75</v>
      </c>
      <c r="W147" s="27">
        <f t="shared" si="16"/>
        <v>510066.24</v>
      </c>
      <c r="X147" s="28"/>
      <c r="Y147" s="27">
        <v>-13.28</v>
      </c>
      <c r="Z147" s="27"/>
      <c r="AA147" s="27">
        <v>0</v>
      </c>
      <c r="AB147" s="27"/>
      <c r="AC147" s="56">
        <v>0</v>
      </c>
      <c r="AD147" s="28"/>
      <c r="AE147" s="27">
        <f t="shared" si="17"/>
        <v>510052.95999999996</v>
      </c>
      <c r="AF147" s="28"/>
      <c r="AG147" s="27">
        <f t="shared" si="18"/>
        <v>510052.95999999996</v>
      </c>
    </row>
    <row r="148" spans="1:33">
      <c r="A148" s="7" t="s">
        <v>44</v>
      </c>
      <c r="B148" s="5">
        <v>34466</v>
      </c>
      <c r="C148" s="5">
        <v>50300</v>
      </c>
      <c r="D148" s="7" t="s">
        <v>47</v>
      </c>
      <c r="F148" s="56">
        <v>96885370.799999997</v>
      </c>
      <c r="G148" s="56">
        <v>12972528.720000001</v>
      </c>
      <c r="H148" s="28"/>
      <c r="I148" s="27">
        <v>182448.79</v>
      </c>
      <c r="J148" s="27">
        <v>0</v>
      </c>
      <c r="K148" s="27">
        <f t="shared" si="20"/>
        <v>97067819.590000004</v>
      </c>
      <c r="L148" s="28"/>
      <c r="M148" s="27">
        <v>182448.79</v>
      </c>
      <c r="N148" s="27">
        <v>0</v>
      </c>
      <c r="O148" s="27">
        <f t="shared" si="19"/>
        <v>97250268.379999995</v>
      </c>
      <c r="P148" s="27"/>
      <c r="Q148" s="27">
        <v>0</v>
      </c>
      <c r="R148" s="27">
        <v>3297204.24</v>
      </c>
      <c r="S148" s="27">
        <f t="shared" si="15"/>
        <v>16269732.960000001</v>
      </c>
      <c r="T148" s="27"/>
      <c r="U148" s="27">
        <v>0</v>
      </c>
      <c r="V148" s="27">
        <v>3303407.5</v>
      </c>
      <c r="W148" s="27">
        <f t="shared" si="16"/>
        <v>19573140.460000001</v>
      </c>
      <c r="X148" s="28"/>
      <c r="Y148" s="27">
        <v>-494.56</v>
      </c>
      <c r="Z148" s="27"/>
      <c r="AA148" s="27">
        <v>0</v>
      </c>
      <c r="AB148" s="27"/>
      <c r="AC148" s="56">
        <v>0</v>
      </c>
      <c r="AD148" s="28"/>
      <c r="AE148" s="27">
        <f t="shared" si="17"/>
        <v>19572645.900000002</v>
      </c>
      <c r="AF148" s="28"/>
      <c r="AG148" s="27">
        <f t="shared" si="18"/>
        <v>19572645.900000002</v>
      </c>
    </row>
    <row r="149" spans="1:33">
      <c r="A149" s="7" t="s">
        <v>44</v>
      </c>
      <c r="B149" s="5">
        <v>34566</v>
      </c>
      <c r="C149" s="5">
        <v>50300</v>
      </c>
      <c r="D149" s="7" t="s">
        <v>47</v>
      </c>
      <c r="F149" s="56">
        <v>10731814.18</v>
      </c>
      <c r="G149" s="56">
        <v>1150047.5899999999</v>
      </c>
      <c r="H149" s="28"/>
      <c r="I149" s="27">
        <v>20209.52</v>
      </c>
      <c r="J149" s="27">
        <v>0</v>
      </c>
      <c r="K149" s="27">
        <f t="shared" si="20"/>
        <v>10752023.699999999</v>
      </c>
      <c r="L149" s="28"/>
      <c r="M149" s="27">
        <v>20209.52</v>
      </c>
      <c r="N149" s="27">
        <v>0</v>
      </c>
      <c r="O149" s="27">
        <f t="shared" si="19"/>
        <v>10772233.220000001</v>
      </c>
      <c r="P149" s="27"/>
      <c r="Q149" s="27">
        <v>0</v>
      </c>
      <c r="R149" s="27">
        <v>365225.24</v>
      </c>
      <c r="S149" s="27">
        <f t="shared" si="15"/>
        <v>1515272.83</v>
      </c>
      <c r="T149" s="27"/>
      <c r="U149" s="27">
        <v>0</v>
      </c>
      <c r="V149" s="27">
        <v>365912.37</v>
      </c>
      <c r="W149" s="27">
        <f t="shared" si="16"/>
        <v>1881185.2</v>
      </c>
      <c r="X149" s="28"/>
      <c r="Y149" s="27">
        <v>-43.85</v>
      </c>
      <c r="Z149" s="27"/>
      <c r="AA149" s="27">
        <v>0</v>
      </c>
      <c r="AB149" s="27"/>
      <c r="AC149" s="56">
        <v>0</v>
      </c>
      <c r="AD149" s="28"/>
      <c r="AE149" s="27">
        <f t="shared" si="17"/>
        <v>1881141.3499999999</v>
      </c>
      <c r="AF149" s="28"/>
      <c r="AG149" s="27">
        <f t="shared" si="18"/>
        <v>1881141.3499999999</v>
      </c>
    </row>
    <row r="150" spans="1:33">
      <c r="A150" s="7" t="s">
        <v>44</v>
      </c>
      <c r="B150" s="5">
        <v>34666</v>
      </c>
      <c r="C150" s="5">
        <v>50300</v>
      </c>
      <c r="D150" s="7" t="s">
        <v>47</v>
      </c>
      <c r="F150" s="56">
        <v>73228.740000000005</v>
      </c>
      <c r="G150" s="56">
        <v>100232.36</v>
      </c>
      <c r="H150" s="28"/>
      <c r="I150" s="27">
        <v>137.9</v>
      </c>
      <c r="J150" s="27">
        <v>0</v>
      </c>
      <c r="K150" s="27">
        <f t="shared" si="20"/>
        <v>73366.64</v>
      </c>
      <c r="L150" s="28"/>
      <c r="M150" s="27">
        <v>137.9</v>
      </c>
      <c r="N150" s="27">
        <v>0</v>
      </c>
      <c r="O150" s="27">
        <f t="shared" si="19"/>
        <v>73504.539999999994</v>
      </c>
      <c r="P150" s="27"/>
      <c r="Q150" s="27">
        <v>0</v>
      </c>
      <c r="R150" s="27">
        <v>2492.12</v>
      </c>
      <c r="S150" s="27">
        <f t="shared" si="15"/>
        <v>102724.48</v>
      </c>
      <c r="T150" s="27"/>
      <c r="U150" s="27">
        <v>0</v>
      </c>
      <c r="V150" s="27">
        <v>2496.81</v>
      </c>
      <c r="W150" s="27">
        <f t="shared" si="16"/>
        <v>105221.29</v>
      </c>
      <c r="X150" s="28"/>
      <c r="Y150" s="27">
        <v>-3.82</v>
      </c>
      <c r="Z150" s="27"/>
      <c r="AA150" s="27">
        <v>0</v>
      </c>
      <c r="AB150" s="27"/>
      <c r="AC150" s="56">
        <v>0</v>
      </c>
      <c r="AD150" s="28"/>
      <c r="AE150" s="27">
        <f t="shared" si="17"/>
        <v>105217.46999999999</v>
      </c>
      <c r="AF150" s="28"/>
      <c r="AG150" s="27">
        <f t="shared" si="18"/>
        <v>105217.46999999999</v>
      </c>
    </row>
    <row r="151" spans="1:33">
      <c r="A151" s="7" t="s">
        <v>44</v>
      </c>
      <c r="B151" s="5">
        <v>34166</v>
      </c>
      <c r="C151" s="5">
        <v>50400</v>
      </c>
      <c r="D151" s="7" t="s">
        <v>48</v>
      </c>
      <c r="F151" s="56">
        <v>60101.96</v>
      </c>
      <c r="G151" s="56">
        <v>10046.51</v>
      </c>
      <c r="H151" s="28"/>
      <c r="I151" s="27">
        <v>0</v>
      </c>
      <c r="J151" s="27">
        <v>0</v>
      </c>
      <c r="K151" s="27">
        <f t="shared" si="20"/>
        <v>60101.96</v>
      </c>
      <c r="L151" s="28"/>
      <c r="M151" s="27">
        <v>0</v>
      </c>
      <c r="N151" s="27">
        <v>0</v>
      </c>
      <c r="O151" s="27">
        <f t="shared" si="19"/>
        <v>60101.96</v>
      </c>
      <c r="P151" s="27"/>
      <c r="Q151" s="27">
        <v>0</v>
      </c>
      <c r="R151" s="27">
        <v>2043.47</v>
      </c>
      <c r="S151" s="27">
        <f t="shared" si="15"/>
        <v>12089.98</v>
      </c>
      <c r="T151" s="27"/>
      <c r="U151" s="27">
        <v>0</v>
      </c>
      <c r="V151" s="27">
        <v>2043.47</v>
      </c>
      <c r="W151" s="27">
        <f t="shared" si="16"/>
        <v>14133.45</v>
      </c>
      <c r="X151" s="28"/>
      <c r="Y151" s="27">
        <v>-0.38</v>
      </c>
      <c r="Z151" s="27"/>
      <c r="AA151" s="27">
        <v>0</v>
      </c>
      <c r="AB151" s="27"/>
      <c r="AC151" s="56">
        <v>0</v>
      </c>
      <c r="AD151" s="28"/>
      <c r="AE151" s="27">
        <f t="shared" si="17"/>
        <v>14133.070000000002</v>
      </c>
      <c r="AF151" s="28"/>
      <c r="AG151" s="27">
        <f t="shared" si="18"/>
        <v>14133.070000000002</v>
      </c>
    </row>
    <row r="152" spans="1:33">
      <c r="A152" s="7" t="s">
        <v>44</v>
      </c>
      <c r="B152" s="5">
        <v>34466</v>
      </c>
      <c r="C152" s="5">
        <v>50400</v>
      </c>
      <c r="D152" s="7" t="s">
        <v>48</v>
      </c>
      <c r="F152" s="56">
        <v>14110951.199999999</v>
      </c>
      <c r="G152" s="56">
        <v>2527854.62</v>
      </c>
      <c r="H152" s="28"/>
      <c r="I152" s="27">
        <v>0</v>
      </c>
      <c r="J152" s="27">
        <v>0</v>
      </c>
      <c r="K152" s="27">
        <f t="shared" si="20"/>
        <v>14110951.199999999</v>
      </c>
      <c r="L152" s="28"/>
      <c r="M152" s="27">
        <v>0</v>
      </c>
      <c r="N152" s="27">
        <v>0</v>
      </c>
      <c r="O152" s="27">
        <f t="shared" si="19"/>
        <v>14110951.199999999</v>
      </c>
      <c r="P152" s="27"/>
      <c r="Q152" s="27">
        <v>0</v>
      </c>
      <c r="R152" s="27">
        <v>478361.25</v>
      </c>
      <c r="S152" s="27">
        <f t="shared" si="15"/>
        <v>3006215.87</v>
      </c>
      <c r="T152" s="27"/>
      <c r="U152" s="27">
        <v>0</v>
      </c>
      <c r="V152" s="27">
        <v>478361.25</v>
      </c>
      <c r="W152" s="27">
        <f t="shared" si="16"/>
        <v>3484577.12</v>
      </c>
      <c r="X152" s="28"/>
      <c r="Y152" s="27">
        <v>-96.37</v>
      </c>
      <c r="Z152" s="27"/>
      <c r="AA152" s="27">
        <v>0</v>
      </c>
      <c r="AB152" s="27"/>
      <c r="AC152" s="56">
        <v>0</v>
      </c>
      <c r="AD152" s="28"/>
      <c r="AE152" s="27">
        <f t="shared" si="17"/>
        <v>3484480.75</v>
      </c>
      <c r="AF152" s="28"/>
      <c r="AG152" s="27">
        <f t="shared" si="18"/>
        <v>3484480.75</v>
      </c>
    </row>
    <row r="153" spans="1:33">
      <c r="A153" s="7" t="s">
        <v>44</v>
      </c>
      <c r="B153" s="5">
        <v>34566</v>
      </c>
      <c r="C153" s="5">
        <v>50400</v>
      </c>
      <c r="D153" s="7" t="s">
        <v>48</v>
      </c>
      <c r="F153" s="56">
        <v>2543836.04</v>
      </c>
      <c r="G153" s="56">
        <v>286035.38</v>
      </c>
      <c r="H153" s="28"/>
      <c r="I153" s="27">
        <v>0</v>
      </c>
      <c r="J153" s="27">
        <v>0</v>
      </c>
      <c r="K153" s="27">
        <f t="shared" si="20"/>
        <v>2543836.04</v>
      </c>
      <c r="L153" s="28"/>
      <c r="M153" s="27">
        <v>0</v>
      </c>
      <c r="N153" s="27">
        <v>0</v>
      </c>
      <c r="O153" s="27">
        <f t="shared" si="19"/>
        <v>2543836.04</v>
      </c>
      <c r="P153" s="27"/>
      <c r="Q153" s="27">
        <v>0</v>
      </c>
      <c r="R153" s="27">
        <v>85981.66</v>
      </c>
      <c r="S153" s="27">
        <f t="shared" si="15"/>
        <v>372017.04</v>
      </c>
      <c r="T153" s="27"/>
      <c r="U153" s="27">
        <v>0</v>
      </c>
      <c r="V153" s="27">
        <v>85981.66</v>
      </c>
      <c r="W153" s="27">
        <f t="shared" si="16"/>
        <v>457998.7</v>
      </c>
      <c r="X153" s="28"/>
      <c r="Y153" s="27">
        <v>-10.9</v>
      </c>
      <c r="Z153" s="27"/>
      <c r="AA153" s="27">
        <v>0</v>
      </c>
      <c r="AB153" s="27"/>
      <c r="AC153" s="56">
        <v>0</v>
      </c>
      <c r="AD153" s="28"/>
      <c r="AE153" s="27">
        <f t="shared" si="17"/>
        <v>457987.8</v>
      </c>
      <c r="AF153" s="28"/>
      <c r="AG153" s="27">
        <f t="shared" si="18"/>
        <v>457987.8</v>
      </c>
    </row>
    <row r="154" spans="1:33">
      <c r="A154" s="7" t="s">
        <v>44</v>
      </c>
      <c r="B154" s="5">
        <v>34166</v>
      </c>
      <c r="C154" s="5">
        <v>50500</v>
      </c>
      <c r="D154" s="7" t="s">
        <v>49</v>
      </c>
      <c r="F154" s="56">
        <v>2406595.2199999997</v>
      </c>
      <c r="G154" s="56">
        <v>403719.86</v>
      </c>
      <c r="H154" s="28"/>
      <c r="I154" s="27">
        <v>0</v>
      </c>
      <c r="J154" s="27">
        <v>0</v>
      </c>
      <c r="K154" s="27">
        <f t="shared" si="20"/>
        <v>2406595.2200000002</v>
      </c>
      <c r="L154" s="28"/>
      <c r="M154" s="27">
        <v>0</v>
      </c>
      <c r="N154" s="27">
        <v>0</v>
      </c>
      <c r="O154" s="27">
        <f t="shared" si="19"/>
        <v>2406595.2200000002</v>
      </c>
      <c r="P154" s="27"/>
      <c r="Q154" s="27">
        <v>0</v>
      </c>
      <c r="R154" s="27">
        <v>80861.600000000006</v>
      </c>
      <c r="S154" s="27">
        <f t="shared" si="15"/>
        <v>484581.46</v>
      </c>
      <c r="T154" s="27"/>
      <c r="U154" s="27">
        <v>0</v>
      </c>
      <c r="V154" s="27">
        <v>80861.600000000006</v>
      </c>
      <c r="W154" s="27">
        <f t="shared" si="16"/>
        <v>565443.06000000006</v>
      </c>
      <c r="X154" s="28"/>
      <c r="Y154" s="27">
        <v>-15.39</v>
      </c>
      <c r="Z154" s="27"/>
      <c r="AA154" s="27">
        <v>0</v>
      </c>
      <c r="AB154" s="27"/>
      <c r="AC154" s="56">
        <v>0</v>
      </c>
      <c r="AD154" s="28"/>
      <c r="AE154" s="27">
        <f t="shared" si="17"/>
        <v>565427.67000000004</v>
      </c>
      <c r="AF154" s="28"/>
      <c r="AG154" s="27">
        <f t="shared" si="18"/>
        <v>565427.67000000004</v>
      </c>
    </row>
    <row r="155" spans="1:33">
      <c r="A155" s="7" t="s">
        <v>44</v>
      </c>
      <c r="B155" s="5">
        <v>34466</v>
      </c>
      <c r="C155" s="5">
        <v>50500</v>
      </c>
      <c r="D155" s="7" t="s">
        <v>49</v>
      </c>
      <c r="F155" s="56">
        <v>74033927.890000001</v>
      </c>
      <c r="G155" s="56">
        <v>5996978.7300000004</v>
      </c>
      <c r="H155" s="28"/>
      <c r="I155" s="27">
        <v>0</v>
      </c>
      <c r="J155" s="27">
        <v>0</v>
      </c>
      <c r="K155" s="27">
        <f t="shared" si="20"/>
        <v>74033927.890000001</v>
      </c>
      <c r="L155" s="28"/>
      <c r="M155" s="27">
        <v>0</v>
      </c>
      <c r="N155" s="27">
        <v>0</v>
      </c>
      <c r="O155" s="27">
        <f t="shared" si="19"/>
        <v>74033927.890000001</v>
      </c>
      <c r="P155" s="27"/>
      <c r="Q155" s="27">
        <v>0</v>
      </c>
      <c r="R155" s="27">
        <v>2487539.98</v>
      </c>
      <c r="S155" s="27">
        <f t="shared" si="15"/>
        <v>8484518.7100000009</v>
      </c>
      <c r="T155" s="27"/>
      <c r="U155" s="27">
        <v>0</v>
      </c>
      <c r="V155" s="27">
        <v>2487539.98</v>
      </c>
      <c r="W155" s="27">
        <f t="shared" si="16"/>
        <v>10972058.689999999</v>
      </c>
      <c r="X155" s="28"/>
      <c r="Y155" s="27">
        <v>-228.62</v>
      </c>
      <c r="Z155" s="27"/>
      <c r="AA155" s="27">
        <v>0</v>
      </c>
      <c r="AB155" s="27"/>
      <c r="AC155" s="56">
        <v>0</v>
      </c>
      <c r="AD155" s="28"/>
      <c r="AE155" s="27">
        <f t="shared" si="17"/>
        <v>10971830.07</v>
      </c>
      <c r="AF155" s="28"/>
      <c r="AG155" s="27">
        <f t="shared" si="18"/>
        <v>10971830.07</v>
      </c>
    </row>
    <row r="156" spans="1:33">
      <c r="A156" s="7" t="s">
        <v>44</v>
      </c>
      <c r="B156" s="5">
        <v>34566</v>
      </c>
      <c r="C156" s="5">
        <v>50500</v>
      </c>
      <c r="D156" s="7" t="s">
        <v>49</v>
      </c>
      <c r="F156" s="56">
        <v>10721272.5</v>
      </c>
      <c r="G156" s="56">
        <v>1115943.32</v>
      </c>
      <c r="H156" s="28"/>
      <c r="I156" s="27">
        <v>0</v>
      </c>
      <c r="J156" s="27">
        <v>0</v>
      </c>
      <c r="K156" s="27">
        <f t="shared" si="20"/>
        <v>10721272.5</v>
      </c>
      <c r="L156" s="28"/>
      <c r="M156" s="27">
        <v>0</v>
      </c>
      <c r="N156" s="27">
        <v>0</v>
      </c>
      <c r="O156" s="27">
        <f t="shared" si="19"/>
        <v>10721272.5</v>
      </c>
      <c r="P156" s="27"/>
      <c r="Q156" s="27">
        <v>0</v>
      </c>
      <c r="R156" s="27">
        <v>360234.76</v>
      </c>
      <c r="S156" s="27">
        <f t="shared" si="15"/>
        <v>1476178.08</v>
      </c>
      <c r="T156" s="27"/>
      <c r="U156" s="27">
        <v>0</v>
      </c>
      <c r="V156" s="27">
        <v>360234.76</v>
      </c>
      <c r="W156" s="27">
        <f t="shared" si="16"/>
        <v>1836412.84</v>
      </c>
      <c r="X156" s="28"/>
      <c r="Y156" s="27">
        <v>-42.54</v>
      </c>
      <c r="Z156" s="27"/>
      <c r="AA156" s="27">
        <v>0</v>
      </c>
      <c r="AB156" s="27"/>
      <c r="AC156" s="56">
        <v>0</v>
      </c>
      <c r="AD156" s="28"/>
      <c r="AE156" s="27">
        <f t="shared" si="17"/>
        <v>1836370.3</v>
      </c>
      <c r="AF156" s="28"/>
      <c r="AG156" s="27">
        <f t="shared" si="18"/>
        <v>1836370.3</v>
      </c>
    </row>
    <row r="157" spans="1:33">
      <c r="A157" s="7" t="s">
        <v>44</v>
      </c>
      <c r="B157" s="5">
        <v>34666</v>
      </c>
      <c r="C157" s="5">
        <v>50500</v>
      </c>
      <c r="D157" s="7" t="s">
        <v>49</v>
      </c>
      <c r="F157" s="56">
        <v>0</v>
      </c>
      <c r="G157" s="56">
        <v>0</v>
      </c>
      <c r="H157" s="28"/>
      <c r="I157" s="27">
        <v>0</v>
      </c>
      <c r="J157" s="27">
        <v>0</v>
      </c>
      <c r="K157" s="27">
        <f t="shared" si="20"/>
        <v>0</v>
      </c>
      <c r="L157" s="28"/>
      <c r="M157" s="27">
        <v>0</v>
      </c>
      <c r="N157" s="27">
        <v>0</v>
      </c>
      <c r="O157" s="27">
        <f t="shared" si="19"/>
        <v>0</v>
      </c>
      <c r="P157" s="27"/>
      <c r="Q157" s="27">
        <v>0</v>
      </c>
      <c r="R157" s="27">
        <v>0</v>
      </c>
      <c r="S157" s="27">
        <f t="shared" si="15"/>
        <v>0</v>
      </c>
      <c r="T157" s="27"/>
      <c r="U157" s="27">
        <v>0</v>
      </c>
      <c r="V157" s="27">
        <v>0</v>
      </c>
      <c r="W157" s="27">
        <f t="shared" si="16"/>
        <v>0</v>
      </c>
      <c r="X157" s="28"/>
      <c r="Y157" s="27">
        <v>0</v>
      </c>
      <c r="Z157" s="27"/>
      <c r="AA157" s="27">
        <v>0</v>
      </c>
      <c r="AB157" s="27"/>
      <c r="AC157" s="56">
        <v>0</v>
      </c>
      <c r="AD157" s="28"/>
      <c r="AE157" s="27">
        <f t="shared" si="17"/>
        <v>0</v>
      </c>
      <c r="AF157" s="28"/>
      <c r="AG157" s="27">
        <f t="shared" si="18"/>
        <v>0</v>
      </c>
    </row>
    <row r="158" spans="1:33">
      <c r="A158" s="7" t="s">
        <v>44</v>
      </c>
      <c r="B158" s="5">
        <v>34166</v>
      </c>
      <c r="C158" s="5">
        <v>50600</v>
      </c>
      <c r="D158" s="7" t="s">
        <v>50</v>
      </c>
      <c r="F158" s="56">
        <v>2613404.17</v>
      </c>
      <c r="G158" s="56">
        <v>252922.89</v>
      </c>
      <c r="H158" s="28"/>
      <c r="I158" s="27">
        <v>0</v>
      </c>
      <c r="J158" s="27">
        <v>0</v>
      </c>
      <c r="K158" s="27">
        <f t="shared" si="20"/>
        <v>2613404.17</v>
      </c>
      <c r="L158" s="28"/>
      <c r="M158" s="27">
        <v>0</v>
      </c>
      <c r="N158" s="27">
        <v>0</v>
      </c>
      <c r="O158" s="27">
        <f t="shared" si="19"/>
        <v>2613404.17</v>
      </c>
      <c r="P158" s="27"/>
      <c r="Q158" s="27">
        <v>0</v>
      </c>
      <c r="R158" s="27">
        <v>88594.4</v>
      </c>
      <c r="S158" s="27">
        <f t="shared" si="15"/>
        <v>341517.29</v>
      </c>
      <c r="T158" s="27"/>
      <c r="U158" s="27">
        <v>0</v>
      </c>
      <c r="V158" s="27">
        <v>88594.4</v>
      </c>
      <c r="W158" s="27">
        <f t="shared" si="16"/>
        <v>430111.69</v>
      </c>
      <c r="X158" s="28"/>
      <c r="Y158" s="27">
        <v>-9.64</v>
      </c>
      <c r="Z158" s="27"/>
      <c r="AA158" s="27">
        <v>0</v>
      </c>
      <c r="AB158" s="27"/>
      <c r="AC158" s="56">
        <v>0</v>
      </c>
      <c r="AD158" s="28"/>
      <c r="AE158" s="27">
        <f t="shared" si="17"/>
        <v>430102.05</v>
      </c>
      <c r="AF158" s="28"/>
      <c r="AG158" s="27">
        <f t="shared" si="18"/>
        <v>430102.05</v>
      </c>
    </row>
    <row r="159" spans="1:33">
      <c r="A159" s="7" t="s">
        <v>44</v>
      </c>
      <c r="B159" s="5">
        <v>34466</v>
      </c>
      <c r="C159" s="5">
        <v>50600</v>
      </c>
      <c r="D159" s="7" t="s">
        <v>50</v>
      </c>
      <c r="F159" s="56">
        <v>45157987.579999998</v>
      </c>
      <c r="G159" s="56">
        <v>4634898.01</v>
      </c>
      <c r="H159" s="28"/>
      <c r="I159" s="27">
        <v>0</v>
      </c>
      <c r="J159" s="27">
        <v>0</v>
      </c>
      <c r="K159" s="27">
        <f t="shared" si="20"/>
        <v>45157987.579999998</v>
      </c>
      <c r="L159" s="28"/>
      <c r="M159" s="27">
        <v>0</v>
      </c>
      <c r="N159" s="27">
        <v>0</v>
      </c>
      <c r="O159" s="27">
        <f t="shared" si="19"/>
        <v>45157987.579999998</v>
      </c>
      <c r="P159" s="27"/>
      <c r="Q159" s="27">
        <v>0</v>
      </c>
      <c r="R159" s="27">
        <v>1530855.78</v>
      </c>
      <c r="S159" s="27">
        <f t="shared" si="15"/>
        <v>6165753.79</v>
      </c>
      <c r="T159" s="27"/>
      <c r="U159" s="27">
        <v>0</v>
      </c>
      <c r="V159" s="27">
        <v>1530855.78</v>
      </c>
      <c r="W159" s="27">
        <f t="shared" si="16"/>
        <v>7696609.5700000003</v>
      </c>
      <c r="X159" s="28"/>
      <c r="Y159" s="27">
        <v>-176.7</v>
      </c>
      <c r="Z159" s="27"/>
      <c r="AA159" s="27">
        <v>0</v>
      </c>
      <c r="AB159" s="27"/>
      <c r="AC159" s="56">
        <v>0</v>
      </c>
      <c r="AD159" s="28"/>
      <c r="AE159" s="27">
        <f t="shared" si="17"/>
        <v>7696432.8700000001</v>
      </c>
      <c r="AF159" s="28"/>
      <c r="AG159" s="27">
        <f t="shared" si="18"/>
        <v>7696432.8700000001</v>
      </c>
    </row>
    <row r="160" spans="1:33">
      <c r="A160" s="7" t="s">
        <v>44</v>
      </c>
      <c r="B160" s="5">
        <v>34566</v>
      </c>
      <c r="C160" s="5">
        <v>50600</v>
      </c>
      <c r="D160" s="7" t="s">
        <v>50</v>
      </c>
      <c r="F160" s="56">
        <v>11603522.09</v>
      </c>
      <c r="G160" s="56">
        <v>1033023.48</v>
      </c>
      <c r="H160" s="28"/>
      <c r="I160" s="27">
        <v>0</v>
      </c>
      <c r="J160" s="27">
        <v>0</v>
      </c>
      <c r="K160" s="27">
        <f t="shared" si="20"/>
        <v>11603522.09</v>
      </c>
      <c r="L160" s="28"/>
      <c r="M160" s="27">
        <v>0</v>
      </c>
      <c r="N160" s="27">
        <v>0</v>
      </c>
      <c r="O160" s="27">
        <f t="shared" si="19"/>
        <v>11603522.09</v>
      </c>
      <c r="P160" s="27"/>
      <c r="Q160" s="27">
        <v>0</v>
      </c>
      <c r="R160" s="27">
        <v>393359.4</v>
      </c>
      <c r="S160" s="27">
        <f t="shared" si="15"/>
        <v>1426382.88</v>
      </c>
      <c r="T160" s="27"/>
      <c r="U160" s="27">
        <v>0</v>
      </c>
      <c r="V160" s="27">
        <v>393359.4</v>
      </c>
      <c r="W160" s="27">
        <f t="shared" si="16"/>
        <v>1819742.28</v>
      </c>
      <c r="X160" s="28"/>
      <c r="Y160" s="27">
        <v>-39.380000000000003</v>
      </c>
      <c r="Z160" s="27"/>
      <c r="AA160" s="27">
        <v>0</v>
      </c>
      <c r="AB160" s="27"/>
      <c r="AC160" s="56">
        <v>0</v>
      </c>
      <c r="AD160" s="28"/>
      <c r="AE160" s="27">
        <f t="shared" si="17"/>
        <v>1819702.9000000001</v>
      </c>
      <c r="AF160" s="28"/>
      <c r="AG160" s="27">
        <f t="shared" si="18"/>
        <v>1819702.9000000001</v>
      </c>
    </row>
    <row r="161" spans="1:33">
      <c r="A161" s="7" t="s">
        <v>44</v>
      </c>
      <c r="B161" s="5">
        <v>34666</v>
      </c>
      <c r="C161" s="5">
        <v>50600</v>
      </c>
      <c r="D161" s="7" t="s">
        <v>50</v>
      </c>
      <c r="F161" s="56">
        <v>0</v>
      </c>
      <c r="G161" s="56">
        <v>0</v>
      </c>
      <c r="H161" s="28"/>
      <c r="I161" s="27">
        <v>0</v>
      </c>
      <c r="J161" s="27">
        <v>0</v>
      </c>
      <c r="K161" s="27">
        <f t="shared" si="20"/>
        <v>0</v>
      </c>
      <c r="L161" s="28"/>
      <c r="M161" s="27">
        <v>0</v>
      </c>
      <c r="N161" s="27">
        <v>0</v>
      </c>
      <c r="O161" s="27">
        <f t="shared" si="19"/>
        <v>0</v>
      </c>
      <c r="P161" s="27"/>
      <c r="Q161" s="27">
        <v>0</v>
      </c>
      <c r="R161" s="27">
        <v>0</v>
      </c>
      <c r="S161" s="27">
        <f t="shared" si="15"/>
        <v>0</v>
      </c>
      <c r="T161" s="27"/>
      <c r="U161" s="27">
        <v>0</v>
      </c>
      <c r="V161" s="27">
        <v>0</v>
      </c>
      <c r="W161" s="27">
        <f t="shared" si="16"/>
        <v>0</v>
      </c>
      <c r="X161" s="28"/>
      <c r="Y161" s="27">
        <v>0</v>
      </c>
      <c r="Z161" s="27"/>
      <c r="AA161" s="27">
        <v>0</v>
      </c>
      <c r="AB161" s="27"/>
      <c r="AC161" s="56">
        <v>0</v>
      </c>
      <c r="AD161" s="28"/>
      <c r="AE161" s="27">
        <f t="shared" si="17"/>
        <v>0</v>
      </c>
      <c r="AF161" s="28"/>
      <c r="AG161" s="27">
        <f t="shared" si="18"/>
        <v>0</v>
      </c>
    </row>
    <row r="162" spans="1:33">
      <c r="A162" s="7" t="s">
        <v>44</v>
      </c>
      <c r="B162" s="5">
        <v>34166</v>
      </c>
      <c r="C162" s="5">
        <v>50700</v>
      </c>
      <c r="D162" s="7" t="s">
        <v>51</v>
      </c>
      <c r="F162" s="56">
        <v>6242044.9000000004</v>
      </c>
      <c r="G162" s="56">
        <v>608269.52</v>
      </c>
      <c r="H162" s="28"/>
      <c r="I162" s="27">
        <v>0</v>
      </c>
      <c r="J162" s="27">
        <v>0</v>
      </c>
      <c r="K162" s="27">
        <f t="shared" si="20"/>
        <v>6242044.9000000004</v>
      </c>
      <c r="L162" s="28"/>
      <c r="M162" s="27">
        <v>0</v>
      </c>
      <c r="N162" s="27">
        <v>0</v>
      </c>
      <c r="O162" s="27">
        <f t="shared" si="19"/>
        <v>6242044.9000000004</v>
      </c>
      <c r="P162" s="27"/>
      <c r="Q162" s="27">
        <v>0</v>
      </c>
      <c r="R162" s="27">
        <v>212229.53</v>
      </c>
      <c r="S162" s="27">
        <f t="shared" si="15"/>
        <v>820499.05</v>
      </c>
      <c r="T162" s="27"/>
      <c r="U162" s="27">
        <v>0</v>
      </c>
      <c r="V162" s="27">
        <v>212229.53</v>
      </c>
      <c r="W162" s="27">
        <f t="shared" si="16"/>
        <v>1032728.58</v>
      </c>
      <c r="X162" s="28"/>
      <c r="Y162" s="27">
        <v>-29.6</v>
      </c>
      <c r="Z162" s="27"/>
      <c r="AA162" s="27">
        <v>0</v>
      </c>
      <c r="AB162" s="27"/>
      <c r="AC162" s="56">
        <v>0</v>
      </c>
      <c r="AD162" s="28"/>
      <c r="AE162" s="27">
        <f t="shared" si="17"/>
        <v>1032698.98</v>
      </c>
      <c r="AF162" s="28"/>
      <c r="AG162" s="27">
        <f t="shared" si="18"/>
        <v>1032698.98</v>
      </c>
    </row>
    <row r="163" spans="1:33">
      <c r="A163" s="7" t="s">
        <v>44</v>
      </c>
      <c r="B163" s="5">
        <v>34466</v>
      </c>
      <c r="C163" s="5">
        <v>50700</v>
      </c>
      <c r="D163" s="7" t="s">
        <v>51</v>
      </c>
      <c r="F163" s="56">
        <v>75345223.170000002</v>
      </c>
      <c r="G163" s="56">
        <v>7998549.1100000003</v>
      </c>
      <c r="H163" s="28"/>
      <c r="I163" s="27">
        <v>0</v>
      </c>
      <c r="J163" s="27">
        <v>0</v>
      </c>
      <c r="K163" s="27">
        <f t="shared" si="20"/>
        <v>75345223.170000002</v>
      </c>
      <c r="L163" s="28"/>
      <c r="M163" s="27">
        <v>0</v>
      </c>
      <c r="N163" s="27">
        <v>0</v>
      </c>
      <c r="O163" s="27">
        <f t="shared" si="19"/>
        <v>75345223.170000002</v>
      </c>
      <c r="P163" s="27"/>
      <c r="Q163" s="27">
        <v>0</v>
      </c>
      <c r="R163" s="27">
        <v>2561737.59</v>
      </c>
      <c r="S163" s="27">
        <f t="shared" si="15"/>
        <v>10560286.699999999</v>
      </c>
      <c r="T163" s="27"/>
      <c r="U163" s="27">
        <v>0</v>
      </c>
      <c r="V163" s="27">
        <v>2561737.59</v>
      </c>
      <c r="W163" s="27">
        <f t="shared" si="16"/>
        <v>13122024.289999999</v>
      </c>
      <c r="X163" s="28"/>
      <c r="Y163" s="27">
        <v>-389.28</v>
      </c>
      <c r="Z163" s="27"/>
      <c r="AA163" s="27">
        <v>0</v>
      </c>
      <c r="AB163" s="27"/>
      <c r="AC163" s="56">
        <v>0</v>
      </c>
      <c r="AD163" s="28"/>
      <c r="AE163" s="27">
        <f t="shared" si="17"/>
        <v>13121635.01</v>
      </c>
      <c r="AF163" s="28"/>
      <c r="AG163" s="27">
        <f t="shared" si="18"/>
        <v>13121635.01</v>
      </c>
    </row>
    <row r="164" spans="1:33">
      <c r="A164" s="7" t="s">
        <v>44</v>
      </c>
      <c r="B164" s="5">
        <v>34566</v>
      </c>
      <c r="C164" s="5">
        <v>50700</v>
      </c>
      <c r="D164" s="7" t="s">
        <v>51</v>
      </c>
      <c r="F164" s="56">
        <v>15840878.869999999</v>
      </c>
      <c r="G164" s="56">
        <v>1106198.67</v>
      </c>
      <c r="H164" s="28"/>
      <c r="I164" s="27">
        <v>0</v>
      </c>
      <c r="J164" s="27">
        <v>0</v>
      </c>
      <c r="K164" s="27">
        <f t="shared" si="20"/>
        <v>15840878.869999999</v>
      </c>
      <c r="L164" s="28"/>
      <c r="M164" s="27">
        <v>0</v>
      </c>
      <c r="N164" s="27">
        <v>0</v>
      </c>
      <c r="O164" s="27">
        <f t="shared" si="19"/>
        <v>15840878.869999999</v>
      </c>
      <c r="P164" s="27"/>
      <c r="Q164" s="27">
        <v>0</v>
      </c>
      <c r="R164" s="27">
        <v>538589.88</v>
      </c>
      <c r="S164" s="27">
        <f t="shared" si="15"/>
        <v>1644788.55</v>
      </c>
      <c r="T164" s="27"/>
      <c r="U164" s="27">
        <v>0</v>
      </c>
      <c r="V164" s="27">
        <v>538589.88</v>
      </c>
      <c r="W164" s="27">
        <f t="shared" si="16"/>
        <v>2183378.4300000002</v>
      </c>
      <c r="X164" s="28"/>
      <c r="Y164" s="27">
        <v>-53.83</v>
      </c>
      <c r="Z164" s="27"/>
      <c r="AA164" s="27">
        <v>0</v>
      </c>
      <c r="AB164" s="27"/>
      <c r="AC164" s="56">
        <v>0</v>
      </c>
      <c r="AD164" s="28"/>
      <c r="AE164" s="27">
        <f t="shared" si="17"/>
        <v>2183324.6</v>
      </c>
      <c r="AF164" s="28"/>
      <c r="AG164" s="27">
        <f t="shared" si="18"/>
        <v>2183324.6</v>
      </c>
    </row>
    <row r="165" spans="1:33">
      <c r="A165" s="7" t="s">
        <v>44</v>
      </c>
      <c r="B165" s="5">
        <v>34666</v>
      </c>
      <c r="C165" s="5">
        <v>50700</v>
      </c>
      <c r="D165" s="7" t="s">
        <v>51</v>
      </c>
      <c r="F165" s="56">
        <v>64881.13</v>
      </c>
      <c r="G165" s="56">
        <v>1087.3700000000001</v>
      </c>
      <c r="H165" s="28"/>
      <c r="I165" s="27">
        <v>0</v>
      </c>
      <c r="J165" s="27">
        <v>0</v>
      </c>
      <c r="K165" s="27">
        <f t="shared" si="20"/>
        <v>64881.13</v>
      </c>
      <c r="L165" s="28"/>
      <c r="M165" s="27">
        <v>0</v>
      </c>
      <c r="N165" s="27">
        <v>0</v>
      </c>
      <c r="O165" s="27">
        <f t="shared" si="19"/>
        <v>64881.13</v>
      </c>
      <c r="P165" s="27"/>
      <c r="Q165" s="27">
        <v>0</v>
      </c>
      <c r="R165" s="27">
        <v>2205.96</v>
      </c>
      <c r="S165" s="27">
        <f t="shared" si="15"/>
        <v>3293.33</v>
      </c>
      <c r="T165" s="27"/>
      <c r="U165" s="27">
        <v>0</v>
      </c>
      <c r="V165" s="27">
        <v>2205.96</v>
      </c>
      <c r="W165" s="27">
        <f t="shared" si="16"/>
        <v>5499.29</v>
      </c>
      <c r="X165" s="28"/>
      <c r="Y165" s="27">
        <v>-0.05</v>
      </c>
      <c r="Z165" s="27"/>
      <c r="AA165" s="27">
        <v>0</v>
      </c>
      <c r="AB165" s="27"/>
      <c r="AC165" s="56">
        <v>0</v>
      </c>
      <c r="AD165" s="28"/>
      <c r="AE165" s="27">
        <f t="shared" si="17"/>
        <v>5499.24</v>
      </c>
      <c r="AF165" s="28"/>
      <c r="AG165" s="27">
        <f t="shared" si="18"/>
        <v>5499.24</v>
      </c>
    </row>
    <row r="166" spans="1:33">
      <c r="A166" s="7" t="s">
        <v>44</v>
      </c>
      <c r="B166" s="5">
        <v>34166</v>
      </c>
      <c r="C166" s="5">
        <v>50800</v>
      </c>
      <c r="D166" s="7" t="s">
        <v>52</v>
      </c>
      <c r="F166" s="56">
        <v>8690697.1300000008</v>
      </c>
      <c r="G166" s="56">
        <v>411258.14</v>
      </c>
      <c r="H166" s="28"/>
      <c r="I166" s="27">
        <v>0</v>
      </c>
      <c r="J166" s="27">
        <v>0</v>
      </c>
      <c r="K166" s="27">
        <f t="shared" si="20"/>
        <v>8690697.1300000008</v>
      </c>
      <c r="L166" s="28"/>
      <c r="M166" s="27">
        <v>0</v>
      </c>
      <c r="N166" s="27">
        <v>0</v>
      </c>
      <c r="O166" s="27">
        <f t="shared" si="19"/>
        <v>8690697.1300000008</v>
      </c>
      <c r="P166" s="27"/>
      <c r="Q166" s="27">
        <v>0</v>
      </c>
      <c r="R166" s="27">
        <v>291138.34999999998</v>
      </c>
      <c r="S166" s="27">
        <f t="shared" si="15"/>
        <v>702396.49</v>
      </c>
      <c r="T166" s="27"/>
      <c r="U166" s="27">
        <v>0</v>
      </c>
      <c r="V166" s="27">
        <v>291138.34999999998</v>
      </c>
      <c r="W166" s="27">
        <f t="shared" si="16"/>
        <v>993534.84</v>
      </c>
      <c r="X166" s="28"/>
      <c r="Y166" s="27">
        <v>-390.37</v>
      </c>
      <c r="Z166" s="27"/>
      <c r="AA166" s="27">
        <v>0</v>
      </c>
      <c r="AB166" s="27"/>
      <c r="AC166" s="56">
        <v>0</v>
      </c>
      <c r="AD166" s="28"/>
      <c r="AE166" s="27">
        <f t="shared" si="17"/>
        <v>993144.47</v>
      </c>
      <c r="AF166" s="28"/>
      <c r="AG166" s="27">
        <f t="shared" si="18"/>
        <v>993144.47</v>
      </c>
    </row>
    <row r="167" spans="1:33">
      <c r="A167" s="7" t="s">
        <v>44</v>
      </c>
      <c r="B167" s="5">
        <v>34466</v>
      </c>
      <c r="C167" s="5">
        <v>50800</v>
      </c>
      <c r="D167" s="7" t="s">
        <v>52</v>
      </c>
      <c r="F167" s="56">
        <v>87196878.109999999</v>
      </c>
      <c r="G167" s="56">
        <v>8085518.8200000003</v>
      </c>
      <c r="H167" s="28"/>
      <c r="I167" s="27">
        <v>0</v>
      </c>
      <c r="J167" s="27">
        <v>0</v>
      </c>
      <c r="K167" s="27">
        <f t="shared" si="20"/>
        <v>87196878.109999999</v>
      </c>
      <c r="L167" s="28"/>
      <c r="M167" s="27">
        <v>0</v>
      </c>
      <c r="N167" s="27">
        <v>0</v>
      </c>
      <c r="O167" s="27">
        <f t="shared" si="19"/>
        <v>87196878.109999999</v>
      </c>
      <c r="P167" s="27"/>
      <c r="Q167" s="27">
        <v>0</v>
      </c>
      <c r="R167" s="27">
        <v>2929815.1</v>
      </c>
      <c r="S167" s="27">
        <f t="shared" si="15"/>
        <v>11015333.92</v>
      </c>
      <c r="T167" s="27"/>
      <c r="U167" s="27">
        <v>0</v>
      </c>
      <c r="V167" s="27">
        <v>2929815.1</v>
      </c>
      <c r="W167" s="27">
        <f t="shared" si="16"/>
        <v>13945149.02</v>
      </c>
      <c r="X167" s="28"/>
      <c r="Y167" s="27">
        <v>-7674.89</v>
      </c>
      <c r="Z167" s="27"/>
      <c r="AA167" s="27">
        <v>0</v>
      </c>
      <c r="AB167" s="27"/>
      <c r="AC167" s="56">
        <v>0</v>
      </c>
      <c r="AD167" s="28"/>
      <c r="AE167" s="27">
        <f t="shared" si="17"/>
        <v>13937474.129999999</v>
      </c>
      <c r="AF167" s="28"/>
      <c r="AG167" s="27">
        <f t="shared" si="18"/>
        <v>13937474.129999999</v>
      </c>
    </row>
    <row r="168" spans="1:33">
      <c r="A168" s="7" t="s">
        <v>44</v>
      </c>
      <c r="B168" s="5">
        <v>34566</v>
      </c>
      <c r="C168" s="5">
        <v>50800</v>
      </c>
      <c r="D168" s="7" t="s">
        <v>52</v>
      </c>
      <c r="F168" s="56">
        <v>8985123.8900000006</v>
      </c>
      <c r="G168" s="56">
        <v>818662.59</v>
      </c>
      <c r="H168" s="28"/>
      <c r="I168" s="27">
        <v>0</v>
      </c>
      <c r="J168" s="27">
        <v>0</v>
      </c>
      <c r="K168" s="27">
        <f t="shared" si="20"/>
        <v>8985123.8900000006</v>
      </c>
      <c r="L168" s="28"/>
      <c r="M168" s="27">
        <v>0</v>
      </c>
      <c r="N168" s="27">
        <v>0</v>
      </c>
      <c r="O168" s="27">
        <f t="shared" si="19"/>
        <v>8985123.8900000006</v>
      </c>
      <c r="P168" s="27"/>
      <c r="Q168" s="27">
        <v>0</v>
      </c>
      <c r="R168" s="27">
        <v>301001.65000000002</v>
      </c>
      <c r="S168" s="27">
        <f t="shared" si="15"/>
        <v>1119664.24</v>
      </c>
      <c r="T168" s="27"/>
      <c r="U168" s="27">
        <v>0</v>
      </c>
      <c r="V168" s="27">
        <v>301001.65000000002</v>
      </c>
      <c r="W168" s="27">
        <f t="shared" si="16"/>
        <v>1420665.89</v>
      </c>
      <c r="X168" s="28"/>
      <c r="Y168" s="27">
        <v>-777.09</v>
      </c>
      <c r="Z168" s="27"/>
      <c r="AA168" s="27">
        <v>0</v>
      </c>
      <c r="AB168" s="27"/>
      <c r="AC168" s="56">
        <v>0</v>
      </c>
      <c r="AD168" s="28"/>
      <c r="AE168" s="27">
        <f t="shared" si="17"/>
        <v>1419888.7999999998</v>
      </c>
      <c r="AF168" s="28"/>
      <c r="AG168" s="27">
        <f t="shared" si="18"/>
        <v>1419888.7999999998</v>
      </c>
    </row>
    <row r="169" spans="1:33">
      <c r="A169" s="7" t="s">
        <v>44</v>
      </c>
      <c r="B169" s="5">
        <v>34666</v>
      </c>
      <c r="C169" s="5">
        <v>50800</v>
      </c>
      <c r="D169" s="7" t="s">
        <v>52</v>
      </c>
      <c r="F169" s="56">
        <v>10573.15</v>
      </c>
      <c r="G169" s="56">
        <v>676.98</v>
      </c>
      <c r="H169" s="28"/>
      <c r="I169" s="27">
        <v>0</v>
      </c>
      <c r="J169" s="27">
        <v>0</v>
      </c>
      <c r="K169" s="27">
        <f t="shared" si="20"/>
        <v>10573.15</v>
      </c>
      <c r="L169" s="28"/>
      <c r="M169" s="27">
        <v>0</v>
      </c>
      <c r="N169" s="27">
        <v>0</v>
      </c>
      <c r="O169" s="27">
        <f t="shared" si="19"/>
        <v>10573.15</v>
      </c>
      <c r="P169" s="27"/>
      <c r="Q169" s="27">
        <v>0</v>
      </c>
      <c r="R169" s="27">
        <v>354.2</v>
      </c>
      <c r="S169" s="27">
        <f t="shared" si="15"/>
        <v>1031.18</v>
      </c>
      <c r="T169" s="27"/>
      <c r="U169" s="27">
        <v>0</v>
      </c>
      <c r="V169" s="27">
        <v>354.2</v>
      </c>
      <c r="W169" s="27">
        <f t="shared" si="16"/>
        <v>1385.38</v>
      </c>
      <c r="X169" s="28"/>
      <c r="Y169" s="27">
        <v>-0.65</v>
      </c>
      <c r="Z169" s="27"/>
      <c r="AA169" s="27">
        <v>0</v>
      </c>
      <c r="AB169" s="27"/>
      <c r="AC169" s="56">
        <v>0</v>
      </c>
      <c r="AD169" s="28"/>
      <c r="AE169" s="27">
        <f t="shared" si="17"/>
        <v>1384.73</v>
      </c>
      <c r="AF169" s="28"/>
      <c r="AG169" s="27">
        <f t="shared" si="18"/>
        <v>1384.73</v>
      </c>
    </row>
    <row r="170" spans="1:33">
      <c r="A170" s="7" t="s">
        <v>44</v>
      </c>
      <c r="B170" s="5">
        <v>34166</v>
      </c>
      <c r="C170" s="5">
        <v>50900</v>
      </c>
      <c r="D170" s="7" t="s">
        <v>53</v>
      </c>
      <c r="F170" s="56">
        <v>6931894.0899999999</v>
      </c>
      <c r="G170" s="56">
        <v>500135.21</v>
      </c>
      <c r="H170" s="28"/>
      <c r="I170" s="27">
        <v>0</v>
      </c>
      <c r="J170" s="27">
        <v>0</v>
      </c>
      <c r="K170" s="27">
        <f t="shared" si="20"/>
        <v>6931894.0899999999</v>
      </c>
      <c r="L170" s="28"/>
      <c r="M170" s="27">
        <v>0</v>
      </c>
      <c r="N170" s="27">
        <v>0</v>
      </c>
      <c r="O170" s="27">
        <f t="shared" si="19"/>
        <v>6931894.0899999999</v>
      </c>
      <c r="P170" s="27"/>
      <c r="Q170" s="27">
        <v>0</v>
      </c>
      <c r="R170" s="27">
        <v>234991.21</v>
      </c>
      <c r="S170" s="27">
        <f t="shared" si="15"/>
        <v>735126.42</v>
      </c>
      <c r="T170" s="27"/>
      <c r="U170" s="27">
        <v>0</v>
      </c>
      <c r="V170" s="27">
        <v>234991.21</v>
      </c>
      <c r="W170" s="27">
        <f t="shared" si="16"/>
        <v>970117.63</v>
      </c>
      <c r="X170" s="28"/>
      <c r="Y170" s="27">
        <v>-19.07</v>
      </c>
      <c r="Z170" s="27"/>
      <c r="AA170" s="27">
        <v>0</v>
      </c>
      <c r="AB170" s="27"/>
      <c r="AC170" s="56">
        <v>0</v>
      </c>
      <c r="AD170" s="28"/>
      <c r="AE170" s="27">
        <f t="shared" si="17"/>
        <v>970098.56</v>
      </c>
      <c r="AF170" s="28"/>
      <c r="AG170" s="27">
        <f t="shared" si="18"/>
        <v>970098.56</v>
      </c>
    </row>
    <row r="171" spans="1:33">
      <c r="A171" s="7" t="s">
        <v>44</v>
      </c>
      <c r="B171" s="5">
        <v>34466</v>
      </c>
      <c r="C171" s="5">
        <v>50900</v>
      </c>
      <c r="D171" s="7" t="s">
        <v>53</v>
      </c>
      <c r="F171" s="56">
        <v>83728381.620000005</v>
      </c>
      <c r="G171" s="56">
        <v>2805658.18</v>
      </c>
      <c r="H171" s="28"/>
      <c r="I171" s="27">
        <v>0</v>
      </c>
      <c r="J171" s="27">
        <v>0</v>
      </c>
      <c r="K171" s="27">
        <f t="shared" si="20"/>
        <v>83728381.620000005</v>
      </c>
      <c r="L171" s="28"/>
      <c r="M171" s="27">
        <v>0</v>
      </c>
      <c r="N171" s="27">
        <v>0</v>
      </c>
      <c r="O171" s="27">
        <f t="shared" si="19"/>
        <v>83728381.620000005</v>
      </c>
      <c r="P171" s="27"/>
      <c r="Q171" s="27">
        <v>0</v>
      </c>
      <c r="R171" s="27">
        <v>2838392.14</v>
      </c>
      <c r="S171" s="27">
        <f t="shared" si="15"/>
        <v>5644050.3200000003</v>
      </c>
      <c r="T171" s="27"/>
      <c r="U171" s="27">
        <v>0</v>
      </c>
      <c r="V171" s="27">
        <v>2838392.14</v>
      </c>
      <c r="W171" s="27">
        <f t="shared" si="16"/>
        <v>8482442.4600000009</v>
      </c>
      <c r="X171" s="28"/>
      <c r="Y171" s="27">
        <v>-106.96</v>
      </c>
      <c r="Z171" s="27"/>
      <c r="AA171" s="27">
        <v>0</v>
      </c>
      <c r="AB171" s="27"/>
      <c r="AC171" s="56">
        <v>0</v>
      </c>
      <c r="AD171" s="28"/>
      <c r="AE171" s="27">
        <f t="shared" si="17"/>
        <v>8482335.5</v>
      </c>
      <c r="AF171" s="28"/>
      <c r="AG171" s="27">
        <f t="shared" si="18"/>
        <v>8482335.5</v>
      </c>
    </row>
    <row r="172" spans="1:33">
      <c r="A172" s="7" t="s">
        <v>44</v>
      </c>
      <c r="B172" s="5">
        <v>34566</v>
      </c>
      <c r="C172" s="5">
        <v>50900</v>
      </c>
      <c r="D172" s="7" t="s">
        <v>53</v>
      </c>
      <c r="F172" s="56">
        <v>7251594.7699999996</v>
      </c>
      <c r="G172" s="56">
        <v>521780.99</v>
      </c>
      <c r="H172" s="28"/>
      <c r="I172" s="27">
        <v>0</v>
      </c>
      <c r="J172" s="27">
        <v>0</v>
      </c>
      <c r="K172" s="27">
        <f t="shared" si="20"/>
        <v>7251594.7699999996</v>
      </c>
      <c r="L172" s="28"/>
      <c r="M172" s="27">
        <v>0</v>
      </c>
      <c r="N172" s="27">
        <v>0</v>
      </c>
      <c r="O172" s="27">
        <f t="shared" si="19"/>
        <v>7251594.7699999996</v>
      </c>
      <c r="P172" s="27"/>
      <c r="Q172" s="27">
        <v>0</v>
      </c>
      <c r="R172" s="27">
        <v>245829.06</v>
      </c>
      <c r="S172" s="27">
        <f t="shared" si="15"/>
        <v>767610.05</v>
      </c>
      <c r="T172" s="27"/>
      <c r="U172" s="27">
        <v>0</v>
      </c>
      <c r="V172" s="27">
        <v>245829.06</v>
      </c>
      <c r="W172" s="27">
        <f t="shared" si="16"/>
        <v>1013439.11</v>
      </c>
      <c r="X172" s="28"/>
      <c r="Y172" s="27">
        <v>-19.89</v>
      </c>
      <c r="Z172" s="27"/>
      <c r="AA172" s="27">
        <v>0</v>
      </c>
      <c r="AB172" s="27"/>
      <c r="AC172" s="56">
        <v>0</v>
      </c>
      <c r="AD172" s="28"/>
      <c r="AE172" s="27">
        <f t="shared" si="17"/>
        <v>1013419.22</v>
      </c>
      <c r="AF172" s="28"/>
      <c r="AG172" s="27">
        <f t="shared" si="18"/>
        <v>1013419.22</v>
      </c>
    </row>
    <row r="173" spans="1:33">
      <c r="A173" s="7" t="s">
        <v>44</v>
      </c>
      <c r="B173" s="5">
        <v>34666</v>
      </c>
      <c r="C173" s="5">
        <v>50900</v>
      </c>
      <c r="D173" s="7" t="s">
        <v>53</v>
      </c>
      <c r="F173" s="56">
        <v>0</v>
      </c>
      <c r="G173" s="56">
        <v>0</v>
      </c>
      <c r="H173" s="28"/>
      <c r="I173" s="27">
        <v>0</v>
      </c>
      <c r="J173" s="27">
        <v>0</v>
      </c>
      <c r="K173" s="27">
        <f t="shared" si="20"/>
        <v>0</v>
      </c>
      <c r="L173" s="28"/>
      <c r="M173" s="27">
        <v>0</v>
      </c>
      <c r="N173" s="27">
        <v>0</v>
      </c>
      <c r="O173" s="27">
        <f t="shared" si="19"/>
        <v>0</v>
      </c>
      <c r="P173" s="27"/>
      <c r="Q173" s="27">
        <v>0</v>
      </c>
      <c r="R173" s="27">
        <v>0</v>
      </c>
      <c r="S173" s="27">
        <f t="shared" si="15"/>
        <v>0</v>
      </c>
      <c r="T173" s="27"/>
      <c r="U173" s="27">
        <v>0</v>
      </c>
      <c r="V173" s="27">
        <v>0</v>
      </c>
      <c r="W173" s="27">
        <f t="shared" si="16"/>
        <v>0</v>
      </c>
      <c r="X173" s="28"/>
      <c r="Y173" s="27">
        <v>0</v>
      </c>
      <c r="Z173" s="27"/>
      <c r="AA173" s="27">
        <v>0</v>
      </c>
      <c r="AB173" s="27"/>
      <c r="AC173" s="56">
        <v>0</v>
      </c>
      <c r="AD173" s="28"/>
      <c r="AE173" s="27">
        <f t="shared" si="17"/>
        <v>0</v>
      </c>
      <c r="AF173" s="28"/>
      <c r="AG173" s="27">
        <f t="shared" si="18"/>
        <v>0</v>
      </c>
    </row>
    <row r="174" spans="1:33">
      <c r="A174" s="7" t="s">
        <v>44</v>
      </c>
      <c r="B174" s="5">
        <v>34166</v>
      </c>
      <c r="C174" s="5">
        <v>51000</v>
      </c>
      <c r="D174" s="7" t="s">
        <v>54</v>
      </c>
      <c r="F174" s="56">
        <v>10043404.4</v>
      </c>
      <c r="G174" s="56">
        <v>786252.32000000007</v>
      </c>
      <c r="H174" s="28"/>
      <c r="I174" s="27">
        <v>0</v>
      </c>
      <c r="J174" s="27">
        <v>0</v>
      </c>
      <c r="K174" s="27">
        <f t="shared" si="20"/>
        <v>10043404.4</v>
      </c>
      <c r="L174" s="28"/>
      <c r="M174" s="27">
        <v>0</v>
      </c>
      <c r="N174" s="27">
        <v>0</v>
      </c>
      <c r="O174" s="27">
        <f t="shared" si="19"/>
        <v>10043404.4</v>
      </c>
      <c r="P174" s="27"/>
      <c r="Q174" s="27">
        <v>0</v>
      </c>
      <c r="R174" s="27">
        <v>334445.37</v>
      </c>
      <c r="S174" s="27">
        <f t="shared" si="15"/>
        <v>1120697.69</v>
      </c>
      <c r="T174" s="27"/>
      <c r="U174" s="27">
        <v>0</v>
      </c>
      <c r="V174" s="27">
        <v>334445.37</v>
      </c>
      <c r="W174" s="27">
        <f t="shared" si="16"/>
        <v>1455143.06</v>
      </c>
      <c r="X174" s="28"/>
      <c r="Y174" s="27">
        <v>-29.97</v>
      </c>
      <c r="Z174" s="27"/>
      <c r="AA174" s="27">
        <v>0</v>
      </c>
      <c r="AB174" s="27"/>
      <c r="AC174" s="56">
        <v>0</v>
      </c>
      <c r="AD174" s="28"/>
      <c r="AE174" s="27">
        <f t="shared" si="17"/>
        <v>1455113.09</v>
      </c>
      <c r="AF174" s="28"/>
      <c r="AG174" s="27">
        <f t="shared" si="18"/>
        <v>1455113.09</v>
      </c>
    </row>
    <row r="175" spans="1:33">
      <c r="A175" s="7" t="s">
        <v>44</v>
      </c>
      <c r="B175" s="5">
        <v>34466</v>
      </c>
      <c r="C175" s="5">
        <v>51000</v>
      </c>
      <c r="D175" s="7" t="s">
        <v>54</v>
      </c>
      <c r="F175" s="56">
        <v>84537374.359999999</v>
      </c>
      <c r="G175" s="56">
        <v>4603011.8</v>
      </c>
      <c r="H175" s="28"/>
      <c r="I175" s="27">
        <v>0</v>
      </c>
      <c r="J175" s="27">
        <v>0</v>
      </c>
      <c r="K175" s="27">
        <f t="shared" si="20"/>
        <v>84537374.359999999</v>
      </c>
      <c r="L175" s="28"/>
      <c r="M175" s="27">
        <v>0</v>
      </c>
      <c r="N175" s="27">
        <v>0</v>
      </c>
      <c r="O175" s="27">
        <f t="shared" si="19"/>
        <v>84537374.359999999</v>
      </c>
      <c r="P175" s="27"/>
      <c r="Q175" s="27">
        <v>0</v>
      </c>
      <c r="R175" s="27">
        <v>2815094.57</v>
      </c>
      <c r="S175" s="27">
        <f t="shared" si="15"/>
        <v>7418106.3700000001</v>
      </c>
      <c r="T175" s="27"/>
      <c r="U175" s="27">
        <v>0</v>
      </c>
      <c r="V175" s="27">
        <v>2815094.57</v>
      </c>
      <c r="W175" s="27">
        <f t="shared" si="16"/>
        <v>10233200.939999999</v>
      </c>
      <c r="X175" s="28"/>
      <c r="Y175" s="27">
        <v>-175.48</v>
      </c>
      <c r="Z175" s="27"/>
      <c r="AA175" s="27">
        <v>0</v>
      </c>
      <c r="AB175" s="27"/>
      <c r="AC175" s="56">
        <v>0</v>
      </c>
      <c r="AD175" s="28"/>
      <c r="AE175" s="27">
        <f t="shared" si="17"/>
        <v>10233025.459999999</v>
      </c>
      <c r="AF175" s="28"/>
      <c r="AG175" s="27">
        <f t="shared" si="18"/>
        <v>10233025.459999999</v>
      </c>
    </row>
    <row r="176" spans="1:33">
      <c r="A176" s="7" t="s">
        <v>44</v>
      </c>
      <c r="B176" s="5">
        <v>34566</v>
      </c>
      <c r="C176" s="5">
        <v>51000</v>
      </c>
      <c r="D176" s="7" t="s">
        <v>54</v>
      </c>
      <c r="F176" s="56">
        <v>8805821.9100000001</v>
      </c>
      <c r="G176" s="56">
        <v>689367.67</v>
      </c>
      <c r="H176" s="28"/>
      <c r="I176" s="27">
        <v>0</v>
      </c>
      <c r="J176" s="27">
        <v>0</v>
      </c>
      <c r="K176" s="27">
        <f t="shared" si="20"/>
        <v>8805821.9100000001</v>
      </c>
      <c r="L176" s="28"/>
      <c r="M176" s="27">
        <v>0</v>
      </c>
      <c r="N176" s="27">
        <v>0</v>
      </c>
      <c r="O176" s="27">
        <f t="shared" si="19"/>
        <v>8805821.9100000001</v>
      </c>
      <c r="P176" s="27"/>
      <c r="Q176" s="27">
        <v>0</v>
      </c>
      <c r="R176" s="27">
        <v>293233.87</v>
      </c>
      <c r="S176" s="27">
        <f t="shared" si="15"/>
        <v>982601.54</v>
      </c>
      <c r="T176" s="27"/>
      <c r="U176" s="27">
        <v>0</v>
      </c>
      <c r="V176" s="27">
        <v>293233.87</v>
      </c>
      <c r="W176" s="27">
        <f t="shared" si="16"/>
        <v>1275835.4099999999</v>
      </c>
      <c r="X176" s="28"/>
      <c r="Y176" s="27">
        <v>-26.28</v>
      </c>
      <c r="Z176" s="27"/>
      <c r="AA176" s="27">
        <v>0</v>
      </c>
      <c r="AB176" s="27"/>
      <c r="AC176" s="56">
        <v>0</v>
      </c>
      <c r="AD176" s="28"/>
      <c r="AE176" s="27">
        <f t="shared" si="17"/>
        <v>1275809.1299999999</v>
      </c>
      <c r="AF176" s="28"/>
      <c r="AG176" s="27">
        <f t="shared" si="18"/>
        <v>1275809.1299999999</v>
      </c>
    </row>
    <row r="177" spans="1:33">
      <c r="A177" s="7" t="s">
        <v>44</v>
      </c>
      <c r="B177" s="5">
        <v>34666</v>
      </c>
      <c r="C177" s="5">
        <v>51000</v>
      </c>
      <c r="D177" s="7" t="s">
        <v>54</v>
      </c>
      <c r="F177" s="56">
        <v>0</v>
      </c>
      <c r="G177" s="56">
        <v>0</v>
      </c>
      <c r="H177" s="28"/>
      <c r="I177" s="27">
        <v>0</v>
      </c>
      <c r="J177" s="27">
        <v>0</v>
      </c>
      <c r="K177" s="27">
        <f t="shared" si="20"/>
        <v>0</v>
      </c>
      <c r="L177" s="28"/>
      <c r="M177" s="27">
        <v>0</v>
      </c>
      <c r="N177" s="27">
        <v>0</v>
      </c>
      <c r="O177" s="27">
        <f t="shared" si="19"/>
        <v>0</v>
      </c>
      <c r="P177" s="27"/>
      <c r="Q177" s="27">
        <v>0</v>
      </c>
      <c r="R177" s="27">
        <v>0</v>
      </c>
      <c r="S177" s="27">
        <f t="shared" si="15"/>
        <v>0</v>
      </c>
      <c r="T177" s="27"/>
      <c r="U177" s="27">
        <v>0</v>
      </c>
      <c r="V177" s="27">
        <v>0</v>
      </c>
      <c r="W177" s="27">
        <f t="shared" si="16"/>
        <v>0</v>
      </c>
      <c r="X177" s="28"/>
      <c r="Y177" s="27">
        <v>0</v>
      </c>
      <c r="Z177" s="27"/>
      <c r="AA177" s="27">
        <v>0</v>
      </c>
      <c r="AB177" s="27"/>
      <c r="AC177" s="56">
        <v>0</v>
      </c>
      <c r="AD177" s="28"/>
      <c r="AE177" s="27">
        <f t="shared" si="17"/>
        <v>0</v>
      </c>
      <c r="AF177" s="28"/>
      <c r="AG177" s="27">
        <f t="shared" si="18"/>
        <v>0</v>
      </c>
    </row>
    <row r="178" spans="1:33">
      <c r="A178" s="7" t="s">
        <v>44</v>
      </c>
      <c r="B178" s="5">
        <v>34166</v>
      </c>
      <c r="C178" s="5">
        <v>51100</v>
      </c>
      <c r="D178" s="7" t="s">
        <v>55</v>
      </c>
      <c r="F178" s="56">
        <v>7305874.1399999997</v>
      </c>
      <c r="G178" s="56">
        <v>594338.26</v>
      </c>
      <c r="H178" s="28"/>
      <c r="I178" s="27">
        <v>0</v>
      </c>
      <c r="J178" s="27">
        <v>0</v>
      </c>
      <c r="K178" s="27">
        <f t="shared" si="20"/>
        <v>7305874.1399999997</v>
      </c>
      <c r="L178" s="28"/>
      <c r="M178" s="27">
        <v>0</v>
      </c>
      <c r="N178" s="27">
        <v>0</v>
      </c>
      <c r="O178" s="27">
        <f t="shared" si="19"/>
        <v>7305874.1399999997</v>
      </c>
      <c r="P178" s="27"/>
      <c r="Q178" s="27">
        <v>0</v>
      </c>
      <c r="R178" s="27">
        <v>243285.61</v>
      </c>
      <c r="S178" s="27">
        <f t="shared" si="15"/>
        <v>837623.87</v>
      </c>
      <c r="T178" s="27"/>
      <c r="U178" s="27">
        <v>0</v>
      </c>
      <c r="V178" s="27">
        <v>243285.61</v>
      </c>
      <c r="W178" s="27">
        <f t="shared" si="16"/>
        <v>1080909.48</v>
      </c>
      <c r="X178" s="28"/>
      <c r="Y178" s="27">
        <v>-22.66</v>
      </c>
      <c r="Z178" s="27"/>
      <c r="AA178" s="27">
        <v>0</v>
      </c>
      <c r="AB178" s="27"/>
      <c r="AC178" s="56">
        <v>0</v>
      </c>
      <c r="AD178" s="28"/>
      <c r="AE178" s="27">
        <f t="shared" si="17"/>
        <v>1080886.82</v>
      </c>
      <c r="AF178" s="28"/>
      <c r="AG178" s="27">
        <f t="shared" si="18"/>
        <v>1080886.82</v>
      </c>
    </row>
    <row r="179" spans="1:33">
      <c r="A179" s="7" t="s">
        <v>44</v>
      </c>
      <c r="B179" s="5">
        <v>34466</v>
      </c>
      <c r="C179" s="5">
        <v>51100</v>
      </c>
      <c r="D179" s="7" t="s">
        <v>55</v>
      </c>
      <c r="F179" s="56">
        <v>67787978.359999999</v>
      </c>
      <c r="G179" s="56">
        <v>2570118.48</v>
      </c>
      <c r="H179" s="28"/>
      <c r="I179" s="27">
        <v>0</v>
      </c>
      <c r="J179" s="27">
        <v>0</v>
      </c>
      <c r="K179" s="27">
        <f t="shared" si="20"/>
        <v>67787978.359999999</v>
      </c>
      <c r="L179" s="28"/>
      <c r="M179" s="27">
        <v>0</v>
      </c>
      <c r="N179" s="27">
        <v>0</v>
      </c>
      <c r="O179" s="27">
        <f t="shared" si="19"/>
        <v>67787978.359999999</v>
      </c>
      <c r="P179" s="27"/>
      <c r="Q179" s="27">
        <v>0</v>
      </c>
      <c r="R179" s="27">
        <v>2257339.6800000002</v>
      </c>
      <c r="S179" s="27">
        <f t="shared" si="15"/>
        <v>4827458.16</v>
      </c>
      <c r="T179" s="27"/>
      <c r="U179" s="27">
        <v>0</v>
      </c>
      <c r="V179" s="27">
        <v>2257339.6800000002</v>
      </c>
      <c r="W179" s="27">
        <f t="shared" si="16"/>
        <v>7084797.8399999999</v>
      </c>
      <c r="X179" s="28"/>
      <c r="Y179" s="27">
        <v>-97.98</v>
      </c>
      <c r="Z179" s="27"/>
      <c r="AA179" s="27">
        <v>0</v>
      </c>
      <c r="AB179" s="27"/>
      <c r="AC179" s="56">
        <v>0</v>
      </c>
      <c r="AD179" s="28"/>
      <c r="AE179" s="27">
        <f t="shared" si="17"/>
        <v>7084699.8599999994</v>
      </c>
      <c r="AF179" s="28"/>
      <c r="AG179" s="27">
        <f t="shared" si="18"/>
        <v>7084699.8599999994</v>
      </c>
    </row>
    <row r="180" spans="1:33">
      <c r="A180" s="7" t="s">
        <v>44</v>
      </c>
      <c r="B180" s="5">
        <v>34566</v>
      </c>
      <c r="C180" s="5">
        <v>51100</v>
      </c>
      <c r="D180" s="7" t="s">
        <v>55</v>
      </c>
      <c r="F180" s="56">
        <v>19089172.670000002</v>
      </c>
      <c r="G180" s="56">
        <v>1552918.23</v>
      </c>
      <c r="H180" s="28"/>
      <c r="I180" s="27">
        <v>0</v>
      </c>
      <c r="J180" s="27">
        <v>0</v>
      </c>
      <c r="K180" s="27">
        <f t="shared" si="20"/>
        <v>19089172.670000002</v>
      </c>
      <c r="L180" s="28"/>
      <c r="M180" s="27">
        <v>0</v>
      </c>
      <c r="N180" s="27">
        <v>0</v>
      </c>
      <c r="O180" s="27">
        <f t="shared" si="19"/>
        <v>19089172.670000002</v>
      </c>
      <c r="P180" s="27"/>
      <c r="Q180" s="27">
        <v>0</v>
      </c>
      <c r="R180" s="27">
        <v>635669.44999999995</v>
      </c>
      <c r="S180" s="27">
        <f t="shared" si="15"/>
        <v>2188587.6800000002</v>
      </c>
      <c r="T180" s="27"/>
      <c r="U180" s="27">
        <v>0</v>
      </c>
      <c r="V180" s="27">
        <v>635669.44999999995</v>
      </c>
      <c r="W180" s="27">
        <f t="shared" si="16"/>
        <v>2824257.13</v>
      </c>
      <c r="X180" s="28"/>
      <c r="Y180" s="27">
        <v>-59.2</v>
      </c>
      <c r="Z180" s="27"/>
      <c r="AA180" s="27">
        <v>0</v>
      </c>
      <c r="AB180" s="27"/>
      <c r="AC180" s="56">
        <v>0</v>
      </c>
      <c r="AD180" s="28"/>
      <c r="AE180" s="27">
        <f t="shared" si="17"/>
        <v>2824197.9299999997</v>
      </c>
      <c r="AF180" s="28"/>
      <c r="AG180" s="27">
        <f t="shared" si="18"/>
        <v>2824197.9299999997</v>
      </c>
    </row>
    <row r="181" spans="1:33">
      <c r="A181" s="7" t="s">
        <v>44</v>
      </c>
      <c r="B181" s="5">
        <v>34666</v>
      </c>
      <c r="C181" s="5">
        <v>51100</v>
      </c>
      <c r="D181" s="7" t="s">
        <v>55</v>
      </c>
      <c r="F181" s="56">
        <v>0</v>
      </c>
      <c r="G181" s="56">
        <v>0</v>
      </c>
      <c r="H181" s="28"/>
      <c r="I181" s="27">
        <v>0</v>
      </c>
      <c r="J181" s="27">
        <v>0</v>
      </c>
      <c r="K181" s="27">
        <f t="shared" si="20"/>
        <v>0</v>
      </c>
      <c r="L181" s="28"/>
      <c r="M181" s="27">
        <v>0</v>
      </c>
      <c r="N181" s="27">
        <v>0</v>
      </c>
      <c r="O181" s="27">
        <f t="shared" si="19"/>
        <v>0</v>
      </c>
      <c r="P181" s="27"/>
      <c r="Q181" s="27">
        <v>0</v>
      </c>
      <c r="R181" s="27">
        <v>0</v>
      </c>
      <c r="S181" s="27">
        <f t="shared" si="15"/>
        <v>0</v>
      </c>
      <c r="T181" s="27"/>
      <c r="U181" s="27">
        <v>0</v>
      </c>
      <c r="V181" s="27">
        <v>0</v>
      </c>
      <c r="W181" s="27">
        <f t="shared" si="16"/>
        <v>0</v>
      </c>
      <c r="X181" s="28"/>
      <c r="Y181" s="27">
        <v>0</v>
      </c>
      <c r="Z181" s="27"/>
      <c r="AA181" s="27">
        <v>0</v>
      </c>
      <c r="AB181" s="27"/>
      <c r="AC181" s="56">
        <v>0</v>
      </c>
      <c r="AD181" s="28"/>
      <c r="AE181" s="27">
        <f t="shared" si="17"/>
        <v>0</v>
      </c>
      <c r="AF181" s="28"/>
      <c r="AG181" s="27">
        <f t="shared" si="18"/>
        <v>0</v>
      </c>
    </row>
    <row r="182" spans="1:33">
      <c r="A182" s="7" t="s">
        <v>44</v>
      </c>
      <c r="B182" s="5">
        <v>34166</v>
      </c>
      <c r="C182" s="5">
        <v>51200</v>
      </c>
      <c r="D182" s="7" t="s">
        <v>56</v>
      </c>
      <c r="F182" s="56">
        <v>0</v>
      </c>
      <c r="G182" s="56">
        <v>0</v>
      </c>
      <c r="H182" s="28"/>
      <c r="I182" s="27">
        <v>0</v>
      </c>
      <c r="J182" s="27">
        <v>0</v>
      </c>
      <c r="K182" s="27">
        <f t="shared" si="20"/>
        <v>0</v>
      </c>
      <c r="L182" s="28"/>
      <c r="M182" s="27">
        <v>0</v>
      </c>
      <c r="N182" s="27">
        <v>0</v>
      </c>
      <c r="O182" s="27">
        <f t="shared" si="19"/>
        <v>0</v>
      </c>
      <c r="P182" s="27"/>
      <c r="Q182" s="27">
        <v>0</v>
      </c>
      <c r="R182" s="27">
        <v>0</v>
      </c>
      <c r="S182" s="27">
        <f t="shared" si="15"/>
        <v>0</v>
      </c>
      <c r="T182" s="27"/>
      <c r="U182" s="27">
        <v>0</v>
      </c>
      <c r="V182" s="27">
        <v>0</v>
      </c>
      <c r="W182" s="27">
        <f t="shared" si="16"/>
        <v>0</v>
      </c>
      <c r="X182" s="28"/>
      <c r="Y182" s="27">
        <v>0</v>
      </c>
      <c r="Z182" s="27"/>
      <c r="AA182" s="27">
        <v>0</v>
      </c>
      <c r="AB182" s="27"/>
      <c r="AC182" s="56">
        <v>0</v>
      </c>
      <c r="AD182" s="28"/>
      <c r="AE182" s="27">
        <f t="shared" si="17"/>
        <v>0</v>
      </c>
      <c r="AF182" s="28"/>
      <c r="AG182" s="27">
        <f t="shared" si="18"/>
        <v>0</v>
      </c>
    </row>
    <row r="183" spans="1:33">
      <c r="A183" s="7" t="s">
        <v>44</v>
      </c>
      <c r="B183" s="5">
        <v>34466</v>
      </c>
      <c r="C183" s="5">
        <v>51200</v>
      </c>
      <c r="D183" s="7" t="s">
        <v>56</v>
      </c>
      <c r="F183" s="56">
        <v>1452082.97</v>
      </c>
      <c r="G183" s="56">
        <v>145122.94</v>
      </c>
      <c r="H183" s="28"/>
      <c r="I183" s="27">
        <v>0</v>
      </c>
      <c r="J183" s="27">
        <v>0</v>
      </c>
      <c r="K183" s="27">
        <f t="shared" si="20"/>
        <v>1452082.97</v>
      </c>
      <c r="L183" s="28"/>
      <c r="M183" s="27">
        <v>0</v>
      </c>
      <c r="N183" s="27">
        <v>0</v>
      </c>
      <c r="O183" s="27">
        <f t="shared" si="19"/>
        <v>1452082.97</v>
      </c>
      <c r="P183" s="27"/>
      <c r="Q183" s="27">
        <v>0</v>
      </c>
      <c r="R183" s="27">
        <v>49225.61</v>
      </c>
      <c r="S183" s="27">
        <f t="shared" si="15"/>
        <v>194348.55</v>
      </c>
      <c r="T183" s="27"/>
      <c r="U183" s="27">
        <v>0</v>
      </c>
      <c r="V183" s="27">
        <v>49225.61</v>
      </c>
      <c r="W183" s="27">
        <f t="shared" si="16"/>
        <v>243574.16</v>
      </c>
      <c r="X183" s="28"/>
      <c r="Y183" s="27">
        <v>-20708.79</v>
      </c>
      <c r="Z183" s="27"/>
      <c r="AA183" s="27">
        <v>0</v>
      </c>
      <c r="AB183" s="27"/>
      <c r="AC183" s="56">
        <v>0</v>
      </c>
      <c r="AD183" s="28"/>
      <c r="AE183" s="27">
        <f t="shared" si="17"/>
        <v>222865.37</v>
      </c>
      <c r="AF183" s="28"/>
      <c r="AG183" s="27">
        <f t="shared" si="18"/>
        <v>222865.37</v>
      </c>
    </row>
    <row r="184" spans="1:33">
      <c r="A184" s="7" t="s">
        <v>44</v>
      </c>
      <c r="B184" s="5">
        <v>34566</v>
      </c>
      <c r="C184" s="5">
        <v>51200</v>
      </c>
      <c r="D184" s="7" t="s">
        <v>56</v>
      </c>
      <c r="F184" s="56">
        <v>93671.18</v>
      </c>
      <c r="G184" s="56">
        <v>9361.65</v>
      </c>
      <c r="H184" s="28"/>
      <c r="I184" s="27">
        <v>0</v>
      </c>
      <c r="J184" s="27">
        <v>0</v>
      </c>
      <c r="K184" s="27">
        <f t="shared" si="20"/>
        <v>93671.18</v>
      </c>
      <c r="L184" s="28"/>
      <c r="M184" s="27">
        <v>0</v>
      </c>
      <c r="N184" s="27">
        <v>0</v>
      </c>
      <c r="O184" s="27">
        <f t="shared" si="19"/>
        <v>93671.18</v>
      </c>
      <c r="P184" s="27"/>
      <c r="Q184" s="27">
        <v>0</v>
      </c>
      <c r="R184" s="27">
        <v>3175.45</v>
      </c>
      <c r="S184" s="27">
        <f t="shared" si="15"/>
        <v>12537.1</v>
      </c>
      <c r="T184" s="27"/>
      <c r="U184" s="27">
        <v>0</v>
      </c>
      <c r="V184" s="27">
        <v>3175.45</v>
      </c>
      <c r="W184" s="27">
        <f t="shared" si="16"/>
        <v>15712.55</v>
      </c>
      <c r="X184" s="28"/>
      <c r="Y184" s="27">
        <v>-1335.89</v>
      </c>
      <c r="Z184" s="27"/>
      <c r="AA184" s="27">
        <v>0</v>
      </c>
      <c r="AB184" s="27"/>
      <c r="AC184" s="56">
        <v>0</v>
      </c>
      <c r="AD184" s="28"/>
      <c r="AE184" s="27">
        <f t="shared" si="17"/>
        <v>14376.66</v>
      </c>
      <c r="AF184" s="28"/>
      <c r="AG184" s="27">
        <f t="shared" si="18"/>
        <v>14376.66</v>
      </c>
    </row>
    <row r="185" spans="1:33">
      <c r="A185" s="7" t="s">
        <v>44</v>
      </c>
      <c r="B185" s="5">
        <v>34666</v>
      </c>
      <c r="C185" s="5">
        <v>51200</v>
      </c>
      <c r="D185" s="7" t="s">
        <v>56</v>
      </c>
      <c r="F185" s="56">
        <v>0</v>
      </c>
      <c r="G185" s="56">
        <v>0</v>
      </c>
      <c r="H185" s="28"/>
      <c r="I185" s="27">
        <v>0</v>
      </c>
      <c r="J185" s="27">
        <v>0</v>
      </c>
      <c r="K185" s="27">
        <f t="shared" si="20"/>
        <v>0</v>
      </c>
      <c r="L185" s="28"/>
      <c r="M185" s="27">
        <v>0</v>
      </c>
      <c r="N185" s="27">
        <v>0</v>
      </c>
      <c r="O185" s="27">
        <f t="shared" si="19"/>
        <v>0</v>
      </c>
      <c r="P185" s="27"/>
      <c r="Q185" s="27">
        <v>0</v>
      </c>
      <c r="R185" s="27">
        <v>0</v>
      </c>
      <c r="S185" s="27">
        <f t="shared" si="15"/>
        <v>0</v>
      </c>
      <c r="T185" s="27"/>
      <c r="U185" s="27">
        <v>0</v>
      </c>
      <c r="V185" s="27">
        <v>0</v>
      </c>
      <c r="W185" s="27">
        <f t="shared" si="16"/>
        <v>0</v>
      </c>
      <c r="X185" s="28"/>
      <c r="Y185" s="27">
        <v>0</v>
      </c>
      <c r="Z185" s="27"/>
      <c r="AA185" s="27">
        <v>0</v>
      </c>
      <c r="AB185" s="27"/>
      <c r="AC185" s="56">
        <v>0</v>
      </c>
      <c r="AD185" s="28"/>
      <c r="AE185" s="27">
        <f t="shared" si="17"/>
        <v>0</v>
      </c>
      <c r="AF185" s="28"/>
      <c r="AG185" s="27">
        <f t="shared" si="18"/>
        <v>0</v>
      </c>
    </row>
    <row r="186" spans="1:33">
      <c r="A186" s="7" t="s">
        <v>44</v>
      </c>
      <c r="B186" s="5">
        <v>34166</v>
      </c>
      <c r="C186" s="5">
        <v>51300</v>
      </c>
      <c r="D186" s="7" t="s">
        <v>57</v>
      </c>
      <c r="F186" s="56">
        <v>13057220.460000001</v>
      </c>
      <c r="G186" s="56">
        <v>174727.78</v>
      </c>
      <c r="H186" s="28"/>
      <c r="I186" s="27">
        <v>0</v>
      </c>
      <c r="J186" s="27">
        <v>0</v>
      </c>
      <c r="K186" s="27">
        <f t="shared" si="20"/>
        <v>13057220.460000001</v>
      </c>
      <c r="L186" s="28"/>
      <c r="M186" s="27">
        <v>0</v>
      </c>
      <c r="N186" s="27">
        <v>0</v>
      </c>
      <c r="O186" s="27">
        <f t="shared" si="19"/>
        <v>13057220.460000001</v>
      </c>
      <c r="P186" s="27"/>
      <c r="Q186" s="27">
        <v>0</v>
      </c>
      <c r="R186" s="27">
        <v>434805.44</v>
      </c>
      <c r="S186" s="27">
        <f t="shared" si="15"/>
        <v>609533.22</v>
      </c>
      <c r="T186" s="27"/>
      <c r="U186" s="27">
        <v>0</v>
      </c>
      <c r="V186" s="27">
        <v>434805.44</v>
      </c>
      <c r="W186" s="27">
        <f t="shared" si="16"/>
        <v>1044338.66</v>
      </c>
      <c r="X186" s="28"/>
      <c r="Y186" s="27">
        <v>-6.66</v>
      </c>
      <c r="Z186" s="27"/>
      <c r="AA186" s="27">
        <v>0</v>
      </c>
      <c r="AB186" s="27"/>
      <c r="AC186" s="56">
        <v>0</v>
      </c>
      <c r="AD186" s="28"/>
      <c r="AE186" s="27">
        <f t="shared" si="17"/>
        <v>1044332</v>
      </c>
      <c r="AF186" s="28"/>
      <c r="AG186" s="27">
        <f t="shared" si="18"/>
        <v>1044332</v>
      </c>
    </row>
    <row r="187" spans="1:33">
      <c r="A187" s="7" t="s">
        <v>44</v>
      </c>
      <c r="B187" s="5">
        <v>34466</v>
      </c>
      <c r="C187" s="5">
        <v>51300</v>
      </c>
      <c r="D187" s="7" t="s">
        <v>57</v>
      </c>
      <c r="F187" s="56">
        <v>67565184.359999999</v>
      </c>
      <c r="G187" s="56">
        <v>904136.94000000006</v>
      </c>
      <c r="H187" s="28"/>
      <c r="I187" s="27">
        <v>0</v>
      </c>
      <c r="J187" s="27">
        <v>0</v>
      </c>
      <c r="K187" s="27">
        <f t="shared" si="20"/>
        <v>67565184.359999999</v>
      </c>
      <c r="L187" s="28"/>
      <c r="M187" s="27">
        <v>0</v>
      </c>
      <c r="N187" s="27">
        <v>0</v>
      </c>
      <c r="O187" s="27">
        <f t="shared" si="19"/>
        <v>67565184.359999999</v>
      </c>
      <c r="P187" s="27"/>
      <c r="Q187" s="27">
        <v>0</v>
      </c>
      <c r="R187" s="27">
        <v>2249920.64</v>
      </c>
      <c r="S187" s="27">
        <f t="shared" si="15"/>
        <v>3154057.58</v>
      </c>
      <c r="T187" s="27"/>
      <c r="U187" s="27">
        <v>0</v>
      </c>
      <c r="V187" s="27">
        <v>2249920.64</v>
      </c>
      <c r="W187" s="27">
        <f t="shared" si="16"/>
        <v>5403978.2199999997</v>
      </c>
      <c r="X187" s="28"/>
      <c r="Y187" s="27">
        <v>-34.47</v>
      </c>
      <c r="Z187" s="27"/>
      <c r="AA187" s="27">
        <v>0</v>
      </c>
      <c r="AB187" s="27"/>
      <c r="AC187" s="56">
        <v>0</v>
      </c>
      <c r="AD187" s="28"/>
      <c r="AE187" s="27">
        <f t="shared" si="17"/>
        <v>5403943.75</v>
      </c>
      <c r="AF187" s="28"/>
      <c r="AG187" s="27">
        <f t="shared" si="18"/>
        <v>5403943.75</v>
      </c>
    </row>
    <row r="188" spans="1:33">
      <c r="A188" s="7" t="s">
        <v>44</v>
      </c>
      <c r="B188" s="5">
        <v>34566</v>
      </c>
      <c r="C188" s="5">
        <v>51300</v>
      </c>
      <c r="D188" s="7" t="s">
        <v>57</v>
      </c>
      <c r="F188" s="56">
        <v>26988429.25</v>
      </c>
      <c r="G188" s="56">
        <v>361151.01</v>
      </c>
      <c r="H188" s="28"/>
      <c r="I188" s="27">
        <v>0</v>
      </c>
      <c r="J188" s="27">
        <v>0</v>
      </c>
      <c r="K188" s="27">
        <f t="shared" si="20"/>
        <v>26988429.25</v>
      </c>
      <c r="L188" s="28"/>
      <c r="M188" s="27">
        <v>0</v>
      </c>
      <c r="N188" s="27">
        <v>0</v>
      </c>
      <c r="O188" s="27">
        <f t="shared" si="19"/>
        <v>26988429.25</v>
      </c>
      <c r="P188" s="27"/>
      <c r="Q188" s="27">
        <v>0</v>
      </c>
      <c r="R188" s="27">
        <v>898714.69</v>
      </c>
      <c r="S188" s="27">
        <f t="shared" si="15"/>
        <v>1259865.7</v>
      </c>
      <c r="T188" s="27"/>
      <c r="U188" s="27">
        <v>0</v>
      </c>
      <c r="V188" s="27">
        <v>898714.69</v>
      </c>
      <c r="W188" s="27">
        <f t="shared" si="16"/>
        <v>2158580.39</v>
      </c>
      <c r="X188" s="28"/>
      <c r="Y188" s="27">
        <v>-13.77</v>
      </c>
      <c r="Z188" s="27"/>
      <c r="AA188" s="27">
        <v>0</v>
      </c>
      <c r="AB188" s="27"/>
      <c r="AC188" s="56">
        <v>0</v>
      </c>
      <c r="AD188" s="28"/>
      <c r="AE188" s="27">
        <f t="shared" si="17"/>
        <v>2158566.62</v>
      </c>
      <c r="AF188" s="28"/>
      <c r="AG188" s="27">
        <f t="shared" si="18"/>
        <v>2158566.62</v>
      </c>
    </row>
    <row r="189" spans="1:33">
      <c r="A189" s="7" t="s">
        <v>44</v>
      </c>
      <c r="B189" s="5">
        <v>34666</v>
      </c>
      <c r="C189" s="5">
        <v>51300</v>
      </c>
      <c r="D189" s="7" t="s">
        <v>57</v>
      </c>
      <c r="F189" s="56">
        <v>0</v>
      </c>
      <c r="G189" s="56">
        <v>0</v>
      </c>
      <c r="H189" s="28"/>
      <c r="I189" s="27">
        <v>0</v>
      </c>
      <c r="J189" s="27">
        <v>0</v>
      </c>
      <c r="K189" s="27">
        <f t="shared" si="20"/>
        <v>0</v>
      </c>
      <c r="L189" s="28"/>
      <c r="M189" s="27">
        <v>0</v>
      </c>
      <c r="N189" s="27">
        <v>0</v>
      </c>
      <c r="O189" s="27">
        <f t="shared" si="19"/>
        <v>0</v>
      </c>
      <c r="P189" s="27"/>
      <c r="Q189" s="27">
        <v>0</v>
      </c>
      <c r="R189" s="27">
        <v>0</v>
      </c>
      <c r="S189" s="27">
        <f t="shared" si="15"/>
        <v>0</v>
      </c>
      <c r="T189" s="27"/>
      <c r="U189" s="27">
        <v>0</v>
      </c>
      <c r="V189" s="27">
        <v>0</v>
      </c>
      <c r="W189" s="27">
        <f t="shared" si="16"/>
        <v>0</v>
      </c>
      <c r="X189" s="28"/>
      <c r="Y189" s="27">
        <v>0</v>
      </c>
      <c r="Z189" s="27"/>
      <c r="AA189" s="27">
        <v>0</v>
      </c>
      <c r="AB189" s="27"/>
      <c r="AC189" s="56">
        <v>0</v>
      </c>
      <c r="AD189" s="28"/>
      <c r="AE189" s="27">
        <f t="shared" si="17"/>
        <v>0</v>
      </c>
      <c r="AF189" s="28"/>
      <c r="AG189" s="27">
        <f t="shared" si="18"/>
        <v>0</v>
      </c>
    </row>
    <row r="190" spans="1:33">
      <c r="A190" s="7" t="s">
        <v>44</v>
      </c>
      <c r="B190" s="5">
        <v>34166</v>
      </c>
      <c r="C190" s="5">
        <v>51400</v>
      </c>
      <c r="D190" s="7" t="s">
        <v>58</v>
      </c>
      <c r="F190" s="56">
        <v>10321964.99</v>
      </c>
      <c r="G190" s="56">
        <v>169029.25</v>
      </c>
      <c r="H190" s="28"/>
      <c r="I190" s="27">
        <v>0</v>
      </c>
      <c r="J190" s="27">
        <v>0</v>
      </c>
      <c r="K190" s="27">
        <f t="shared" si="20"/>
        <v>10321964.99</v>
      </c>
      <c r="L190" s="28"/>
      <c r="M190" s="27">
        <v>0</v>
      </c>
      <c r="N190" s="27">
        <v>0</v>
      </c>
      <c r="O190" s="27">
        <f t="shared" si="19"/>
        <v>10321964.99</v>
      </c>
      <c r="P190" s="27"/>
      <c r="Q190" s="27">
        <v>0</v>
      </c>
      <c r="R190" s="27">
        <v>343721.43</v>
      </c>
      <c r="S190" s="27">
        <f t="shared" si="15"/>
        <v>512750.68</v>
      </c>
      <c r="T190" s="27"/>
      <c r="U190" s="27">
        <v>0</v>
      </c>
      <c r="V190" s="27">
        <v>343721.43</v>
      </c>
      <c r="W190" s="27">
        <f t="shared" si="16"/>
        <v>856472.11</v>
      </c>
      <c r="X190" s="28"/>
      <c r="Y190" s="27">
        <v>-6.44</v>
      </c>
      <c r="Z190" s="27"/>
      <c r="AA190" s="27">
        <v>0</v>
      </c>
      <c r="AB190" s="27"/>
      <c r="AC190" s="56">
        <v>0</v>
      </c>
      <c r="AD190" s="28"/>
      <c r="AE190" s="27">
        <f t="shared" si="17"/>
        <v>856465.67</v>
      </c>
      <c r="AF190" s="28"/>
      <c r="AG190" s="27">
        <f t="shared" si="18"/>
        <v>856465.67</v>
      </c>
    </row>
    <row r="191" spans="1:33">
      <c r="A191" s="7" t="s">
        <v>44</v>
      </c>
      <c r="B191" s="5">
        <v>34466</v>
      </c>
      <c r="C191" s="5">
        <v>51400</v>
      </c>
      <c r="D191" s="7" t="s">
        <v>58</v>
      </c>
      <c r="F191" s="56">
        <v>86882074.879999995</v>
      </c>
      <c r="G191" s="56">
        <v>1422753.63</v>
      </c>
      <c r="H191" s="28"/>
      <c r="I191" s="27">
        <v>0</v>
      </c>
      <c r="J191" s="27">
        <v>0</v>
      </c>
      <c r="K191" s="27">
        <f t="shared" si="20"/>
        <v>86882074.879999995</v>
      </c>
      <c r="L191" s="28"/>
      <c r="M191" s="27">
        <v>0</v>
      </c>
      <c r="N191" s="27">
        <v>0</v>
      </c>
      <c r="O191" s="27">
        <f t="shared" si="19"/>
        <v>86882074.879999995</v>
      </c>
      <c r="P191" s="27"/>
      <c r="Q191" s="27">
        <v>0</v>
      </c>
      <c r="R191" s="27">
        <v>2893173.09</v>
      </c>
      <c r="S191" s="27">
        <f t="shared" si="15"/>
        <v>4315926.72</v>
      </c>
      <c r="T191" s="27"/>
      <c r="U191" s="27">
        <v>0</v>
      </c>
      <c r="V191" s="27">
        <v>2893173.09</v>
      </c>
      <c r="W191" s="27">
        <f t="shared" si="16"/>
        <v>7209099.8099999996</v>
      </c>
      <c r="X191" s="28"/>
      <c r="Y191" s="27">
        <v>-54.24</v>
      </c>
      <c r="Z191" s="27"/>
      <c r="AA191" s="27">
        <v>0</v>
      </c>
      <c r="AB191" s="27"/>
      <c r="AC191" s="56">
        <v>0</v>
      </c>
      <c r="AD191" s="28"/>
      <c r="AE191" s="27">
        <f t="shared" si="17"/>
        <v>7209045.5699999994</v>
      </c>
      <c r="AF191" s="28"/>
      <c r="AG191" s="27">
        <f t="shared" si="18"/>
        <v>7209045.5699999994</v>
      </c>
    </row>
    <row r="192" spans="1:33">
      <c r="A192" s="7" t="s">
        <v>44</v>
      </c>
      <c r="B192" s="5">
        <v>34566</v>
      </c>
      <c r="C192" s="5">
        <v>51400</v>
      </c>
      <c r="D192" s="7" t="s">
        <v>58</v>
      </c>
      <c r="F192" s="56">
        <v>9050057.3100000005</v>
      </c>
      <c r="G192" s="56">
        <v>148200.89000000001</v>
      </c>
      <c r="H192" s="28"/>
      <c r="I192" s="27">
        <v>0</v>
      </c>
      <c r="J192" s="27">
        <v>0</v>
      </c>
      <c r="K192" s="27">
        <f t="shared" si="20"/>
        <v>9050057.3100000005</v>
      </c>
      <c r="L192" s="28"/>
      <c r="M192" s="27">
        <v>0</v>
      </c>
      <c r="N192" s="27">
        <v>0</v>
      </c>
      <c r="O192" s="27">
        <f t="shared" si="19"/>
        <v>9050057.3100000005</v>
      </c>
      <c r="P192" s="27"/>
      <c r="Q192" s="27">
        <v>0</v>
      </c>
      <c r="R192" s="27">
        <v>301366.90999999997</v>
      </c>
      <c r="S192" s="27">
        <f t="shared" si="15"/>
        <v>449567.8</v>
      </c>
      <c r="T192" s="27"/>
      <c r="U192" s="27">
        <v>0</v>
      </c>
      <c r="V192" s="27">
        <v>301366.90999999997</v>
      </c>
      <c r="W192" s="27">
        <f t="shared" si="16"/>
        <v>750934.71</v>
      </c>
      <c r="X192" s="28"/>
      <c r="Y192" s="27">
        <v>-5.65</v>
      </c>
      <c r="Z192" s="27"/>
      <c r="AA192" s="27">
        <v>0</v>
      </c>
      <c r="AB192" s="27"/>
      <c r="AC192" s="56">
        <v>0</v>
      </c>
      <c r="AD192" s="28"/>
      <c r="AE192" s="27">
        <f t="shared" si="17"/>
        <v>750929.05999999994</v>
      </c>
      <c r="AF192" s="28"/>
      <c r="AG192" s="27">
        <f t="shared" si="18"/>
        <v>750929.05999999994</v>
      </c>
    </row>
    <row r="193" spans="1:33">
      <c r="A193" s="7" t="s">
        <v>44</v>
      </c>
      <c r="B193" s="5">
        <v>34666</v>
      </c>
      <c r="C193" s="5">
        <v>51400</v>
      </c>
      <c r="D193" s="7" t="s">
        <v>58</v>
      </c>
      <c r="F193" s="56">
        <v>0</v>
      </c>
      <c r="G193" s="56">
        <v>0</v>
      </c>
      <c r="H193" s="28"/>
      <c r="I193" s="27">
        <v>0</v>
      </c>
      <c r="J193" s="27">
        <v>0</v>
      </c>
      <c r="K193" s="27">
        <f t="shared" si="20"/>
        <v>0</v>
      </c>
      <c r="L193" s="28"/>
      <c r="M193" s="27">
        <v>0</v>
      </c>
      <c r="N193" s="27">
        <v>0</v>
      </c>
      <c r="O193" s="27">
        <f t="shared" si="19"/>
        <v>0</v>
      </c>
      <c r="P193" s="27"/>
      <c r="Q193" s="27">
        <v>0</v>
      </c>
      <c r="R193" s="27">
        <v>0</v>
      </c>
      <c r="S193" s="27">
        <f t="shared" si="15"/>
        <v>0</v>
      </c>
      <c r="T193" s="27"/>
      <c r="U193" s="27">
        <v>0</v>
      </c>
      <c r="V193" s="27">
        <v>0</v>
      </c>
      <c r="W193" s="27">
        <f t="shared" si="16"/>
        <v>0</v>
      </c>
      <c r="X193" s="28"/>
      <c r="Y193" s="27">
        <v>0</v>
      </c>
      <c r="Z193" s="27"/>
      <c r="AA193" s="27">
        <v>0</v>
      </c>
      <c r="AB193" s="27"/>
      <c r="AC193" s="56">
        <v>0</v>
      </c>
      <c r="AD193" s="28"/>
      <c r="AE193" s="27">
        <f t="shared" si="17"/>
        <v>0</v>
      </c>
      <c r="AF193" s="28"/>
      <c r="AG193" s="27">
        <f t="shared" si="18"/>
        <v>0</v>
      </c>
    </row>
    <row r="194" spans="1:33">
      <c r="A194" s="7" t="s">
        <v>44</v>
      </c>
      <c r="B194" s="5">
        <v>34166</v>
      </c>
      <c r="C194" s="5">
        <v>51500</v>
      </c>
      <c r="D194" s="7" t="s">
        <v>59</v>
      </c>
      <c r="F194" s="56">
        <v>8845437.2599999998</v>
      </c>
      <c r="G194" s="56">
        <v>145910.42000000001</v>
      </c>
      <c r="H194" s="28"/>
      <c r="I194" s="27">
        <v>0</v>
      </c>
      <c r="J194" s="27">
        <v>0</v>
      </c>
      <c r="K194" s="27">
        <f t="shared" si="20"/>
        <v>8845437.2599999998</v>
      </c>
      <c r="L194" s="28"/>
      <c r="M194" s="27">
        <v>0</v>
      </c>
      <c r="N194" s="27">
        <v>0</v>
      </c>
      <c r="O194" s="27">
        <f t="shared" si="19"/>
        <v>8845437.2599999998</v>
      </c>
      <c r="P194" s="27"/>
      <c r="Q194" s="27">
        <v>0</v>
      </c>
      <c r="R194" s="27">
        <v>294553.06</v>
      </c>
      <c r="S194" s="27">
        <f t="shared" si="15"/>
        <v>440463.48</v>
      </c>
      <c r="T194" s="27"/>
      <c r="U194" s="27">
        <v>0</v>
      </c>
      <c r="V194" s="27">
        <v>294553.06</v>
      </c>
      <c r="W194" s="27">
        <f t="shared" si="16"/>
        <v>735016.54</v>
      </c>
      <c r="X194" s="28"/>
      <c r="Y194" s="27">
        <v>-5.56</v>
      </c>
      <c r="Z194" s="27"/>
      <c r="AA194" s="27">
        <v>0</v>
      </c>
      <c r="AB194" s="27"/>
      <c r="AC194" s="56">
        <v>0</v>
      </c>
      <c r="AD194" s="28"/>
      <c r="AE194" s="27">
        <f t="shared" si="17"/>
        <v>735010.98</v>
      </c>
      <c r="AF194" s="28"/>
      <c r="AG194" s="27">
        <f t="shared" si="18"/>
        <v>735010.98</v>
      </c>
    </row>
    <row r="195" spans="1:33">
      <c r="A195" s="7" t="s">
        <v>44</v>
      </c>
      <c r="B195" s="5">
        <v>34466</v>
      </c>
      <c r="C195" s="5">
        <v>51500</v>
      </c>
      <c r="D195" s="7" t="s">
        <v>59</v>
      </c>
      <c r="F195" s="56">
        <v>74453841.010000005</v>
      </c>
      <c r="G195" s="56">
        <v>1228157.53</v>
      </c>
      <c r="H195" s="28"/>
      <c r="I195" s="27">
        <v>0</v>
      </c>
      <c r="J195" s="27">
        <v>0</v>
      </c>
      <c r="K195" s="27">
        <f t="shared" si="20"/>
        <v>74453841.010000005</v>
      </c>
      <c r="L195" s="28"/>
      <c r="M195" s="27">
        <v>0</v>
      </c>
      <c r="N195" s="27">
        <v>0</v>
      </c>
      <c r="O195" s="27">
        <f t="shared" si="19"/>
        <v>74453841.010000005</v>
      </c>
      <c r="P195" s="27"/>
      <c r="Q195" s="27">
        <v>0</v>
      </c>
      <c r="R195" s="27">
        <v>2479312.91</v>
      </c>
      <c r="S195" s="27">
        <f t="shared" si="15"/>
        <v>3707470.44</v>
      </c>
      <c r="T195" s="27"/>
      <c r="U195" s="27">
        <v>0</v>
      </c>
      <c r="V195" s="27">
        <v>2479312.91</v>
      </c>
      <c r="W195" s="27">
        <f t="shared" si="16"/>
        <v>6186783.3499999996</v>
      </c>
      <c r="X195" s="28"/>
      <c r="Y195" s="27">
        <v>-46.82</v>
      </c>
      <c r="Z195" s="27"/>
      <c r="AA195" s="27">
        <v>0</v>
      </c>
      <c r="AB195" s="27"/>
      <c r="AC195" s="56">
        <v>0</v>
      </c>
      <c r="AD195" s="28"/>
      <c r="AE195" s="27">
        <f t="shared" si="17"/>
        <v>6186736.5299999993</v>
      </c>
      <c r="AF195" s="28"/>
      <c r="AG195" s="27">
        <f t="shared" si="18"/>
        <v>6186736.5299999993</v>
      </c>
    </row>
    <row r="196" spans="1:33">
      <c r="A196" s="7" t="s">
        <v>44</v>
      </c>
      <c r="B196" s="5">
        <v>34566</v>
      </c>
      <c r="C196" s="5">
        <v>51500</v>
      </c>
      <c r="D196" s="7" t="s">
        <v>59</v>
      </c>
      <c r="F196" s="56">
        <v>7755472.3399999999</v>
      </c>
      <c r="G196" s="56">
        <v>127930.83</v>
      </c>
      <c r="H196" s="28"/>
      <c r="I196" s="27">
        <v>0</v>
      </c>
      <c r="J196" s="27">
        <v>0</v>
      </c>
      <c r="K196" s="27">
        <f t="shared" si="20"/>
        <v>7755472.3399999999</v>
      </c>
      <c r="L196" s="28"/>
      <c r="M196" s="27">
        <v>0</v>
      </c>
      <c r="N196" s="27">
        <v>0</v>
      </c>
      <c r="O196" s="27">
        <f t="shared" si="19"/>
        <v>7755472.3399999999</v>
      </c>
      <c r="P196" s="27"/>
      <c r="Q196" s="27">
        <v>0</v>
      </c>
      <c r="R196" s="27">
        <v>258257.23</v>
      </c>
      <c r="S196" s="27">
        <f t="shared" ref="S196:S251" si="21">ROUND(G196+SUM(J196,Q196,R196),2)</f>
        <v>386188.06</v>
      </c>
      <c r="T196" s="27"/>
      <c r="U196" s="27">
        <v>0</v>
      </c>
      <c r="V196" s="27">
        <v>258257.23</v>
      </c>
      <c r="W196" s="27">
        <f t="shared" ref="W196:W251" si="22">ROUND(S196+SUM(N196,U196,V196),2)</f>
        <v>644445.29</v>
      </c>
      <c r="X196" s="28"/>
      <c r="Y196" s="27">
        <v>-4.88</v>
      </c>
      <c r="Z196" s="27"/>
      <c r="AA196" s="27">
        <v>0</v>
      </c>
      <c r="AB196" s="27"/>
      <c r="AC196" s="56">
        <v>0</v>
      </c>
      <c r="AD196" s="28"/>
      <c r="AE196" s="27">
        <f t="shared" si="17"/>
        <v>644440.41</v>
      </c>
      <c r="AF196" s="28"/>
      <c r="AG196" s="27">
        <f t="shared" si="18"/>
        <v>644440.41</v>
      </c>
    </row>
    <row r="197" spans="1:33">
      <c r="A197" s="7" t="s">
        <v>44</v>
      </c>
      <c r="B197" s="5">
        <v>34666</v>
      </c>
      <c r="C197" s="5">
        <v>51500</v>
      </c>
      <c r="D197" s="7" t="s">
        <v>59</v>
      </c>
      <c r="F197" s="56">
        <v>0</v>
      </c>
      <c r="G197" s="56">
        <v>0</v>
      </c>
      <c r="H197" s="28"/>
      <c r="I197" s="27">
        <v>0</v>
      </c>
      <c r="J197" s="27">
        <v>0</v>
      </c>
      <c r="K197" s="27">
        <f t="shared" si="20"/>
        <v>0</v>
      </c>
      <c r="L197" s="28"/>
      <c r="M197" s="27">
        <v>0</v>
      </c>
      <c r="N197" s="27">
        <v>0</v>
      </c>
      <c r="O197" s="27">
        <f t="shared" si="19"/>
        <v>0</v>
      </c>
      <c r="P197" s="27"/>
      <c r="Q197" s="27">
        <v>0</v>
      </c>
      <c r="R197" s="27">
        <v>0</v>
      </c>
      <c r="S197" s="27">
        <f t="shared" si="21"/>
        <v>0</v>
      </c>
      <c r="T197" s="27"/>
      <c r="U197" s="27">
        <v>0</v>
      </c>
      <c r="V197" s="27">
        <v>0</v>
      </c>
      <c r="W197" s="27">
        <f t="shared" si="22"/>
        <v>0</v>
      </c>
      <c r="X197" s="28"/>
      <c r="Y197" s="27">
        <v>0</v>
      </c>
      <c r="Z197" s="27"/>
      <c r="AA197" s="27">
        <v>0</v>
      </c>
      <c r="AB197" s="27"/>
      <c r="AC197" s="56">
        <v>0</v>
      </c>
      <c r="AD197" s="28"/>
      <c r="AE197" s="27">
        <f t="shared" ref="AE197:AE251" si="23">W197+Y197+Z197+AA197+AB197+AC197</f>
        <v>0</v>
      </c>
      <c r="AF197" s="28"/>
      <c r="AG197" s="27">
        <f t="shared" ref="AG197:AG251" si="24">W197+Y197+Z197+AC197</f>
        <v>0</v>
      </c>
    </row>
    <row r="198" spans="1:33">
      <c r="A198" s="7" t="s">
        <v>44</v>
      </c>
      <c r="B198" s="5">
        <v>34166</v>
      </c>
      <c r="C198" s="5">
        <v>51600</v>
      </c>
      <c r="D198" s="7" t="s">
        <v>60</v>
      </c>
      <c r="F198" s="56">
        <v>8908519.9600000009</v>
      </c>
      <c r="G198" s="56">
        <v>96178.27</v>
      </c>
      <c r="H198" s="28"/>
      <c r="I198" s="27">
        <v>143568.68</v>
      </c>
      <c r="J198" s="27">
        <v>0</v>
      </c>
      <c r="K198" s="27">
        <f t="shared" si="20"/>
        <v>9052088.6400000006</v>
      </c>
      <c r="L198" s="28"/>
      <c r="M198" s="27">
        <v>96140.88</v>
      </c>
      <c r="N198" s="27">
        <v>0</v>
      </c>
      <c r="O198" s="27">
        <f t="shared" si="19"/>
        <v>9148229.5199999996</v>
      </c>
      <c r="P198" s="27"/>
      <c r="Q198" s="27">
        <v>0</v>
      </c>
      <c r="R198" s="27">
        <v>299044.13</v>
      </c>
      <c r="S198" s="27">
        <f t="shared" si="21"/>
        <v>395222.4</v>
      </c>
      <c r="T198" s="27"/>
      <c r="U198" s="27">
        <v>0</v>
      </c>
      <c r="V198" s="27">
        <v>303035.3</v>
      </c>
      <c r="W198" s="27">
        <f t="shared" si="22"/>
        <v>698257.7</v>
      </c>
      <c r="X198" s="28"/>
      <c r="Y198" s="27">
        <v>-3.67</v>
      </c>
      <c r="Z198" s="27"/>
      <c r="AA198" s="27">
        <v>0</v>
      </c>
      <c r="AB198" s="27"/>
      <c r="AC198" s="56">
        <v>0</v>
      </c>
      <c r="AD198" s="28"/>
      <c r="AE198" s="27">
        <f t="shared" si="23"/>
        <v>698254.02999999991</v>
      </c>
      <c r="AF198" s="28"/>
      <c r="AG198" s="27">
        <f t="shared" si="24"/>
        <v>698254.02999999991</v>
      </c>
    </row>
    <row r="199" spans="1:33">
      <c r="A199" s="7" t="s">
        <v>44</v>
      </c>
      <c r="B199" s="5">
        <v>34466</v>
      </c>
      <c r="C199" s="5">
        <v>51600</v>
      </c>
      <c r="D199" s="7" t="s">
        <v>60</v>
      </c>
      <c r="F199" s="56">
        <v>73197119.120000005</v>
      </c>
      <c r="G199" s="56">
        <v>790251.6</v>
      </c>
      <c r="H199" s="28"/>
      <c r="I199" s="27">
        <v>1179636.3</v>
      </c>
      <c r="J199" s="27">
        <v>0</v>
      </c>
      <c r="K199" s="27">
        <f t="shared" si="20"/>
        <v>74376755.420000002</v>
      </c>
      <c r="L199" s="28"/>
      <c r="M199" s="27">
        <v>789944.38</v>
      </c>
      <c r="N199" s="27">
        <v>0</v>
      </c>
      <c r="O199" s="27">
        <f t="shared" si="19"/>
        <v>75166699.799999997</v>
      </c>
      <c r="P199" s="27"/>
      <c r="Q199" s="27">
        <v>-10325</v>
      </c>
      <c r="R199" s="27">
        <v>2457105.0099999998</v>
      </c>
      <c r="S199" s="27">
        <f t="shared" si="21"/>
        <v>3237031.61</v>
      </c>
      <c r="T199" s="27"/>
      <c r="U199" s="27">
        <v>-10325</v>
      </c>
      <c r="V199" s="27">
        <v>2489898.5299999998</v>
      </c>
      <c r="W199" s="27">
        <f t="shared" si="22"/>
        <v>5716605.1399999997</v>
      </c>
      <c r="X199" s="28"/>
      <c r="Y199" s="27">
        <v>-30.13</v>
      </c>
      <c r="Z199" s="27"/>
      <c r="AA199" s="27">
        <v>0</v>
      </c>
      <c r="AB199" s="27"/>
      <c r="AC199" s="56">
        <v>0</v>
      </c>
      <c r="AD199" s="28"/>
      <c r="AE199" s="27">
        <f t="shared" si="23"/>
        <v>5716575.0099999998</v>
      </c>
      <c r="AF199" s="28"/>
      <c r="AG199" s="27">
        <f t="shared" si="24"/>
        <v>5716575.0099999998</v>
      </c>
    </row>
    <row r="200" spans="1:33">
      <c r="A200" s="7" t="s">
        <v>44</v>
      </c>
      <c r="B200" s="5">
        <v>34566</v>
      </c>
      <c r="C200" s="5">
        <v>51600</v>
      </c>
      <c r="D200" s="7" t="s">
        <v>60</v>
      </c>
      <c r="F200" s="56">
        <v>13400325.76</v>
      </c>
      <c r="G200" s="56">
        <v>144672.75</v>
      </c>
      <c r="H200" s="28"/>
      <c r="I200" s="27">
        <v>215958.1</v>
      </c>
      <c r="J200" s="27">
        <v>0</v>
      </c>
      <c r="K200" s="27">
        <f t="shared" si="20"/>
        <v>13616283.859999999</v>
      </c>
      <c r="L200" s="28"/>
      <c r="M200" s="27">
        <v>144616.51</v>
      </c>
      <c r="N200" s="27">
        <v>0</v>
      </c>
      <c r="O200" s="27">
        <f t="shared" si="19"/>
        <v>13760900.369999999</v>
      </c>
      <c r="P200" s="27"/>
      <c r="Q200" s="27">
        <v>0</v>
      </c>
      <c r="R200" s="27">
        <v>449826.55</v>
      </c>
      <c r="S200" s="27">
        <f t="shared" si="21"/>
        <v>594499.30000000005</v>
      </c>
      <c r="T200" s="27"/>
      <c r="U200" s="27">
        <v>0</v>
      </c>
      <c r="V200" s="27">
        <v>455830.12</v>
      </c>
      <c r="W200" s="27">
        <f t="shared" si="22"/>
        <v>1050329.42</v>
      </c>
      <c r="X200" s="28"/>
      <c r="Y200" s="27">
        <v>-5.52</v>
      </c>
      <c r="Z200" s="27"/>
      <c r="AA200" s="27">
        <v>0</v>
      </c>
      <c r="AB200" s="27"/>
      <c r="AC200" s="56">
        <v>0</v>
      </c>
      <c r="AD200" s="28"/>
      <c r="AE200" s="27">
        <f t="shared" si="23"/>
        <v>1050323.8999999999</v>
      </c>
      <c r="AF200" s="28"/>
      <c r="AG200" s="27">
        <f t="shared" si="24"/>
        <v>1050323.8999999999</v>
      </c>
    </row>
    <row r="201" spans="1:33">
      <c r="A201" s="7" t="s">
        <v>44</v>
      </c>
      <c r="B201" s="5">
        <v>34666</v>
      </c>
      <c r="C201" s="5">
        <v>51600</v>
      </c>
      <c r="D201" s="7" t="s">
        <v>60</v>
      </c>
      <c r="F201" s="56">
        <v>0</v>
      </c>
      <c r="G201" s="56">
        <v>0</v>
      </c>
      <c r="H201" s="28"/>
      <c r="I201" s="27">
        <v>0</v>
      </c>
      <c r="J201" s="27">
        <v>0</v>
      </c>
      <c r="K201" s="27">
        <f t="shared" si="20"/>
        <v>0</v>
      </c>
      <c r="L201" s="28"/>
      <c r="M201" s="27">
        <v>0</v>
      </c>
      <c r="N201" s="27">
        <v>0</v>
      </c>
      <c r="O201" s="27">
        <f t="shared" ref="O201:O251" si="25">ROUND(SUM(K201,M201:N201),2)</f>
        <v>0</v>
      </c>
      <c r="P201" s="27"/>
      <c r="Q201" s="27">
        <v>0</v>
      </c>
      <c r="R201" s="27">
        <v>0</v>
      </c>
      <c r="S201" s="27">
        <f t="shared" si="21"/>
        <v>0</v>
      </c>
      <c r="T201" s="27"/>
      <c r="U201" s="27">
        <v>0</v>
      </c>
      <c r="V201" s="27">
        <v>0</v>
      </c>
      <c r="W201" s="27">
        <f t="shared" si="22"/>
        <v>0</v>
      </c>
      <c r="X201" s="28"/>
      <c r="Y201" s="27">
        <v>0</v>
      </c>
      <c r="Z201" s="27"/>
      <c r="AA201" s="27">
        <v>0</v>
      </c>
      <c r="AB201" s="27"/>
      <c r="AC201" s="56">
        <v>0</v>
      </c>
      <c r="AD201" s="28"/>
      <c r="AE201" s="27">
        <f t="shared" si="23"/>
        <v>0</v>
      </c>
      <c r="AF201" s="28"/>
      <c r="AG201" s="27">
        <f t="shared" si="24"/>
        <v>0</v>
      </c>
    </row>
    <row r="202" spans="1:33">
      <c r="A202" s="7" t="s">
        <v>44</v>
      </c>
      <c r="B202" s="5">
        <v>34166</v>
      </c>
      <c r="C202" s="5">
        <v>51700</v>
      </c>
      <c r="D202" s="7" t="s">
        <v>61</v>
      </c>
      <c r="F202" s="56">
        <v>0</v>
      </c>
      <c r="G202" s="56">
        <v>0</v>
      </c>
      <c r="H202" s="28"/>
      <c r="I202" s="27">
        <v>0</v>
      </c>
      <c r="J202" s="27">
        <v>0</v>
      </c>
      <c r="K202" s="27">
        <f t="shared" si="20"/>
        <v>0</v>
      </c>
      <c r="L202" s="28"/>
      <c r="M202" s="27">
        <v>0</v>
      </c>
      <c r="N202" s="27">
        <v>0</v>
      </c>
      <c r="O202" s="27">
        <f t="shared" si="25"/>
        <v>0</v>
      </c>
      <c r="P202" s="27"/>
      <c r="Q202" s="27">
        <v>0</v>
      </c>
      <c r="R202" s="27">
        <v>0</v>
      </c>
      <c r="S202" s="27">
        <f t="shared" si="21"/>
        <v>0</v>
      </c>
      <c r="T202" s="27"/>
      <c r="U202" s="27">
        <v>0</v>
      </c>
      <c r="V202" s="27">
        <v>0</v>
      </c>
      <c r="W202" s="27">
        <f t="shared" si="22"/>
        <v>0</v>
      </c>
      <c r="X202" s="28"/>
      <c r="Y202" s="27">
        <v>0</v>
      </c>
      <c r="Z202" s="27"/>
      <c r="AA202" s="27">
        <v>0</v>
      </c>
      <c r="AB202" s="27"/>
      <c r="AC202" s="56">
        <v>0</v>
      </c>
      <c r="AD202" s="28"/>
      <c r="AE202" s="27">
        <f t="shared" si="23"/>
        <v>0</v>
      </c>
      <c r="AF202" s="28"/>
      <c r="AG202" s="27">
        <f t="shared" si="24"/>
        <v>0</v>
      </c>
    </row>
    <row r="203" spans="1:33">
      <c r="A203" s="7" t="s">
        <v>44</v>
      </c>
      <c r="B203" s="5">
        <v>34466</v>
      </c>
      <c r="C203" s="5">
        <v>51700</v>
      </c>
      <c r="D203" s="7" t="s">
        <v>61</v>
      </c>
      <c r="F203" s="56">
        <v>0</v>
      </c>
      <c r="G203" s="56">
        <v>0</v>
      </c>
      <c r="H203" s="28"/>
      <c r="I203" s="27">
        <v>0</v>
      </c>
      <c r="J203" s="27">
        <v>0</v>
      </c>
      <c r="K203" s="27">
        <f t="shared" si="20"/>
        <v>0</v>
      </c>
      <c r="L203" s="28"/>
      <c r="M203" s="27">
        <v>0</v>
      </c>
      <c r="N203" s="27">
        <v>0</v>
      </c>
      <c r="O203" s="27">
        <f t="shared" si="25"/>
        <v>0</v>
      </c>
      <c r="P203" s="27"/>
      <c r="Q203" s="27">
        <v>0</v>
      </c>
      <c r="R203" s="27">
        <v>0</v>
      </c>
      <c r="S203" s="27">
        <f t="shared" si="21"/>
        <v>0</v>
      </c>
      <c r="T203" s="27"/>
      <c r="U203" s="27">
        <v>0</v>
      </c>
      <c r="V203" s="27">
        <v>0</v>
      </c>
      <c r="W203" s="27">
        <f t="shared" si="22"/>
        <v>0</v>
      </c>
      <c r="X203" s="28"/>
      <c r="Y203" s="27">
        <v>0</v>
      </c>
      <c r="Z203" s="27"/>
      <c r="AA203" s="27">
        <v>0</v>
      </c>
      <c r="AB203" s="27"/>
      <c r="AC203" s="56">
        <v>0</v>
      </c>
      <c r="AD203" s="28"/>
      <c r="AE203" s="27">
        <f t="shared" si="23"/>
        <v>0</v>
      </c>
      <c r="AF203" s="28"/>
      <c r="AG203" s="27">
        <f t="shared" si="24"/>
        <v>0</v>
      </c>
    </row>
    <row r="204" spans="1:33">
      <c r="A204" s="7" t="s">
        <v>44</v>
      </c>
      <c r="B204" s="5">
        <v>34566</v>
      </c>
      <c r="C204" s="5">
        <v>51700</v>
      </c>
      <c r="D204" s="7" t="s">
        <v>61</v>
      </c>
      <c r="F204" s="56">
        <v>0</v>
      </c>
      <c r="G204" s="56">
        <v>0</v>
      </c>
      <c r="H204" s="28"/>
      <c r="I204" s="27">
        <v>0</v>
      </c>
      <c r="J204" s="27">
        <v>0</v>
      </c>
      <c r="K204" s="27">
        <f t="shared" si="20"/>
        <v>0</v>
      </c>
      <c r="L204" s="28"/>
      <c r="M204" s="27">
        <v>0</v>
      </c>
      <c r="N204" s="27">
        <v>0</v>
      </c>
      <c r="O204" s="27">
        <f t="shared" si="25"/>
        <v>0</v>
      </c>
      <c r="P204" s="27"/>
      <c r="Q204" s="27">
        <v>0</v>
      </c>
      <c r="R204" s="27">
        <v>0</v>
      </c>
      <c r="S204" s="27">
        <f t="shared" si="21"/>
        <v>0</v>
      </c>
      <c r="T204" s="27"/>
      <c r="U204" s="27">
        <v>0</v>
      </c>
      <c r="V204" s="27">
        <v>0</v>
      </c>
      <c r="W204" s="27">
        <f t="shared" si="22"/>
        <v>0</v>
      </c>
      <c r="X204" s="28"/>
      <c r="Y204" s="27">
        <v>0</v>
      </c>
      <c r="Z204" s="27"/>
      <c r="AA204" s="27">
        <v>0</v>
      </c>
      <c r="AB204" s="27"/>
      <c r="AC204" s="56">
        <v>0</v>
      </c>
      <c r="AD204" s="28"/>
      <c r="AE204" s="27">
        <f t="shared" si="23"/>
        <v>0</v>
      </c>
      <c r="AF204" s="28"/>
      <c r="AG204" s="27">
        <f t="shared" si="24"/>
        <v>0</v>
      </c>
    </row>
    <row r="205" spans="1:33">
      <c r="A205" s="7" t="s">
        <v>44</v>
      </c>
      <c r="B205" s="5">
        <v>34666</v>
      </c>
      <c r="C205" s="5">
        <v>51700</v>
      </c>
      <c r="D205" s="7" t="s">
        <v>61</v>
      </c>
      <c r="F205" s="56">
        <v>0</v>
      </c>
      <c r="G205" s="56">
        <v>0</v>
      </c>
      <c r="H205" s="28"/>
      <c r="I205" s="27">
        <v>0</v>
      </c>
      <c r="J205" s="27">
        <v>0</v>
      </c>
      <c r="K205" s="27">
        <f t="shared" si="20"/>
        <v>0</v>
      </c>
      <c r="L205" s="28"/>
      <c r="M205" s="27">
        <v>0</v>
      </c>
      <c r="N205" s="27">
        <v>0</v>
      </c>
      <c r="O205" s="27">
        <f t="shared" si="25"/>
        <v>0</v>
      </c>
      <c r="P205" s="27"/>
      <c r="Q205" s="27">
        <v>0</v>
      </c>
      <c r="R205" s="27">
        <v>0</v>
      </c>
      <c r="S205" s="27">
        <f t="shared" si="21"/>
        <v>0</v>
      </c>
      <c r="T205" s="27"/>
      <c r="U205" s="27">
        <v>0</v>
      </c>
      <c r="V205" s="27">
        <v>0</v>
      </c>
      <c r="W205" s="27">
        <f t="shared" si="22"/>
        <v>0</v>
      </c>
      <c r="X205" s="28"/>
      <c r="Y205" s="27">
        <v>0</v>
      </c>
      <c r="Z205" s="27"/>
      <c r="AA205" s="27">
        <v>0</v>
      </c>
      <c r="AB205" s="27"/>
      <c r="AC205" s="56">
        <v>0</v>
      </c>
      <c r="AD205" s="28"/>
      <c r="AE205" s="27">
        <f t="shared" si="23"/>
        <v>0</v>
      </c>
      <c r="AF205" s="28"/>
      <c r="AG205" s="27">
        <f t="shared" si="24"/>
        <v>0</v>
      </c>
    </row>
    <row r="206" spans="1:33">
      <c r="A206" s="7" t="s">
        <v>44</v>
      </c>
      <c r="B206" s="5">
        <v>34166</v>
      </c>
      <c r="C206" s="5">
        <v>59923</v>
      </c>
      <c r="D206" s="7" t="s">
        <v>62</v>
      </c>
      <c r="F206" s="56">
        <v>0</v>
      </c>
      <c r="G206" s="56">
        <v>0</v>
      </c>
      <c r="H206" s="28"/>
      <c r="I206" s="27">
        <v>32471053.949999999</v>
      </c>
      <c r="J206" s="27">
        <v>0</v>
      </c>
      <c r="K206" s="27">
        <f t="shared" si="20"/>
        <v>32471053.949999999</v>
      </c>
      <c r="L206" s="28"/>
      <c r="M206" s="27">
        <v>0</v>
      </c>
      <c r="N206" s="27">
        <v>0</v>
      </c>
      <c r="O206" s="27">
        <f t="shared" si="25"/>
        <v>32471053.949999999</v>
      </c>
      <c r="P206" s="27"/>
      <c r="Q206" s="27">
        <v>0</v>
      </c>
      <c r="R206" s="27">
        <v>540643.05000000005</v>
      </c>
      <c r="S206" s="27">
        <f t="shared" si="21"/>
        <v>540643.05000000005</v>
      </c>
      <c r="T206" s="27"/>
      <c r="U206" s="27">
        <v>0</v>
      </c>
      <c r="V206" s="27">
        <v>1081286.1000000001</v>
      </c>
      <c r="W206" s="27">
        <f t="shared" si="22"/>
        <v>1621929.15</v>
      </c>
      <c r="X206" s="28"/>
      <c r="Y206" s="27">
        <v>0</v>
      </c>
      <c r="Z206" s="27"/>
      <c r="AA206" s="27">
        <v>0</v>
      </c>
      <c r="AB206" s="27"/>
      <c r="AC206" s="56">
        <v>0</v>
      </c>
      <c r="AD206" s="28"/>
      <c r="AE206" s="27">
        <f t="shared" si="23"/>
        <v>1621929.15</v>
      </c>
      <c r="AF206" s="28"/>
      <c r="AG206" s="27">
        <f t="shared" si="24"/>
        <v>1621929.15</v>
      </c>
    </row>
    <row r="207" spans="1:33">
      <c r="A207" s="7" t="s">
        <v>44</v>
      </c>
      <c r="B207" s="5">
        <v>34466</v>
      </c>
      <c r="C207" s="5">
        <v>59923</v>
      </c>
      <c r="D207" s="7" t="s">
        <v>62</v>
      </c>
      <c r="F207" s="56">
        <v>0</v>
      </c>
      <c r="G207" s="56">
        <v>0</v>
      </c>
      <c r="H207" s="28"/>
      <c r="I207" s="27">
        <v>348114658.76999998</v>
      </c>
      <c r="J207" s="27">
        <v>0</v>
      </c>
      <c r="K207" s="27">
        <f t="shared" ref="K207:K251" si="26">ROUND(SUM(F207,I207:J207),2)</f>
        <v>348114658.76999998</v>
      </c>
      <c r="L207" s="28"/>
      <c r="M207" s="27">
        <v>0</v>
      </c>
      <c r="N207" s="27">
        <v>0</v>
      </c>
      <c r="O207" s="27">
        <f t="shared" si="25"/>
        <v>348114658.76999998</v>
      </c>
      <c r="P207" s="27"/>
      <c r="Q207" s="27">
        <v>0</v>
      </c>
      <c r="R207" s="27">
        <v>5796109.0700000003</v>
      </c>
      <c r="S207" s="27">
        <f t="shared" si="21"/>
        <v>5796109.0700000003</v>
      </c>
      <c r="T207" s="27"/>
      <c r="U207" s="27">
        <v>0</v>
      </c>
      <c r="V207" s="27">
        <v>11592218.140000001</v>
      </c>
      <c r="W207" s="27">
        <f t="shared" si="22"/>
        <v>17388327.210000001</v>
      </c>
      <c r="X207" s="28"/>
      <c r="Y207" s="27">
        <v>0</v>
      </c>
      <c r="Z207" s="27"/>
      <c r="AA207" s="27">
        <v>0</v>
      </c>
      <c r="AB207" s="27"/>
      <c r="AC207" s="56">
        <v>0</v>
      </c>
      <c r="AD207" s="28"/>
      <c r="AE207" s="27">
        <f t="shared" si="23"/>
        <v>17388327.210000001</v>
      </c>
      <c r="AF207" s="28"/>
      <c r="AG207" s="27">
        <f t="shared" si="24"/>
        <v>17388327.210000001</v>
      </c>
    </row>
    <row r="208" spans="1:33">
      <c r="A208" s="7" t="s">
        <v>44</v>
      </c>
      <c r="B208" s="5">
        <v>34566</v>
      </c>
      <c r="C208" s="5">
        <v>59923</v>
      </c>
      <c r="D208" s="7" t="s">
        <v>62</v>
      </c>
      <c r="F208" s="56">
        <v>0</v>
      </c>
      <c r="G208" s="56">
        <v>0</v>
      </c>
      <c r="H208" s="28"/>
      <c r="I208" s="27">
        <v>57085520.560000002</v>
      </c>
      <c r="J208" s="27">
        <v>0</v>
      </c>
      <c r="K208" s="27">
        <f t="shared" si="26"/>
        <v>57085520.560000002</v>
      </c>
      <c r="L208" s="28"/>
      <c r="M208" s="27">
        <v>0</v>
      </c>
      <c r="N208" s="27">
        <v>0</v>
      </c>
      <c r="O208" s="27">
        <f t="shared" si="25"/>
        <v>57085520.560000002</v>
      </c>
      <c r="P208" s="27"/>
      <c r="Q208" s="27">
        <v>0</v>
      </c>
      <c r="R208" s="27">
        <v>950473.92</v>
      </c>
      <c r="S208" s="27">
        <f t="shared" si="21"/>
        <v>950473.92</v>
      </c>
      <c r="T208" s="27"/>
      <c r="U208" s="27">
        <v>0</v>
      </c>
      <c r="V208" s="27">
        <v>1900947.83</v>
      </c>
      <c r="W208" s="27">
        <f t="shared" si="22"/>
        <v>2851421.75</v>
      </c>
      <c r="X208" s="28"/>
      <c r="Y208" s="27">
        <v>0</v>
      </c>
      <c r="Z208" s="27"/>
      <c r="AA208" s="27">
        <v>0</v>
      </c>
      <c r="AB208" s="27"/>
      <c r="AC208" s="56">
        <v>0</v>
      </c>
      <c r="AD208" s="28"/>
      <c r="AE208" s="27">
        <f t="shared" si="23"/>
        <v>2851421.75</v>
      </c>
      <c r="AF208" s="28"/>
      <c r="AG208" s="27">
        <f t="shared" si="24"/>
        <v>2851421.75</v>
      </c>
    </row>
    <row r="209" spans="1:33">
      <c r="A209" s="7" t="s">
        <v>44</v>
      </c>
      <c r="B209" s="5">
        <v>34666</v>
      </c>
      <c r="C209" s="5">
        <v>59923</v>
      </c>
      <c r="D209" s="7" t="s">
        <v>62</v>
      </c>
      <c r="F209" s="56">
        <v>0</v>
      </c>
      <c r="G209" s="56">
        <v>0</v>
      </c>
      <c r="H209" s="28"/>
      <c r="I209" s="27">
        <v>59941.63</v>
      </c>
      <c r="J209" s="27">
        <v>0</v>
      </c>
      <c r="K209" s="27">
        <f t="shared" si="26"/>
        <v>59941.63</v>
      </c>
      <c r="L209" s="28"/>
      <c r="M209" s="27">
        <v>0</v>
      </c>
      <c r="N209" s="27">
        <v>0</v>
      </c>
      <c r="O209" s="27">
        <f t="shared" si="25"/>
        <v>59941.63</v>
      </c>
      <c r="P209" s="27"/>
      <c r="Q209" s="27">
        <v>0</v>
      </c>
      <c r="R209" s="27">
        <v>998.03</v>
      </c>
      <c r="S209" s="27">
        <f t="shared" si="21"/>
        <v>998.03</v>
      </c>
      <c r="T209" s="27"/>
      <c r="U209" s="27">
        <v>0</v>
      </c>
      <c r="V209" s="27">
        <v>1996.06</v>
      </c>
      <c r="W209" s="27">
        <f t="shared" si="22"/>
        <v>2994.09</v>
      </c>
      <c r="X209" s="28"/>
      <c r="Y209" s="27">
        <v>0</v>
      </c>
      <c r="Z209" s="27"/>
      <c r="AA209" s="27">
        <v>0</v>
      </c>
      <c r="AB209" s="27"/>
      <c r="AC209" s="56">
        <v>0</v>
      </c>
      <c r="AD209" s="28"/>
      <c r="AE209" s="27">
        <f t="shared" si="23"/>
        <v>2994.09</v>
      </c>
      <c r="AF209" s="28"/>
      <c r="AG209" s="27">
        <f t="shared" si="24"/>
        <v>2994.09</v>
      </c>
    </row>
    <row r="210" spans="1:33">
      <c r="A210" s="7" t="s">
        <v>44</v>
      </c>
      <c r="B210" s="5">
        <v>34166</v>
      </c>
      <c r="C210" s="5">
        <v>59924</v>
      </c>
      <c r="D210" s="7" t="s">
        <v>63</v>
      </c>
      <c r="F210" s="56">
        <v>0</v>
      </c>
      <c r="G210" s="56">
        <v>0</v>
      </c>
      <c r="H210" s="28"/>
      <c r="I210" s="27">
        <v>0</v>
      </c>
      <c r="J210" s="27">
        <v>0</v>
      </c>
      <c r="K210" s="27">
        <f t="shared" si="26"/>
        <v>0</v>
      </c>
      <c r="L210" s="28"/>
      <c r="M210" s="27">
        <v>34744917.359999999</v>
      </c>
      <c r="N210" s="27">
        <v>0</v>
      </c>
      <c r="O210" s="27">
        <f t="shared" si="25"/>
        <v>34744917.359999999</v>
      </c>
      <c r="P210" s="27"/>
      <c r="Q210" s="27">
        <v>0</v>
      </c>
      <c r="R210" s="27">
        <v>0</v>
      </c>
      <c r="S210" s="27">
        <f t="shared" si="21"/>
        <v>0</v>
      </c>
      <c r="T210" s="27"/>
      <c r="U210" s="27">
        <v>0</v>
      </c>
      <c r="V210" s="27">
        <v>578502.87</v>
      </c>
      <c r="W210" s="27">
        <f t="shared" si="22"/>
        <v>578502.87</v>
      </c>
      <c r="X210" s="28"/>
      <c r="Y210" s="27">
        <v>0</v>
      </c>
      <c r="Z210" s="27"/>
      <c r="AA210" s="27">
        <v>0</v>
      </c>
      <c r="AB210" s="27"/>
      <c r="AC210" s="56">
        <v>0</v>
      </c>
      <c r="AD210" s="28"/>
      <c r="AE210" s="27">
        <f t="shared" si="23"/>
        <v>578502.87</v>
      </c>
      <c r="AF210" s="28"/>
      <c r="AG210" s="27">
        <f t="shared" si="24"/>
        <v>578502.87</v>
      </c>
    </row>
    <row r="211" spans="1:33">
      <c r="A211" s="7" t="s">
        <v>44</v>
      </c>
      <c r="B211" s="5">
        <v>34466</v>
      </c>
      <c r="C211" s="5">
        <v>59924</v>
      </c>
      <c r="D211" s="7" t="s">
        <v>63</v>
      </c>
      <c r="F211" s="56">
        <v>0</v>
      </c>
      <c r="G211" s="56">
        <v>0</v>
      </c>
      <c r="H211" s="28"/>
      <c r="I211" s="27">
        <v>0</v>
      </c>
      <c r="J211" s="27">
        <v>0</v>
      </c>
      <c r="K211" s="27">
        <f t="shared" si="26"/>
        <v>0</v>
      </c>
      <c r="L211" s="28"/>
      <c r="M211" s="27">
        <v>372492222.44</v>
      </c>
      <c r="N211" s="27">
        <v>0</v>
      </c>
      <c r="O211" s="27">
        <f t="shared" si="25"/>
        <v>372492222.44</v>
      </c>
      <c r="P211" s="27"/>
      <c r="Q211" s="27">
        <v>0</v>
      </c>
      <c r="R211" s="27">
        <v>0</v>
      </c>
      <c r="S211" s="27">
        <f t="shared" si="21"/>
        <v>0</v>
      </c>
      <c r="T211" s="27"/>
      <c r="U211" s="27">
        <v>0</v>
      </c>
      <c r="V211" s="27">
        <v>6201995.5</v>
      </c>
      <c r="W211" s="27">
        <f t="shared" si="22"/>
        <v>6201995.5</v>
      </c>
      <c r="X211" s="28"/>
      <c r="Y211" s="27">
        <v>0</v>
      </c>
      <c r="Z211" s="27"/>
      <c r="AA211" s="27">
        <v>0</v>
      </c>
      <c r="AB211" s="27"/>
      <c r="AC211" s="56">
        <v>0</v>
      </c>
      <c r="AD211" s="28"/>
      <c r="AE211" s="27">
        <f t="shared" si="23"/>
        <v>6201995.5</v>
      </c>
      <c r="AF211" s="28"/>
      <c r="AG211" s="27">
        <f t="shared" si="24"/>
        <v>6201995.5</v>
      </c>
    </row>
    <row r="212" spans="1:33">
      <c r="A212" s="7" t="s">
        <v>44</v>
      </c>
      <c r="B212" s="5">
        <v>34566</v>
      </c>
      <c r="C212" s="5">
        <v>59924</v>
      </c>
      <c r="D212" s="7" t="s">
        <v>63</v>
      </c>
      <c r="F212" s="56">
        <v>0</v>
      </c>
      <c r="G212" s="56">
        <v>0</v>
      </c>
      <c r="H212" s="28"/>
      <c r="I212" s="27">
        <v>0</v>
      </c>
      <c r="J212" s="27">
        <v>0</v>
      </c>
      <c r="K212" s="27">
        <f t="shared" si="26"/>
        <v>0</v>
      </c>
      <c r="L212" s="28"/>
      <c r="M212" s="27">
        <v>61083071.009999998</v>
      </c>
      <c r="N212" s="27">
        <v>0</v>
      </c>
      <c r="O212" s="27">
        <f t="shared" si="25"/>
        <v>61083071.009999998</v>
      </c>
      <c r="P212" s="27"/>
      <c r="Q212" s="27">
        <v>0</v>
      </c>
      <c r="R212" s="27">
        <v>0</v>
      </c>
      <c r="S212" s="27">
        <f t="shared" si="21"/>
        <v>0</v>
      </c>
      <c r="T212" s="27"/>
      <c r="U212" s="27">
        <v>0</v>
      </c>
      <c r="V212" s="27">
        <v>1017033.13</v>
      </c>
      <c r="W212" s="27">
        <f t="shared" si="22"/>
        <v>1017033.13</v>
      </c>
      <c r="X212" s="28"/>
      <c r="Y212" s="27">
        <v>0</v>
      </c>
      <c r="Z212" s="27"/>
      <c r="AA212" s="27">
        <v>0</v>
      </c>
      <c r="AB212" s="27"/>
      <c r="AC212" s="56">
        <v>0</v>
      </c>
      <c r="AD212" s="28"/>
      <c r="AE212" s="27">
        <f t="shared" si="23"/>
        <v>1017033.13</v>
      </c>
      <c r="AF212" s="28"/>
      <c r="AG212" s="27">
        <f t="shared" si="24"/>
        <v>1017033.13</v>
      </c>
    </row>
    <row r="213" spans="1:33">
      <c r="A213" s="7" t="s">
        <v>44</v>
      </c>
      <c r="B213" s="5">
        <v>34666</v>
      </c>
      <c r="C213" s="5">
        <v>59924</v>
      </c>
      <c r="D213" s="7" t="s">
        <v>63</v>
      </c>
      <c r="F213" s="56">
        <v>0</v>
      </c>
      <c r="G213" s="56">
        <v>0</v>
      </c>
      <c r="H213" s="28"/>
      <c r="I213" s="27">
        <v>0</v>
      </c>
      <c r="J213" s="27">
        <v>0</v>
      </c>
      <c r="K213" s="27">
        <f t="shared" si="26"/>
        <v>0</v>
      </c>
      <c r="L213" s="28"/>
      <c r="M213" s="27">
        <v>64139.18</v>
      </c>
      <c r="N213" s="27">
        <v>0</v>
      </c>
      <c r="O213" s="27">
        <f t="shared" si="25"/>
        <v>64139.18</v>
      </c>
      <c r="P213" s="27"/>
      <c r="Q213" s="27">
        <v>0</v>
      </c>
      <c r="R213" s="27">
        <v>0</v>
      </c>
      <c r="S213" s="27">
        <f t="shared" si="21"/>
        <v>0</v>
      </c>
      <c r="T213" s="27"/>
      <c r="U213" s="27">
        <v>0</v>
      </c>
      <c r="V213" s="27">
        <v>1067.92</v>
      </c>
      <c r="W213" s="27">
        <f t="shared" si="22"/>
        <v>1067.92</v>
      </c>
      <c r="X213" s="28"/>
      <c r="Y213" s="27">
        <v>0</v>
      </c>
      <c r="Z213" s="27"/>
      <c r="AA213" s="27">
        <v>0</v>
      </c>
      <c r="AB213" s="27"/>
      <c r="AC213" s="56">
        <v>0</v>
      </c>
      <c r="AD213" s="28"/>
      <c r="AE213" s="27">
        <f t="shared" si="23"/>
        <v>1067.92</v>
      </c>
      <c r="AF213" s="28"/>
      <c r="AG213" s="27">
        <f t="shared" si="24"/>
        <v>1067.92</v>
      </c>
    </row>
    <row r="214" spans="1:33">
      <c r="A214" s="7" t="s">
        <v>44</v>
      </c>
      <c r="B214" s="5">
        <v>34800</v>
      </c>
      <c r="C214" s="5" t="s">
        <v>64</v>
      </c>
      <c r="D214" s="7" t="s">
        <v>65</v>
      </c>
      <c r="F214" s="56">
        <v>24055701.489999998</v>
      </c>
      <c r="G214" s="56">
        <v>1483770.94</v>
      </c>
      <c r="H214" s="28"/>
      <c r="I214" s="27">
        <v>0</v>
      </c>
      <c r="J214" s="27">
        <v>0</v>
      </c>
      <c r="K214" s="27">
        <f t="shared" si="26"/>
        <v>24055701.489999998</v>
      </c>
      <c r="L214" s="28"/>
      <c r="M214" s="27">
        <v>0</v>
      </c>
      <c r="N214" s="27">
        <v>0</v>
      </c>
      <c r="O214" s="27">
        <f t="shared" si="25"/>
        <v>24055701.489999998</v>
      </c>
      <c r="P214" s="27"/>
      <c r="Q214" s="27">
        <v>0</v>
      </c>
      <c r="R214" s="27">
        <v>1645409.98</v>
      </c>
      <c r="S214" s="27">
        <f t="shared" si="21"/>
        <v>3129180.92</v>
      </c>
      <c r="T214" s="27"/>
      <c r="U214" s="27">
        <v>0</v>
      </c>
      <c r="V214" s="27">
        <v>1645409.98</v>
      </c>
      <c r="W214" s="27">
        <f t="shared" si="22"/>
        <v>4774590.9000000004</v>
      </c>
      <c r="X214" s="28"/>
      <c r="Y214" s="27">
        <v>-56.57</v>
      </c>
      <c r="Z214" s="27"/>
      <c r="AA214" s="27">
        <v>0</v>
      </c>
      <c r="AB214" s="27"/>
      <c r="AC214" s="56">
        <v>0</v>
      </c>
      <c r="AD214" s="28"/>
      <c r="AE214" s="27">
        <f t="shared" si="23"/>
        <v>4774534.33</v>
      </c>
      <c r="AF214" s="28"/>
      <c r="AG214" s="27">
        <f t="shared" si="24"/>
        <v>4774534.33</v>
      </c>
    </row>
    <row r="215" spans="1:33">
      <c r="A215" s="7" t="s">
        <v>66</v>
      </c>
      <c r="B215" s="5">
        <v>35001</v>
      </c>
      <c r="C215" s="5" t="s">
        <v>64</v>
      </c>
      <c r="D215" s="7" t="s">
        <v>67</v>
      </c>
      <c r="F215" s="56">
        <v>91291592.430000007</v>
      </c>
      <c r="G215" s="56">
        <v>25506771.990000002</v>
      </c>
      <c r="H215" s="28"/>
      <c r="I215" s="27">
        <v>3723804.25</v>
      </c>
      <c r="J215" s="27">
        <v>-240</v>
      </c>
      <c r="K215" s="27">
        <f t="shared" si="26"/>
        <v>95015156.680000007</v>
      </c>
      <c r="L215" s="28"/>
      <c r="M215" s="27">
        <v>15244605.6</v>
      </c>
      <c r="N215" s="27">
        <v>-240</v>
      </c>
      <c r="O215" s="27">
        <f t="shared" si="25"/>
        <v>110259522.28</v>
      </c>
      <c r="P215" s="27"/>
      <c r="Q215" s="27">
        <v>0</v>
      </c>
      <c r="R215" s="27">
        <v>1133658.99</v>
      </c>
      <c r="S215" s="27">
        <f t="shared" si="21"/>
        <v>26640190.98</v>
      </c>
      <c r="T215" s="27"/>
      <c r="U215" s="27">
        <v>0</v>
      </c>
      <c r="V215" s="27">
        <v>1249077.06</v>
      </c>
      <c r="W215" s="27">
        <f t="shared" si="22"/>
        <v>27889028.039999999</v>
      </c>
      <c r="X215" s="28"/>
      <c r="Y215" s="27">
        <v>0</v>
      </c>
      <c r="Z215" s="27"/>
      <c r="AA215" s="27">
        <v>0</v>
      </c>
      <c r="AB215" s="27"/>
      <c r="AC215" s="56">
        <v>0</v>
      </c>
      <c r="AD215" s="28"/>
      <c r="AE215" s="27">
        <f t="shared" si="23"/>
        <v>27889028.039999999</v>
      </c>
      <c r="AF215" s="28"/>
      <c r="AG215" s="27">
        <f t="shared" si="24"/>
        <v>27889028.039999999</v>
      </c>
    </row>
    <row r="216" spans="1:33">
      <c r="A216" s="7" t="s">
        <v>66</v>
      </c>
      <c r="B216" s="5">
        <v>35200</v>
      </c>
      <c r="C216" s="5" t="s">
        <v>64</v>
      </c>
      <c r="D216" s="7" t="s">
        <v>68</v>
      </c>
      <c r="F216" s="56">
        <v>103433228.65000001</v>
      </c>
      <c r="G216" s="56">
        <v>13093725.899999999</v>
      </c>
      <c r="H216" s="28"/>
      <c r="I216" s="27">
        <v>0</v>
      </c>
      <c r="J216" s="27">
        <v>0</v>
      </c>
      <c r="K216" s="27">
        <f t="shared" si="26"/>
        <v>103433228.65000001</v>
      </c>
      <c r="L216" s="28"/>
      <c r="M216" s="27">
        <v>0</v>
      </c>
      <c r="N216" s="27">
        <v>0</v>
      </c>
      <c r="O216" s="27">
        <f t="shared" si="25"/>
        <v>103433228.65000001</v>
      </c>
      <c r="P216" s="27"/>
      <c r="Q216" s="27">
        <v>0</v>
      </c>
      <c r="R216" s="27">
        <v>1492704.81</v>
      </c>
      <c r="S216" s="27">
        <f t="shared" si="21"/>
        <v>14586430.710000001</v>
      </c>
      <c r="T216" s="27"/>
      <c r="U216" s="27">
        <v>0</v>
      </c>
      <c r="V216" s="27">
        <v>1492704.81</v>
      </c>
      <c r="W216" s="27">
        <f t="shared" si="22"/>
        <v>16079135.52</v>
      </c>
      <c r="X216" s="28"/>
      <c r="Y216" s="27">
        <v>-1288351.02</v>
      </c>
      <c r="Z216" s="27"/>
      <c r="AA216" s="27">
        <v>90128.015852500714</v>
      </c>
      <c r="AB216" s="27"/>
      <c r="AC216" s="56">
        <v>0</v>
      </c>
      <c r="AD216" s="28"/>
      <c r="AE216" s="27">
        <f t="shared" si="23"/>
        <v>14880912.515852502</v>
      </c>
      <c r="AF216" s="28"/>
      <c r="AG216" s="27">
        <f t="shared" si="24"/>
        <v>14790784.5</v>
      </c>
    </row>
    <row r="217" spans="1:33">
      <c r="A217" s="7" t="s">
        <v>66</v>
      </c>
      <c r="B217" s="5">
        <v>35300</v>
      </c>
      <c r="C217" s="5" t="s">
        <v>64</v>
      </c>
      <c r="D217" s="7" t="s">
        <v>69</v>
      </c>
      <c r="F217" s="56">
        <v>1764173214.3599997</v>
      </c>
      <c r="G217" s="56">
        <v>197525234.49000001</v>
      </c>
      <c r="H217" s="28"/>
      <c r="I217" s="27">
        <v>295943539.87</v>
      </c>
      <c r="J217" s="27">
        <v>-35940793.990000002</v>
      </c>
      <c r="K217" s="27">
        <f t="shared" si="26"/>
        <v>2024175960.24</v>
      </c>
      <c r="L217" s="28"/>
      <c r="M217" s="27">
        <v>122578794.63</v>
      </c>
      <c r="N217" s="27">
        <v>-18604319.460000001</v>
      </c>
      <c r="O217" s="27">
        <f t="shared" si="25"/>
        <v>2128150435.4100001</v>
      </c>
      <c r="P217" s="27"/>
      <c r="Q217" s="27">
        <v>0</v>
      </c>
      <c r="R217" s="27">
        <v>34359446</v>
      </c>
      <c r="S217" s="27">
        <f t="shared" si="21"/>
        <v>195943886.5</v>
      </c>
      <c r="T217" s="27"/>
      <c r="U217" s="27">
        <v>0</v>
      </c>
      <c r="V217" s="27">
        <v>37660634.75</v>
      </c>
      <c r="W217" s="27">
        <f t="shared" si="22"/>
        <v>215000201.78999999</v>
      </c>
      <c r="X217" s="28"/>
      <c r="Y217" s="27">
        <v>-14627041.98</v>
      </c>
      <c r="Z217" s="27"/>
      <c r="AA217" s="27">
        <v>-334107.89125068014</v>
      </c>
      <c r="AB217" s="27"/>
      <c r="AC217" s="56">
        <v>-46640980.065820724</v>
      </c>
      <c r="AD217" s="28"/>
      <c r="AE217" s="27">
        <f t="shared" si="23"/>
        <v>153398071.85292861</v>
      </c>
      <c r="AF217" s="28"/>
      <c r="AG217" s="27">
        <f t="shared" si="24"/>
        <v>153732179.74417928</v>
      </c>
    </row>
    <row r="218" spans="1:33">
      <c r="A218" s="7" t="s">
        <v>66</v>
      </c>
      <c r="B218" s="5">
        <v>35301</v>
      </c>
      <c r="C218" s="5" t="s">
        <v>64</v>
      </c>
      <c r="D218" s="7" t="s">
        <v>70</v>
      </c>
      <c r="F218" s="56">
        <v>109551715.36999997</v>
      </c>
      <c r="G218" s="56">
        <v>-66642.61</v>
      </c>
      <c r="H218" s="28"/>
      <c r="I218" s="27">
        <v>0</v>
      </c>
      <c r="J218" s="27">
        <v>0</v>
      </c>
      <c r="K218" s="27">
        <f t="shared" si="26"/>
        <v>109551715.37</v>
      </c>
      <c r="L218" s="28"/>
      <c r="M218" s="27">
        <v>0</v>
      </c>
      <c r="N218" s="27">
        <v>0</v>
      </c>
      <c r="O218" s="27">
        <f t="shared" si="25"/>
        <v>109551715.37</v>
      </c>
      <c r="P218" s="27"/>
      <c r="Q218" s="27">
        <v>0</v>
      </c>
      <c r="R218" s="27">
        <v>1987217.16</v>
      </c>
      <c r="S218" s="27">
        <f t="shared" si="21"/>
        <v>1920574.55</v>
      </c>
      <c r="T218" s="27"/>
      <c r="U218" s="27">
        <v>0</v>
      </c>
      <c r="V218" s="27">
        <v>1987217.16</v>
      </c>
      <c r="W218" s="27">
        <f t="shared" si="22"/>
        <v>3907791.71</v>
      </c>
      <c r="X218" s="28"/>
      <c r="Y218" s="27">
        <v>6606.45</v>
      </c>
      <c r="Z218" s="27"/>
      <c r="AA218" s="27">
        <v>0</v>
      </c>
      <c r="AB218" s="27"/>
      <c r="AC218" s="56">
        <v>25762448.679956026</v>
      </c>
      <c r="AD218" s="28"/>
      <c r="AE218" s="27">
        <f t="shared" si="23"/>
        <v>29676846.839956027</v>
      </c>
      <c r="AF218" s="28"/>
      <c r="AG218" s="27">
        <f t="shared" si="24"/>
        <v>29676846.839956027</v>
      </c>
    </row>
    <row r="219" spans="1:33">
      <c r="A219" s="7" t="s">
        <v>66</v>
      </c>
      <c r="B219" s="5">
        <v>35302</v>
      </c>
      <c r="C219" s="5" t="s">
        <v>64</v>
      </c>
      <c r="D219" s="7" t="s">
        <v>71</v>
      </c>
      <c r="F219" s="56">
        <v>47508.58</v>
      </c>
      <c r="G219" s="56">
        <v>0</v>
      </c>
      <c r="H219" s="28"/>
      <c r="I219" s="27">
        <v>0</v>
      </c>
      <c r="J219" s="27">
        <v>0</v>
      </c>
      <c r="K219" s="27">
        <f t="shared" si="26"/>
        <v>47508.58</v>
      </c>
      <c r="L219" s="28"/>
      <c r="M219" s="27">
        <v>0</v>
      </c>
      <c r="N219" s="27">
        <v>0</v>
      </c>
      <c r="O219" s="27">
        <f t="shared" si="25"/>
        <v>47508.58</v>
      </c>
      <c r="P219" s="27"/>
      <c r="Q219" s="27">
        <v>0</v>
      </c>
      <c r="R219" s="27">
        <v>861.78</v>
      </c>
      <c r="S219" s="27">
        <f t="shared" si="21"/>
        <v>861.78</v>
      </c>
      <c r="T219" s="27"/>
      <c r="U219" s="27">
        <v>0</v>
      </c>
      <c r="V219" s="27">
        <v>861.78</v>
      </c>
      <c r="W219" s="27">
        <f t="shared" si="22"/>
        <v>1723.56</v>
      </c>
      <c r="X219" s="28"/>
      <c r="Y219" s="27">
        <v>-80.23</v>
      </c>
      <c r="Z219" s="27"/>
      <c r="AA219" s="27">
        <v>0</v>
      </c>
      <c r="AB219" s="27"/>
      <c r="AC219" s="56">
        <v>926.9687174572914</v>
      </c>
      <c r="AD219" s="28"/>
      <c r="AE219" s="27">
        <f t="shared" si="23"/>
        <v>2570.2987174572913</v>
      </c>
      <c r="AF219" s="28"/>
      <c r="AG219" s="27">
        <f t="shared" si="24"/>
        <v>2570.2987174572913</v>
      </c>
    </row>
    <row r="220" spans="1:33">
      <c r="A220" s="7" t="s">
        <v>66</v>
      </c>
      <c r="B220" s="5">
        <v>35391</v>
      </c>
      <c r="C220" s="5" t="s">
        <v>64</v>
      </c>
      <c r="D220" s="7" t="s">
        <v>72</v>
      </c>
      <c r="F220" s="56">
        <v>55947434.089999981</v>
      </c>
      <c r="G220" s="56">
        <v>0</v>
      </c>
      <c r="H220" s="28"/>
      <c r="I220" s="27">
        <v>450</v>
      </c>
      <c r="J220" s="27">
        <v>-45</v>
      </c>
      <c r="K220" s="27">
        <f t="shared" si="26"/>
        <v>55947839.090000004</v>
      </c>
      <c r="L220" s="28"/>
      <c r="M220" s="27">
        <v>4001911.34</v>
      </c>
      <c r="N220" s="27">
        <v>-400191.13</v>
      </c>
      <c r="O220" s="27">
        <f t="shared" si="25"/>
        <v>59549559.299999997</v>
      </c>
      <c r="P220" s="27"/>
      <c r="Q220" s="27">
        <v>0</v>
      </c>
      <c r="R220" s="27">
        <v>637181.42000000004</v>
      </c>
      <c r="S220" s="27">
        <f t="shared" si="21"/>
        <v>637136.42000000004</v>
      </c>
      <c r="T220" s="27"/>
      <c r="U220" s="27">
        <v>0</v>
      </c>
      <c r="V220" s="27">
        <v>657693.52</v>
      </c>
      <c r="W220" s="27">
        <f t="shared" si="22"/>
        <v>894638.81</v>
      </c>
      <c r="X220" s="28"/>
      <c r="Y220" s="27">
        <v>-3801244.87</v>
      </c>
      <c r="Z220" s="27"/>
      <c r="AA220" s="27">
        <v>0</v>
      </c>
      <c r="AB220" s="27"/>
      <c r="AC220" s="56">
        <v>20877604.417147249</v>
      </c>
      <c r="AD220" s="28"/>
      <c r="AE220" s="27">
        <f t="shared" si="23"/>
        <v>17970998.35714725</v>
      </c>
      <c r="AF220" s="28"/>
      <c r="AG220" s="27">
        <f t="shared" si="24"/>
        <v>17970998.35714725</v>
      </c>
    </row>
    <row r="221" spans="1:33">
      <c r="A221" s="7" t="s">
        <v>66</v>
      </c>
      <c r="B221" s="5">
        <v>35400</v>
      </c>
      <c r="C221" s="5" t="s">
        <v>64</v>
      </c>
      <c r="D221" s="7" t="s">
        <v>73</v>
      </c>
      <c r="F221" s="56">
        <v>81443652.600000024</v>
      </c>
      <c r="G221" s="56">
        <v>65682898.070000008</v>
      </c>
      <c r="H221" s="28"/>
      <c r="I221" s="27">
        <v>0</v>
      </c>
      <c r="J221" s="27">
        <v>0</v>
      </c>
      <c r="K221" s="27">
        <f t="shared" si="26"/>
        <v>81443652.599999994</v>
      </c>
      <c r="L221" s="28"/>
      <c r="M221" s="27">
        <v>0</v>
      </c>
      <c r="N221" s="27">
        <v>0</v>
      </c>
      <c r="O221" s="27">
        <f t="shared" si="25"/>
        <v>81443652.599999994</v>
      </c>
      <c r="P221" s="27"/>
      <c r="Q221" s="27">
        <v>0</v>
      </c>
      <c r="R221" s="27">
        <v>1072166.28</v>
      </c>
      <c r="S221" s="27">
        <f t="shared" si="21"/>
        <v>66755064.350000001</v>
      </c>
      <c r="T221" s="27"/>
      <c r="U221" s="27">
        <v>0</v>
      </c>
      <c r="V221" s="27">
        <v>1072166.28</v>
      </c>
      <c r="W221" s="27">
        <f t="shared" si="22"/>
        <v>67827230.629999995</v>
      </c>
      <c r="X221" s="28"/>
      <c r="Y221" s="27">
        <v>-4852135.47</v>
      </c>
      <c r="Z221" s="27"/>
      <c r="AA221" s="27">
        <v>-8497247.553494826</v>
      </c>
      <c r="AB221" s="27"/>
      <c r="AC221" s="56">
        <v>0</v>
      </c>
      <c r="AD221" s="28"/>
      <c r="AE221" s="27">
        <f t="shared" si="23"/>
        <v>54477847.60650517</v>
      </c>
      <c r="AF221" s="28"/>
      <c r="AG221" s="27">
        <f t="shared" si="24"/>
        <v>62975095.159999996</v>
      </c>
    </row>
    <row r="222" spans="1:33">
      <c r="A222" s="7" t="s">
        <v>66</v>
      </c>
      <c r="B222" s="5">
        <v>35500</v>
      </c>
      <c r="C222" s="5" t="s">
        <v>64</v>
      </c>
      <c r="D222" s="7" t="s">
        <v>74</v>
      </c>
      <c r="F222" s="56">
        <v>1860692997.49</v>
      </c>
      <c r="G222" s="56">
        <v>406725038.19</v>
      </c>
      <c r="H222" s="28"/>
      <c r="I222" s="27">
        <v>221888712.24000001</v>
      </c>
      <c r="J222" s="27">
        <v>-22188871.219999999</v>
      </c>
      <c r="K222" s="27">
        <f t="shared" si="26"/>
        <v>2060392838.51</v>
      </c>
      <c r="L222" s="28"/>
      <c r="M222" s="27">
        <v>522329862.79000002</v>
      </c>
      <c r="N222" s="27">
        <v>-52232986.280000001</v>
      </c>
      <c r="O222" s="27">
        <f>ROUND(SUM(K222,M222:N222),2)</f>
        <v>2530489715.02</v>
      </c>
      <c r="P222" s="27"/>
      <c r="Q222" s="27">
        <v>-15730749.949999999</v>
      </c>
      <c r="R222" s="27">
        <v>63913699.130000003</v>
      </c>
      <c r="S222" s="27">
        <f t="shared" si="21"/>
        <v>432719116.14999998</v>
      </c>
      <c r="T222" s="27"/>
      <c r="U222" s="27">
        <v>-25254836</v>
      </c>
      <c r="V222" s="27">
        <v>74831385.620000005</v>
      </c>
      <c r="W222" s="27">
        <f t="shared" si="22"/>
        <v>430062679.49000001</v>
      </c>
      <c r="X222" s="28"/>
      <c r="Y222" s="27">
        <v>-30969625.890000001</v>
      </c>
      <c r="Z222" s="27"/>
      <c r="AA222" s="27">
        <v>-24575610.899328548</v>
      </c>
      <c r="AB222" s="27"/>
      <c r="AC222" s="56">
        <v>0</v>
      </c>
      <c r="AD222" s="28"/>
      <c r="AE222" s="27">
        <f t="shared" si="23"/>
        <v>374517442.70067149</v>
      </c>
      <c r="AF222" s="28"/>
      <c r="AG222" s="27">
        <f t="shared" si="24"/>
        <v>399093053.60000002</v>
      </c>
    </row>
    <row r="223" spans="1:33">
      <c r="A223" s="7" t="s">
        <v>66</v>
      </c>
      <c r="B223" s="5">
        <v>35600</v>
      </c>
      <c r="C223" s="5" t="s">
        <v>64</v>
      </c>
      <c r="D223" s="7" t="s">
        <v>75</v>
      </c>
      <c r="F223" s="56">
        <v>947624247.56000018</v>
      </c>
      <c r="G223" s="56">
        <v>157856921.51999998</v>
      </c>
      <c r="H223" s="28"/>
      <c r="I223" s="27">
        <v>178040354.00999999</v>
      </c>
      <c r="J223" s="27">
        <v>-17804035.399999999</v>
      </c>
      <c r="K223" s="27">
        <f t="shared" si="26"/>
        <v>1107860566.1700001</v>
      </c>
      <c r="L223" s="28"/>
      <c r="M223" s="27">
        <v>210394952.19999999</v>
      </c>
      <c r="N223" s="27">
        <v>-21039495.219999999</v>
      </c>
      <c r="O223" s="27">
        <f t="shared" si="25"/>
        <v>1297216023.1500001</v>
      </c>
      <c r="P223" s="27"/>
      <c r="Q223" s="27">
        <v>-10097704.43</v>
      </c>
      <c r="R223" s="27">
        <v>19271365.18</v>
      </c>
      <c r="S223" s="27">
        <f t="shared" si="21"/>
        <v>149226546.87</v>
      </c>
      <c r="T223" s="27"/>
      <c r="U223" s="27">
        <v>-8138137.0499999998</v>
      </c>
      <c r="V223" s="27">
        <v>22548991.329999998</v>
      </c>
      <c r="W223" s="27">
        <f t="shared" si="22"/>
        <v>142597905.93000001</v>
      </c>
      <c r="X223" s="28"/>
      <c r="Y223" s="27">
        <v>-15318881.18</v>
      </c>
      <c r="Z223" s="27"/>
      <c r="AA223" s="27">
        <v>-15420130.124429064</v>
      </c>
      <c r="AB223" s="27"/>
      <c r="AC223" s="56">
        <v>0</v>
      </c>
      <c r="AD223" s="28"/>
      <c r="AE223" s="27">
        <f t="shared" si="23"/>
        <v>111858894.62557094</v>
      </c>
      <c r="AF223" s="28"/>
      <c r="AG223" s="27">
        <f t="shared" si="24"/>
        <v>127279024.75</v>
      </c>
    </row>
    <row r="224" spans="1:33">
      <c r="A224" s="7" t="s">
        <v>66</v>
      </c>
      <c r="B224" s="5">
        <v>35700</v>
      </c>
      <c r="C224" s="5" t="s">
        <v>64</v>
      </c>
      <c r="D224" s="7" t="s">
        <v>76</v>
      </c>
      <c r="F224" s="56">
        <v>41488724.920000002</v>
      </c>
      <c r="G224" s="56">
        <v>10081827.49</v>
      </c>
      <c r="H224" s="28"/>
      <c r="I224" s="27">
        <v>0</v>
      </c>
      <c r="J224" s="27">
        <v>-278760</v>
      </c>
      <c r="K224" s="27">
        <f t="shared" si="26"/>
        <v>41209964.920000002</v>
      </c>
      <c r="L224" s="28"/>
      <c r="M224" s="27">
        <v>0</v>
      </c>
      <c r="N224" s="27">
        <v>-278760</v>
      </c>
      <c r="O224" s="27">
        <f t="shared" si="25"/>
        <v>40931204.920000002</v>
      </c>
      <c r="P224" s="27"/>
      <c r="Q224" s="27">
        <v>0</v>
      </c>
      <c r="R224" s="27">
        <v>482245.91</v>
      </c>
      <c r="S224" s="27">
        <f t="shared" si="21"/>
        <v>10285313.4</v>
      </c>
      <c r="T224" s="27"/>
      <c r="U224" s="27">
        <v>0</v>
      </c>
      <c r="V224" s="27">
        <v>478994.81</v>
      </c>
      <c r="W224" s="27">
        <f t="shared" si="22"/>
        <v>10485548.210000001</v>
      </c>
      <c r="X224" s="28"/>
      <c r="Y224" s="27">
        <v>-1104180.56</v>
      </c>
      <c r="Z224" s="27"/>
      <c r="AA224" s="27">
        <v>3728.1273990571322</v>
      </c>
      <c r="AB224" s="27"/>
      <c r="AC224" s="56">
        <v>0</v>
      </c>
      <c r="AD224" s="28"/>
      <c r="AE224" s="27">
        <f t="shared" si="23"/>
        <v>9385095.7773990575</v>
      </c>
      <c r="AF224" s="28"/>
      <c r="AG224" s="27">
        <f t="shared" si="24"/>
        <v>9381367.6500000004</v>
      </c>
    </row>
    <row r="225" spans="1:33">
      <c r="A225" s="7" t="s">
        <v>66</v>
      </c>
      <c r="B225" s="5">
        <v>35800</v>
      </c>
      <c r="C225" s="5" t="s">
        <v>64</v>
      </c>
      <c r="D225" s="7" t="s">
        <v>77</v>
      </c>
      <c r="F225" s="56">
        <v>87773141.49000001</v>
      </c>
      <c r="G225" s="56">
        <v>27867170.119999997</v>
      </c>
      <c r="H225" s="28"/>
      <c r="I225" s="27">
        <v>0</v>
      </c>
      <c r="J225" s="27">
        <v>0</v>
      </c>
      <c r="K225" s="27">
        <f t="shared" si="26"/>
        <v>87773141.489999995</v>
      </c>
      <c r="L225" s="28"/>
      <c r="M225" s="27">
        <v>0</v>
      </c>
      <c r="N225" s="27">
        <v>0</v>
      </c>
      <c r="O225" s="27">
        <f t="shared" si="25"/>
        <v>87773141.489999995</v>
      </c>
      <c r="P225" s="27"/>
      <c r="Q225" s="27">
        <v>0</v>
      </c>
      <c r="R225" s="27">
        <v>1749486.79</v>
      </c>
      <c r="S225" s="27">
        <f t="shared" si="21"/>
        <v>29616656.91</v>
      </c>
      <c r="T225" s="27"/>
      <c r="U225" s="27">
        <v>0</v>
      </c>
      <c r="V225" s="27">
        <v>1749486.79</v>
      </c>
      <c r="W225" s="27">
        <f t="shared" si="22"/>
        <v>31366143.699999999</v>
      </c>
      <c r="X225" s="28"/>
      <c r="Y225" s="27">
        <v>-2884136.47</v>
      </c>
      <c r="Z225" s="27"/>
      <c r="AA225" s="27">
        <v>-158315.40141857218</v>
      </c>
      <c r="AB225" s="27"/>
      <c r="AC225" s="56">
        <v>0</v>
      </c>
      <c r="AD225" s="28"/>
      <c r="AE225" s="27">
        <f t="shared" si="23"/>
        <v>28323691.82858143</v>
      </c>
      <c r="AF225" s="28"/>
      <c r="AG225" s="27">
        <f t="shared" si="24"/>
        <v>28482007.23</v>
      </c>
    </row>
    <row r="226" spans="1:33">
      <c r="A226" s="7" t="s">
        <v>66</v>
      </c>
      <c r="B226" s="5">
        <v>35900</v>
      </c>
      <c r="C226" s="5" t="s">
        <v>64</v>
      </c>
      <c r="D226" s="7" t="s">
        <v>78</v>
      </c>
      <c r="F226" s="56">
        <v>49871005.850000001</v>
      </c>
      <c r="G226" s="56">
        <v>3171119.18</v>
      </c>
      <c r="H226" s="28"/>
      <c r="I226" s="27">
        <v>0</v>
      </c>
      <c r="J226" s="27">
        <v>0</v>
      </c>
      <c r="K226" s="27">
        <f t="shared" si="26"/>
        <v>49871005.850000001</v>
      </c>
      <c r="L226" s="28"/>
      <c r="M226" s="27">
        <v>0</v>
      </c>
      <c r="N226" s="27">
        <v>0</v>
      </c>
      <c r="O226" s="27">
        <f t="shared" si="25"/>
        <v>49871005.850000001</v>
      </c>
      <c r="P226" s="27"/>
      <c r="Q226" s="27">
        <v>0</v>
      </c>
      <c r="R226" s="27">
        <v>463944.91</v>
      </c>
      <c r="S226" s="27">
        <f t="shared" si="21"/>
        <v>3635064.09</v>
      </c>
      <c r="T226" s="27"/>
      <c r="U226" s="27">
        <v>0</v>
      </c>
      <c r="V226" s="27">
        <v>463944.91</v>
      </c>
      <c r="W226" s="27">
        <f t="shared" si="22"/>
        <v>4099009</v>
      </c>
      <c r="X226" s="28"/>
      <c r="Y226" s="27">
        <v>-333276.46000000002</v>
      </c>
      <c r="Z226" s="27"/>
      <c r="AA226" s="27">
        <v>0</v>
      </c>
      <c r="AB226" s="27"/>
      <c r="AC226" s="56">
        <v>0</v>
      </c>
      <c r="AD226" s="28"/>
      <c r="AE226" s="27">
        <f t="shared" si="23"/>
        <v>3765732.54</v>
      </c>
      <c r="AF226" s="28"/>
      <c r="AG226" s="27">
        <f t="shared" si="24"/>
        <v>3765732.54</v>
      </c>
    </row>
    <row r="227" spans="1:33">
      <c r="A227" s="7" t="s">
        <v>79</v>
      </c>
      <c r="B227" s="5">
        <v>36001</v>
      </c>
      <c r="C227" s="5" t="s">
        <v>64</v>
      </c>
      <c r="D227" s="7" t="s">
        <v>67</v>
      </c>
      <c r="F227" s="56">
        <v>69962755.359999999</v>
      </c>
      <c r="G227" s="56">
        <v>0</v>
      </c>
      <c r="H227" s="28"/>
      <c r="I227" s="27">
        <v>23137654.07</v>
      </c>
      <c r="J227" s="27">
        <v>0</v>
      </c>
      <c r="K227" s="27">
        <f t="shared" si="26"/>
        <v>93100409.430000007</v>
      </c>
      <c r="L227" s="28"/>
      <c r="M227" s="27">
        <v>10478366.18</v>
      </c>
      <c r="N227" s="27">
        <v>0</v>
      </c>
      <c r="O227" s="27">
        <f t="shared" si="25"/>
        <v>103578775.61</v>
      </c>
      <c r="P227" s="27"/>
      <c r="Q227" s="27">
        <v>0</v>
      </c>
      <c r="R227" s="27">
        <v>1123918.95</v>
      </c>
      <c r="S227" s="27">
        <f t="shared" si="21"/>
        <v>1123918.95</v>
      </c>
      <c r="T227" s="27"/>
      <c r="U227" s="27">
        <v>0</v>
      </c>
      <c r="V227" s="27">
        <v>1355618.62</v>
      </c>
      <c r="W227" s="27">
        <f t="shared" si="22"/>
        <v>2479537.5699999998</v>
      </c>
      <c r="X227" s="28"/>
      <c r="Y227" s="27">
        <v>-293735.59999999998</v>
      </c>
      <c r="Z227" s="27"/>
      <c r="AA227" s="27">
        <v>0</v>
      </c>
      <c r="AB227" s="27"/>
      <c r="AC227" s="56">
        <v>0</v>
      </c>
      <c r="AD227" s="28"/>
      <c r="AE227" s="27">
        <f t="shared" si="23"/>
        <v>2185801.9699999997</v>
      </c>
      <c r="AF227" s="28"/>
      <c r="AG227" s="27">
        <f t="shared" si="24"/>
        <v>2185801.9699999997</v>
      </c>
    </row>
    <row r="228" spans="1:33">
      <c r="A228" s="7" t="s">
        <v>79</v>
      </c>
      <c r="B228" s="5">
        <v>36100</v>
      </c>
      <c r="C228" s="5" t="s">
        <v>64</v>
      </c>
      <c r="D228" s="7" t="s">
        <v>68</v>
      </c>
      <c r="F228" s="56">
        <v>28597508.580000002</v>
      </c>
      <c r="G228" s="56">
        <v>6673140.2200000007</v>
      </c>
      <c r="H228" s="28"/>
      <c r="I228" s="27">
        <v>105196927.45999999</v>
      </c>
      <c r="J228" s="27">
        <v>-1852800</v>
      </c>
      <c r="K228" s="27">
        <f t="shared" si="26"/>
        <v>131941636.04000001</v>
      </c>
      <c r="L228" s="28"/>
      <c r="M228" s="27">
        <v>31052445.789999999</v>
      </c>
      <c r="N228" s="27">
        <v>-1852800</v>
      </c>
      <c r="O228" s="27">
        <f t="shared" si="25"/>
        <v>161141281.83000001</v>
      </c>
      <c r="P228" s="27"/>
      <c r="Q228" s="27">
        <v>-483745.89</v>
      </c>
      <c r="R228" s="27">
        <v>1140580.45</v>
      </c>
      <c r="S228" s="27">
        <f t="shared" si="21"/>
        <v>5477174.7800000003</v>
      </c>
      <c r="T228" s="27"/>
      <c r="U228" s="27">
        <v>-597919.93999999994</v>
      </c>
      <c r="V228" s="27">
        <v>2082262.54</v>
      </c>
      <c r="W228" s="27">
        <f t="shared" si="22"/>
        <v>5108717.38</v>
      </c>
      <c r="X228" s="28"/>
      <c r="Y228" s="27">
        <v>-378631.12</v>
      </c>
      <c r="Z228" s="27"/>
      <c r="AA228" s="27">
        <v>-754639.50625521387</v>
      </c>
      <c r="AB228" s="27"/>
      <c r="AC228" s="56">
        <v>0</v>
      </c>
      <c r="AD228" s="28"/>
      <c r="AE228" s="27">
        <f t="shared" si="23"/>
        <v>3975446.7537447857</v>
      </c>
      <c r="AF228" s="28"/>
      <c r="AG228" s="27">
        <f t="shared" si="24"/>
        <v>4730086.26</v>
      </c>
    </row>
    <row r="229" spans="1:33">
      <c r="A229" s="7" t="s">
        <v>79</v>
      </c>
      <c r="B229" s="5">
        <v>36200</v>
      </c>
      <c r="C229" s="5" t="s">
        <v>64</v>
      </c>
      <c r="D229" s="7" t="s">
        <v>69</v>
      </c>
      <c r="F229" s="56">
        <v>1455265455.48</v>
      </c>
      <c r="G229" s="56">
        <v>134265248.85999998</v>
      </c>
      <c r="H229" s="28"/>
      <c r="I229" s="27">
        <v>205562220.69999999</v>
      </c>
      <c r="J229" s="27">
        <v>-28573148.68</v>
      </c>
      <c r="K229" s="27">
        <f t="shared" si="26"/>
        <v>1632254527.5</v>
      </c>
      <c r="L229" s="28"/>
      <c r="M229" s="27">
        <v>169855241.78999999</v>
      </c>
      <c r="N229" s="27">
        <v>-23609878.609999999</v>
      </c>
      <c r="O229" s="27">
        <f t="shared" si="25"/>
        <v>1778499890.6800001</v>
      </c>
      <c r="P229" s="27"/>
      <c r="Q229" s="27">
        <v>-7460137.6900000004</v>
      </c>
      <c r="R229" s="27">
        <v>27787679.850000001</v>
      </c>
      <c r="S229" s="27">
        <f t="shared" si="21"/>
        <v>126019642.34</v>
      </c>
      <c r="T229" s="27"/>
      <c r="U229" s="27">
        <v>-7619180.2599999998</v>
      </c>
      <c r="V229" s="27">
        <v>30696789.760000002</v>
      </c>
      <c r="W229" s="27">
        <f t="shared" si="22"/>
        <v>125487373.23</v>
      </c>
      <c r="X229" s="28"/>
      <c r="Y229" s="27">
        <v>-9312198.6099999994</v>
      </c>
      <c r="Z229" s="27"/>
      <c r="AA229" s="27">
        <v>11746148.570078088</v>
      </c>
      <c r="AB229" s="27"/>
      <c r="AC229" s="56">
        <v>0</v>
      </c>
      <c r="AD229" s="28"/>
      <c r="AE229" s="27">
        <f t="shared" si="23"/>
        <v>127921323.19007809</v>
      </c>
      <c r="AF229" s="28"/>
      <c r="AG229" s="27">
        <f t="shared" si="24"/>
        <v>116175174.62</v>
      </c>
    </row>
    <row r="230" spans="1:33">
      <c r="A230" s="7" t="s">
        <v>79</v>
      </c>
      <c r="B230" s="5">
        <v>36300</v>
      </c>
      <c r="C230" s="5" t="s">
        <v>64</v>
      </c>
      <c r="D230" s="7" t="s">
        <v>80</v>
      </c>
      <c r="F230" s="56">
        <v>0</v>
      </c>
      <c r="G230" s="56">
        <v>0</v>
      </c>
      <c r="H230" s="28"/>
      <c r="I230" s="27">
        <v>8499960</v>
      </c>
      <c r="J230" s="27">
        <v>0</v>
      </c>
      <c r="K230" s="27">
        <f t="shared" si="26"/>
        <v>8499960</v>
      </c>
      <c r="L230" s="28"/>
      <c r="M230" s="27">
        <v>70030370</v>
      </c>
      <c r="N230" s="27">
        <v>0</v>
      </c>
      <c r="O230" s="27">
        <f t="shared" ref="O230" si="27">ROUND(SUM(K230,M230:N230),2)</f>
        <v>78530330</v>
      </c>
      <c r="P230" s="27"/>
      <c r="Q230" s="27">
        <v>0</v>
      </c>
      <c r="R230" s="27">
        <v>76499.64</v>
      </c>
      <c r="S230" s="27">
        <f t="shared" si="21"/>
        <v>76499.64</v>
      </c>
      <c r="T230" s="27"/>
      <c r="U230" s="27">
        <v>0</v>
      </c>
      <c r="V230" s="27">
        <v>783272.61</v>
      </c>
      <c r="W230" s="27">
        <f t="shared" si="22"/>
        <v>859772.25</v>
      </c>
      <c r="X230" s="28"/>
      <c r="Y230" s="27">
        <v>0</v>
      </c>
      <c r="Z230" s="27"/>
      <c r="AA230" s="27">
        <v>0</v>
      </c>
      <c r="AB230" s="27"/>
      <c r="AC230" s="56">
        <v>0</v>
      </c>
      <c r="AD230" s="28"/>
      <c r="AE230" s="27">
        <f t="shared" si="23"/>
        <v>859772.25</v>
      </c>
      <c r="AF230" s="28"/>
      <c r="AG230" s="27">
        <f t="shared" si="24"/>
        <v>859772.25</v>
      </c>
    </row>
    <row r="231" spans="1:33">
      <c r="A231" s="7" t="s">
        <v>79</v>
      </c>
      <c r="B231" s="5">
        <v>36400</v>
      </c>
      <c r="C231" s="5" t="s">
        <v>64</v>
      </c>
      <c r="D231" s="7" t="s">
        <v>81</v>
      </c>
      <c r="F231" s="56">
        <v>865682220.76999986</v>
      </c>
      <c r="G231" s="56">
        <v>494352604.85000002</v>
      </c>
      <c r="H231" s="28"/>
      <c r="I231" s="27">
        <v>308447437.33999997</v>
      </c>
      <c r="J231" s="27">
        <v>-42874193.789999999</v>
      </c>
      <c r="K231" s="27">
        <f t="shared" si="26"/>
        <v>1131255464.3199999</v>
      </c>
      <c r="L231" s="28"/>
      <c r="M231" s="27">
        <v>219767158.05000001</v>
      </c>
      <c r="N231" s="27">
        <v>-30547634.969999999</v>
      </c>
      <c r="O231" s="27">
        <f t="shared" si="25"/>
        <v>1320474987.4000001</v>
      </c>
      <c r="P231" s="27"/>
      <c r="Q231" s="27">
        <v>-39178946.450000003</v>
      </c>
      <c r="R231" s="27">
        <v>41983490.43</v>
      </c>
      <c r="S231" s="27">
        <f t="shared" si="21"/>
        <v>454282955.04000002</v>
      </c>
      <c r="T231" s="27"/>
      <c r="U231" s="27">
        <v>-34503260.009999998</v>
      </c>
      <c r="V231" s="27">
        <v>51545024.520000003</v>
      </c>
      <c r="W231" s="27">
        <f t="shared" si="22"/>
        <v>440777084.57999998</v>
      </c>
      <c r="X231" s="28"/>
      <c r="Y231" s="27">
        <v>-27857262.039999999</v>
      </c>
      <c r="Z231" s="27"/>
      <c r="AA231" s="27">
        <v>-76943490.534620404</v>
      </c>
      <c r="AB231" s="27"/>
      <c r="AC231" s="56">
        <v>0</v>
      </c>
      <c r="AD231" s="28"/>
      <c r="AE231" s="27">
        <f t="shared" si="23"/>
        <v>335976332.00537956</v>
      </c>
      <c r="AF231" s="28"/>
      <c r="AG231" s="27">
        <f t="shared" si="24"/>
        <v>412919822.53999996</v>
      </c>
    </row>
    <row r="232" spans="1:33">
      <c r="A232" s="7" t="s">
        <v>79</v>
      </c>
      <c r="B232" s="5">
        <v>36500</v>
      </c>
      <c r="C232" s="5" t="s">
        <v>64</v>
      </c>
      <c r="D232" s="7" t="s">
        <v>75</v>
      </c>
      <c r="F232" s="56">
        <v>1256817571.2299998</v>
      </c>
      <c r="G232" s="56">
        <v>249921515.46000001</v>
      </c>
      <c r="H232" s="28"/>
      <c r="I232" s="27">
        <v>148160084.49000001</v>
      </c>
      <c r="J232" s="27">
        <v>-20594251.739999998</v>
      </c>
      <c r="K232" s="27">
        <f t="shared" si="26"/>
        <v>1384383403.98</v>
      </c>
      <c r="L232" s="28"/>
      <c r="M232" s="27">
        <v>243016351.03999999</v>
      </c>
      <c r="N232" s="27">
        <v>-33779272.789999999</v>
      </c>
      <c r="O232" s="27">
        <f t="shared" si="25"/>
        <v>1593620482.23</v>
      </c>
      <c r="P232" s="27"/>
      <c r="Q232" s="27">
        <v>-10753869.33</v>
      </c>
      <c r="R232" s="27">
        <v>36057284.420000002</v>
      </c>
      <c r="S232" s="27">
        <f t="shared" si="21"/>
        <v>254630678.81</v>
      </c>
      <c r="T232" s="27"/>
      <c r="U232" s="27">
        <v>-21801922.199999999</v>
      </c>
      <c r="V232" s="27">
        <v>40655267.869999997</v>
      </c>
      <c r="W232" s="27">
        <f t="shared" si="22"/>
        <v>239704751.69</v>
      </c>
      <c r="X232" s="28"/>
      <c r="Y232" s="27">
        <v>-14004719.890000001</v>
      </c>
      <c r="Z232" s="27"/>
      <c r="AA232" s="27">
        <v>-86669475.932625324</v>
      </c>
      <c r="AB232" s="27"/>
      <c r="AC232" s="56">
        <v>0</v>
      </c>
      <c r="AD232" s="28"/>
      <c r="AE232" s="27">
        <f t="shared" si="23"/>
        <v>139030555.86737469</v>
      </c>
      <c r="AF232" s="28"/>
      <c r="AG232" s="27">
        <f t="shared" si="24"/>
        <v>225700031.80000001</v>
      </c>
    </row>
    <row r="233" spans="1:33">
      <c r="A233" s="7" t="s">
        <v>79</v>
      </c>
      <c r="B233" s="5">
        <v>36501</v>
      </c>
      <c r="C233" s="5" t="s">
        <v>64</v>
      </c>
      <c r="D233" s="7" t="s">
        <v>82</v>
      </c>
      <c r="F233" s="56">
        <v>12246452.190000001</v>
      </c>
      <c r="G233" s="56">
        <v>1003656.45</v>
      </c>
      <c r="H233" s="28"/>
      <c r="I233" s="27">
        <v>0</v>
      </c>
      <c r="J233" s="27">
        <v>0</v>
      </c>
      <c r="K233" s="27">
        <f t="shared" si="26"/>
        <v>12246452.189999999</v>
      </c>
      <c r="L233" s="28"/>
      <c r="M233" s="27">
        <v>0</v>
      </c>
      <c r="N233" s="27">
        <v>0</v>
      </c>
      <c r="O233" s="27">
        <f t="shared" si="25"/>
        <v>12246452.189999999</v>
      </c>
      <c r="P233" s="27"/>
      <c r="Q233" s="27">
        <v>0</v>
      </c>
      <c r="R233" s="27">
        <v>334373.5</v>
      </c>
      <c r="S233" s="27">
        <f t="shared" si="21"/>
        <v>1338029.95</v>
      </c>
      <c r="T233" s="27"/>
      <c r="U233" s="27">
        <v>0</v>
      </c>
      <c r="V233" s="27">
        <v>334373.5</v>
      </c>
      <c r="W233" s="27">
        <f t="shared" si="22"/>
        <v>1672403.45</v>
      </c>
      <c r="X233" s="28"/>
      <c r="Y233" s="27">
        <v>-51507.72</v>
      </c>
      <c r="Z233" s="27"/>
      <c r="AA233" s="27">
        <v>0</v>
      </c>
      <c r="AB233" s="27"/>
      <c r="AC233" s="56">
        <v>0</v>
      </c>
      <c r="AD233" s="28"/>
      <c r="AE233" s="27">
        <f t="shared" si="23"/>
        <v>1620895.73</v>
      </c>
      <c r="AF233" s="28"/>
      <c r="AG233" s="27">
        <f t="shared" si="24"/>
        <v>1620895.73</v>
      </c>
    </row>
    <row r="234" spans="1:33">
      <c r="A234" s="7" t="s">
        <v>79</v>
      </c>
      <c r="B234" s="5">
        <v>36600</v>
      </c>
      <c r="C234" s="5" t="s">
        <v>64</v>
      </c>
      <c r="D234" s="7" t="s">
        <v>76</v>
      </c>
      <c r="F234" s="56">
        <v>504664493.24000007</v>
      </c>
      <c r="G234" s="56">
        <v>86478474.290000007</v>
      </c>
      <c r="H234" s="28"/>
      <c r="I234" s="27">
        <v>17242643.030000001</v>
      </c>
      <c r="J234" s="27">
        <v>-2396727.38</v>
      </c>
      <c r="K234" s="27">
        <f t="shared" si="26"/>
        <v>519510408.88999999</v>
      </c>
      <c r="L234" s="28"/>
      <c r="M234" s="27">
        <v>21531948.82</v>
      </c>
      <c r="N234" s="27">
        <v>-2992940.89</v>
      </c>
      <c r="O234" s="27">
        <f t="shared" si="25"/>
        <v>538049416.82000005</v>
      </c>
      <c r="P234" s="27"/>
      <c r="Q234" s="27">
        <v>-312879.7</v>
      </c>
      <c r="R234" s="27">
        <v>8059890.7000000002</v>
      </c>
      <c r="S234" s="27">
        <f t="shared" si="21"/>
        <v>91828757.909999996</v>
      </c>
      <c r="T234" s="27"/>
      <c r="U234" s="27">
        <v>-482928.28</v>
      </c>
      <c r="V234" s="27">
        <v>8322618.1299999999</v>
      </c>
      <c r="W234" s="27">
        <f t="shared" si="22"/>
        <v>96675506.870000005</v>
      </c>
      <c r="X234" s="28"/>
      <c r="Y234" s="27">
        <v>-4702064.29</v>
      </c>
      <c r="Z234" s="27"/>
      <c r="AA234" s="27">
        <v>-5260305.7523731319</v>
      </c>
      <c r="AB234" s="27"/>
      <c r="AC234" s="56">
        <v>0</v>
      </c>
      <c r="AD234" s="28"/>
      <c r="AE234" s="27">
        <f t="shared" si="23"/>
        <v>86713136.827626869</v>
      </c>
      <c r="AF234" s="28"/>
      <c r="AG234" s="27">
        <f t="shared" si="24"/>
        <v>91973442.579999998</v>
      </c>
    </row>
    <row r="235" spans="1:33">
      <c r="A235" s="7" t="s">
        <v>79</v>
      </c>
      <c r="B235" s="5">
        <v>36700</v>
      </c>
      <c r="C235" s="5" t="s">
        <v>64</v>
      </c>
      <c r="D235" s="7" t="s">
        <v>77</v>
      </c>
      <c r="F235" s="56">
        <v>1347539799.1700001</v>
      </c>
      <c r="G235" s="56">
        <v>367906561.22000003</v>
      </c>
      <c r="H235" s="28"/>
      <c r="I235" s="27">
        <v>52049079.350000001</v>
      </c>
      <c r="J235" s="27">
        <v>-7234822.0300000003</v>
      </c>
      <c r="K235" s="27">
        <f t="shared" si="26"/>
        <v>1392354056.49</v>
      </c>
      <c r="L235" s="28"/>
      <c r="M235" s="27">
        <v>64996886.560000002</v>
      </c>
      <c r="N235" s="27">
        <v>-9034567.2300000004</v>
      </c>
      <c r="O235" s="27">
        <f t="shared" si="25"/>
        <v>1448316375.8199999</v>
      </c>
      <c r="P235" s="27"/>
      <c r="Q235" s="27">
        <v>-944466.59</v>
      </c>
      <c r="R235" s="27">
        <v>40440833.310000002</v>
      </c>
      <c r="S235" s="27">
        <f t="shared" si="21"/>
        <v>400168105.91000003</v>
      </c>
      <c r="T235" s="27"/>
      <c r="U235" s="27">
        <v>-1457779.55</v>
      </c>
      <c r="V235" s="27">
        <v>41928295.579999998</v>
      </c>
      <c r="W235" s="27">
        <f t="shared" si="22"/>
        <v>431604054.70999998</v>
      </c>
      <c r="X235" s="28"/>
      <c r="Y235" s="27">
        <v>-23312138.940000001</v>
      </c>
      <c r="Z235" s="27"/>
      <c r="AA235" s="27">
        <v>-18772164.303909261</v>
      </c>
      <c r="AB235" s="27">
        <v>-17521839</v>
      </c>
      <c r="AC235" s="56">
        <v>0</v>
      </c>
      <c r="AD235" s="28"/>
      <c r="AE235" s="27">
        <f t="shared" si="23"/>
        <v>371997912.46609074</v>
      </c>
      <c r="AF235" s="28"/>
      <c r="AG235" s="27">
        <f t="shared" si="24"/>
        <v>408291915.76999998</v>
      </c>
    </row>
    <row r="236" spans="1:33">
      <c r="A236" s="7" t="s">
        <v>79</v>
      </c>
      <c r="B236" s="5">
        <v>36800</v>
      </c>
      <c r="C236" s="5" t="s">
        <v>64</v>
      </c>
      <c r="D236" s="7" t="s">
        <v>83</v>
      </c>
      <c r="F236" s="56">
        <v>1036423749.54</v>
      </c>
      <c r="G236" s="56">
        <v>323774635.60000002</v>
      </c>
      <c r="H236" s="28"/>
      <c r="I236" s="27">
        <v>127586175.72</v>
      </c>
      <c r="J236" s="27">
        <v>-17734478.43</v>
      </c>
      <c r="K236" s="27">
        <f t="shared" si="26"/>
        <v>1146275446.8299999</v>
      </c>
      <c r="L236" s="28"/>
      <c r="M236" s="27">
        <v>210096878.31999999</v>
      </c>
      <c r="N236" s="27">
        <v>-29203466.09</v>
      </c>
      <c r="O236" s="27">
        <f t="shared" si="25"/>
        <v>1327168859.0599999</v>
      </c>
      <c r="P236" s="27"/>
      <c r="Q236" s="27">
        <v>-4630279.0199999996</v>
      </c>
      <c r="R236" s="27">
        <v>31540003.390000001</v>
      </c>
      <c r="S236" s="27">
        <f t="shared" si="21"/>
        <v>332949881.54000002</v>
      </c>
      <c r="T236" s="27"/>
      <c r="U236" s="27">
        <v>-9424295.4800000004</v>
      </c>
      <c r="V236" s="27">
        <v>35741270.219999999</v>
      </c>
      <c r="W236" s="27">
        <f t="shared" si="22"/>
        <v>330063390.19</v>
      </c>
      <c r="X236" s="28"/>
      <c r="Y236" s="27">
        <v>-18798900.550000001</v>
      </c>
      <c r="Z236" s="27"/>
      <c r="AA236" s="27">
        <v>-48213915.372025669</v>
      </c>
      <c r="AB236" s="27"/>
      <c r="AC236" s="56">
        <v>0</v>
      </c>
      <c r="AD236" s="28"/>
      <c r="AE236" s="27">
        <f t="shared" si="23"/>
        <v>263050574.26797432</v>
      </c>
      <c r="AF236" s="28"/>
      <c r="AG236" s="27">
        <f t="shared" si="24"/>
        <v>311264489.63999999</v>
      </c>
    </row>
    <row r="237" spans="1:33">
      <c r="A237" s="7" t="s">
        <v>79</v>
      </c>
      <c r="B237" s="5">
        <v>36901</v>
      </c>
      <c r="C237" s="5" t="s">
        <v>64</v>
      </c>
      <c r="D237" s="7" t="s">
        <v>84</v>
      </c>
      <c r="F237" s="56">
        <v>488214199.63999999</v>
      </c>
      <c r="G237" s="56">
        <v>206182423.72</v>
      </c>
      <c r="H237" s="28"/>
      <c r="I237" s="27">
        <v>15184807.75</v>
      </c>
      <c r="J237" s="27">
        <v>-2110688.2799999998</v>
      </c>
      <c r="K237" s="27">
        <f t="shared" si="26"/>
        <v>501288319.11000001</v>
      </c>
      <c r="L237" s="28"/>
      <c r="M237" s="27">
        <v>21105418.32</v>
      </c>
      <c r="N237" s="27">
        <v>-2933653.15</v>
      </c>
      <c r="O237" s="27">
        <f t="shared" si="25"/>
        <v>519460084.27999997</v>
      </c>
      <c r="P237" s="27"/>
      <c r="Q237" s="27">
        <v>-275538.84999999998</v>
      </c>
      <c r="R237" s="27">
        <v>11041434.529999999</v>
      </c>
      <c r="S237" s="27">
        <f t="shared" si="21"/>
        <v>214837631.12</v>
      </c>
      <c r="T237" s="27"/>
      <c r="U237" s="27">
        <v>-473361.86</v>
      </c>
      <c r="V237" s="27">
        <v>11390093.970000001</v>
      </c>
      <c r="W237" s="27">
        <f t="shared" si="22"/>
        <v>222820710.08000001</v>
      </c>
      <c r="X237" s="28"/>
      <c r="Y237" s="27">
        <v>-11081029.630000001</v>
      </c>
      <c r="Z237" s="27"/>
      <c r="AA237" s="27">
        <v>-44007511.60568805</v>
      </c>
      <c r="AB237" s="27"/>
      <c r="AC237" s="56">
        <v>-623676.73392358422</v>
      </c>
      <c r="AD237" s="28"/>
      <c r="AE237" s="27">
        <f t="shared" si="23"/>
        <v>167108492.11038837</v>
      </c>
      <c r="AF237" s="28"/>
      <c r="AG237" s="27">
        <f t="shared" si="24"/>
        <v>211116003.71607643</v>
      </c>
    </row>
    <row r="238" spans="1:33">
      <c r="A238" s="7" t="s">
        <v>79</v>
      </c>
      <c r="B238" s="5">
        <v>36902</v>
      </c>
      <c r="C238" s="5" t="s">
        <v>64</v>
      </c>
      <c r="D238" s="7" t="s">
        <v>85</v>
      </c>
      <c r="F238" s="56">
        <v>154045506.69999999</v>
      </c>
      <c r="G238" s="56">
        <v>1913008.3100000024</v>
      </c>
      <c r="H238" s="28"/>
      <c r="I238" s="27">
        <v>9052090.1799999997</v>
      </c>
      <c r="J238" s="27">
        <v>-1258240.53</v>
      </c>
      <c r="K238" s="27">
        <f t="shared" si="26"/>
        <v>161839356.34999999</v>
      </c>
      <c r="L238" s="28"/>
      <c r="M238" s="27">
        <v>9160686.7699999996</v>
      </c>
      <c r="N238" s="27">
        <v>-1273335.46</v>
      </c>
      <c r="O238" s="27">
        <f t="shared" si="25"/>
        <v>169726707.66</v>
      </c>
      <c r="P238" s="27"/>
      <c r="Q238" s="27">
        <v>-1314051.55</v>
      </c>
      <c r="R238" s="27">
        <v>6395642.8799999999</v>
      </c>
      <c r="S238" s="27">
        <f t="shared" si="21"/>
        <v>5736359.1100000003</v>
      </c>
      <c r="T238" s="27"/>
      <c r="U238" s="27">
        <v>-1643680.18</v>
      </c>
      <c r="V238" s="27">
        <v>6713136.2800000003</v>
      </c>
      <c r="W238" s="27">
        <f t="shared" si="22"/>
        <v>9532479.75</v>
      </c>
      <c r="X238" s="28"/>
      <c r="Y238" s="27">
        <v>1730992.8</v>
      </c>
      <c r="Z238" s="27"/>
      <c r="AA238" s="27">
        <v>-24394073.781169415</v>
      </c>
      <c r="AB238" s="27"/>
      <c r="AC238" s="56">
        <v>623676.73392359167</v>
      </c>
      <c r="AD238" s="28"/>
      <c r="AE238" s="27">
        <f t="shared" si="23"/>
        <v>-12506924.497245822</v>
      </c>
      <c r="AF238" s="28"/>
      <c r="AG238" s="27">
        <f t="shared" si="24"/>
        <v>11887149.283923592</v>
      </c>
    </row>
    <row r="239" spans="1:33">
      <c r="A239" s="7" t="s">
        <v>79</v>
      </c>
      <c r="B239" s="5">
        <v>37000</v>
      </c>
      <c r="C239" s="5" t="s">
        <v>64</v>
      </c>
      <c r="D239" s="7" t="s">
        <v>86</v>
      </c>
      <c r="F239" s="56">
        <v>28128292.869999997</v>
      </c>
      <c r="G239" s="56">
        <v>28010611.290000003</v>
      </c>
      <c r="H239" s="28"/>
      <c r="I239" s="27">
        <v>0</v>
      </c>
      <c r="J239" s="27">
        <v>-3155558.86</v>
      </c>
      <c r="K239" s="27">
        <f t="shared" si="26"/>
        <v>24972734.010000002</v>
      </c>
      <c r="L239" s="28"/>
      <c r="M239" s="27">
        <v>0</v>
      </c>
      <c r="N239" s="27">
        <v>-1947797.33</v>
      </c>
      <c r="O239" s="27">
        <f t="shared" si="25"/>
        <v>23024936.68</v>
      </c>
      <c r="P239" s="27"/>
      <c r="Q239" s="27">
        <v>-659105.62</v>
      </c>
      <c r="R239" s="27">
        <v>1585163.99</v>
      </c>
      <c r="S239" s="27">
        <f t="shared" si="21"/>
        <v>25781110.800000001</v>
      </c>
      <c r="T239" s="27"/>
      <c r="U239" s="27">
        <v>-502861.34</v>
      </c>
      <c r="V239" s="27">
        <v>1432819.35</v>
      </c>
      <c r="W239" s="27">
        <f t="shared" si="22"/>
        <v>24763271.48</v>
      </c>
      <c r="X239" s="28"/>
      <c r="Y239" s="27">
        <v>2092455.4</v>
      </c>
      <c r="Z239" s="27"/>
      <c r="AA239" s="27">
        <v>0</v>
      </c>
      <c r="AB239" s="27"/>
      <c r="AC239" s="56">
        <v>-20594099.995486684</v>
      </c>
      <c r="AD239" s="28"/>
      <c r="AE239" s="27">
        <f t="shared" si="23"/>
        <v>6261626.8845133148</v>
      </c>
      <c r="AF239" s="28"/>
      <c r="AG239" s="27">
        <f t="shared" si="24"/>
        <v>6261626.8845133148</v>
      </c>
    </row>
    <row r="240" spans="1:33">
      <c r="A240" s="7" t="s">
        <v>79</v>
      </c>
      <c r="B240" s="5">
        <v>37002</v>
      </c>
      <c r="C240" s="5" t="s">
        <v>64</v>
      </c>
      <c r="D240" s="7" t="s">
        <v>87</v>
      </c>
      <c r="F240" s="56">
        <v>330689805.04000008</v>
      </c>
      <c r="G240" s="56">
        <v>69524102.609999999</v>
      </c>
      <c r="H240" s="28"/>
      <c r="I240" s="27">
        <v>35276461.880000003</v>
      </c>
      <c r="J240" s="27">
        <v>0</v>
      </c>
      <c r="K240" s="27">
        <f t="shared" si="26"/>
        <v>365966266.92000002</v>
      </c>
      <c r="L240" s="28"/>
      <c r="M240" s="27">
        <v>27100509.030000001</v>
      </c>
      <c r="N240" s="27">
        <v>0</v>
      </c>
      <c r="O240" s="27">
        <f t="shared" si="25"/>
        <v>393066775.94999999</v>
      </c>
      <c r="P240" s="27"/>
      <c r="Q240" s="27">
        <v>0</v>
      </c>
      <c r="R240" s="27">
        <v>23221869.07</v>
      </c>
      <c r="S240" s="27">
        <f t="shared" si="21"/>
        <v>92745971.680000007</v>
      </c>
      <c r="T240" s="27"/>
      <c r="U240" s="27">
        <v>0</v>
      </c>
      <c r="V240" s="27">
        <v>25301101.43</v>
      </c>
      <c r="W240" s="27">
        <f t="shared" si="22"/>
        <v>118047073.11</v>
      </c>
      <c r="X240" s="28"/>
      <c r="Y240" s="27">
        <v>-4699701.2</v>
      </c>
      <c r="Z240" s="27"/>
      <c r="AA240" s="27">
        <v>0</v>
      </c>
      <c r="AB240" s="27"/>
      <c r="AC240" s="56">
        <v>20594099.995486677</v>
      </c>
      <c r="AD240" s="28"/>
      <c r="AE240" s="27">
        <f t="shared" si="23"/>
        <v>133941471.90548667</v>
      </c>
      <c r="AF240" s="28"/>
      <c r="AG240" s="27">
        <f t="shared" si="24"/>
        <v>133941471.90548667</v>
      </c>
    </row>
    <row r="241" spans="1:33">
      <c r="A241" s="7" t="s">
        <v>79</v>
      </c>
      <c r="B241" s="5">
        <v>37070</v>
      </c>
      <c r="C241" s="5" t="s">
        <v>64</v>
      </c>
      <c r="D241" s="7" t="s">
        <v>88</v>
      </c>
      <c r="F241" s="56">
        <v>4654831.43</v>
      </c>
      <c r="G241" s="56">
        <v>0</v>
      </c>
      <c r="H241" s="28"/>
      <c r="I241" s="27">
        <v>0</v>
      </c>
      <c r="J241" s="27">
        <v>0</v>
      </c>
      <c r="K241" s="27">
        <f t="shared" si="26"/>
        <v>4654831.43</v>
      </c>
      <c r="L241" s="28"/>
      <c r="M241" s="27">
        <v>0</v>
      </c>
      <c r="N241" s="27">
        <v>0</v>
      </c>
      <c r="O241" s="27">
        <f t="shared" si="25"/>
        <v>4654831.43</v>
      </c>
      <c r="P241" s="27"/>
      <c r="Q241" s="27">
        <v>0</v>
      </c>
      <c r="R241" s="27">
        <v>465483.14</v>
      </c>
      <c r="S241" s="27">
        <f t="shared" si="21"/>
        <v>465483.14</v>
      </c>
      <c r="T241" s="27"/>
      <c r="U241" s="27">
        <v>0</v>
      </c>
      <c r="V241" s="27">
        <v>465483.14</v>
      </c>
      <c r="W241" s="27">
        <f t="shared" si="22"/>
        <v>930966.28</v>
      </c>
      <c r="X241" s="28"/>
      <c r="Y241" s="27">
        <v>0</v>
      </c>
      <c r="Z241" s="27"/>
      <c r="AA241" s="27">
        <v>0</v>
      </c>
      <c r="AB241" s="27"/>
      <c r="AC241" s="56">
        <v>0</v>
      </c>
      <c r="AD241" s="28"/>
      <c r="AE241" s="27">
        <f t="shared" si="23"/>
        <v>930966.28</v>
      </c>
      <c r="AF241" s="28"/>
      <c r="AG241" s="27">
        <f t="shared" si="24"/>
        <v>930966.28</v>
      </c>
    </row>
    <row r="242" spans="1:33">
      <c r="A242" s="7" t="s">
        <v>79</v>
      </c>
      <c r="B242" s="5">
        <v>37100</v>
      </c>
      <c r="C242" s="5" t="s">
        <v>64</v>
      </c>
      <c r="D242" s="7" t="s">
        <v>89</v>
      </c>
      <c r="F242" s="56">
        <v>15831231.019999998</v>
      </c>
      <c r="G242" s="56">
        <v>3618551.89</v>
      </c>
      <c r="H242" s="28"/>
      <c r="I242" s="27">
        <v>0</v>
      </c>
      <c r="J242" s="27">
        <v>-1290720</v>
      </c>
      <c r="K242" s="27">
        <f t="shared" si="26"/>
        <v>14540511.02</v>
      </c>
      <c r="L242" s="28"/>
      <c r="M242" s="27">
        <v>0</v>
      </c>
      <c r="N242" s="27">
        <v>-1290720</v>
      </c>
      <c r="O242" s="27">
        <f t="shared" si="25"/>
        <v>13249791.02</v>
      </c>
      <c r="P242" s="27"/>
      <c r="Q242" s="27">
        <v>0</v>
      </c>
      <c r="R242" s="27">
        <v>551350.66</v>
      </c>
      <c r="S242" s="27">
        <f t="shared" si="21"/>
        <v>2879182.55</v>
      </c>
      <c r="T242" s="27"/>
      <c r="U242" s="27">
        <v>0</v>
      </c>
      <c r="V242" s="27">
        <v>504488.72</v>
      </c>
      <c r="W242" s="27">
        <f t="shared" si="22"/>
        <v>2092951.27</v>
      </c>
      <c r="X242" s="28"/>
      <c r="Y242" s="27">
        <v>-831037.16999999993</v>
      </c>
      <c r="Z242" s="27"/>
      <c r="AA242" s="27">
        <v>207390.83400151174</v>
      </c>
      <c r="AB242" s="27"/>
      <c r="AC242" s="56">
        <v>0</v>
      </c>
      <c r="AD242" s="28"/>
      <c r="AE242" s="27">
        <f t="shared" si="23"/>
        <v>1469304.9340015119</v>
      </c>
      <c r="AF242" s="28"/>
      <c r="AG242" s="27">
        <f t="shared" si="24"/>
        <v>1261914.1000000001</v>
      </c>
    </row>
    <row r="243" spans="1:33">
      <c r="A243" s="7" t="s">
        <v>79</v>
      </c>
      <c r="B243" s="5">
        <v>37170</v>
      </c>
      <c r="C243" s="5" t="s">
        <v>64</v>
      </c>
      <c r="D243" s="7" t="s">
        <v>90</v>
      </c>
      <c r="F243" s="56">
        <v>0</v>
      </c>
      <c r="G243" s="56">
        <v>0</v>
      </c>
      <c r="H243" s="28"/>
      <c r="I243" s="27">
        <v>11866920</v>
      </c>
      <c r="J243" s="27">
        <v>0</v>
      </c>
      <c r="K243" s="27">
        <f t="shared" si="26"/>
        <v>11866920</v>
      </c>
      <c r="L243" s="28"/>
      <c r="M243" s="27">
        <v>9173760</v>
      </c>
      <c r="N243" s="27">
        <v>0</v>
      </c>
      <c r="O243" s="27">
        <f>ROUND(SUM(K243,M243:N243),2)</f>
        <v>21040680</v>
      </c>
      <c r="P243" s="27"/>
      <c r="Q243" s="27">
        <v>0</v>
      </c>
      <c r="R243" s="27">
        <v>543900.5</v>
      </c>
      <c r="S243" s="27">
        <f t="shared" si="21"/>
        <v>543900.5</v>
      </c>
      <c r="T243" s="27"/>
      <c r="U243" s="27">
        <v>0</v>
      </c>
      <c r="V243" s="27">
        <v>1607156</v>
      </c>
      <c r="W243" s="27">
        <f t="shared" si="22"/>
        <v>2151056.5</v>
      </c>
      <c r="X243" s="28"/>
      <c r="Y243" s="27">
        <v>0</v>
      </c>
      <c r="Z243" s="27"/>
      <c r="AA243" s="27">
        <v>0</v>
      </c>
      <c r="AB243" s="27"/>
      <c r="AC243" s="56">
        <v>0</v>
      </c>
      <c r="AD243" s="28"/>
      <c r="AE243" s="27">
        <f t="shared" si="23"/>
        <v>2151056.5</v>
      </c>
      <c r="AF243" s="28"/>
      <c r="AG243" s="27">
        <f t="shared" si="24"/>
        <v>2151056.5</v>
      </c>
    </row>
    <row r="244" spans="1:33">
      <c r="A244" s="7" t="s">
        <v>79</v>
      </c>
      <c r="B244" s="5">
        <v>37300</v>
      </c>
      <c r="C244" s="5" t="s">
        <v>64</v>
      </c>
      <c r="D244" s="7" t="s">
        <v>91</v>
      </c>
      <c r="F244" s="56">
        <v>624940264.20000005</v>
      </c>
      <c r="G244" s="56">
        <v>200966480.10999998</v>
      </c>
      <c r="H244" s="28"/>
      <c r="I244" s="27">
        <v>61511294.149999999</v>
      </c>
      <c r="J244" s="27">
        <v>-18701094.940000001</v>
      </c>
      <c r="K244" s="27">
        <f t="shared" si="26"/>
        <v>667750463.40999997</v>
      </c>
      <c r="L244" s="28"/>
      <c r="M244" s="27">
        <v>60737710.109999999</v>
      </c>
      <c r="N244" s="27">
        <v>-19181201</v>
      </c>
      <c r="O244" s="27">
        <f t="shared" si="25"/>
        <v>709306972.51999998</v>
      </c>
      <c r="P244" s="27"/>
      <c r="Q244" s="27">
        <v>-4882652.0599999996</v>
      </c>
      <c r="R244" s="27">
        <v>27340408.890000001</v>
      </c>
      <c r="S244" s="27">
        <f t="shared" si="21"/>
        <v>204723142</v>
      </c>
      <c r="T244" s="27"/>
      <c r="U244" s="27">
        <v>-6189994.8899999997</v>
      </c>
      <c r="V244" s="27">
        <v>29124764.77</v>
      </c>
      <c r="W244" s="27">
        <f t="shared" si="22"/>
        <v>208476710.88</v>
      </c>
      <c r="X244" s="28"/>
      <c r="Y244" s="27">
        <v>-14646111.83</v>
      </c>
      <c r="Z244" s="27"/>
      <c r="AA244" s="27">
        <v>-6701655.8654721593</v>
      </c>
      <c r="AB244" s="27"/>
      <c r="AC244" s="56">
        <v>0</v>
      </c>
      <c r="AD244" s="28"/>
      <c r="AE244" s="27">
        <f t="shared" si="23"/>
        <v>187128943.18452781</v>
      </c>
      <c r="AF244" s="28"/>
      <c r="AG244" s="27">
        <f t="shared" si="24"/>
        <v>193830599.04999998</v>
      </c>
    </row>
    <row r="245" spans="1:33">
      <c r="A245" s="7" t="s">
        <v>92</v>
      </c>
      <c r="B245" s="5">
        <v>39000</v>
      </c>
      <c r="C245" s="5" t="s">
        <v>64</v>
      </c>
      <c r="D245" s="7" t="s">
        <v>68</v>
      </c>
      <c r="F245" s="56">
        <v>298924021.97999996</v>
      </c>
      <c r="G245" s="56">
        <v>85314769.049999997</v>
      </c>
      <c r="H245" s="28"/>
      <c r="I245" s="27">
        <v>83192538.349999994</v>
      </c>
      <c r="J245" s="27">
        <v>-3848400</v>
      </c>
      <c r="K245" s="27">
        <f t="shared" si="26"/>
        <v>378268160.32999998</v>
      </c>
      <c r="L245" s="28"/>
      <c r="M245" s="27">
        <v>48912326.119999997</v>
      </c>
      <c r="N245" s="27">
        <v>-3848400</v>
      </c>
      <c r="O245" s="27">
        <f t="shared" si="25"/>
        <v>423332086.44999999</v>
      </c>
      <c r="P245" s="27"/>
      <c r="Q245" s="27">
        <v>0</v>
      </c>
      <c r="R245" s="27">
        <v>10056303.91</v>
      </c>
      <c r="S245" s="27">
        <f t="shared" si="21"/>
        <v>91522672.959999993</v>
      </c>
      <c r="T245" s="27"/>
      <c r="U245" s="27">
        <v>0</v>
      </c>
      <c r="V245" s="27">
        <v>11903763.66</v>
      </c>
      <c r="W245" s="27">
        <f t="shared" si="22"/>
        <v>99578036.620000005</v>
      </c>
      <c r="X245" s="28"/>
      <c r="Y245" s="27">
        <v>-772057.10000000009</v>
      </c>
      <c r="Z245" s="27"/>
      <c r="AA245" s="27">
        <v>-2503480.2919562911</v>
      </c>
      <c r="AB245" s="27"/>
      <c r="AC245" s="56">
        <v>-18607964.593639076</v>
      </c>
      <c r="AD245" s="28"/>
      <c r="AE245" s="27">
        <f t="shared" si="23"/>
        <v>77694534.634404644</v>
      </c>
      <c r="AF245" s="28"/>
      <c r="AG245" s="27">
        <f t="shared" si="24"/>
        <v>80198014.926360935</v>
      </c>
    </row>
    <row r="246" spans="1:33">
      <c r="A246" s="7" t="s">
        <v>92</v>
      </c>
      <c r="B246" s="5">
        <v>39210</v>
      </c>
      <c r="C246" s="5" t="s">
        <v>64</v>
      </c>
      <c r="D246" s="7" t="s">
        <v>93</v>
      </c>
      <c r="F246" s="56">
        <v>2644345.7199999997</v>
      </c>
      <c r="G246" s="56">
        <v>646062.52999999991</v>
      </c>
      <c r="H246" s="28"/>
      <c r="I246" s="27">
        <v>226650.79</v>
      </c>
      <c r="J246" s="27">
        <v>0</v>
      </c>
      <c r="K246" s="27">
        <f t="shared" si="26"/>
        <v>2870996.51</v>
      </c>
      <c r="L246" s="28"/>
      <c r="M246" s="27">
        <v>226904.56</v>
      </c>
      <c r="N246" s="27">
        <v>0</v>
      </c>
      <c r="O246" s="27">
        <f t="shared" si="25"/>
        <v>3097901.07</v>
      </c>
      <c r="P246" s="27"/>
      <c r="Q246" s="27">
        <v>0</v>
      </c>
      <c r="R246" s="27">
        <v>73078.28</v>
      </c>
      <c r="S246" s="27">
        <f t="shared" si="21"/>
        <v>719140.81</v>
      </c>
      <c r="T246" s="27"/>
      <c r="U246" s="27">
        <v>0</v>
      </c>
      <c r="V246" s="27">
        <v>79087.89</v>
      </c>
      <c r="W246" s="27">
        <f t="shared" si="22"/>
        <v>798228.7</v>
      </c>
      <c r="X246" s="28"/>
      <c r="Y246" s="27">
        <v>-6921.7</v>
      </c>
      <c r="Z246" s="27"/>
      <c r="AA246" s="27">
        <v>-11223.929354558701</v>
      </c>
      <c r="AB246" s="27"/>
      <c r="AC246" s="56">
        <v>1263574.2471560682</v>
      </c>
      <c r="AD246" s="28"/>
      <c r="AE246" s="27">
        <f t="shared" si="23"/>
        <v>2043657.3178015095</v>
      </c>
      <c r="AF246" s="28"/>
      <c r="AG246" s="27">
        <f t="shared" si="24"/>
        <v>2054881.2471560682</v>
      </c>
    </row>
    <row r="247" spans="1:33">
      <c r="A247" s="7" t="s">
        <v>92</v>
      </c>
      <c r="B247" s="5">
        <v>39220</v>
      </c>
      <c r="C247" s="5" t="s">
        <v>64</v>
      </c>
      <c r="D247" s="7" t="s">
        <v>94</v>
      </c>
      <c r="F247" s="56">
        <v>1977334.34</v>
      </c>
      <c r="G247" s="56">
        <v>3619401.32</v>
      </c>
      <c r="H247" s="28"/>
      <c r="I247" s="27">
        <v>1531920.31</v>
      </c>
      <c r="J247" s="27">
        <v>-339600</v>
      </c>
      <c r="K247" s="27">
        <f t="shared" si="26"/>
        <v>3169654.65</v>
      </c>
      <c r="L247" s="28"/>
      <c r="M247" s="27">
        <v>1533635.55</v>
      </c>
      <c r="N247" s="27">
        <v>-339600</v>
      </c>
      <c r="O247" s="27">
        <f t="shared" si="25"/>
        <v>4363690.2</v>
      </c>
      <c r="P247" s="27"/>
      <c r="Q247" s="27">
        <v>0</v>
      </c>
      <c r="R247" s="27">
        <v>0</v>
      </c>
      <c r="S247" s="27">
        <f t="shared" si="21"/>
        <v>3279801.32</v>
      </c>
      <c r="T247" s="27"/>
      <c r="U247" s="27">
        <v>0</v>
      </c>
      <c r="V247" s="27">
        <v>0</v>
      </c>
      <c r="W247" s="27">
        <f t="shared" si="22"/>
        <v>2940201.32</v>
      </c>
      <c r="X247" s="28"/>
      <c r="Y247" s="27">
        <v>-39370.25</v>
      </c>
      <c r="Z247" s="27"/>
      <c r="AA247" s="27">
        <v>-636548.67714456399</v>
      </c>
      <c r="AB247" s="27"/>
      <c r="AC247" s="56">
        <v>-1517959.871106599</v>
      </c>
      <c r="AD247" s="28"/>
      <c r="AE247" s="27">
        <f t="shared" si="23"/>
        <v>746322.52174883662</v>
      </c>
      <c r="AF247" s="28"/>
      <c r="AG247" s="27">
        <f t="shared" si="24"/>
        <v>1382871.1988934008</v>
      </c>
    </row>
    <row r="248" spans="1:33">
      <c r="A248" s="7" t="s">
        <v>92</v>
      </c>
      <c r="B248" s="5">
        <v>39230</v>
      </c>
      <c r="C248" s="5" t="s">
        <v>64</v>
      </c>
      <c r="D248" s="7" t="s">
        <v>95</v>
      </c>
      <c r="F248" s="56">
        <v>25398344.129999999</v>
      </c>
      <c r="G248" s="56">
        <v>2592813.61</v>
      </c>
      <c r="H248" s="28"/>
      <c r="I248" s="27">
        <v>755716.05</v>
      </c>
      <c r="J248" s="27">
        <v>-8280</v>
      </c>
      <c r="K248" s="27">
        <f t="shared" si="26"/>
        <v>26145780.18</v>
      </c>
      <c r="L248" s="28"/>
      <c r="M248" s="27">
        <v>756562.2</v>
      </c>
      <c r="N248" s="27">
        <v>-8280</v>
      </c>
      <c r="O248" s="27">
        <f t="shared" si="25"/>
        <v>26894062.379999999</v>
      </c>
      <c r="P248" s="27"/>
      <c r="Q248" s="27">
        <v>0</v>
      </c>
      <c r="R248" s="27">
        <v>1783426.7</v>
      </c>
      <c r="S248" s="27">
        <f t="shared" si="21"/>
        <v>4367960.3099999996</v>
      </c>
      <c r="T248" s="27"/>
      <c r="U248" s="27">
        <v>0</v>
      </c>
      <c r="V248" s="27">
        <v>1835178.55</v>
      </c>
      <c r="W248" s="27">
        <f t="shared" si="22"/>
        <v>6194858.8600000003</v>
      </c>
      <c r="X248" s="28"/>
      <c r="Y248" s="27">
        <v>-28620.989999999998</v>
      </c>
      <c r="Z248" s="27"/>
      <c r="AA248" s="27">
        <v>-13231.087426752021</v>
      </c>
      <c r="AB248" s="27"/>
      <c r="AC248" s="56">
        <v>10064216.248641677</v>
      </c>
      <c r="AD248" s="28"/>
      <c r="AE248" s="27">
        <f t="shared" si="23"/>
        <v>16217223.031214926</v>
      </c>
      <c r="AF248" s="28"/>
      <c r="AG248" s="27">
        <f t="shared" si="24"/>
        <v>16230454.118641678</v>
      </c>
    </row>
    <row r="249" spans="1:33">
      <c r="A249" s="7" t="s">
        <v>92</v>
      </c>
      <c r="B249" s="5">
        <v>39240</v>
      </c>
      <c r="C249" s="5" t="s">
        <v>64</v>
      </c>
      <c r="D249" s="7" t="s">
        <v>96</v>
      </c>
      <c r="F249" s="56">
        <v>18140887.990000002</v>
      </c>
      <c r="G249" s="56">
        <v>-1865328.0900000003</v>
      </c>
      <c r="H249" s="28"/>
      <c r="I249" s="27">
        <v>1576667.13</v>
      </c>
      <c r="J249" s="27">
        <v>-86280</v>
      </c>
      <c r="K249" s="27">
        <f t="shared" si="26"/>
        <v>19631275.120000001</v>
      </c>
      <c r="L249" s="28"/>
      <c r="M249" s="27">
        <v>1578432.46</v>
      </c>
      <c r="N249" s="27">
        <v>-86280</v>
      </c>
      <c r="O249" s="27">
        <f t="shared" si="25"/>
        <v>21123427.579999998</v>
      </c>
      <c r="P249" s="27"/>
      <c r="Q249" s="27">
        <v>0</v>
      </c>
      <c r="R249" s="27">
        <v>2536400.75</v>
      </c>
      <c r="S249" s="27">
        <f t="shared" si="21"/>
        <v>584792.66</v>
      </c>
      <c r="T249" s="27"/>
      <c r="U249" s="27">
        <v>0</v>
      </c>
      <c r="V249" s="27">
        <v>2736678.29</v>
      </c>
      <c r="W249" s="27">
        <f t="shared" si="22"/>
        <v>3235190.95</v>
      </c>
      <c r="X249" s="28"/>
      <c r="Y249" s="27">
        <v>27035.84</v>
      </c>
      <c r="Z249" s="27"/>
      <c r="AA249" s="27">
        <v>-26317.221269685306</v>
      </c>
      <c r="AB249" s="27"/>
      <c r="AC249" s="56">
        <v>9056292.1403272599</v>
      </c>
      <c r="AD249" s="28"/>
      <c r="AE249" s="27">
        <f t="shared" si="23"/>
        <v>12292201.709057575</v>
      </c>
      <c r="AF249" s="28"/>
      <c r="AG249" s="27">
        <f t="shared" si="24"/>
        <v>12318518.930327259</v>
      </c>
    </row>
    <row r="250" spans="1:33">
      <c r="A250" s="7" t="s">
        <v>92</v>
      </c>
      <c r="B250" s="5">
        <v>39250</v>
      </c>
      <c r="C250" s="5" t="s">
        <v>64</v>
      </c>
      <c r="D250" s="7" t="s">
        <v>97</v>
      </c>
      <c r="F250" s="56">
        <v>19990817.070000004</v>
      </c>
      <c r="G250" s="56">
        <v>545219.75000000012</v>
      </c>
      <c r="H250" s="28"/>
      <c r="I250" s="27">
        <v>1633934.51</v>
      </c>
      <c r="J250" s="27">
        <v>-176520</v>
      </c>
      <c r="K250" s="27">
        <f t="shared" si="26"/>
        <v>21448231.579999998</v>
      </c>
      <c r="L250" s="28"/>
      <c r="M250" s="27">
        <v>1635763.97</v>
      </c>
      <c r="N250" s="27">
        <v>-176520</v>
      </c>
      <c r="O250" s="27">
        <f t="shared" si="25"/>
        <v>22907475.550000001</v>
      </c>
      <c r="P250" s="27"/>
      <c r="Q250" s="27">
        <v>0</v>
      </c>
      <c r="R250" s="27">
        <v>988321.31</v>
      </c>
      <c r="S250" s="27">
        <f t="shared" si="21"/>
        <v>1357021.06</v>
      </c>
      <c r="T250" s="27"/>
      <c r="U250" s="27">
        <v>0</v>
      </c>
      <c r="V250" s="27">
        <v>1057883.6200000001</v>
      </c>
      <c r="W250" s="27">
        <f t="shared" si="22"/>
        <v>2238384.6800000002</v>
      </c>
      <c r="X250" s="28"/>
      <c r="Y250" s="27">
        <v>-7037.62</v>
      </c>
      <c r="Z250" s="27"/>
      <c r="AA250" s="27">
        <v>-10700.247981317283</v>
      </c>
      <c r="AB250" s="27"/>
      <c r="AC250" s="56">
        <v>6399067.0988945626</v>
      </c>
      <c r="AD250" s="28"/>
      <c r="AE250" s="27">
        <f t="shared" si="23"/>
        <v>8619713.9109132458</v>
      </c>
      <c r="AF250" s="28"/>
      <c r="AG250" s="27">
        <f t="shared" si="24"/>
        <v>8630414.1588945631</v>
      </c>
    </row>
    <row r="251" spans="1:33">
      <c r="A251" s="7" t="s">
        <v>92</v>
      </c>
      <c r="B251" s="5">
        <v>39600</v>
      </c>
      <c r="C251" s="5" t="s">
        <v>64</v>
      </c>
      <c r="D251" s="7" t="s">
        <v>98</v>
      </c>
      <c r="F251" s="56">
        <v>17797348.440000001</v>
      </c>
      <c r="G251" s="56">
        <v>8089180.1600000001</v>
      </c>
      <c r="H251" s="28"/>
      <c r="I251" s="27">
        <v>1389071.98</v>
      </c>
      <c r="J251" s="27">
        <v>0</v>
      </c>
      <c r="K251" s="27">
        <f t="shared" si="26"/>
        <v>19186420.420000002</v>
      </c>
      <c r="L251" s="28"/>
      <c r="M251" s="27">
        <v>1390627.27</v>
      </c>
      <c r="N251" s="27">
        <v>0</v>
      </c>
      <c r="O251" s="27">
        <f t="shared" si="25"/>
        <v>20577047.690000001</v>
      </c>
      <c r="P251" s="27"/>
      <c r="Q251" s="27">
        <v>0</v>
      </c>
      <c r="R251" s="27">
        <v>2378056.34</v>
      </c>
      <c r="S251" s="27">
        <f t="shared" si="21"/>
        <v>10467236.5</v>
      </c>
      <c r="T251" s="27"/>
      <c r="U251" s="27">
        <v>0</v>
      </c>
      <c r="V251" s="27">
        <v>2556791</v>
      </c>
      <c r="W251" s="27">
        <f t="shared" si="22"/>
        <v>13024027.5</v>
      </c>
      <c r="X251" s="28"/>
      <c r="Y251" s="27">
        <v>-63729.320000000007</v>
      </c>
      <c r="Z251" s="27"/>
      <c r="AA251" s="27">
        <v>9958394.755081825</v>
      </c>
      <c r="AB251" s="27"/>
      <c r="AC251" s="56">
        <v>-6657225.2702738913</v>
      </c>
      <c r="AD251" s="28"/>
      <c r="AE251" s="27">
        <f t="shared" si="23"/>
        <v>16261467.664807934</v>
      </c>
      <c r="AF251" s="28"/>
      <c r="AG251" s="27">
        <f t="shared" si="24"/>
        <v>6303072.9097261084</v>
      </c>
    </row>
    <row r="252" spans="1:33">
      <c r="A252" s="32" t="s">
        <v>99</v>
      </c>
      <c r="D252" s="7"/>
      <c r="F252" s="55">
        <f>SUBTOTAL(9,F4:F251)</f>
        <v>22932908746.220013</v>
      </c>
      <c r="G252" s="55">
        <f>SUBTOTAL(9,G4:G251)</f>
        <v>5992376287.8799982</v>
      </c>
      <c r="H252" s="28"/>
      <c r="I252" s="51">
        <f>SUBTOTAL(9,I4:I251)</f>
        <v>2523610019.77</v>
      </c>
      <c r="J252" s="51">
        <f>SUBTOTAL(9,J4:J251)</f>
        <v>-293374326.77000004</v>
      </c>
      <c r="K252" s="51">
        <f>SUBTOTAL(9,K4:K251)</f>
        <v>25163144439.223331</v>
      </c>
      <c r="L252" s="28"/>
      <c r="M252" s="51">
        <f>SUBTOTAL(9,M4:M251)</f>
        <v>2745144915.3200006</v>
      </c>
      <c r="N252" s="51">
        <f>SUBTOTAL(9,N4:N251)</f>
        <v>-331766597.99999988</v>
      </c>
      <c r="O252" s="51">
        <f>SUBTOTAL(9,O4:O251)</f>
        <v>27576522756.543343</v>
      </c>
      <c r="P252" s="33"/>
      <c r="Q252" s="51">
        <f>SUBTOTAL(9,Q4:Q251)</f>
        <v>-131116673.13000001</v>
      </c>
      <c r="R252" s="51">
        <f>SUBTOTAL(9,R4:R251)</f>
        <v>840628261.84999967</v>
      </c>
      <c r="S252" s="51">
        <f>SUBTOTAL(9,S4:S251)</f>
        <v>6408513549.8299999</v>
      </c>
      <c r="T252" s="33"/>
      <c r="U252" s="51">
        <f>SUBTOTAL(9,U4:U251)</f>
        <v>-131861526.97000001</v>
      </c>
      <c r="V252" s="51">
        <f>SUBTOTAL(9,V4:V251)</f>
        <v>910112693.83999979</v>
      </c>
      <c r="W252" s="51">
        <f>SUBTOTAL(9,W4:W251)</f>
        <v>6854998118.6999979</v>
      </c>
      <c r="X252" s="28"/>
      <c r="Y252" s="51">
        <f>SUBTOTAL(9,Y4:Y251)</f>
        <v>-193626470.38999996</v>
      </c>
      <c r="Z252" s="51">
        <f>SUBTOTAL(9,Z4:Z251)</f>
        <v>199999999.99999997</v>
      </c>
      <c r="AA252" s="51">
        <f>SUBTOTAL(9,AA4:AA251)</f>
        <v>-414488120.7016021</v>
      </c>
      <c r="AB252" s="51">
        <f>SUBTOTAL(9,AB4:AB251)</f>
        <v>-17521839</v>
      </c>
      <c r="AC252" s="51">
        <f>SUBTOTAL(9,AC4:AC251)</f>
        <v>9.2200934886932373E-8</v>
      </c>
      <c r="AD252" s="28"/>
      <c r="AE252" s="51">
        <f>SUBTOTAL(9,AE4:AE251)</f>
        <v>6429361688.6084023</v>
      </c>
      <c r="AF252" s="28"/>
      <c r="AG252" s="51">
        <f>SUBTOTAL(9,AG4:AG251)</f>
        <v>6861371648.3100023</v>
      </c>
    </row>
    <row r="253" spans="1:33">
      <c r="D253" s="7"/>
      <c r="F253" s="56"/>
      <c r="G253" s="56"/>
      <c r="H253" s="28"/>
      <c r="I253" s="27"/>
      <c r="J253" s="27"/>
      <c r="K253" s="27"/>
      <c r="L253" s="28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8"/>
      <c r="Y253" s="27"/>
      <c r="Z253" s="27"/>
      <c r="AA253" s="27"/>
      <c r="AB253" s="27"/>
      <c r="AC253" s="27"/>
      <c r="AD253" s="28"/>
      <c r="AE253" s="27"/>
      <c r="AF253" s="28"/>
      <c r="AG253" s="27"/>
    </row>
    <row r="254" spans="1:33">
      <c r="A254" s="7" t="s">
        <v>100</v>
      </c>
      <c r="B254" s="5">
        <v>30200</v>
      </c>
      <c r="C254" s="50" t="s">
        <v>64</v>
      </c>
      <c r="D254" s="7" t="s">
        <v>101</v>
      </c>
      <c r="F254" s="56">
        <v>8450028.1199999992</v>
      </c>
      <c r="G254" s="56">
        <v>5130835.9000000004</v>
      </c>
      <c r="H254" s="28"/>
      <c r="I254" s="27">
        <v>0</v>
      </c>
      <c r="J254" s="27">
        <v>0</v>
      </c>
      <c r="K254" s="27">
        <f t="shared" ref="K254:K279" si="28">SUM(F254,I254:J254)</f>
        <v>8450028.1199999992</v>
      </c>
      <c r="L254" s="28"/>
      <c r="M254" s="27">
        <v>0</v>
      </c>
      <c r="N254" s="27">
        <v>0</v>
      </c>
      <c r="O254" s="27">
        <f t="shared" ref="O254:O279" si="29">SUM(K254,M254:N254)</f>
        <v>8450028.1199999992</v>
      </c>
      <c r="P254" s="27"/>
      <c r="Q254" s="27">
        <v>0</v>
      </c>
      <c r="R254" s="27">
        <v>281385.94</v>
      </c>
      <c r="S254" s="27">
        <f t="shared" ref="S254:S279" si="30">ROUND(G254+SUM(J254,Q254,R254),2)</f>
        <v>5412221.8399999999</v>
      </c>
      <c r="T254" s="27"/>
      <c r="U254" s="27">
        <v>0</v>
      </c>
      <c r="V254" s="27">
        <v>281385.94</v>
      </c>
      <c r="W254" s="27">
        <f t="shared" ref="W254:W279" si="31">ROUND(S254+SUM(N254,U254,V254),2)</f>
        <v>5693607.7800000003</v>
      </c>
      <c r="X254" s="28"/>
      <c r="Y254" s="27">
        <v>0</v>
      </c>
      <c r="Z254" s="27"/>
      <c r="AA254" s="27">
        <v>0</v>
      </c>
      <c r="AB254" s="27"/>
      <c r="AC254" s="27"/>
      <c r="AD254" s="28"/>
      <c r="AE254" s="27">
        <f t="shared" ref="AE254:AE279" si="32">W254+Y254+Z254+AA254+AB254+AC254</f>
        <v>5693607.7800000003</v>
      </c>
      <c r="AF254" s="28"/>
      <c r="AG254" s="27">
        <f t="shared" ref="AG254:AG279" si="33">W254+Y254+Z254+AC254</f>
        <v>5693607.7800000003</v>
      </c>
    </row>
    <row r="255" spans="1:33">
      <c r="A255" s="7" t="s">
        <v>100</v>
      </c>
      <c r="B255" s="5">
        <v>30300</v>
      </c>
      <c r="C255" s="50" t="s">
        <v>64</v>
      </c>
      <c r="D255" s="7" t="s">
        <v>102</v>
      </c>
      <c r="F255" s="56">
        <v>226418450.82999998</v>
      </c>
      <c r="G255" s="56">
        <v>168624899.06</v>
      </c>
      <c r="H255" s="28"/>
      <c r="I255" s="27">
        <v>54125491.880000003</v>
      </c>
      <c r="J255" s="27">
        <v>0</v>
      </c>
      <c r="K255" s="27">
        <f t="shared" si="28"/>
        <v>280543942.70999998</v>
      </c>
      <c r="L255" s="28"/>
      <c r="M255" s="27">
        <v>39593244.539999999</v>
      </c>
      <c r="N255" s="27">
        <v>0</v>
      </c>
      <c r="O255" s="27">
        <f t="shared" si="29"/>
        <v>320137187.25</v>
      </c>
      <c r="P255" s="27"/>
      <c r="Q255" s="27">
        <v>0</v>
      </c>
      <c r="R255" s="27">
        <v>50696239.350000001</v>
      </c>
      <c r="S255" s="27">
        <f t="shared" si="30"/>
        <v>219321138.41</v>
      </c>
      <c r="T255" s="27"/>
      <c r="U255" s="27">
        <v>0</v>
      </c>
      <c r="V255" s="27">
        <v>60068113</v>
      </c>
      <c r="W255" s="27">
        <f t="shared" si="31"/>
        <v>279389251.41000003</v>
      </c>
      <c r="X255" s="28"/>
      <c r="Y255" s="27">
        <v>0</v>
      </c>
      <c r="Z255" s="27"/>
      <c r="AA255" s="27">
        <v>0</v>
      </c>
      <c r="AB255" s="27"/>
      <c r="AC255" s="27"/>
      <c r="AD255" s="28"/>
      <c r="AE255" s="27">
        <f t="shared" si="32"/>
        <v>279389251.41000003</v>
      </c>
      <c r="AF255" s="28"/>
      <c r="AG255" s="27">
        <f t="shared" si="33"/>
        <v>279389251.41000003</v>
      </c>
    </row>
    <row r="256" spans="1:33">
      <c r="A256" s="7" t="s">
        <v>100</v>
      </c>
      <c r="B256" s="5">
        <v>30303</v>
      </c>
      <c r="C256" s="50" t="s">
        <v>64</v>
      </c>
      <c r="D256" s="7" t="s">
        <v>103</v>
      </c>
      <c r="F256" s="56">
        <v>5235262.42</v>
      </c>
      <c r="G256" s="56">
        <v>2880383.07</v>
      </c>
      <c r="H256" s="28"/>
      <c r="I256" s="27">
        <v>0</v>
      </c>
      <c r="J256" s="27">
        <v>0</v>
      </c>
      <c r="K256" s="27">
        <f t="shared" si="28"/>
        <v>5235262.42</v>
      </c>
      <c r="L256" s="28"/>
      <c r="M256" s="27">
        <v>0</v>
      </c>
      <c r="N256" s="27">
        <v>0</v>
      </c>
      <c r="O256" s="27">
        <f t="shared" si="29"/>
        <v>5235262.42</v>
      </c>
      <c r="P256" s="27"/>
      <c r="Q256" s="27">
        <v>0</v>
      </c>
      <c r="R256" s="27">
        <v>1047052.48</v>
      </c>
      <c r="S256" s="27">
        <f t="shared" si="30"/>
        <v>3927435.55</v>
      </c>
      <c r="T256" s="27"/>
      <c r="U256" s="27">
        <v>0</v>
      </c>
      <c r="V256" s="27">
        <v>1047052.48</v>
      </c>
      <c r="W256" s="27">
        <f t="shared" si="31"/>
        <v>4974488.03</v>
      </c>
      <c r="X256" s="28"/>
      <c r="Y256" s="27">
        <v>0</v>
      </c>
      <c r="Z256" s="27"/>
      <c r="AA256" s="27">
        <v>0</v>
      </c>
      <c r="AB256" s="27"/>
      <c r="AC256" s="27"/>
      <c r="AD256" s="28"/>
      <c r="AE256" s="27">
        <f t="shared" si="32"/>
        <v>4974488.03</v>
      </c>
      <c r="AF256" s="28"/>
      <c r="AG256" s="27">
        <f t="shared" si="33"/>
        <v>4974488.03</v>
      </c>
    </row>
    <row r="257" spans="1:33">
      <c r="A257" s="7" t="s">
        <v>100</v>
      </c>
      <c r="B257" s="5">
        <v>30310</v>
      </c>
      <c r="C257" s="50" t="s">
        <v>64</v>
      </c>
      <c r="D257" s="7" t="s">
        <v>104</v>
      </c>
      <c r="F257" s="56">
        <v>52532665.549999997</v>
      </c>
      <c r="G257" s="56">
        <v>28006232.810000002</v>
      </c>
      <c r="H257" s="28"/>
      <c r="I257" s="27">
        <v>28826161</v>
      </c>
      <c r="J257" s="27">
        <v>0</v>
      </c>
      <c r="K257" s="27">
        <f t="shared" si="28"/>
        <v>81358826.549999997</v>
      </c>
      <c r="L257" s="28"/>
      <c r="M257" s="27">
        <v>576523.22</v>
      </c>
      <c r="N257" s="27">
        <v>0</v>
      </c>
      <c r="O257" s="27">
        <f t="shared" si="29"/>
        <v>81935349.769999996</v>
      </c>
      <c r="P257" s="27"/>
      <c r="Q257" s="27">
        <v>0</v>
      </c>
      <c r="R257" s="27">
        <v>13389149.210000001</v>
      </c>
      <c r="S257" s="27">
        <f t="shared" si="30"/>
        <v>41395382.020000003</v>
      </c>
      <c r="T257" s="27"/>
      <c r="U257" s="27">
        <v>0</v>
      </c>
      <c r="V257" s="27">
        <v>16329417.630000001</v>
      </c>
      <c r="W257" s="27">
        <f t="shared" si="31"/>
        <v>57724799.649999999</v>
      </c>
      <c r="X257" s="28"/>
      <c r="Y257" s="27">
        <v>0</v>
      </c>
      <c r="Z257" s="27"/>
      <c r="AA257" s="27">
        <v>0</v>
      </c>
      <c r="AB257" s="27"/>
      <c r="AC257" s="27"/>
      <c r="AD257" s="28"/>
      <c r="AE257" s="27">
        <f t="shared" si="32"/>
        <v>57724799.649999999</v>
      </c>
      <c r="AF257" s="28"/>
      <c r="AG257" s="27">
        <f t="shared" si="33"/>
        <v>57724799.649999999</v>
      </c>
    </row>
    <row r="258" spans="1:33">
      <c r="A258" s="7" t="s">
        <v>100</v>
      </c>
      <c r="B258" s="5">
        <v>30315</v>
      </c>
      <c r="C258" s="50" t="s">
        <v>64</v>
      </c>
      <c r="D258" s="7" t="s">
        <v>105</v>
      </c>
      <c r="F258" s="56">
        <v>90224108.489999995</v>
      </c>
      <c r="G258" s="56">
        <v>6280410.3099999996</v>
      </c>
      <c r="H258" s="28"/>
      <c r="I258" s="27">
        <v>171233.61</v>
      </c>
      <c r="J258" s="27">
        <v>0</v>
      </c>
      <c r="K258" s="27">
        <f t="shared" si="28"/>
        <v>90395342.099999994</v>
      </c>
      <c r="L258" s="28"/>
      <c r="M258" s="27">
        <v>172690.19</v>
      </c>
      <c r="N258" s="27">
        <v>0</v>
      </c>
      <c r="O258" s="27">
        <f t="shared" si="29"/>
        <v>90568032.289999992</v>
      </c>
      <c r="P258" s="27"/>
      <c r="Q258" s="27">
        <v>0</v>
      </c>
      <c r="R258" s="27">
        <v>18061945.059999999</v>
      </c>
      <c r="S258" s="27">
        <f t="shared" si="30"/>
        <v>24342355.370000001</v>
      </c>
      <c r="T258" s="27"/>
      <c r="U258" s="27">
        <v>0</v>
      </c>
      <c r="V258" s="27">
        <v>18096337.440000001</v>
      </c>
      <c r="W258" s="27">
        <f t="shared" si="31"/>
        <v>42438692.810000002</v>
      </c>
      <c r="X258" s="28"/>
      <c r="Y258" s="27">
        <v>0</v>
      </c>
      <c r="Z258" s="27"/>
      <c r="AA258" s="27">
        <v>0</v>
      </c>
      <c r="AB258" s="27"/>
      <c r="AC258" s="27"/>
      <c r="AD258" s="28"/>
      <c r="AE258" s="27">
        <f t="shared" si="32"/>
        <v>42438692.810000002</v>
      </c>
      <c r="AF258" s="28"/>
      <c r="AG258" s="27">
        <f t="shared" si="33"/>
        <v>42438692.810000002</v>
      </c>
    </row>
    <row r="259" spans="1:33">
      <c r="A259" s="7" t="s">
        <v>106</v>
      </c>
      <c r="B259" s="5">
        <v>31000</v>
      </c>
      <c r="C259" s="50" t="s">
        <v>64</v>
      </c>
      <c r="D259" s="7" t="s">
        <v>107</v>
      </c>
      <c r="F259" s="56">
        <v>4299676.74</v>
      </c>
      <c r="G259" s="56">
        <v>2147.92</v>
      </c>
      <c r="H259" s="28"/>
      <c r="I259" s="27">
        <v>0</v>
      </c>
      <c r="J259" s="27">
        <v>0</v>
      </c>
      <c r="K259" s="27">
        <f t="shared" si="28"/>
        <v>4299676.74</v>
      </c>
      <c r="L259" s="28"/>
      <c r="M259" s="27">
        <v>0</v>
      </c>
      <c r="N259" s="27">
        <v>0</v>
      </c>
      <c r="O259" s="27">
        <f t="shared" si="29"/>
        <v>4299676.74</v>
      </c>
      <c r="P259" s="27"/>
      <c r="Q259" s="27">
        <v>0</v>
      </c>
      <c r="R259" s="27">
        <v>0</v>
      </c>
      <c r="S259" s="27">
        <f t="shared" si="30"/>
        <v>2147.92</v>
      </c>
      <c r="T259" s="27"/>
      <c r="U259" s="27">
        <v>0</v>
      </c>
      <c r="V259" s="27">
        <v>0</v>
      </c>
      <c r="W259" s="27">
        <f t="shared" si="31"/>
        <v>2147.92</v>
      </c>
      <c r="X259" s="28"/>
      <c r="Y259" s="27">
        <v>-0.15</v>
      </c>
      <c r="Z259" s="27"/>
      <c r="AA259" s="27">
        <v>0</v>
      </c>
      <c r="AB259" s="27"/>
      <c r="AC259" s="27"/>
      <c r="AD259" s="28"/>
      <c r="AE259" s="27">
        <f t="shared" si="32"/>
        <v>2147.77</v>
      </c>
      <c r="AF259" s="28"/>
      <c r="AG259" s="27">
        <f t="shared" si="33"/>
        <v>2147.77</v>
      </c>
    </row>
    <row r="260" spans="1:33">
      <c r="A260" s="7" t="s">
        <v>106</v>
      </c>
      <c r="B260" s="5">
        <v>32000</v>
      </c>
      <c r="C260" s="50" t="s">
        <v>64</v>
      </c>
      <c r="D260" s="7" t="s">
        <v>108</v>
      </c>
      <c r="F260" s="56">
        <v>0</v>
      </c>
      <c r="G260" s="56">
        <v>0</v>
      </c>
      <c r="H260" s="28"/>
      <c r="I260" s="27">
        <v>0</v>
      </c>
      <c r="J260" s="27">
        <v>0</v>
      </c>
      <c r="K260" s="27">
        <f t="shared" si="28"/>
        <v>0</v>
      </c>
      <c r="L260" s="28"/>
      <c r="M260" s="27">
        <v>0</v>
      </c>
      <c r="N260" s="27">
        <v>0</v>
      </c>
      <c r="O260" s="27">
        <f t="shared" si="29"/>
        <v>0</v>
      </c>
      <c r="P260" s="27"/>
      <c r="Q260" s="27">
        <v>0</v>
      </c>
      <c r="R260" s="27">
        <v>0</v>
      </c>
      <c r="S260" s="27">
        <f t="shared" si="30"/>
        <v>0</v>
      </c>
      <c r="T260" s="27"/>
      <c r="U260" s="27">
        <v>0</v>
      </c>
      <c r="V260" s="27">
        <v>0</v>
      </c>
      <c r="W260" s="27">
        <f t="shared" si="31"/>
        <v>0</v>
      </c>
      <c r="X260" s="28"/>
      <c r="Y260" s="27">
        <v>-4605693.99</v>
      </c>
      <c r="Z260" s="27"/>
      <c r="AA260" s="27">
        <v>0</v>
      </c>
      <c r="AB260" s="27"/>
      <c r="AC260" s="27"/>
      <c r="AD260" s="28"/>
      <c r="AE260" s="27">
        <f t="shared" si="32"/>
        <v>-4605693.99</v>
      </c>
      <c r="AF260" s="28"/>
      <c r="AG260" s="27">
        <f t="shared" si="33"/>
        <v>-4605693.99</v>
      </c>
    </row>
    <row r="261" spans="1:33">
      <c r="A261" s="7" t="s">
        <v>106</v>
      </c>
      <c r="B261" s="5">
        <v>34000</v>
      </c>
      <c r="C261" s="50" t="s">
        <v>64</v>
      </c>
      <c r="D261" s="7" t="s">
        <v>109</v>
      </c>
      <c r="F261" s="56">
        <v>38879936.630000003</v>
      </c>
      <c r="G261" s="56">
        <v>-61927.11</v>
      </c>
      <c r="H261" s="28"/>
      <c r="I261" s="27">
        <v>0</v>
      </c>
      <c r="J261" s="27">
        <v>-20160</v>
      </c>
      <c r="K261" s="27">
        <f t="shared" si="28"/>
        <v>38859776.630000003</v>
      </c>
      <c r="L261" s="28"/>
      <c r="M261" s="27">
        <v>0</v>
      </c>
      <c r="N261" s="27">
        <v>-20160</v>
      </c>
      <c r="O261" s="27">
        <f t="shared" si="29"/>
        <v>38839616.630000003</v>
      </c>
      <c r="P261" s="27"/>
      <c r="Q261" s="27">
        <v>0</v>
      </c>
      <c r="R261" s="27">
        <v>0</v>
      </c>
      <c r="S261" s="27">
        <f t="shared" si="30"/>
        <v>-82087.11</v>
      </c>
      <c r="T261" s="27"/>
      <c r="U261" s="27">
        <v>0</v>
      </c>
      <c r="V261" s="27">
        <v>0</v>
      </c>
      <c r="W261" s="27">
        <f t="shared" si="31"/>
        <v>-102247.11</v>
      </c>
      <c r="X261" s="28"/>
      <c r="Y261" s="27">
        <v>2.7</v>
      </c>
      <c r="Z261" s="27"/>
      <c r="AA261" s="27">
        <v>0</v>
      </c>
      <c r="AB261" s="27"/>
      <c r="AC261" s="27"/>
      <c r="AD261" s="28"/>
      <c r="AE261" s="27">
        <f t="shared" si="32"/>
        <v>-102244.41</v>
      </c>
      <c r="AF261" s="28"/>
      <c r="AG261" s="27">
        <f t="shared" si="33"/>
        <v>-102244.41</v>
      </c>
    </row>
    <row r="262" spans="1:33">
      <c r="A262" s="7" t="s">
        <v>106</v>
      </c>
      <c r="B262" s="5">
        <v>34066</v>
      </c>
      <c r="C262" s="50" t="s">
        <v>64</v>
      </c>
      <c r="D262" s="7" t="s">
        <v>110</v>
      </c>
      <c r="F262" s="56">
        <v>19731.64</v>
      </c>
      <c r="G262" s="56">
        <v>0</v>
      </c>
      <c r="H262" s="28"/>
      <c r="I262" s="27">
        <v>0</v>
      </c>
      <c r="J262" s="27">
        <v>0</v>
      </c>
      <c r="K262" s="27">
        <f t="shared" si="28"/>
        <v>19731.64</v>
      </c>
      <c r="L262" s="28"/>
      <c r="M262" s="27">
        <v>0</v>
      </c>
      <c r="N262" s="27">
        <v>0</v>
      </c>
      <c r="O262" s="27">
        <f t="shared" si="29"/>
        <v>19731.64</v>
      </c>
      <c r="P262" s="27"/>
      <c r="Q262" s="27">
        <v>0</v>
      </c>
      <c r="R262" s="27">
        <v>0</v>
      </c>
      <c r="S262" s="27">
        <f t="shared" si="30"/>
        <v>0</v>
      </c>
      <c r="T262" s="27"/>
      <c r="U262" s="27">
        <v>0</v>
      </c>
      <c r="V262" s="27">
        <v>0</v>
      </c>
      <c r="W262" s="27">
        <f t="shared" si="31"/>
        <v>0</v>
      </c>
      <c r="X262" s="28"/>
      <c r="Y262" s="27">
        <v>0</v>
      </c>
      <c r="Z262" s="27"/>
      <c r="AA262" s="27">
        <v>0</v>
      </c>
      <c r="AB262" s="27"/>
      <c r="AC262" s="27"/>
      <c r="AD262" s="28"/>
      <c r="AE262" s="27">
        <f t="shared" si="32"/>
        <v>0</v>
      </c>
      <c r="AF262" s="28"/>
      <c r="AG262" s="27">
        <f t="shared" si="33"/>
        <v>0</v>
      </c>
    </row>
    <row r="263" spans="1:33">
      <c r="A263" s="7" t="s">
        <v>106</v>
      </c>
      <c r="B263" s="5">
        <v>35000</v>
      </c>
      <c r="C263" s="50" t="s">
        <v>64</v>
      </c>
      <c r="D263" s="7" t="s">
        <v>111</v>
      </c>
      <c r="F263" s="56">
        <v>87217823.86999999</v>
      </c>
      <c r="G263" s="56">
        <v>31809.109999999997</v>
      </c>
      <c r="H263" s="28"/>
      <c r="I263" s="27">
        <v>0</v>
      </c>
      <c r="J263" s="27">
        <v>-223200</v>
      </c>
      <c r="K263" s="27">
        <f t="shared" si="28"/>
        <v>86994623.86999999</v>
      </c>
      <c r="L263" s="28"/>
      <c r="M263" s="27">
        <v>0</v>
      </c>
      <c r="N263" s="27">
        <v>-223200</v>
      </c>
      <c r="O263" s="27">
        <f t="shared" si="29"/>
        <v>86771423.86999999</v>
      </c>
      <c r="P263" s="27"/>
      <c r="Q263" s="27">
        <v>0</v>
      </c>
      <c r="R263" s="27">
        <v>0</v>
      </c>
      <c r="S263" s="27">
        <f t="shared" si="30"/>
        <v>-191390.89</v>
      </c>
      <c r="T263" s="27"/>
      <c r="U263" s="27">
        <v>0</v>
      </c>
      <c r="V263" s="27">
        <v>0</v>
      </c>
      <c r="W263" s="27">
        <f t="shared" si="31"/>
        <v>-414590.89</v>
      </c>
      <c r="X263" s="28"/>
      <c r="Y263" s="27">
        <v>-2669806.6900000004</v>
      </c>
      <c r="Z263" s="27"/>
      <c r="AA263" s="27">
        <v>0</v>
      </c>
      <c r="AB263" s="27"/>
      <c r="AC263" s="27"/>
      <c r="AD263" s="28"/>
      <c r="AE263" s="27">
        <f t="shared" si="32"/>
        <v>-3084397.5800000005</v>
      </c>
      <c r="AF263" s="28"/>
      <c r="AG263" s="27">
        <f t="shared" si="33"/>
        <v>-3084397.5800000005</v>
      </c>
    </row>
    <row r="264" spans="1:33">
      <c r="A264" s="7" t="s">
        <v>106</v>
      </c>
      <c r="B264" s="5">
        <v>36000</v>
      </c>
      <c r="C264" s="50" t="s">
        <v>64</v>
      </c>
      <c r="D264" s="7" t="s">
        <v>112</v>
      </c>
      <c r="F264" s="56">
        <v>57543158.880000003</v>
      </c>
      <c r="G264" s="56">
        <v>3945000.2100000004</v>
      </c>
      <c r="H264" s="28"/>
      <c r="I264" s="27">
        <v>0</v>
      </c>
      <c r="J264" s="27">
        <v>-109920</v>
      </c>
      <c r="K264" s="27">
        <f t="shared" si="28"/>
        <v>57433238.880000003</v>
      </c>
      <c r="L264" s="28"/>
      <c r="M264" s="27">
        <v>0</v>
      </c>
      <c r="N264" s="27">
        <v>-109920</v>
      </c>
      <c r="O264" s="27">
        <f t="shared" si="29"/>
        <v>57323318.880000003</v>
      </c>
      <c r="P264" s="27"/>
      <c r="Q264" s="27">
        <v>0</v>
      </c>
      <c r="R264" s="27">
        <v>0</v>
      </c>
      <c r="S264" s="27">
        <f t="shared" si="30"/>
        <v>3835080.21</v>
      </c>
      <c r="T264" s="27"/>
      <c r="U264" s="27">
        <v>0</v>
      </c>
      <c r="V264" s="27">
        <v>0</v>
      </c>
      <c r="W264" s="27">
        <f t="shared" si="31"/>
        <v>3725160.21</v>
      </c>
      <c r="X264" s="28"/>
      <c r="Y264" s="27">
        <v>9813.32</v>
      </c>
      <c r="Z264" s="27"/>
      <c r="AA264" s="27">
        <v>0</v>
      </c>
      <c r="AB264" s="27"/>
      <c r="AC264" s="27"/>
      <c r="AD264" s="28"/>
      <c r="AE264" s="27">
        <f t="shared" si="32"/>
        <v>3734973.53</v>
      </c>
      <c r="AF264" s="28"/>
      <c r="AG264" s="27">
        <f t="shared" si="33"/>
        <v>3734973.53</v>
      </c>
    </row>
    <row r="265" spans="1:33">
      <c r="A265" s="7" t="s">
        <v>106</v>
      </c>
      <c r="B265" s="5">
        <v>38900</v>
      </c>
      <c r="C265" s="50" t="s">
        <v>64</v>
      </c>
      <c r="D265" s="7" t="s">
        <v>113</v>
      </c>
      <c r="F265" s="56">
        <v>17450983.259999998</v>
      </c>
      <c r="G265" s="56">
        <v>-317.47000000000003</v>
      </c>
      <c r="H265" s="28"/>
      <c r="I265" s="27">
        <v>0</v>
      </c>
      <c r="J265" s="27">
        <v>-120</v>
      </c>
      <c r="K265" s="27">
        <f t="shared" si="28"/>
        <v>17450863.259999998</v>
      </c>
      <c r="L265" s="28"/>
      <c r="M265" s="27">
        <v>0</v>
      </c>
      <c r="N265" s="27">
        <v>-120</v>
      </c>
      <c r="O265" s="27">
        <f t="shared" si="29"/>
        <v>17450743.259999998</v>
      </c>
      <c r="P265" s="27"/>
      <c r="Q265" s="27">
        <v>0</v>
      </c>
      <c r="R265" s="27">
        <v>0</v>
      </c>
      <c r="S265" s="27">
        <f t="shared" si="30"/>
        <v>-437.47</v>
      </c>
      <c r="T265" s="27"/>
      <c r="U265" s="27">
        <v>0</v>
      </c>
      <c r="V265" s="27">
        <v>0</v>
      </c>
      <c r="W265" s="27">
        <f t="shared" si="31"/>
        <v>-557.47</v>
      </c>
      <c r="X265" s="28"/>
      <c r="Y265" s="27">
        <v>1.1599999999999999</v>
      </c>
      <c r="Z265" s="27"/>
      <c r="AA265" s="27">
        <v>0</v>
      </c>
      <c r="AB265" s="27"/>
      <c r="AC265" s="27"/>
      <c r="AD265" s="28"/>
      <c r="AE265" s="27">
        <f t="shared" si="32"/>
        <v>-556.31000000000006</v>
      </c>
      <c r="AF265" s="28"/>
      <c r="AG265" s="27">
        <f t="shared" si="33"/>
        <v>-556.31000000000006</v>
      </c>
    </row>
    <row r="266" spans="1:33" s="98" customFormat="1">
      <c r="A266" s="11" t="s">
        <v>114</v>
      </c>
      <c r="B266" s="13">
        <v>31291</v>
      </c>
      <c r="C266" s="50" t="s">
        <v>64</v>
      </c>
      <c r="D266" s="7" t="s">
        <v>115</v>
      </c>
      <c r="F266" s="99">
        <v>1712735.67</v>
      </c>
      <c r="G266" s="99">
        <v>0</v>
      </c>
      <c r="H266" s="100"/>
      <c r="I266" s="27">
        <v>0</v>
      </c>
      <c r="J266" s="27">
        <v>0</v>
      </c>
      <c r="K266" s="27">
        <f t="shared" si="28"/>
        <v>1712735.67</v>
      </c>
      <c r="L266" s="28"/>
      <c r="M266" s="27">
        <v>0</v>
      </c>
      <c r="N266" s="27">
        <v>0</v>
      </c>
      <c r="O266" s="27">
        <f t="shared" ref="O266:O271" si="34">SUM(K266,M266:N266)</f>
        <v>1712735.67</v>
      </c>
      <c r="P266" s="45"/>
      <c r="Q266" s="27">
        <v>0</v>
      </c>
      <c r="R266" s="45">
        <v>342547.13</v>
      </c>
      <c r="S266" s="45">
        <f t="shared" si="30"/>
        <v>342547.13</v>
      </c>
      <c r="T266" s="45"/>
      <c r="U266" s="27">
        <v>0</v>
      </c>
      <c r="V266" s="45">
        <v>342547.13</v>
      </c>
      <c r="W266" s="45">
        <f t="shared" si="31"/>
        <v>685094.26</v>
      </c>
      <c r="X266" s="100"/>
      <c r="Y266" s="45">
        <v>0</v>
      </c>
      <c r="Z266" s="45"/>
      <c r="AA266" s="27">
        <v>0</v>
      </c>
      <c r="AB266" s="45"/>
      <c r="AC266" s="45"/>
      <c r="AD266" s="100"/>
      <c r="AE266" s="27">
        <f t="shared" si="32"/>
        <v>685094.26</v>
      </c>
      <c r="AF266" s="100"/>
      <c r="AG266" s="27">
        <f t="shared" si="33"/>
        <v>685094.26</v>
      </c>
    </row>
    <row r="267" spans="1:33" s="98" customFormat="1">
      <c r="A267" s="11" t="s">
        <v>114</v>
      </c>
      <c r="B267" s="13">
        <v>31691</v>
      </c>
      <c r="C267" s="50" t="s">
        <v>64</v>
      </c>
      <c r="D267" s="7" t="s">
        <v>116</v>
      </c>
      <c r="F267" s="99">
        <v>1761622.12</v>
      </c>
      <c r="G267" s="99">
        <v>0</v>
      </c>
      <c r="H267" s="100"/>
      <c r="I267" s="27">
        <v>0</v>
      </c>
      <c r="J267" s="27">
        <v>0</v>
      </c>
      <c r="K267" s="27">
        <f t="shared" si="28"/>
        <v>1761622.12</v>
      </c>
      <c r="L267" s="28"/>
      <c r="M267" s="27">
        <v>0</v>
      </c>
      <c r="N267" s="27">
        <v>0</v>
      </c>
      <c r="O267" s="27">
        <f t="shared" si="34"/>
        <v>1761622.12</v>
      </c>
      <c r="P267" s="45"/>
      <c r="Q267" s="27">
        <v>0</v>
      </c>
      <c r="R267" s="45">
        <v>352324.42</v>
      </c>
      <c r="S267" s="45">
        <f t="shared" si="30"/>
        <v>352324.42</v>
      </c>
      <c r="T267" s="45"/>
      <c r="U267" s="27">
        <v>0</v>
      </c>
      <c r="V267" s="45">
        <v>352324.42</v>
      </c>
      <c r="W267" s="45">
        <f t="shared" si="31"/>
        <v>704648.84</v>
      </c>
      <c r="X267" s="100"/>
      <c r="Y267" s="45">
        <v>0</v>
      </c>
      <c r="Z267" s="45"/>
      <c r="AA267" s="27">
        <v>0</v>
      </c>
      <c r="AB267" s="45"/>
      <c r="AC267" s="45"/>
      <c r="AD267" s="100"/>
      <c r="AE267" s="27">
        <f t="shared" si="32"/>
        <v>704648.84</v>
      </c>
      <c r="AF267" s="100"/>
      <c r="AG267" s="27">
        <f t="shared" si="33"/>
        <v>704648.84</v>
      </c>
    </row>
    <row r="268" spans="1:33" s="98" customFormat="1">
      <c r="A268" s="11" t="s">
        <v>114</v>
      </c>
      <c r="B268" s="13">
        <v>31692</v>
      </c>
      <c r="C268" s="50" t="s">
        <v>64</v>
      </c>
      <c r="D268" s="7" t="s">
        <v>117</v>
      </c>
      <c r="F268" s="99">
        <v>682406.52</v>
      </c>
      <c r="G268" s="99">
        <v>0</v>
      </c>
      <c r="H268" s="100"/>
      <c r="I268" s="27">
        <v>0</v>
      </c>
      <c r="J268" s="27">
        <v>0</v>
      </c>
      <c r="K268" s="27">
        <f t="shared" si="28"/>
        <v>682406.52</v>
      </c>
      <c r="L268" s="28"/>
      <c r="M268" s="27">
        <v>0</v>
      </c>
      <c r="N268" s="27">
        <v>0</v>
      </c>
      <c r="O268" s="27">
        <f t="shared" si="34"/>
        <v>682406.52</v>
      </c>
      <c r="P268" s="45"/>
      <c r="Q268" s="27">
        <v>0</v>
      </c>
      <c r="R268" s="45">
        <v>97486.65</v>
      </c>
      <c r="S268" s="45">
        <f t="shared" si="30"/>
        <v>97486.65</v>
      </c>
      <c r="T268" s="45"/>
      <c r="U268" s="27">
        <v>0</v>
      </c>
      <c r="V268" s="45">
        <v>97486.65</v>
      </c>
      <c r="W268" s="45">
        <f t="shared" si="31"/>
        <v>194973.3</v>
      </c>
      <c r="X268" s="100"/>
      <c r="Y268" s="45">
        <v>-12962.13</v>
      </c>
      <c r="Z268" s="45"/>
      <c r="AA268" s="27">
        <v>0</v>
      </c>
      <c r="AB268" s="45"/>
      <c r="AC268" s="45"/>
      <c r="AD268" s="100"/>
      <c r="AE268" s="27">
        <f t="shared" si="32"/>
        <v>182011.16999999998</v>
      </c>
      <c r="AF268" s="100"/>
      <c r="AG268" s="27">
        <f t="shared" si="33"/>
        <v>182011.16999999998</v>
      </c>
    </row>
    <row r="269" spans="1:33" s="98" customFormat="1">
      <c r="A269" s="11" t="s">
        <v>114</v>
      </c>
      <c r="B269" s="13">
        <v>34601</v>
      </c>
      <c r="C269" s="50" t="s">
        <v>64</v>
      </c>
      <c r="D269" s="7" t="s">
        <v>118</v>
      </c>
      <c r="F269" s="99">
        <v>3211.29</v>
      </c>
      <c r="G269" s="99">
        <v>0</v>
      </c>
      <c r="H269" s="100"/>
      <c r="I269" s="27">
        <v>0</v>
      </c>
      <c r="J269" s="27">
        <v>0</v>
      </c>
      <c r="K269" s="27">
        <f t="shared" si="28"/>
        <v>3211.29</v>
      </c>
      <c r="L269" s="28"/>
      <c r="M269" s="27">
        <v>0</v>
      </c>
      <c r="N269" s="27">
        <v>0</v>
      </c>
      <c r="O269" s="27">
        <f t="shared" si="34"/>
        <v>3211.29</v>
      </c>
      <c r="P269" s="45"/>
      <c r="Q269" s="27">
        <v>0</v>
      </c>
      <c r="R269" s="45">
        <v>642.26</v>
      </c>
      <c r="S269" s="45">
        <f t="shared" si="30"/>
        <v>642.26</v>
      </c>
      <c r="T269" s="45"/>
      <c r="U269" s="27">
        <v>0</v>
      </c>
      <c r="V269" s="45">
        <v>642.26</v>
      </c>
      <c r="W269" s="45">
        <f t="shared" si="31"/>
        <v>1284.52</v>
      </c>
      <c r="X269" s="100"/>
      <c r="Y269" s="45">
        <v>1912.7900000000018</v>
      </c>
      <c r="Z269" s="45"/>
      <c r="AA269" s="27">
        <v>0</v>
      </c>
      <c r="AB269" s="45"/>
      <c r="AC269" s="45"/>
      <c r="AD269" s="100"/>
      <c r="AE269" s="27">
        <f t="shared" si="32"/>
        <v>3197.3100000000018</v>
      </c>
      <c r="AF269" s="100"/>
      <c r="AG269" s="27">
        <f t="shared" si="33"/>
        <v>3197.3100000000018</v>
      </c>
    </row>
    <row r="270" spans="1:33" s="98" customFormat="1">
      <c r="A270" s="11" t="s">
        <v>114</v>
      </c>
      <c r="B270" s="13">
        <v>34691</v>
      </c>
      <c r="C270" s="50" t="s">
        <v>64</v>
      </c>
      <c r="D270" s="7" t="s">
        <v>116</v>
      </c>
      <c r="F270" s="99">
        <v>123195.39</v>
      </c>
      <c r="G270" s="99">
        <v>0</v>
      </c>
      <c r="H270" s="100"/>
      <c r="I270" s="27">
        <v>0</v>
      </c>
      <c r="J270" s="27">
        <v>0</v>
      </c>
      <c r="K270" s="27">
        <f t="shared" si="28"/>
        <v>123195.39</v>
      </c>
      <c r="L270" s="28"/>
      <c r="M270" s="27">
        <v>0</v>
      </c>
      <c r="N270" s="27">
        <v>0</v>
      </c>
      <c r="O270" s="27">
        <f t="shared" si="34"/>
        <v>123195.39</v>
      </c>
      <c r="P270" s="45"/>
      <c r="Q270" s="27">
        <v>0</v>
      </c>
      <c r="R270" s="45">
        <v>24639.08</v>
      </c>
      <c r="S270" s="45">
        <f t="shared" si="30"/>
        <v>24639.08</v>
      </c>
      <c r="T270" s="45"/>
      <c r="U270" s="27">
        <v>0</v>
      </c>
      <c r="V270" s="45">
        <v>24639.08</v>
      </c>
      <c r="W270" s="45">
        <f t="shared" si="31"/>
        <v>49278.16</v>
      </c>
      <c r="X270" s="100"/>
      <c r="Y270" s="45">
        <v>0</v>
      </c>
      <c r="Z270" s="45"/>
      <c r="AA270" s="27">
        <v>0</v>
      </c>
      <c r="AB270" s="45"/>
      <c r="AC270" s="45"/>
      <c r="AD270" s="100"/>
      <c r="AE270" s="27">
        <f t="shared" si="32"/>
        <v>49278.16</v>
      </c>
      <c r="AF270" s="100"/>
      <c r="AG270" s="27">
        <f t="shared" si="33"/>
        <v>49278.16</v>
      </c>
    </row>
    <row r="271" spans="1:33" s="98" customFormat="1">
      <c r="A271" s="11" t="s">
        <v>114</v>
      </c>
      <c r="B271" s="13">
        <v>34692</v>
      </c>
      <c r="C271" s="50" t="s">
        <v>64</v>
      </c>
      <c r="D271" s="7" t="s">
        <v>117</v>
      </c>
      <c r="F271" s="99">
        <v>45196.78</v>
      </c>
      <c r="G271" s="99">
        <v>0</v>
      </c>
      <c r="H271" s="100"/>
      <c r="I271" s="27">
        <v>0</v>
      </c>
      <c r="J271" s="27">
        <v>0</v>
      </c>
      <c r="K271" s="27">
        <f t="shared" si="28"/>
        <v>45196.78</v>
      </c>
      <c r="L271" s="28"/>
      <c r="M271" s="27">
        <v>0</v>
      </c>
      <c r="N271" s="27">
        <v>0</v>
      </c>
      <c r="O271" s="27">
        <f t="shared" si="34"/>
        <v>45196.78</v>
      </c>
      <c r="P271" s="45"/>
      <c r="Q271" s="27">
        <v>0</v>
      </c>
      <c r="R271" s="45">
        <v>6456.68</v>
      </c>
      <c r="S271" s="45">
        <f t="shared" si="30"/>
        <v>6456.68</v>
      </c>
      <c r="T271" s="45"/>
      <c r="U271" s="27">
        <v>0</v>
      </c>
      <c r="V271" s="45">
        <v>6456.68</v>
      </c>
      <c r="W271" s="45">
        <f t="shared" si="31"/>
        <v>12913.36</v>
      </c>
      <c r="X271" s="100"/>
      <c r="Y271" s="45">
        <v>0</v>
      </c>
      <c r="Z271" s="45"/>
      <c r="AA271" s="27">
        <v>0</v>
      </c>
      <c r="AB271" s="45"/>
      <c r="AC271" s="45"/>
      <c r="AD271" s="100"/>
      <c r="AE271" s="27">
        <f t="shared" si="32"/>
        <v>12913.36</v>
      </c>
      <c r="AF271" s="100"/>
      <c r="AG271" s="27">
        <f t="shared" si="33"/>
        <v>12913.36</v>
      </c>
    </row>
    <row r="272" spans="1:33">
      <c r="A272" s="11" t="s">
        <v>114</v>
      </c>
      <c r="B272" s="5">
        <v>39100</v>
      </c>
      <c r="C272" s="50" t="s">
        <v>64</v>
      </c>
      <c r="D272" s="7" t="s">
        <v>119</v>
      </c>
      <c r="F272" s="56">
        <v>29501853.380000003</v>
      </c>
      <c r="G272" s="56">
        <v>30921214.640000001</v>
      </c>
      <c r="H272" s="28"/>
      <c r="I272" s="27">
        <v>7465272.71</v>
      </c>
      <c r="J272" s="27">
        <v>-6331628.5700000003</v>
      </c>
      <c r="K272" s="27">
        <f t="shared" si="28"/>
        <v>30635497.520000003</v>
      </c>
      <c r="L272" s="28"/>
      <c r="M272" s="27">
        <v>6525906</v>
      </c>
      <c r="N272" s="27">
        <v>-6331628.5700000003</v>
      </c>
      <c r="O272" s="27">
        <f t="shared" si="29"/>
        <v>30829774.950000003</v>
      </c>
      <c r="P272" s="27"/>
      <c r="Q272" s="27">
        <v>0</v>
      </c>
      <c r="R272" s="27">
        <v>4299822.0999999996</v>
      </c>
      <c r="S272" s="27">
        <f t="shared" si="30"/>
        <v>28889408.170000002</v>
      </c>
      <c r="T272" s="27"/>
      <c r="U272" s="27">
        <v>0</v>
      </c>
      <c r="V272" s="27">
        <v>4394768.53</v>
      </c>
      <c r="W272" s="27">
        <f t="shared" si="31"/>
        <v>26952548.129999999</v>
      </c>
      <c r="X272" s="28"/>
      <c r="Y272" s="27">
        <v>-107373.58</v>
      </c>
      <c r="Z272" s="27"/>
      <c r="AA272" s="27">
        <v>-16275.687070743179</v>
      </c>
      <c r="AB272" s="27"/>
      <c r="AC272" s="27"/>
      <c r="AD272" s="28"/>
      <c r="AE272" s="27">
        <f t="shared" si="32"/>
        <v>26828898.862929258</v>
      </c>
      <c r="AF272" s="28"/>
      <c r="AG272" s="27">
        <f t="shared" si="33"/>
        <v>26845174.550000001</v>
      </c>
    </row>
    <row r="273" spans="1:33">
      <c r="A273" s="11" t="s">
        <v>114</v>
      </c>
      <c r="B273" s="5">
        <v>39101</v>
      </c>
      <c r="C273" s="50" t="s">
        <v>64</v>
      </c>
      <c r="D273" s="7" t="s">
        <v>120</v>
      </c>
      <c r="F273" s="56">
        <v>62343390.520000003</v>
      </c>
      <c r="G273" s="56">
        <v>0</v>
      </c>
      <c r="H273" s="28"/>
      <c r="I273" s="27">
        <v>0</v>
      </c>
      <c r="J273" s="27">
        <v>0</v>
      </c>
      <c r="K273" s="27">
        <f t="shared" si="28"/>
        <v>62343390.520000003</v>
      </c>
      <c r="L273" s="28"/>
      <c r="M273" s="27">
        <v>0</v>
      </c>
      <c r="N273" s="27">
        <v>0</v>
      </c>
      <c r="O273" s="27">
        <f t="shared" si="29"/>
        <v>62343390.520000003</v>
      </c>
      <c r="P273" s="27"/>
      <c r="Q273" s="27">
        <v>0</v>
      </c>
      <c r="R273" s="27">
        <v>8915107.9800000004</v>
      </c>
      <c r="S273" s="27">
        <f t="shared" si="30"/>
        <v>8915107.9800000004</v>
      </c>
      <c r="T273" s="27"/>
      <c r="U273" s="27">
        <v>0</v>
      </c>
      <c r="V273" s="27">
        <v>8915107.9800000004</v>
      </c>
      <c r="W273" s="27">
        <f t="shared" si="31"/>
        <v>17830215.960000001</v>
      </c>
      <c r="X273" s="28"/>
      <c r="Y273" s="27">
        <v>-333566.39</v>
      </c>
      <c r="Z273" s="27"/>
      <c r="AA273" s="27">
        <v>0</v>
      </c>
      <c r="AB273" s="27"/>
      <c r="AC273" s="27"/>
      <c r="AD273" s="28"/>
      <c r="AE273" s="27">
        <f t="shared" si="32"/>
        <v>17496649.57</v>
      </c>
      <c r="AF273" s="28"/>
      <c r="AG273" s="27">
        <f t="shared" si="33"/>
        <v>17496649.57</v>
      </c>
    </row>
    <row r="274" spans="1:33">
      <c r="A274" s="11" t="s">
        <v>114</v>
      </c>
      <c r="B274" s="5">
        <v>39300</v>
      </c>
      <c r="C274" s="50" t="s">
        <v>64</v>
      </c>
      <c r="D274" s="7" t="s">
        <v>121</v>
      </c>
      <c r="F274" s="56">
        <v>3842477.79</v>
      </c>
      <c r="G274" s="56">
        <v>1381320.0799999998</v>
      </c>
      <c r="H274" s="28"/>
      <c r="I274" s="27">
        <v>1363144.48</v>
      </c>
      <c r="J274" s="27">
        <v>-165716.67000000001</v>
      </c>
      <c r="K274" s="27">
        <f t="shared" si="28"/>
        <v>5039905.5999999996</v>
      </c>
      <c r="L274" s="28"/>
      <c r="M274" s="27">
        <v>3398346.44</v>
      </c>
      <c r="N274" s="27">
        <v>-165716.67000000001</v>
      </c>
      <c r="O274" s="27">
        <f t="shared" si="29"/>
        <v>8272535.3699999992</v>
      </c>
      <c r="P274" s="27"/>
      <c r="Q274" s="27">
        <v>0</v>
      </c>
      <c r="R274" s="27">
        <v>635090.42000000004</v>
      </c>
      <c r="S274" s="27">
        <f t="shared" si="30"/>
        <v>1850693.83</v>
      </c>
      <c r="T274" s="27"/>
      <c r="U274" s="27">
        <v>0</v>
      </c>
      <c r="V274" s="27">
        <v>951839.54</v>
      </c>
      <c r="W274" s="27">
        <f t="shared" si="31"/>
        <v>2636816.7000000002</v>
      </c>
      <c r="X274" s="28"/>
      <c r="Y274" s="27">
        <v>-20069.28</v>
      </c>
      <c r="Z274" s="27"/>
      <c r="AA274" s="27">
        <v>0</v>
      </c>
      <c r="AB274" s="27"/>
      <c r="AC274" s="27"/>
      <c r="AD274" s="28"/>
      <c r="AE274" s="27">
        <f t="shared" si="32"/>
        <v>2616747.4200000004</v>
      </c>
      <c r="AF274" s="28"/>
      <c r="AG274" s="27">
        <f t="shared" si="33"/>
        <v>2616747.4200000004</v>
      </c>
    </row>
    <row r="275" spans="1:33">
      <c r="A275" s="11" t="s">
        <v>114</v>
      </c>
      <c r="B275" s="5">
        <v>39400</v>
      </c>
      <c r="C275" s="50" t="s">
        <v>64</v>
      </c>
      <c r="D275" s="7" t="s">
        <v>122</v>
      </c>
      <c r="F275" s="56">
        <v>99187217.480000004</v>
      </c>
      <c r="G275" s="56">
        <v>43002520.57</v>
      </c>
      <c r="H275" s="28"/>
      <c r="I275" s="27">
        <v>4530294.92</v>
      </c>
      <c r="J275" s="27">
        <v>-1298400</v>
      </c>
      <c r="K275" s="27">
        <f t="shared" si="28"/>
        <v>102419112.40000001</v>
      </c>
      <c r="L275" s="28"/>
      <c r="M275" s="27">
        <v>9768671.1400000006</v>
      </c>
      <c r="N275" s="27">
        <v>-1298400</v>
      </c>
      <c r="O275" s="27">
        <f t="shared" si="29"/>
        <v>110889383.54000001</v>
      </c>
      <c r="P275" s="27"/>
      <c r="Q275" s="27">
        <v>0</v>
      </c>
      <c r="R275" s="27">
        <v>14414855.35</v>
      </c>
      <c r="S275" s="27">
        <f t="shared" si="30"/>
        <v>56118975.920000002</v>
      </c>
      <c r="T275" s="27"/>
      <c r="U275" s="27">
        <v>0</v>
      </c>
      <c r="V275" s="27">
        <v>15251560.390000001</v>
      </c>
      <c r="W275" s="27">
        <f t="shared" si="31"/>
        <v>70072136.310000002</v>
      </c>
      <c r="X275" s="28"/>
      <c r="Y275" s="27">
        <v>-259840.89</v>
      </c>
      <c r="Z275" s="27"/>
      <c r="AA275" s="27">
        <v>0</v>
      </c>
      <c r="AB275" s="27"/>
      <c r="AC275" s="27"/>
      <c r="AD275" s="28"/>
      <c r="AE275" s="27">
        <f t="shared" si="32"/>
        <v>69812295.420000002</v>
      </c>
      <c r="AF275" s="28"/>
      <c r="AG275" s="27">
        <f t="shared" si="33"/>
        <v>69812295.420000002</v>
      </c>
    </row>
    <row r="276" spans="1:33" s="98" customFormat="1">
      <c r="A276" s="11" t="s">
        <v>114</v>
      </c>
      <c r="B276" s="13">
        <v>39500</v>
      </c>
      <c r="C276" s="50" t="s">
        <v>64</v>
      </c>
      <c r="D276" s="7" t="s">
        <v>123</v>
      </c>
      <c r="F276" s="99">
        <v>505775.86</v>
      </c>
      <c r="G276" s="99">
        <v>-1099518.29</v>
      </c>
      <c r="H276" s="100"/>
      <c r="I276" s="27">
        <v>0</v>
      </c>
      <c r="J276" s="27">
        <v>0</v>
      </c>
      <c r="K276" s="27">
        <f t="shared" si="28"/>
        <v>505775.86</v>
      </c>
      <c r="L276" s="28"/>
      <c r="M276" s="27">
        <v>0</v>
      </c>
      <c r="N276" s="27">
        <v>0</v>
      </c>
      <c r="O276" s="27">
        <f>SUM(K276,M276:N276)</f>
        <v>505775.86</v>
      </c>
      <c r="P276" s="45"/>
      <c r="Q276" s="27">
        <v>0</v>
      </c>
      <c r="R276" s="45">
        <v>0</v>
      </c>
      <c r="S276" s="45">
        <f t="shared" si="30"/>
        <v>-1099518.29</v>
      </c>
      <c r="T276" s="45"/>
      <c r="U276" s="27">
        <v>0</v>
      </c>
      <c r="V276" s="45">
        <v>0</v>
      </c>
      <c r="W276" s="45">
        <f t="shared" si="31"/>
        <v>-1099518.29</v>
      </c>
      <c r="X276" s="100"/>
      <c r="Y276" s="45">
        <v>-334.4</v>
      </c>
      <c r="Z276" s="45"/>
      <c r="AA276" s="27">
        <v>0</v>
      </c>
      <c r="AB276" s="45"/>
      <c r="AC276" s="45"/>
      <c r="AD276" s="100"/>
      <c r="AE276" s="27">
        <f t="shared" si="32"/>
        <v>-1099852.69</v>
      </c>
      <c r="AF276" s="100"/>
      <c r="AG276" s="27">
        <f t="shared" si="33"/>
        <v>-1099852.69</v>
      </c>
    </row>
    <row r="277" spans="1:33">
      <c r="A277" s="11" t="s">
        <v>114</v>
      </c>
      <c r="B277" s="5">
        <v>39700</v>
      </c>
      <c r="C277" s="50" t="s">
        <v>64</v>
      </c>
      <c r="D277" s="7" t="s">
        <v>124</v>
      </c>
      <c r="F277" s="56">
        <v>134727432.85999998</v>
      </c>
      <c r="G277" s="56">
        <v>38006129.230000019</v>
      </c>
      <c r="H277" s="28"/>
      <c r="I277" s="27">
        <v>0</v>
      </c>
      <c r="J277" s="27">
        <v>-6628200</v>
      </c>
      <c r="K277" s="27">
        <f t="shared" si="28"/>
        <v>128099232.85999998</v>
      </c>
      <c r="L277" s="28"/>
      <c r="M277" s="27">
        <v>0</v>
      </c>
      <c r="N277" s="27">
        <v>-6628200</v>
      </c>
      <c r="O277" s="27">
        <f t="shared" si="29"/>
        <v>121471032.85999998</v>
      </c>
      <c r="P277" s="27"/>
      <c r="Q277" s="27">
        <v>0</v>
      </c>
      <c r="R277" s="27">
        <v>18792106.760000002</v>
      </c>
      <c r="S277" s="27">
        <f t="shared" si="30"/>
        <v>50170035.990000002</v>
      </c>
      <c r="T277" s="27"/>
      <c r="U277" s="27">
        <v>0</v>
      </c>
      <c r="V277" s="27">
        <v>17844274.149999999</v>
      </c>
      <c r="W277" s="27">
        <f t="shared" si="31"/>
        <v>61386110.140000001</v>
      </c>
      <c r="X277" s="28"/>
      <c r="Y277" s="27">
        <v>-275645.41000000003</v>
      </c>
      <c r="Z277" s="27"/>
      <c r="AA277" s="27">
        <v>-5325270.8736889195</v>
      </c>
      <c r="AB277" s="27"/>
      <c r="AC277" s="27"/>
      <c r="AD277" s="28"/>
      <c r="AE277" s="27">
        <f t="shared" si="32"/>
        <v>55785193.856311083</v>
      </c>
      <c r="AF277" s="28"/>
      <c r="AG277" s="27">
        <f t="shared" si="33"/>
        <v>61110464.730000004</v>
      </c>
    </row>
    <row r="278" spans="1:33" s="98" customFormat="1">
      <c r="A278" s="11" t="s">
        <v>114</v>
      </c>
      <c r="B278" s="13">
        <v>39800</v>
      </c>
      <c r="C278" s="50" t="s">
        <v>64</v>
      </c>
      <c r="D278" s="7" t="s">
        <v>125</v>
      </c>
      <c r="F278" s="99">
        <v>9078785</v>
      </c>
      <c r="G278" s="99">
        <v>3306293.5700000003</v>
      </c>
      <c r="H278" s="100"/>
      <c r="I278" s="27">
        <v>0</v>
      </c>
      <c r="J278" s="27">
        <v>-530160</v>
      </c>
      <c r="K278" s="27">
        <f t="shared" si="28"/>
        <v>8548625</v>
      </c>
      <c r="L278" s="28"/>
      <c r="M278" s="27">
        <v>0</v>
      </c>
      <c r="N278" s="27">
        <v>-530160</v>
      </c>
      <c r="O278" s="27">
        <f>SUM(K278,M278:N278)</f>
        <v>8018465</v>
      </c>
      <c r="P278" s="45"/>
      <c r="Q278" s="27">
        <v>0</v>
      </c>
      <c r="R278" s="45">
        <v>0</v>
      </c>
      <c r="S278" s="45">
        <f t="shared" si="30"/>
        <v>2776133.57</v>
      </c>
      <c r="T278" s="45"/>
      <c r="U278" s="27">
        <v>0</v>
      </c>
      <c r="V278" s="45">
        <v>0</v>
      </c>
      <c r="W278" s="45">
        <f t="shared" si="31"/>
        <v>2245973.5699999998</v>
      </c>
      <c r="X278" s="100"/>
      <c r="Y278" s="45">
        <v>-25930.620000000003</v>
      </c>
      <c r="Z278" s="45"/>
      <c r="AA278" s="27">
        <v>-9268.6224742717241</v>
      </c>
      <c r="AB278" s="45"/>
      <c r="AC278" s="45"/>
      <c r="AD278" s="100"/>
      <c r="AE278" s="27">
        <f t="shared" si="32"/>
        <v>2210774.3275257279</v>
      </c>
      <c r="AF278" s="100"/>
      <c r="AG278" s="27">
        <f t="shared" si="33"/>
        <v>2220042.9499999997</v>
      </c>
    </row>
    <row r="279" spans="1:33">
      <c r="A279" s="11" t="s">
        <v>114</v>
      </c>
      <c r="B279" s="5">
        <v>39891</v>
      </c>
      <c r="C279" s="50" t="s">
        <v>64</v>
      </c>
      <c r="D279" s="7" t="s">
        <v>126</v>
      </c>
      <c r="F279" s="56">
        <v>1450800.57</v>
      </c>
      <c r="G279" s="56">
        <v>0</v>
      </c>
      <c r="H279" s="28"/>
      <c r="I279" s="27">
        <v>0</v>
      </c>
      <c r="J279" s="27">
        <v>0</v>
      </c>
      <c r="K279" s="27">
        <f t="shared" si="28"/>
        <v>1450800.57</v>
      </c>
      <c r="L279" s="28"/>
      <c r="M279" s="27">
        <v>0</v>
      </c>
      <c r="N279" s="27">
        <v>0</v>
      </c>
      <c r="O279" s="27">
        <f t="shared" si="29"/>
        <v>1450800.57</v>
      </c>
      <c r="P279" s="27"/>
      <c r="Q279" s="27">
        <v>0</v>
      </c>
      <c r="R279" s="27">
        <v>207464.49</v>
      </c>
      <c r="S279" s="27">
        <f t="shared" si="30"/>
        <v>207464.49</v>
      </c>
      <c r="T279" s="27"/>
      <c r="U279" s="27">
        <v>0</v>
      </c>
      <c r="V279" s="27">
        <v>207464.49</v>
      </c>
      <c r="W279" s="27">
        <f t="shared" si="31"/>
        <v>414928.98</v>
      </c>
      <c r="X279" s="28"/>
      <c r="Y279" s="27">
        <v>0</v>
      </c>
      <c r="Z279" s="27"/>
      <c r="AA279" s="27">
        <v>0</v>
      </c>
      <c r="AB279" s="27"/>
      <c r="AC279" s="27"/>
      <c r="AD279" s="28"/>
      <c r="AE279" s="27">
        <f t="shared" si="32"/>
        <v>414928.98</v>
      </c>
      <c r="AF279" s="28"/>
      <c r="AG279" s="27">
        <f t="shared" si="33"/>
        <v>414928.98</v>
      </c>
    </row>
    <row r="280" spans="1:33">
      <c r="A280" s="32" t="s">
        <v>127</v>
      </c>
      <c r="D280" s="7"/>
      <c r="F280" s="55">
        <f>SUBTOTAL(9,F254:F279)</f>
        <v>933237927.65999985</v>
      </c>
      <c r="G280" s="55">
        <f>SUBTOTAL(9,G254:G279)</f>
        <v>330357433.61000001</v>
      </c>
      <c r="H280" s="28"/>
      <c r="I280" s="51">
        <f>SUBTOTAL(9,I254:I279)</f>
        <v>96481598.599999994</v>
      </c>
      <c r="J280" s="51">
        <f>SUBTOTAL(9,J254:J279)</f>
        <v>-15307505.24</v>
      </c>
      <c r="K280" s="51">
        <f>SUBTOTAL(9,K254:K279)</f>
        <v>1014412021.0199999</v>
      </c>
      <c r="L280" s="28"/>
      <c r="M280" s="51">
        <f>SUBTOTAL(9,M254:M279)</f>
        <v>60035381.529999994</v>
      </c>
      <c r="N280" s="51">
        <f>SUBTOTAL(9,N254:N279)</f>
        <v>-15307505.24</v>
      </c>
      <c r="O280" s="51">
        <f>SUBTOTAL(9,O254:O279)</f>
        <v>1059139897.3099999</v>
      </c>
      <c r="P280" s="33"/>
      <c r="Q280" s="51">
        <f>SUBTOTAL(9,Q254:Q279)</f>
        <v>0</v>
      </c>
      <c r="R280" s="51">
        <f>SUBTOTAL(9,R254:R279)</f>
        <v>131564315.36</v>
      </c>
      <c r="S280" s="51">
        <f>SUBTOTAL(9,S254:S279)</f>
        <v>446614243.72999996</v>
      </c>
      <c r="T280" s="33"/>
      <c r="U280" s="51">
        <f>SUBTOTAL(9,U254:U279)</f>
        <v>0</v>
      </c>
      <c r="V280" s="51">
        <f>SUBTOTAL(9,V254:V279)</f>
        <v>144211417.79000002</v>
      </c>
      <c r="W280" s="51">
        <f>SUBTOTAL(9,W254:W279)</f>
        <v>575518156.27999997</v>
      </c>
      <c r="X280" s="28"/>
      <c r="Y280" s="51">
        <f>SUBTOTAL(9,Y254:Y279)</f>
        <v>-8299493.5600000005</v>
      </c>
      <c r="Z280" s="51">
        <f>SUBTOTAL(9,Z254:Z279)</f>
        <v>0</v>
      </c>
      <c r="AA280" s="51">
        <f>SUBTOTAL(9,AA254:AA279)</f>
        <v>-5350815.1832339345</v>
      </c>
      <c r="AB280" s="51">
        <f>SUBTOTAL(9,AB254:AB279)</f>
        <v>0</v>
      </c>
      <c r="AC280" s="51">
        <f>SUBTOTAL(9,AC254:AC279)</f>
        <v>0</v>
      </c>
      <c r="AD280" s="28"/>
      <c r="AE280" s="51">
        <f>SUBTOTAL(9,AE254:AE279)</f>
        <v>561867847.53676605</v>
      </c>
      <c r="AF280" s="28"/>
      <c r="AG280" s="51">
        <f>SUBTOTAL(9,AG254:AG279)</f>
        <v>567218662.72000003</v>
      </c>
    </row>
    <row r="281" spans="1:33">
      <c r="D281" s="7"/>
      <c r="F281" s="54"/>
      <c r="G281" s="54"/>
      <c r="H281" s="28"/>
      <c r="I281" s="29"/>
      <c r="J281" s="29"/>
      <c r="K281" s="29"/>
      <c r="L281" s="28"/>
      <c r="M281" s="29"/>
      <c r="N281" s="29"/>
      <c r="O281" s="29"/>
      <c r="P281" s="27"/>
      <c r="Q281" s="29"/>
      <c r="R281" s="29"/>
      <c r="S281" s="29"/>
      <c r="T281" s="27"/>
      <c r="U281" s="29"/>
      <c r="V281" s="29"/>
      <c r="W281" s="29"/>
      <c r="X281" s="28"/>
      <c r="Y281" s="29"/>
      <c r="Z281" s="29"/>
      <c r="AA281" s="29"/>
      <c r="AB281" s="29"/>
      <c r="AC281" s="29"/>
      <c r="AD281" s="28"/>
      <c r="AE281" s="29"/>
      <c r="AF281" s="28"/>
      <c r="AG281" s="29"/>
    </row>
    <row r="282" spans="1:33">
      <c r="D282" s="7"/>
      <c r="F282" s="56"/>
      <c r="G282" s="56"/>
      <c r="H282" s="28"/>
      <c r="I282" s="27"/>
      <c r="J282" s="27"/>
      <c r="K282" s="27"/>
      <c r="L282" s="28"/>
      <c r="M282" s="27"/>
      <c r="N282" s="27"/>
      <c r="O282" s="27"/>
      <c r="P282" s="27"/>
      <c r="Q282" s="31"/>
      <c r="R282" s="27"/>
      <c r="S282" s="27"/>
      <c r="T282" s="27"/>
      <c r="U282" s="31"/>
      <c r="V282" s="27"/>
      <c r="W282" s="27"/>
      <c r="X282" s="28"/>
      <c r="Y282" s="27"/>
      <c r="Z282" s="27"/>
      <c r="AA282" s="27"/>
      <c r="AB282" s="27"/>
      <c r="AC282" s="27"/>
      <c r="AD282" s="28"/>
      <c r="AE282" s="27"/>
      <c r="AF282" s="28"/>
      <c r="AG282" s="27"/>
    </row>
    <row r="283" spans="1:33" s="36" customFormat="1" ht="3.75" customHeight="1">
      <c r="A283" s="34"/>
      <c r="B283" s="35"/>
      <c r="C283" s="35"/>
      <c r="D283" s="34"/>
      <c r="F283" s="57"/>
      <c r="G283" s="57"/>
      <c r="H283" s="37"/>
      <c r="I283" s="38"/>
      <c r="J283" s="38"/>
      <c r="K283" s="38"/>
      <c r="L283" s="37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7"/>
      <c r="Y283" s="38"/>
      <c r="Z283" s="38"/>
      <c r="AA283" s="38"/>
      <c r="AB283" s="38"/>
      <c r="AC283" s="38"/>
      <c r="AD283" s="37"/>
      <c r="AE283" s="38"/>
      <c r="AF283" s="37"/>
      <c r="AG283" s="38"/>
    </row>
    <row r="284" spans="1:33" s="41" customFormat="1">
      <c r="A284" s="39"/>
      <c r="B284" s="40"/>
      <c r="C284" s="40"/>
      <c r="D284" s="39"/>
      <c r="F284" s="58"/>
      <c r="G284" s="58"/>
      <c r="H284" s="42"/>
      <c r="I284" s="43"/>
      <c r="J284" s="43"/>
      <c r="K284" s="43"/>
      <c r="L284" s="42"/>
      <c r="M284" s="43"/>
      <c r="N284" s="43"/>
      <c r="O284" s="43"/>
      <c r="P284" s="44"/>
      <c r="Q284" s="43"/>
      <c r="R284" s="43"/>
      <c r="S284" s="43"/>
      <c r="T284" s="44"/>
      <c r="U284" s="43"/>
      <c r="V284" s="43"/>
      <c r="W284" s="43"/>
      <c r="X284" s="42"/>
      <c r="Y284" s="43"/>
      <c r="Z284" s="43"/>
      <c r="AA284" s="43"/>
      <c r="AB284" s="43"/>
      <c r="AC284" s="43"/>
      <c r="AD284" s="42"/>
      <c r="AE284" s="43"/>
      <c r="AF284" s="42"/>
      <c r="AG284" s="43"/>
    </row>
    <row r="285" spans="1:33" s="98" customFormat="1">
      <c r="A285" s="11" t="s">
        <v>128</v>
      </c>
      <c r="B285" s="13">
        <v>31100</v>
      </c>
      <c r="C285" s="13">
        <v>10129</v>
      </c>
      <c r="D285" s="7" t="s">
        <v>129</v>
      </c>
      <c r="F285" s="99">
        <v>0</v>
      </c>
      <c r="G285" s="99">
        <v>-85760.78</v>
      </c>
      <c r="H285" s="100"/>
      <c r="I285" s="27">
        <v>0</v>
      </c>
      <c r="J285" s="27">
        <v>0</v>
      </c>
      <c r="K285" s="27">
        <f t="shared" ref="K285:K316" si="35">SUM(F285,I285:J285)</f>
        <v>0</v>
      </c>
      <c r="L285" s="28"/>
      <c r="M285" s="27">
        <v>0</v>
      </c>
      <c r="N285" s="27">
        <v>0</v>
      </c>
      <c r="O285" s="27">
        <f t="shared" ref="O285:O315" si="36">SUM(K285,M285:N285)</f>
        <v>0</v>
      </c>
      <c r="P285" s="45"/>
      <c r="Q285" s="27">
        <v>0</v>
      </c>
      <c r="R285" s="45">
        <v>0</v>
      </c>
      <c r="S285" s="45">
        <f t="shared" ref="S285:S316" si="37">ROUND(G285+SUM(J285,Q285,R285),2)</f>
        <v>-85760.78</v>
      </c>
      <c r="T285" s="45"/>
      <c r="U285" s="27">
        <v>0</v>
      </c>
      <c r="V285" s="45">
        <v>0</v>
      </c>
      <c r="W285" s="45">
        <f t="shared" ref="W285:W316" si="38">ROUND(S285+SUM(N285,U285,V285),2)</f>
        <v>-85760.78</v>
      </c>
      <c r="X285" s="100"/>
      <c r="Y285" s="45">
        <v>0</v>
      </c>
      <c r="Z285" s="45"/>
      <c r="AA285" s="27">
        <v>-73819.384821092477</v>
      </c>
      <c r="AB285" s="45"/>
      <c r="AC285" s="45"/>
      <c r="AD285" s="100"/>
      <c r="AE285" s="27">
        <f t="shared" ref="AE285:AE348" si="39">W285+Y285+Z285+AA285+AB285+AC285</f>
        <v>-159580.16482109248</v>
      </c>
      <c r="AF285" s="100"/>
      <c r="AG285" s="27">
        <f t="shared" ref="AG285:AG348" si="40">W285+Y285+Z285+AC285</f>
        <v>-85760.78</v>
      </c>
    </row>
    <row r="286" spans="1:33" s="98" customFormat="1">
      <c r="A286" s="11" t="s">
        <v>128</v>
      </c>
      <c r="B286" s="13">
        <v>31200</v>
      </c>
      <c r="C286" s="13">
        <v>10129</v>
      </c>
      <c r="D286" s="7" t="s">
        <v>129</v>
      </c>
      <c r="F286" s="99">
        <v>0</v>
      </c>
      <c r="G286" s="99">
        <v>-2145242.1799999997</v>
      </c>
      <c r="H286" s="100"/>
      <c r="I286" s="27">
        <v>0</v>
      </c>
      <c r="J286" s="27">
        <v>0</v>
      </c>
      <c r="K286" s="27">
        <f t="shared" si="35"/>
        <v>0</v>
      </c>
      <c r="L286" s="28"/>
      <c r="M286" s="27">
        <v>0</v>
      </c>
      <c r="N286" s="27">
        <v>0</v>
      </c>
      <c r="O286" s="27">
        <f t="shared" si="36"/>
        <v>0</v>
      </c>
      <c r="P286" s="45"/>
      <c r="Q286" s="27">
        <v>0</v>
      </c>
      <c r="R286" s="45">
        <v>0</v>
      </c>
      <c r="S286" s="45">
        <f t="shared" si="37"/>
        <v>-2145242.1800000002</v>
      </c>
      <c r="T286" s="45"/>
      <c r="U286" s="27">
        <v>0</v>
      </c>
      <c r="V286" s="45">
        <v>0</v>
      </c>
      <c r="W286" s="45">
        <f t="shared" si="38"/>
        <v>-2145242.1800000002</v>
      </c>
      <c r="X286" s="100"/>
      <c r="Y286" s="45">
        <v>0</v>
      </c>
      <c r="Z286" s="45"/>
      <c r="AA286" s="27">
        <v>-1151862.8183829074</v>
      </c>
      <c r="AB286" s="45"/>
      <c r="AC286" s="45"/>
      <c r="AD286" s="100"/>
      <c r="AE286" s="27">
        <f t="shared" si="39"/>
        <v>-3297104.9983829074</v>
      </c>
      <c r="AF286" s="100"/>
      <c r="AG286" s="27">
        <f t="shared" si="40"/>
        <v>-2145242.1800000002</v>
      </c>
    </row>
    <row r="287" spans="1:33" s="98" customFormat="1">
      <c r="A287" s="11" t="s">
        <v>128</v>
      </c>
      <c r="B287" s="13">
        <v>31500</v>
      </c>
      <c r="C287" s="13">
        <v>10129</v>
      </c>
      <c r="D287" s="7" t="s">
        <v>129</v>
      </c>
      <c r="F287" s="99">
        <v>0</v>
      </c>
      <c r="G287" s="99">
        <v>-201958.91999999998</v>
      </c>
      <c r="H287" s="100"/>
      <c r="I287" s="27">
        <v>0</v>
      </c>
      <c r="J287" s="27">
        <v>0</v>
      </c>
      <c r="K287" s="27">
        <f t="shared" si="35"/>
        <v>0</v>
      </c>
      <c r="L287" s="28"/>
      <c r="M287" s="27">
        <v>0</v>
      </c>
      <c r="N287" s="27">
        <v>0</v>
      </c>
      <c r="O287" s="27">
        <f t="shared" si="36"/>
        <v>0</v>
      </c>
      <c r="P287" s="45"/>
      <c r="Q287" s="27">
        <v>0</v>
      </c>
      <c r="R287" s="45">
        <v>0</v>
      </c>
      <c r="S287" s="45">
        <f t="shared" si="37"/>
        <v>-201958.92</v>
      </c>
      <c r="T287" s="45"/>
      <c r="U287" s="27">
        <v>0</v>
      </c>
      <c r="V287" s="45">
        <v>0</v>
      </c>
      <c r="W287" s="45">
        <f t="shared" si="38"/>
        <v>-201958.92</v>
      </c>
      <c r="X287" s="100"/>
      <c r="Y287" s="45">
        <v>0</v>
      </c>
      <c r="Z287" s="45"/>
      <c r="AA287" s="27">
        <v>-80968.988475449631</v>
      </c>
      <c r="AB287" s="45"/>
      <c r="AC287" s="45"/>
      <c r="AD287" s="100"/>
      <c r="AE287" s="27">
        <f t="shared" si="39"/>
        <v>-282927.90847544966</v>
      </c>
      <c r="AF287" s="100"/>
      <c r="AG287" s="27">
        <f t="shared" si="40"/>
        <v>-201958.92</v>
      </c>
    </row>
    <row r="288" spans="1:33" s="98" customFormat="1">
      <c r="A288" s="11" t="s">
        <v>128</v>
      </c>
      <c r="B288" s="13">
        <v>31600</v>
      </c>
      <c r="C288" s="13">
        <v>10129</v>
      </c>
      <c r="D288" s="7" t="s">
        <v>129</v>
      </c>
      <c r="F288" s="99">
        <v>0</v>
      </c>
      <c r="G288" s="99">
        <v>-49710.86</v>
      </c>
      <c r="H288" s="100"/>
      <c r="I288" s="27">
        <v>0</v>
      </c>
      <c r="J288" s="27">
        <v>0</v>
      </c>
      <c r="K288" s="27">
        <f t="shared" si="35"/>
        <v>0</v>
      </c>
      <c r="L288" s="28"/>
      <c r="M288" s="27">
        <v>0</v>
      </c>
      <c r="N288" s="27">
        <v>0</v>
      </c>
      <c r="O288" s="27">
        <f t="shared" si="36"/>
        <v>0</v>
      </c>
      <c r="P288" s="45"/>
      <c r="Q288" s="27">
        <v>0</v>
      </c>
      <c r="R288" s="45">
        <v>0</v>
      </c>
      <c r="S288" s="45">
        <f t="shared" si="37"/>
        <v>-49710.86</v>
      </c>
      <c r="T288" s="45"/>
      <c r="U288" s="27">
        <v>0</v>
      </c>
      <c r="V288" s="45">
        <v>0</v>
      </c>
      <c r="W288" s="45">
        <f t="shared" si="38"/>
        <v>-49710.86</v>
      </c>
      <c r="X288" s="100"/>
      <c r="Y288" s="45">
        <v>0</v>
      </c>
      <c r="Z288" s="45"/>
      <c r="AA288" s="27">
        <v>-6210.4616517476088</v>
      </c>
      <c r="AB288" s="45"/>
      <c r="AC288" s="45"/>
      <c r="AD288" s="100"/>
      <c r="AE288" s="27">
        <f t="shared" si="39"/>
        <v>-55921.32165174761</v>
      </c>
      <c r="AF288" s="100"/>
      <c r="AG288" s="27">
        <f t="shared" si="40"/>
        <v>-49710.86</v>
      </c>
    </row>
    <row r="289" spans="1:33" s="98" customFormat="1">
      <c r="A289" s="11" t="s">
        <v>128</v>
      </c>
      <c r="B289" s="13">
        <v>31100</v>
      </c>
      <c r="C289" s="13">
        <v>10245</v>
      </c>
      <c r="D289" s="7" t="s">
        <v>130</v>
      </c>
      <c r="F289" s="99">
        <v>0</v>
      </c>
      <c r="G289" s="99">
        <v>0</v>
      </c>
      <c r="H289" s="100"/>
      <c r="I289" s="27">
        <v>0</v>
      </c>
      <c r="J289" s="27">
        <v>0</v>
      </c>
      <c r="K289" s="27">
        <f t="shared" si="35"/>
        <v>0</v>
      </c>
      <c r="L289" s="28"/>
      <c r="M289" s="27">
        <v>0</v>
      </c>
      <c r="N289" s="27">
        <v>0</v>
      </c>
      <c r="O289" s="27">
        <f t="shared" si="36"/>
        <v>0</v>
      </c>
      <c r="P289" s="45"/>
      <c r="Q289" s="27">
        <v>0</v>
      </c>
      <c r="R289" s="45">
        <v>0</v>
      </c>
      <c r="S289" s="45">
        <f t="shared" si="37"/>
        <v>0</v>
      </c>
      <c r="T289" s="45"/>
      <c r="U289" s="27">
        <v>0</v>
      </c>
      <c r="V289" s="45">
        <v>0</v>
      </c>
      <c r="W289" s="45">
        <f t="shared" si="38"/>
        <v>0</v>
      </c>
      <c r="X289" s="100"/>
      <c r="Y289" s="45">
        <v>0</v>
      </c>
      <c r="Z289" s="45"/>
      <c r="AA289" s="27">
        <v>0</v>
      </c>
      <c r="AB289" s="45"/>
      <c r="AC289" s="45"/>
      <c r="AD289" s="100"/>
      <c r="AE289" s="27">
        <f t="shared" si="39"/>
        <v>0</v>
      </c>
      <c r="AF289" s="100"/>
      <c r="AG289" s="27">
        <f t="shared" si="40"/>
        <v>0</v>
      </c>
    </row>
    <row r="290" spans="1:33" s="98" customFormat="1">
      <c r="A290" s="11" t="s">
        <v>128</v>
      </c>
      <c r="B290" s="13">
        <v>31100</v>
      </c>
      <c r="C290" s="13">
        <v>10300</v>
      </c>
      <c r="D290" s="7" t="s">
        <v>131</v>
      </c>
      <c r="F290" s="99">
        <v>0</v>
      </c>
      <c r="G290" s="99">
        <v>-5210615.4400000004</v>
      </c>
      <c r="H290" s="100"/>
      <c r="I290" s="27">
        <v>0</v>
      </c>
      <c r="J290" s="27">
        <v>0</v>
      </c>
      <c r="K290" s="27">
        <f t="shared" si="35"/>
        <v>0</v>
      </c>
      <c r="L290" s="28"/>
      <c r="M290" s="27">
        <v>0</v>
      </c>
      <c r="N290" s="27">
        <v>0</v>
      </c>
      <c r="O290" s="27">
        <f t="shared" si="36"/>
        <v>0</v>
      </c>
      <c r="P290" s="45"/>
      <c r="Q290" s="27">
        <v>0</v>
      </c>
      <c r="R290" s="45">
        <v>0</v>
      </c>
      <c r="S290" s="45">
        <f t="shared" si="37"/>
        <v>-5210615.4400000004</v>
      </c>
      <c r="T290" s="45"/>
      <c r="U290" s="27">
        <v>0</v>
      </c>
      <c r="V290" s="45">
        <v>0</v>
      </c>
      <c r="W290" s="45">
        <f t="shared" si="38"/>
        <v>-5210615.4400000004</v>
      </c>
      <c r="X290" s="100"/>
      <c r="Y290" s="45">
        <v>0</v>
      </c>
      <c r="Z290" s="45"/>
      <c r="AA290" s="27">
        <v>-3085122.1936434261</v>
      </c>
      <c r="AB290" s="45"/>
      <c r="AC290" s="45"/>
      <c r="AD290" s="100"/>
      <c r="AE290" s="27">
        <f t="shared" si="39"/>
        <v>-8295737.633643426</v>
      </c>
      <c r="AF290" s="100"/>
      <c r="AG290" s="27">
        <f t="shared" si="40"/>
        <v>-5210615.4400000004</v>
      </c>
    </row>
    <row r="291" spans="1:33" s="98" customFormat="1">
      <c r="A291" s="11" t="s">
        <v>128</v>
      </c>
      <c r="B291" s="13">
        <v>31200</v>
      </c>
      <c r="C291" s="13">
        <v>10300</v>
      </c>
      <c r="D291" s="7" t="s">
        <v>131</v>
      </c>
      <c r="F291" s="99">
        <v>0</v>
      </c>
      <c r="G291" s="99">
        <v>1713248.8899999997</v>
      </c>
      <c r="H291" s="100"/>
      <c r="I291" s="27">
        <v>0</v>
      </c>
      <c r="J291" s="27">
        <v>0</v>
      </c>
      <c r="K291" s="27">
        <f t="shared" si="35"/>
        <v>0</v>
      </c>
      <c r="L291" s="28"/>
      <c r="M291" s="27">
        <v>0</v>
      </c>
      <c r="N291" s="27">
        <v>0</v>
      </c>
      <c r="O291" s="27">
        <f t="shared" si="36"/>
        <v>0</v>
      </c>
      <c r="P291" s="45"/>
      <c r="Q291" s="27">
        <v>0</v>
      </c>
      <c r="R291" s="45">
        <v>0</v>
      </c>
      <c r="S291" s="45">
        <f t="shared" si="37"/>
        <v>1713248.89</v>
      </c>
      <c r="T291" s="45"/>
      <c r="U291" s="27">
        <v>0</v>
      </c>
      <c r="V291" s="45">
        <v>0</v>
      </c>
      <c r="W291" s="45">
        <f t="shared" si="38"/>
        <v>1713248.89</v>
      </c>
      <c r="X291" s="100"/>
      <c r="Y291" s="45">
        <v>0</v>
      </c>
      <c r="Z291" s="45"/>
      <c r="AA291" s="27">
        <v>-4534277.0722309332</v>
      </c>
      <c r="AB291" s="45"/>
      <c r="AC291" s="45"/>
      <c r="AD291" s="100"/>
      <c r="AE291" s="27">
        <f t="shared" si="39"/>
        <v>-2821028.1822309336</v>
      </c>
      <c r="AF291" s="100"/>
      <c r="AG291" s="27">
        <f t="shared" si="40"/>
        <v>1713248.89</v>
      </c>
    </row>
    <row r="292" spans="1:33" s="98" customFormat="1">
      <c r="A292" s="11" t="s">
        <v>128</v>
      </c>
      <c r="B292" s="13">
        <v>31400</v>
      </c>
      <c r="C292" s="13">
        <v>10300</v>
      </c>
      <c r="D292" s="7" t="s">
        <v>131</v>
      </c>
      <c r="F292" s="99">
        <v>0</v>
      </c>
      <c r="G292" s="99">
        <v>349159.45999999996</v>
      </c>
      <c r="H292" s="100"/>
      <c r="I292" s="27">
        <v>0</v>
      </c>
      <c r="J292" s="27">
        <v>0</v>
      </c>
      <c r="K292" s="27">
        <f t="shared" si="35"/>
        <v>0</v>
      </c>
      <c r="L292" s="28"/>
      <c r="M292" s="27">
        <v>0</v>
      </c>
      <c r="N292" s="27">
        <v>0</v>
      </c>
      <c r="O292" s="27">
        <f t="shared" si="36"/>
        <v>0</v>
      </c>
      <c r="P292" s="45"/>
      <c r="Q292" s="27">
        <v>0</v>
      </c>
      <c r="R292" s="45">
        <v>0</v>
      </c>
      <c r="S292" s="45">
        <f t="shared" si="37"/>
        <v>349159.46</v>
      </c>
      <c r="T292" s="45"/>
      <c r="U292" s="27">
        <v>0</v>
      </c>
      <c r="V292" s="45">
        <v>0</v>
      </c>
      <c r="W292" s="45">
        <f t="shared" si="38"/>
        <v>349159.46</v>
      </c>
      <c r="X292" s="100"/>
      <c r="Y292" s="45">
        <v>0</v>
      </c>
      <c r="Z292" s="45"/>
      <c r="AA292" s="27">
        <v>-2017127.1126303782</v>
      </c>
      <c r="AB292" s="45"/>
      <c r="AC292" s="45"/>
      <c r="AD292" s="100"/>
      <c r="AE292" s="27">
        <f t="shared" si="39"/>
        <v>-1667967.6526303783</v>
      </c>
      <c r="AF292" s="100"/>
      <c r="AG292" s="27">
        <f t="shared" si="40"/>
        <v>349159.46</v>
      </c>
    </row>
    <row r="293" spans="1:33" s="98" customFormat="1">
      <c r="A293" s="11" t="s">
        <v>128</v>
      </c>
      <c r="B293" s="13">
        <v>31500</v>
      </c>
      <c r="C293" s="13">
        <v>10300</v>
      </c>
      <c r="D293" s="7" t="s">
        <v>131</v>
      </c>
      <c r="F293" s="99">
        <v>0</v>
      </c>
      <c r="G293" s="99">
        <v>342861.91999999993</v>
      </c>
      <c r="H293" s="100"/>
      <c r="I293" s="27">
        <v>0</v>
      </c>
      <c r="J293" s="27">
        <v>0</v>
      </c>
      <c r="K293" s="27">
        <f t="shared" si="35"/>
        <v>0</v>
      </c>
      <c r="L293" s="28"/>
      <c r="M293" s="27">
        <v>0</v>
      </c>
      <c r="N293" s="27">
        <v>0</v>
      </c>
      <c r="O293" s="27">
        <f t="shared" si="36"/>
        <v>0</v>
      </c>
      <c r="P293" s="45"/>
      <c r="Q293" s="27">
        <v>0</v>
      </c>
      <c r="R293" s="45">
        <v>0</v>
      </c>
      <c r="S293" s="45">
        <f t="shared" si="37"/>
        <v>342861.92</v>
      </c>
      <c r="T293" s="45"/>
      <c r="U293" s="27">
        <v>0</v>
      </c>
      <c r="V293" s="45">
        <v>0</v>
      </c>
      <c r="W293" s="45">
        <f t="shared" si="38"/>
        <v>342861.92</v>
      </c>
      <c r="X293" s="100"/>
      <c r="Y293" s="45">
        <v>0</v>
      </c>
      <c r="Z293" s="45"/>
      <c r="AA293" s="27">
        <v>-903473.70833192952</v>
      </c>
      <c r="AB293" s="45"/>
      <c r="AC293" s="45"/>
      <c r="AD293" s="100"/>
      <c r="AE293" s="27">
        <f t="shared" si="39"/>
        <v>-560611.78833192959</v>
      </c>
      <c r="AF293" s="100"/>
      <c r="AG293" s="27">
        <f t="shared" si="40"/>
        <v>342861.92</v>
      </c>
    </row>
    <row r="294" spans="1:33" s="98" customFormat="1">
      <c r="A294" s="11" t="s">
        <v>128</v>
      </c>
      <c r="B294" s="13">
        <v>31600</v>
      </c>
      <c r="C294" s="13">
        <v>10300</v>
      </c>
      <c r="D294" s="7" t="s">
        <v>131</v>
      </c>
      <c r="F294" s="99">
        <v>0</v>
      </c>
      <c r="G294" s="99">
        <v>28897</v>
      </c>
      <c r="H294" s="100"/>
      <c r="I294" s="27">
        <v>0</v>
      </c>
      <c r="J294" s="27">
        <v>0</v>
      </c>
      <c r="K294" s="27">
        <f t="shared" si="35"/>
        <v>0</v>
      </c>
      <c r="L294" s="28"/>
      <c r="M294" s="27">
        <v>0</v>
      </c>
      <c r="N294" s="27">
        <v>0</v>
      </c>
      <c r="O294" s="27">
        <f t="shared" si="36"/>
        <v>0</v>
      </c>
      <c r="P294" s="45"/>
      <c r="Q294" s="27">
        <v>0</v>
      </c>
      <c r="R294" s="45">
        <v>0</v>
      </c>
      <c r="S294" s="45">
        <f t="shared" si="37"/>
        <v>28897</v>
      </c>
      <c r="T294" s="45"/>
      <c r="U294" s="27">
        <v>0</v>
      </c>
      <c r="V294" s="45">
        <v>0</v>
      </c>
      <c r="W294" s="45">
        <f t="shared" si="38"/>
        <v>28897</v>
      </c>
      <c r="X294" s="100"/>
      <c r="Y294" s="45">
        <v>0</v>
      </c>
      <c r="Z294" s="45"/>
      <c r="AA294" s="27">
        <v>-72939.308351089639</v>
      </c>
      <c r="AB294" s="45"/>
      <c r="AC294" s="45"/>
      <c r="AD294" s="100"/>
      <c r="AE294" s="27">
        <f t="shared" si="39"/>
        <v>-44042.308351089639</v>
      </c>
      <c r="AF294" s="100"/>
      <c r="AG294" s="27">
        <f t="shared" si="40"/>
        <v>28897</v>
      </c>
    </row>
    <row r="295" spans="1:33" s="98" customFormat="1">
      <c r="A295" s="11" t="s">
        <v>128</v>
      </c>
      <c r="B295" s="13">
        <v>31100</v>
      </c>
      <c r="C295" s="13">
        <v>10400</v>
      </c>
      <c r="D295" s="7" t="s">
        <v>132</v>
      </c>
      <c r="F295" s="99">
        <v>0</v>
      </c>
      <c r="G295" s="99">
        <v>0</v>
      </c>
      <c r="H295" s="100"/>
      <c r="I295" s="27">
        <v>0</v>
      </c>
      <c r="J295" s="27">
        <v>0</v>
      </c>
      <c r="K295" s="27">
        <f t="shared" si="35"/>
        <v>0</v>
      </c>
      <c r="L295" s="28"/>
      <c r="M295" s="27">
        <v>0</v>
      </c>
      <c r="N295" s="27">
        <v>0</v>
      </c>
      <c r="O295" s="27">
        <f t="shared" si="36"/>
        <v>0</v>
      </c>
      <c r="P295" s="45"/>
      <c r="Q295" s="27">
        <v>0</v>
      </c>
      <c r="R295" s="45">
        <v>0</v>
      </c>
      <c r="S295" s="45">
        <f t="shared" si="37"/>
        <v>0</v>
      </c>
      <c r="T295" s="45"/>
      <c r="U295" s="27">
        <v>0</v>
      </c>
      <c r="V295" s="45">
        <v>0</v>
      </c>
      <c r="W295" s="45">
        <f t="shared" si="38"/>
        <v>0</v>
      </c>
      <c r="X295" s="100"/>
      <c r="Y295" s="45">
        <v>0</v>
      </c>
      <c r="Z295" s="45"/>
      <c r="AA295" s="27">
        <v>0</v>
      </c>
      <c r="AB295" s="45"/>
      <c r="AC295" s="45"/>
      <c r="AD295" s="100"/>
      <c r="AE295" s="27">
        <f t="shared" si="39"/>
        <v>0</v>
      </c>
      <c r="AF295" s="100"/>
      <c r="AG295" s="27">
        <f t="shared" si="40"/>
        <v>0</v>
      </c>
    </row>
    <row r="296" spans="1:33" s="98" customFormat="1">
      <c r="A296" s="11" t="s">
        <v>128</v>
      </c>
      <c r="B296" s="13">
        <v>31200</v>
      </c>
      <c r="C296" s="13">
        <v>10400</v>
      </c>
      <c r="D296" s="7" t="s">
        <v>132</v>
      </c>
      <c r="F296" s="99">
        <v>0</v>
      </c>
      <c r="G296" s="99">
        <v>8045.05</v>
      </c>
      <c r="H296" s="100"/>
      <c r="I296" s="27">
        <v>0</v>
      </c>
      <c r="J296" s="27">
        <v>0</v>
      </c>
      <c r="K296" s="27">
        <f t="shared" si="35"/>
        <v>0</v>
      </c>
      <c r="L296" s="28"/>
      <c r="M296" s="27">
        <v>0</v>
      </c>
      <c r="N296" s="27">
        <v>0</v>
      </c>
      <c r="O296" s="27">
        <f t="shared" si="36"/>
        <v>0</v>
      </c>
      <c r="P296" s="45"/>
      <c r="Q296" s="27">
        <v>0</v>
      </c>
      <c r="R296" s="45">
        <v>0</v>
      </c>
      <c r="S296" s="45">
        <f t="shared" si="37"/>
        <v>8045.05</v>
      </c>
      <c r="T296" s="45"/>
      <c r="U296" s="27">
        <v>0</v>
      </c>
      <c r="V296" s="45">
        <v>0</v>
      </c>
      <c r="W296" s="45">
        <f t="shared" si="38"/>
        <v>8045.05</v>
      </c>
      <c r="X296" s="100"/>
      <c r="Y296" s="45">
        <v>0</v>
      </c>
      <c r="Z296" s="45"/>
      <c r="AA296" s="27">
        <v>0</v>
      </c>
      <c r="AB296" s="45"/>
      <c r="AC296" s="45"/>
      <c r="AD296" s="100"/>
      <c r="AE296" s="27">
        <f t="shared" si="39"/>
        <v>8045.05</v>
      </c>
      <c r="AF296" s="100"/>
      <c r="AG296" s="27">
        <f t="shared" si="40"/>
        <v>8045.05</v>
      </c>
    </row>
    <row r="297" spans="1:33" s="98" customFormat="1">
      <c r="A297" s="11" t="s">
        <v>128</v>
      </c>
      <c r="B297" s="13">
        <v>31400</v>
      </c>
      <c r="C297" s="13">
        <v>10400</v>
      </c>
      <c r="D297" s="7" t="s">
        <v>132</v>
      </c>
      <c r="F297" s="99">
        <v>0</v>
      </c>
      <c r="G297" s="99">
        <v>0</v>
      </c>
      <c r="H297" s="100"/>
      <c r="I297" s="27">
        <v>0</v>
      </c>
      <c r="J297" s="27">
        <v>0</v>
      </c>
      <c r="K297" s="27">
        <f t="shared" si="35"/>
        <v>0</v>
      </c>
      <c r="L297" s="28"/>
      <c r="M297" s="27">
        <v>0</v>
      </c>
      <c r="N297" s="27">
        <v>0</v>
      </c>
      <c r="O297" s="27">
        <f t="shared" si="36"/>
        <v>0</v>
      </c>
      <c r="P297" s="45"/>
      <c r="Q297" s="27">
        <v>0</v>
      </c>
      <c r="R297" s="45">
        <v>0</v>
      </c>
      <c r="S297" s="45">
        <f t="shared" si="37"/>
        <v>0</v>
      </c>
      <c r="T297" s="45"/>
      <c r="U297" s="27">
        <v>0</v>
      </c>
      <c r="V297" s="45">
        <v>0</v>
      </c>
      <c r="W297" s="45">
        <f t="shared" si="38"/>
        <v>0</v>
      </c>
      <c r="X297" s="100"/>
      <c r="Y297" s="45">
        <v>0</v>
      </c>
      <c r="Z297" s="45"/>
      <c r="AA297" s="27">
        <v>0</v>
      </c>
      <c r="AB297" s="45"/>
      <c r="AC297" s="45"/>
      <c r="AD297" s="100"/>
      <c r="AE297" s="27">
        <f t="shared" si="39"/>
        <v>0</v>
      </c>
      <c r="AF297" s="100"/>
      <c r="AG297" s="27">
        <f t="shared" si="40"/>
        <v>0</v>
      </c>
    </row>
    <row r="298" spans="1:33" s="98" customFormat="1">
      <c r="A298" s="11" t="s">
        <v>128</v>
      </c>
      <c r="B298" s="13">
        <v>31500</v>
      </c>
      <c r="C298" s="13">
        <v>10400</v>
      </c>
      <c r="D298" s="7" t="s">
        <v>132</v>
      </c>
      <c r="F298" s="99">
        <v>0</v>
      </c>
      <c r="G298" s="99">
        <v>0</v>
      </c>
      <c r="H298" s="100"/>
      <c r="I298" s="27">
        <v>0</v>
      </c>
      <c r="J298" s="27">
        <v>0</v>
      </c>
      <c r="K298" s="27">
        <f t="shared" si="35"/>
        <v>0</v>
      </c>
      <c r="L298" s="28"/>
      <c r="M298" s="27">
        <v>0</v>
      </c>
      <c r="N298" s="27">
        <v>0</v>
      </c>
      <c r="O298" s="27">
        <f t="shared" si="36"/>
        <v>0</v>
      </c>
      <c r="P298" s="45"/>
      <c r="Q298" s="27">
        <v>0</v>
      </c>
      <c r="R298" s="45">
        <v>0</v>
      </c>
      <c r="S298" s="45">
        <f t="shared" si="37"/>
        <v>0</v>
      </c>
      <c r="T298" s="45"/>
      <c r="U298" s="27">
        <v>0</v>
      </c>
      <c r="V298" s="45">
        <v>0</v>
      </c>
      <c r="W298" s="45">
        <f t="shared" si="38"/>
        <v>0</v>
      </c>
      <c r="X298" s="100"/>
      <c r="Y298" s="45">
        <v>0</v>
      </c>
      <c r="Z298" s="45"/>
      <c r="AA298" s="27">
        <v>0</v>
      </c>
      <c r="AB298" s="45"/>
      <c r="AC298" s="45"/>
      <c r="AD298" s="100"/>
      <c r="AE298" s="27">
        <f t="shared" si="39"/>
        <v>0</v>
      </c>
      <c r="AF298" s="100"/>
      <c r="AG298" s="27">
        <f t="shared" si="40"/>
        <v>0</v>
      </c>
    </row>
    <row r="299" spans="1:33" s="98" customFormat="1">
      <c r="A299" s="11" t="s">
        <v>128</v>
      </c>
      <c r="B299" s="13">
        <v>31600</v>
      </c>
      <c r="C299" s="13">
        <v>10400</v>
      </c>
      <c r="D299" s="7" t="s">
        <v>132</v>
      </c>
      <c r="F299" s="99">
        <v>0</v>
      </c>
      <c r="G299" s="99">
        <v>727.57</v>
      </c>
      <c r="H299" s="100"/>
      <c r="I299" s="27">
        <v>0</v>
      </c>
      <c r="J299" s="27">
        <v>0</v>
      </c>
      <c r="K299" s="27">
        <f t="shared" si="35"/>
        <v>0</v>
      </c>
      <c r="L299" s="28"/>
      <c r="M299" s="27">
        <v>0</v>
      </c>
      <c r="N299" s="27">
        <v>0</v>
      </c>
      <c r="O299" s="27">
        <f t="shared" si="36"/>
        <v>0</v>
      </c>
      <c r="P299" s="45"/>
      <c r="Q299" s="27">
        <v>0</v>
      </c>
      <c r="R299" s="45">
        <v>0</v>
      </c>
      <c r="S299" s="45">
        <f t="shared" si="37"/>
        <v>727.57</v>
      </c>
      <c r="T299" s="45"/>
      <c r="U299" s="27">
        <v>0</v>
      </c>
      <c r="V299" s="45">
        <v>0</v>
      </c>
      <c r="W299" s="45">
        <f t="shared" si="38"/>
        <v>727.57</v>
      </c>
      <c r="X299" s="100"/>
      <c r="Y299" s="45">
        <v>0</v>
      </c>
      <c r="Z299" s="45"/>
      <c r="AA299" s="27">
        <v>0</v>
      </c>
      <c r="AB299" s="45"/>
      <c r="AC299" s="45"/>
      <c r="AD299" s="100"/>
      <c r="AE299" s="27">
        <f t="shared" si="39"/>
        <v>727.57</v>
      </c>
      <c r="AF299" s="100"/>
      <c r="AG299" s="27">
        <f t="shared" si="40"/>
        <v>727.57</v>
      </c>
    </row>
    <row r="300" spans="1:33" s="98" customFormat="1">
      <c r="A300" s="11" t="s">
        <v>128</v>
      </c>
      <c r="B300" s="13">
        <v>31100</v>
      </c>
      <c r="C300" s="13">
        <v>10501</v>
      </c>
      <c r="D300" s="7" t="s">
        <v>133</v>
      </c>
      <c r="F300" s="99">
        <v>0</v>
      </c>
      <c r="G300" s="99">
        <v>0</v>
      </c>
      <c r="H300" s="100"/>
      <c r="I300" s="27">
        <v>0</v>
      </c>
      <c r="J300" s="27">
        <v>0</v>
      </c>
      <c r="K300" s="27">
        <f t="shared" si="35"/>
        <v>0</v>
      </c>
      <c r="L300" s="28"/>
      <c r="M300" s="27">
        <v>0</v>
      </c>
      <c r="N300" s="27">
        <v>0</v>
      </c>
      <c r="O300" s="27">
        <f t="shared" si="36"/>
        <v>0</v>
      </c>
      <c r="P300" s="45"/>
      <c r="Q300" s="27">
        <v>0</v>
      </c>
      <c r="R300" s="45">
        <v>0</v>
      </c>
      <c r="S300" s="45">
        <f t="shared" si="37"/>
        <v>0</v>
      </c>
      <c r="T300" s="45"/>
      <c r="U300" s="27">
        <v>0</v>
      </c>
      <c r="V300" s="45">
        <v>0</v>
      </c>
      <c r="W300" s="45">
        <f t="shared" si="38"/>
        <v>0</v>
      </c>
      <c r="X300" s="100"/>
      <c r="Y300" s="45">
        <v>0</v>
      </c>
      <c r="Z300" s="45"/>
      <c r="AA300" s="27">
        <v>0</v>
      </c>
      <c r="AB300" s="45"/>
      <c r="AC300" s="45"/>
      <c r="AD300" s="100"/>
      <c r="AE300" s="27">
        <f t="shared" si="39"/>
        <v>0</v>
      </c>
      <c r="AF300" s="100"/>
      <c r="AG300" s="27">
        <f t="shared" si="40"/>
        <v>0</v>
      </c>
    </row>
    <row r="301" spans="1:33" s="98" customFormat="1">
      <c r="A301" s="11" t="s">
        <v>128</v>
      </c>
      <c r="B301" s="13">
        <v>31400</v>
      </c>
      <c r="C301" s="13">
        <v>10588</v>
      </c>
      <c r="D301" s="7" t="s">
        <v>23</v>
      </c>
      <c r="F301" s="99">
        <v>0</v>
      </c>
      <c r="G301" s="99">
        <v>0</v>
      </c>
      <c r="H301" s="100"/>
      <c r="I301" s="27">
        <v>0</v>
      </c>
      <c r="J301" s="27">
        <v>0</v>
      </c>
      <c r="K301" s="27">
        <f t="shared" si="35"/>
        <v>0</v>
      </c>
      <c r="L301" s="28"/>
      <c r="M301" s="27">
        <v>0</v>
      </c>
      <c r="N301" s="27">
        <v>0</v>
      </c>
      <c r="O301" s="27">
        <f t="shared" si="36"/>
        <v>0</v>
      </c>
      <c r="P301" s="45"/>
      <c r="Q301" s="27">
        <v>0</v>
      </c>
      <c r="R301" s="45">
        <v>0</v>
      </c>
      <c r="S301" s="45">
        <f t="shared" si="37"/>
        <v>0</v>
      </c>
      <c r="T301" s="45"/>
      <c r="U301" s="27">
        <v>0</v>
      </c>
      <c r="V301" s="45">
        <v>0</v>
      </c>
      <c r="W301" s="45">
        <f t="shared" si="38"/>
        <v>0</v>
      </c>
      <c r="X301" s="100"/>
      <c r="Y301" s="45">
        <v>0</v>
      </c>
      <c r="Z301" s="45"/>
      <c r="AA301" s="27">
        <v>0</v>
      </c>
      <c r="AB301" s="45"/>
      <c r="AC301" s="45"/>
      <c r="AD301" s="100"/>
      <c r="AE301" s="27">
        <f t="shared" si="39"/>
        <v>0</v>
      </c>
      <c r="AF301" s="100"/>
      <c r="AG301" s="27">
        <f t="shared" si="40"/>
        <v>0</v>
      </c>
    </row>
    <row r="302" spans="1:33" s="98" customFormat="1">
      <c r="A302" s="11" t="s">
        <v>128</v>
      </c>
      <c r="B302" s="13">
        <v>31100</v>
      </c>
      <c r="C302" s="13">
        <v>10700</v>
      </c>
      <c r="D302" s="7" t="s">
        <v>34</v>
      </c>
      <c r="F302" s="99">
        <v>0</v>
      </c>
      <c r="G302" s="99">
        <v>-329152.61000000004</v>
      </c>
      <c r="H302" s="100"/>
      <c r="I302" s="27">
        <v>0</v>
      </c>
      <c r="J302" s="27">
        <v>0</v>
      </c>
      <c r="K302" s="27">
        <f t="shared" si="35"/>
        <v>0</v>
      </c>
      <c r="L302" s="28"/>
      <c r="M302" s="27">
        <v>0</v>
      </c>
      <c r="N302" s="27">
        <v>0</v>
      </c>
      <c r="O302" s="27">
        <f t="shared" si="36"/>
        <v>0</v>
      </c>
      <c r="P302" s="45"/>
      <c r="Q302" s="27">
        <v>0</v>
      </c>
      <c r="R302" s="45">
        <v>0</v>
      </c>
      <c r="S302" s="45">
        <f t="shared" si="37"/>
        <v>-329152.61</v>
      </c>
      <c r="T302" s="45"/>
      <c r="U302" s="27">
        <v>0</v>
      </c>
      <c r="V302" s="45">
        <v>0</v>
      </c>
      <c r="W302" s="45">
        <f t="shared" si="38"/>
        <v>-329152.61</v>
      </c>
      <c r="X302" s="100"/>
      <c r="Y302" s="45">
        <v>0</v>
      </c>
      <c r="Z302" s="45"/>
      <c r="AA302" s="27">
        <v>-18016.572165502388</v>
      </c>
      <c r="AB302" s="45"/>
      <c r="AC302" s="45"/>
      <c r="AD302" s="100"/>
      <c r="AE302" s="27">
        <f t="shared" si="39"/>
        <v>-347169.1821655024</v>
      </c>
      <c r="AF302" s="100"/>
      <c r="AG302" s="27">
        <f t="shared" si="40"/>
        <v>-329152.61</v>
      </c>
    </row>
    <row r="303" spans="1:33" s="98" customFormat="1">
      <c r="A303" s="11" t="s">
        <v>128</v>
      </c>
      <c r="B303" s="13">
        <v>31200</v>
      </c>
      <c r="C303" s="13">
        <v>10700</v>
      </c>
      <c r="D303" s="7" t="s">
        <v>34</v>
      </c>
      <c r="F303" s="99">
        <v>0</v>
      </c>
      <c r="G303" s="99">
        <v>-3444185.98</v>
      </c>
      <c r="H303" s="100"/>
      <c r="I303" s="27">
        <v>0</v>
      </c>
      <c r="J303" s="27">
        <v>0</v>
      </c>
      <c r="K303" s="27">
        <f t="shared" si="35"/>
        <v>0</v>
      </c>
      <c r="L303" s="28"/>
      <c r="M303" s="27">
        <v>0</v>
      </c>
      <c r="N303" s="27">
        <v>0</v>
      </c>
      <c r="O303" s="27">
        <f t="shared" si="36"/>
        <v>0</v>
      </c>
      <c r="P303" s="45"/>
      <c r="Q303" s="27">
        <v>0</v>
      </c>
      <c r="R303" s="45">
        <v>0</v>
      </c>
      <c r="S303" s="45">
        <f t="shared" si="37"/>
        <v>-3444185.98</v>
      </c>
      <c r="T303" s="45"/>
      <c r="U303" s="27">
        <v>0</v>
      </c>
      <c r="V303" s="45">
        <v>0</v>
      </c>
      <c r="W303" s="45">
        <f t="shared" si="38"/>
        <v>-3444185.98</v>
      </c>
      <c r="X303" s="100"/>
      <c r="Y303" s="45">
        <v>0</v>
      </c>
      <c r="Z303" s="45"/>
      <c r="AA303" s="27">
        <v>-123468.53886682034</v>
      </c>
      <c r="AB303" s="45"/>
      <c r="AC303" s="45"/>
      <c r="AD303" s="100"/>
      <c r="AE303" s="27">
        <f t="shared" si="39"/>
        <v>-3567654.5188668203</v>
      </c>
      <c r="AF303" s="100"/>
      <c r="AG303" s="27">
        <f t="shared" si="40"/>
        <v>-3444185.98</v>
      </c>
    </row>
    <row r="304" spans="1:33" s="98" customFormat="1">
      <c r="A304" s="11" t="s">
        <v>128</v>
      </c>
      <c r="B304" s="13">
        <v>31400</v>
      </c>
      <c r="C304" s="13">
        <v>10700</v>
      </c>
      <c r="D304" s="7" t="s">
        <v>34</v>
      </c>
      <c r="F304" s="99">
        <v>0</v>
      </c>
      <c r="G304" s="99">
        <v>-607523.69999999995</v>
      </c>
      <c r="H304" s="100"/>
      <c r="I304" s="27">
        <v>0</v>
      </c>
      <c r="J304" s="27">
        <v>0</v>
      </c>
      <c r="K304" s="27">
        <f t="shared" si="35"/>
        <v>0</v>
      </c>
      <c r="L304" s="28"/>
      <c r="M304" s="27">
        <v>0</v>
      </c>
      <c r="N304" s="27">
        <v>0</v>
      </c>
      <c r="O304" s="27">
        <f t="shared" si="36"/>
        <v>0</v>
      </c>
      <c r="P304" s="45"/>
      <c r="Q304" s="27">
        <v>0</v>
      </c>
      <c r="R304" s="45">
        <v>0</v>
      </c>
      <c r="S304" s="45">
        <f t="shared" si="37"/>
        <v>-607523.69999999995</v>
      </c>
      <c r="T304" s="45"/>
      <c r="U304" s="27">
        <v>0</v>
      </c>
      <c r="V304" s="45">
        <v>0</v>
      </c>
      <c r="W304" s="45">
        <f t="shared" si="38"/>
        <v>-607523.69999999995</v>
      </c>
      <c r="X304" s="100"/>
      <c r="Y304" s="45">
        <v>0</v>
      </c>
      <c r="Z304" s="45"/>
      <c r="AA304" s="27">
        <v>-98720.054021162141</v>
      </c>
      <c r="AB304" s="45"/>
      <c r="AC304" s="45"/>
      <c r="AD304" s="100"/>
      <c r="AE304" s="27">
        <f t="shared" si="39"/>
        <v>-706243.75402116205</v>
      </c>
      <c r="AF304" s="100"/>
      <c r="AG304" s="27">
        <f t="shared" si="40"/>
        <v>-607523.69999999995</v>
      </c>
    </row>
    <row r="305" spans="1:33" s="98" customFormat="1">
      <c r="A305" s="11" t="s">
        <v>128</v>
      </c>
      <c r="B305" s="13">
        <v>31500</v>
      </c>
      <c r="C305" s="13">
        <v>10700</v>
      </c>
      <c r="D305" s="7" t="s">
        <v>34</v>
      </c>
      <c r="F305" s="99">
        <v>0</v>
      </c>
      <c r="G305" s="99">
        <v>-1469260.9100000001</v>
      </c>
      <c r="H305" s="100"/>
      <c r="I305" s="27">
        <v>0</v>
      </c>
      <c r="J305" s="27">
        <v>0</v>
      </c>
      <c r="K305" s="27">
        <f t="shared" si="35"/>
        <v>0</v>
      </c>
      <c r="L305" s="28"/>
      <c r="M305" s="27">
        <v>0</v>
      </c>
      <c r="N305" s="27">
        <v>0</v>
      </c>
      <c r="O305" s="27">
        <f t="shared" si="36"/>
        <v>0</v>
      </c>
      <c r="P305" s="45"/>
      <c r="Q305" s="27">
        <v>0</v>
      </c>
      <c r="R305" s="45">
        <v>0</v>
      </c>
      <c r="S305" s="45">
        <f t="shared" si="37"/>
        <v>-1469260.91</v>
      </c>
      <c r="T305" s="45"/>
      <c r="U305" s="27">
        <v>0</v>
      </c>
      <c r="V305" s="45">
        <v>0</v>
      </c>
      <c r="W305" s="45">
        <f t="shared" si="38"/>
        <v>-1469260.91</v>
      </c>
      <c r="X305" s="100"/>
      <c r="Y305" s="45">
        <v>0</v>
      </c>
      <c r="Z305" s="45"/>
      <c r="AA305" s="27">
        <v>5978.8133029277469</v>
      </c>
      <c r="AB305" s="45"/>
      <c r="AC305" s="45"/>
      <c r="AD305" s="100"/>
      <c r="AE305" s="27">
        <f t="shared" si="39"/>
        <v>-1463282.0966970723</v>
      </c>
      <c r="AF305" s="100"/>
      <c r="AG305" s="27">
        <f t="shared" si="40"/>
        <v>-1469260.91</v>
      </c>
    </row>
    <row r="306" spans="1:33" s="98" customFormat="1">
      <c r="A306" s="11" t="s">
        <v>128</v>
      </c>
      <c r="B306" s="13">
        <v>31600</v>
      </c>
      <c r="C306" s="13">
        <v>10700</v>
      </c>
      <c r="D306" s="7" t="s">
        <v>34</v>
      </c>
      <c r="F306" s="99">
        <v>0</v>
      </c>
      <c r="G306" s="99">
        <v>-208805.78</v>
      </c>
      <c r="H306" s="100"/>
      <c r="I306" s="27">
        <v>0</v>
      </c>
      <c r="J306" s="27">
        <v>0</v>
      </c>
      <c r="K306" s="27">
        <f t="shared" si="35"/>
        <v>0</v>
      </c>
      <c r="L306" s="28"/>
      <c r="M306" s="27">
        <v>0</v>
      </c>
      <c r="N306" s="27">
        <v>0</v>
      </c>
      <c r="O306" s="27">
        <f t="shared" si="36"/>
        <v>0</v>
      </c>
      <c r="P306" s="45"/>
      <c r="Q306" s="27">
        <v>0</v>
      </c>
      <c r="R306" s="45">
        <v>0</v>
      </c>
      <c r="S306" s="45">
        <f t="shared" si="37"/>
        <v>-208805.78</v>
      </c>
      <c r="T306" s="45"/>
      <c r="U306" s="27">
        <v>0</v>
      </c>
      <c r="V306" s="45">
        <v>0</v>
      </c>
      <c r="W306" s="45">
        <f t="shared" si="38"/>
        <v>-208805.78</v>
      </c>
      <c r="X306" s="100"/>
      <c r="Y306" s="45">
        <v>0</v>
      </c>
      <c r="Z306" s="45"/>
      <c r="AA306" s="27">
        <v>-5130.574278045663</v>
      </c>
      <c r="AB306" s="45"/>
      <c r="AC306" s="45"/>
      <c r="AD306" s="100"/>
      <c r="AE306" s="27">
        <f t="shared" si="39"/>
        <v>-213936.35427804565</v>
      </c>
      <c r="AF306" s="100"/>
      <c r="AG306" s="27">
        <f t="shared" si="40"/>
        <v>-208805.78</v>
      </c>
    </row>
    <row r="307" spans="1:33" s="98" customFormat="1">
      <c r="A307" s="11" t="s">
        <v>128</v>
      </c>
      <c r="B307" s="13">
        <v>34100</v>
      </c>
      <c r="C307" s="13">
        <v>30345</v>
      </c>
      <c r="D307" s="7" t="s">
        <v>134</v>
      </c>
      <c r="F307" s="99">
        <v>0</v>
      </c>
      <c r="G307" s="99">
        <v>0</v>
      </c>
      <c r="H307" s="100"/>
      <c r="I307" s="27">
        <v>0</v>
      </c>
      <c r="J307" s="27">
        <v>0</v>
      </c>
      <c r="K307" s="27">
        <f t="shared" si="35"/>
        <v>0</v>
      </c>
      <c r="L307" s="28"/>
      <c r="M307" s="27">
        <v>0</v>
      </c>
      <c r="N307" s="27">
        <v>0</v>
      </c>
      <c r="O307" s="27">
        <f t="shared" si="36"/>
        <v>0</v>
      </c>
      <c r="P307" s="45"/>
      <c r="Q307" s="27">
        <v>0</v>
      </c>
      <c r="R307" s="45">
        <v>0</v>
      </c>
      <c r="S307" s="45">
        <f t="shared" si="37"/>
        <v>0</v>
      </c>
      <c r="T307" s="45"/>
      <c r="U307" s="27">
        <v>0</v>
      </c>
      <c r="V307" s="45">
        <v>0</v>
      </c>
      <c r="W307" s="45">
        <f t="shared" si="38"/>
        <v>0</v>
      </c>
      <c r="X307" s="100"/>
      <c r="Y307" s="45">
        <v>0</v>
      </c>
      <c r="Z307" s="45"/>
      <c r="AA307" s="27">
        <v>0</v>
      </c>
      <c r="AB307" s="45"/>
      <c r="AC307" s="45"/>
      <c r="AD307" s="100"/>
      <c r="AE307" s="27">
        <f t="shared" si="39"/>
        <v>0</v>
      </c>
      <c r="AF307" s="100"/>
      <c r="AG307" s="27">
        <f t="shared" si="40"/>
        <v>0</v>
      </c>
    </row>
    <row r="308" spans="1:33" s="98" customFormat="1">
      <c r="A308" s="11" t="s">
        <v>128</v>
      </c>
      <c r="B308" s="13">
        <v>34100</v>
      </c>
      <c r="C308" s="13">
        <v>31145</v>
      </c>
      <c r="D308" s="7" t="s">
        <v>135</v>
      </c>
      <c r="F308" s="99">
        <v>0</v>
      </c>
      <c r="G308" s="99">
        <v>0</v>
      </c>
      <c r="H308" s="100"/>
      <c r="I308" s="27">
        <v>0</v>
      </c>
      <c r="J308" s="27">
        <v>0</v>
      </c>
      <c r="K308" s="27">
        <f t="shared" si="35"/>
        <v>0</v>
      </c>
      <c r="L308" s="28"/>
      <c r="M308" s="27">
        <v>0</v>
      </c>
      <c r="N308" s="27">
        <v>0</v>
      </c>
      <c r="O308" s="27">
        <f t="shared" si="36"/>
        <v>0</v>
      </c>
      <c r="P308" s="45"/>
      <c r="Q308" s="27">
        <v>0</v>
      </c>
      <c r="R308" s="45">
        <v>0</v>
      </c>
      <c r="S308" s="45">
        <f t="shared" si="37"/>
        <v>0</v>
      </c>
      <c r="T308" s="45"/>
      <c r="U308" s="27">
        <v>0</v>
      </c>
      <c r="V308" s="45">
        <v>0</v>
      </c>
      <c r="W308" s="45">
        <f t="shared" si="38"/>
        <v>0</v>
      </c>
      <c r="X308" s="100"/>
      <c r="Y308" s="45">
        <v>0</v>
      </c>
      <c r="Z308" s="45"/>
      <c r="AA308" s="27">
        <v>0</v>
      </c>
      <c r="AB308" s="45"/>
      <c r="AC308" s="45"/>
      <c r="AD308" s="100"/>
      <c r="AE308" s="27">
        <f t="shared" si="39"/>
        <v>0</v>
      </c>
      <c r="AF308" s="100"/>
      <c r="AG308" s="27">
        <f t="shared" si="40"/>
        <v>0</v>
      </c>
    </row>
    <row r="309" spans="1:33" s="98" customFormat="1">
      <c r="A309" s="11" t="s">
        <v>128</v>
      </c>
      <c r="B309" s="13">
        <v>34100</v>
      </c>
      <c r="C309" s="13">
        <v>40200</v>
      </c>
      <c r="D309" s="7" t="s">
        <v>136</v>
      </c>
      <c r="F309" s="99">
        <v>22686</v>
      </c>
      <c r="G309" s="99">
        <v>-43631.08</v>
      </c>
      <c r="H309" s="100"/>
      <c r="I309" s="27">
        <v>0</v>
      </c>
      <c r="J309" s="27">
        <v>0</v>
      </c>
      <c r="K309" s="27">
        <f t="shared" si="35"/>
        <v>22686</v>
      </c>
      <c r="L309" s="28"/>
      <c r="M309" s="27">
        <v>0</v>
      </c>
      <c r="N309" s="27">
        <v>0</v>
      </c>
      <c r="O309" s="27">
        <f t="shared" si="36"/>
        <v>22686</v>
      </c>
      <c r="P309" s="45"/>
      <c r="Q309" s="27">
        <v>0</v>
      </c>
      <c r="R309" s="45">
        <v>144.84</v>
      </c>
      <c r="S309" s="45">
        <f t="shared" si="37"/>
        <v>-43486.239999999998</v>
      </c>
      <c r="T309" s="45"/>
      <c r="U309" s="27">
        <v>0</v>
      </c>
      <c r="V309" s="45">
        <v>144.84</v>
      </c>
      <c r="W309" s="45">
        <f t="shared" si="38"/>
        <v>-43341.4</v>
      </c>
      <c r="X309" s="100"/>
      <c r="Y309" s="45">
        <v>41.72</v>
      </c>
      <c r="Z309" s="45"/>
      <c r="AA309" s="27">
        <v>-2379.2725463993224</v>
      </c>
      <c r="AB309" s="45"/>
      <c r="AC309" s="45"/>
      <c r="AD309" s="100"/>
      <c r="AE309" s="27">
        <f t="shared" si="39"/>
        <v>-45678.95254639932</v>
      </c>
      <c r="AF309" s="100"/>
      <c r="AG309" s="27">
        <f t="shared" si="40"/>
        <v>-43299.68</v>
      </c>
    </row>
    <row r="310" spans="1:33" s="98" customFormat="1">
      <c r="A310" s="11" t="s">
        <v>128</v>
      </c>
      <c r="B310" s="13">
        <v>34200</v>
      </c>
      <c r="C310" s="13">
        <v>40200</v>
      </c>
      <c r="D310" s="7" t="s">
        <v>136</v>
      </c>
      <c r="F310" s="99">
        <v>0</v>
      </c>
      <c r="G310" s="99">
        <v>23803.75</v>
      </c>
      <c r="H310" s="100"/>
      <c r="I310" s="27">
        <v>0</v>
      </c>
      <c r="J310" s="27">
        <v>0</v>
      </c>
      <c r="K310" s="27">
        <f t="shared" si="35"/>
        <v>0</v>
      </c>
      <c r="L310" s="28"/>
      <c r="M310" s="27">
        <v>0</v>
      </c>
      <c r="N310" s="27">
        <v>0</v>
      </c>
      <c r="O310" s="27">
        <f t="shared" si="36"/>
        <v>0</v>
      </c>
      <c r="P310" s="45"/>
      <c r="Q310" s="27">
        <v>0</v>
      </c>
      <c r="R310" s="45">
        <v>0</v>
      </c>
      <c r="S310" s="45">
        <f t="shared" si="37"/>
        <v>23803.75</v>
      </c>
      <c r="T310" s="45"/>
      <c r="U310" s="27">
        <v>0</v>
      </c>
      <c r="V310" s="45">
        <v>0</v>
      </c>
      <c r="W310" s="45">
        <f t="shared" si="38"/>
        <v>23803.75</v>
      </c>
      <c r="X310" s="100"/>
      <c r="Y310" s="45">
        <v>0</v>
      </c>
      <c r="Z310" s="45"/>
      <c r="AA310" s="27">
        <v>482034.10034874437</v>
      </c>
      <c r="AB310" s="45"/>
      <c r="AC310" s="45"/>
      <c r="AD310" s="100"/>
      <c r="AE310" s="27">
        <f t="shared" si="39"/>
        <v>505837.85034874437</v>
      </c>
      <c r="AF310" s="100"/>
      <c r="AG310" s="27">
        <f t="shared" si="40"/>
        <v>23803.75</v>
      </c>
    </row>
    <row r="311" spans="1:33" s="98" customFormat="1">
      <c r="A311" s="11" t="s">
        <v>128</v>
      </c>
      <c r="B311" s="13">
        <v>34300</v>
      </c>
      <c r="C311" s="13">
        <v>40200</v>
      </c>
      <c r="D311" s="7" t="s">
        <v>136</v>
      </c>
      <c r="F311" s="99">
        <v>0</v>
      </c>
      <c r="G311" s="99">
        <v>135166.89000000001</v>
      </c>
      <c r="H311" s="100"/>
      <c r="I311" s="27">
        <v>0</v>
      </c>
      <c r="J311" s="27">
        <v>0</v>
      </c>
      <c r="K311" s="27">
        <f t="shared" si="35"/>
        <v>0</v>
      </c>
      <c r="L311" s="28"/>
      <c r="M311" s="27">
        <v>0</v>
      </c>
      <c r="N311" s="27">
        <v>0</v>
      </c>
      <c r="O311" s="27">
        <f t="shared" si="36"/>
        <v>0</v>
      </c>
      <c r="P311" s="45"/>
      <c r="Q311" s="27">
        <v>0</v>
      </c>
      <c r="R311" s="45">
        <v>0</v>
      </c>
      <c r="S311" s="45">
        <f t="shared" si="37"/>
        <v>135166.89000000001</v>
      </c>
      <c r="T311" s="45"/>
      <c r="U311" s="27">
        <v>0</v>
      </c>
      <c r="V311" s="45">
        <v>0</v>
      </c>
      <c r="W311" s="45">
        <f t="shared" si="38"/>
        <v>135166.89000000001</v>
      </c>
      <c r="X311" s="100"/>
      <c r="Y311" s="45">
        <v>0</v>
      </c>
      <c r="Z311" s="45"/>
      <c r="AA311" s="27">
        <v>3488960.4287993363</v>
      </c>
      <c r="AB311" s="45"/>
      <c r="AC311" s="45"/>
      <c r="AD311" s="100"/>
      <c r="AE311" s="27">
        <f t="shared" si="39"/>
        <v>3624127.3187993364</v>
      </c>
      <c r="AF311" s="100"/>
      <c r="AG311" s="27">
        <f t="shared" si="40"/>
        <v>135166.89000000001</v>
      </c>
    </row>
    <row r="312" spans="1:33" s="98" customFormat="1">
      <c r="A312" s="11" t="s">
        <v>128</v>
      </c>
      <c r="B312" s="13">
        <v>34400</v>
      </c>
      <c r="C312" s="13">
        <v>40200</v>
      </c>
      <c r="D312" s="7" t="s">
        <v>136</v>
      </c>
      <c r="F312" s="99">
        <v>0</v>
      </c>
      <c r="G312" s="99">
        <v>-909023.97</v>
      </c>
      <c r="H312" s="100"/>
      <c r="I312" s="27">
        <v>0</v>
      </c>
      <c r="J312" s="27">
        <v>0</v>
      </c>
      <c r="K312" s="27">
        <f t="shared" si="35"/>
        <v>0</v>
      </c>
      <c r="L312" s="28"/>
      <c r="M312" s="27">
        <v>0</v>
      </c>
      <c r="N312" s="27">
        <v>0</v>
      </c>
      <c r="O312" s="27">
        <f t="shared" si="36"/>
        <v>0</v>
      </c>
      <c r="P312" s="45"/>
      <c r="Q312" s="27">
        <v>0</v>
      </c>
      <c r="R312" s="45">
        <v>0</v>
      </c>
      <c r="S312" s="45">
        <f t="shared" si="37"/>
        <v>-909023.97</v>
      </c>
      <c r="T312" s="45"/>
      <c r="U312" s="27">
        <v>0</v>
      </c>
      <c r="V312" s="45">
        <v>0</v>
      </c>
      <c r="W312" s="45">
        <f t="shared" si="38"/>
        <v>-909023.97</v>
      </c>
      <c r="X312" s="100"/>
      <c r="Y312" s="45">
        <v>0</v>
      </c>
      <c r="Z312" s="45"/>
      <c r="AA312" s="27">
        <v>-3275100.8817228661</v>
      </c>
      <c r="AB312" s="45"/>
      <c r="AC312" s="45"/>
      <c r="AD312" s="100"/>
      <c r="AE312" s="27">
        <f t="shared" si="39"/>
        <v>-4184124.8517228663</v>
      </c>
      <c r="AF312" s="100"/>
      <c r="AG312" s="27">
        <f t="shared" si="40"/>
        <v>-909023.97</v>
      </c>
    </row>
    <row r="313" spans="1:33" s="98" customFormat="1">
      <c r="A313" s="11" t="s">
        <v>128</v>
      </c>
      <c r="B313" s="13">
        <v>34500</v>
      </c>
      <c r="C313" s="13">
        <v>40200</v>
      </c>
      <c r="D313" s="7" t="s">
        <v>136</v>
      </c>
      <c r="F313" s="99">
        <v>0</v>
      </c>
      <c r="G313" s="99">
        <v>-284011.46000000002</v>
      </c>
      <c r="H313" s="100"/>
      <c r="I313" s="27">
        <v>0</v>
      </c>
      <c r="J313" s="27">
        <v>0</v>
      </c>
      <c r="K313" s="27">
        <f t="shared" si="35"/>
        <v>0</v>
      </c>
      <c r="L313" s="28"/>
      <c r="M313" s="27">
        <v>0</v>
      </c>
      <c r="N313" s="27">
        <v>0</v>
      </c>
      <c r="O313" s="27">
        <f t="shared" si="36"/>
        <v>0</v>
      </c>
      <c r="P313" s="45"/>
      <c r="Q313" s="27">
        <v>0</v>
      </c>
      <c r="R313" s="45">
        <v>0</v>
      </c>
      <c r="S313" s="45">
        <f t="shared" si="37"/>
        <v>-284011.46000000002</v>
      </c>
      <c r="T313" s="45"/>
      <c r="U313" s="27">
        <v>0</v>
      </c>
      <c r="V313" s="45">
        <v>0</v>
      </c>
      <c r="W313" s="45">
        <f t="shared" si="38"/>
        <v>-284011.46000000002</v>
      </c>
      <c r="X313" s="100"/>
      <c r="Y313" s="45">
        <v>0</v>
      </c>
      <c r="Z313" s="45"/>
      <c r="AA313" s="27">
        <v>633889.76092749753</v>
      </c>
      <c r="AB313" s="45"/>
      <c r="AC313" s="45"/>
      <c r="AD313" s="100"/>
      <c r="AE313" s="27">
        <f t="shared" si="39"/>
        <v>349878.3009274975</v>
      </c>
      <c r="AF313" s="100"/>
      <c r="AG313" s="27">
        <f t="shared" si="40"/>
        <v>-284011.46000000002</v>
      </c>
    </row>
    <row r="314" spans="1:33" s="98" customFormat="1">
      <c r="A314" s="11" t="s">
        <v>128</v>
      </c>
      <c r="B314" s="13">
        <v>34600</v>
      </c>
      <c r="C314" s="13">
        <v>40200</v>
      </c>
      <c r="D314" s="7" t="s">
        <v>136</v>
      </c>
      <c r="F314" s="99">
        <v>0</v>
      </c>
      <c r="G314" s="99">
        <v>-65379.21</v>
      </c>
      <c r="H314" s="100"/>
      <c r="I314" s="27">
        <v>0</v>
      </c>
      <c r="J314" s="27">
        <v>0</v>
      </c>
      <c r="K314" s="27">
        <f t="shared" si="35"/>
        <v>0</v>
      </c>
      <c r="L314" s="28"/>
      <c r="M314" s="27">
        <v>0</v>
      </c>
      <c r="N314" s="27">
        <v>0</v>
      </c>
      <c r="O314" s="27">
        <f t="shared" si="36"/>
        <v>0</v>
      </c>
      <c r="P314" s="45"/>
      <c r="Q314" s="27">
        <v>0</v>
      </c>
      <c r="R314" s="45">
        <v>0</v>
      </c>
      <c r="S314" s="45">
        <f t="shared" si="37"/>
        <v>-65379.21</v>
      </c>
      <c r="T314" s="45"/>
      <c r="U314" s="27">
        <v>0</v>
      </c>
      <c r="V314" s="45">
        <v>0</v>
      </c>
      <c r="W314" s="45">
        <f t="shared" si="38"/>
        <v>-65379.21</v>
      </c>
      <c r="X314" s="100"/>
      <c r="Y314" s="45">
        <v>0</v>
      </c>
      <c r="Z314" s="45"/>
      <c r="AA314" s="27">
        <v>-24822.809873220336</v>
      </c>
      <c r="AB314" s="45"/>
      <c r="AC314" s="45"/>
      <c r="AD314" s="100"/>
      <c r="AE314" s="27">
        <f t="shared" si="39"/>
        <v>-90202.019873220328</v>
      </c>
      <c r="AF314" s="100"/>
      <c r="AG314" s="27">
        <f t="shared" si="40"/>
        <v>-65379.21</v>
      </c>
    </row>
    <row r="315" spans="1:33" s="98" customFormat="1">
      <c r="A315" s="11" t="s">
        <v>128</v>
      </c>
      <c r="B315" s="13">
        <v>34100</v>
      </c>
      <c r="C315" s="13">
        <v>40245</v>
      </c>
      <c r="D315" s="7" t="s">
        <v>130</v>
      </c>
      <c r="F315" s="99">
        <v>0</v>
      </c>
      <c r="G315" s="99">
        <v>0</v>
      </c>
      <c r="H315" s="100"/>
      <c r="I315" s="27">
        <v>0</v>
      </c>
      <c r="J315" s="27">
        <v>0</v>
      </c>
      <c r="K315" s="27">
        <f t="shared" si="35"/>
        <v>0</v>
      </c>
      <c r="L315" s="28"/>
      <c r="M315" s="27">
        <v>0</v>
      </c>
      <c r="N315" s="27">
        <v>0</v>
      </c>
      <c r="O315" s="27">
        <f t="shared" si="36"/>
        <v>0</v>
      </c>
      <c r="P315" s="45"/>
      <c r="Q315" s="27">
        <v>0</v>
      </c>
      <c r="R315" s="45">
        <v>0</v>
      </c>
      <c r="S315" s="45">
        <f t="shared" si="37"/>
        <v>0</v>
      </c>
      <c r="T315" s="45"/>
      <c r="U315" s="27">
        <v>0</v>
      </c>
      <c r="V315" s="45">
        <v>0</v>
      </c>
      <c r="W315" s="45">
        <f t="shared" si="38"/>
        <v>0</v>
      </c>
      <c r="X315" s="100"/>
      <c r="Y315" s="45">
        <v>0</v>
      </c>
      <c r="Z315" s="45"/>
      <c r="AA315" s="27">
        <v>0</v>
      </c>
      <c r="AB315" s="45"/>
      <c r="AC315" s="45"/>
      <c r="AD315" s="100"/>
      <c r="AE315" s="27">
        <f t="shared" si="39"/>
        <v>0</v>
      </c>
      <c r="AF315" s="100"/>
      <c r="AG315" s="27">
        <f t="shared" si="40"/>
        <v>0</v>
      </c>
    </row>
    <row r="316" spans="1:33" s="98" customFormat="1">
      <c r="A316" s="11" t="s">
        <v>128</v>
      </c>
      <c r="B316" s="13">
        <v>34100</v>
      </c>
      <c r="C316" s="13">
        <v>40345</v>
      </c>
      <c r="D316" s="7" t="s">
        <v>134</v>
      </c>
      <c r="F316" s="99">
        <v>0</v>
      </c>
      <c r="G316" s="99">
        <v>0</v>
      </c>
      <c r="H316" s="100"/>
      <c r="I316" s="27">
        <v>0</v>
      </c>
      <c r="J316" s="27">
        <v>0</v>
      </c>
      <c r="K316" s="27">
        <f t="shared" si="35"/>
        <v>0</v>
      </c>
      <c r="L316" s="28"/>
      <c r="M316" s="27">
        <v>0</v>
      </c>
      <c r="N316" s="27">
        <v>0</v>
      </c>
      <c r="O316" s="27">
        <f t="shared" ref="O316:O345" si="41">SUM(K316,M316:N316)</f>
        <v>0</v>
      </c>
      <c r="P316" s="45"/>
      <c r="Q316" s="27">
        <v>0</v>
      </c>
      <c r="R316" s="45">
        <v>0</v>
      </c>
      <c r="S316" s="45">
        <f t="shared" si="37"/>
        <v>0</v>
      </c>
      <c r="T316" s="45"/>
      <c r="U316" s="27">
        <v>0</v>
      </c>
      <c r="V316" s="45">
        <v>0</v>
      </c>
      <c r="W316" s="45">
        <f t="shared" si="38"/>
        <v>0</v>
      </c>
      <c r="X316" s="100"/>
      <c r="Y316" s="45">
        <v>0</v>
      </c>
      <c r="Z316" s="45"/>
      <c r="AA316" s="27">
        <v>0</v>
      </c>
      <c r="AB316" s="45"/>
      <c r="AC316" s="45"/>
      <c r="AD316" s="100"/>
      <c r="AE316" s="27">
        <f t="shared" si="39"/>
        <v>0</v>
      </c>
      <c r="AF316" s="100"/>
      <c r="AG316" s="27">
        <f t="shared" si="40"/>
        <v>0</v>
      </c>
    </row>
    <row r="317" spans="1:33" s="98" customFormat="1">
      <c r="A317" s="11" t="s">
        <v>128</v>
      </c>
      <c r="B317" s="13">
        <v>34100</v>
      </c>
      <c r="C317" s="13">
        <v>40600</v>
      </c>
      <c r="D317" s="7" t="s">
        <v>137</v>
      </c>
      <c r="F317" s="99">
        <v>0</v>
      </c>
      <c r="G317" s="99">
        <v>114801.43999999999</v>
      </c>
      <c r="H317" s="100"/>
      <c r="I317" s="27">
        <v>0</v>
      </c>
      <c r="J317" s="27">
        <v>0</v>
      </c>
      <c r="K317" s="27">
        <f t="shared" ref="K317:K348" si="42">SUM(F317,I317:J317)</f>
        <v>0</v>
      </c>
      <c r="L317" s="28"/>
      <c r="M317" s="27">
        <v>0</v>
      </c>
      <c r="N317" s="27">
        <v>0</v>
      </c>
      <c r="O317" s="27">
        <f t="shared" si="41"/>
        <v>0</v>
      </c>
      <c r="P317" s="45"/>
      <c r="Q317" s="27">
        <v>0</v>
      </c>
      <c r="R317" s="45">
        <v>0</v>
      </c>
      <c r="S317" s="45">
        <f t="shared" ref="S317:S348" si="43">ROUND(G317+SUM(J317,Q317,R317),2)</f>
        <v>114801.44</v>
      </c>
      <c r="T317" s="45"/>
      <c r="U317" s="27">
        <v>0</v>
      </c>
      <c r="V317" s="45">
        <v>0</v>
      </c>
      <c r="W317" s="45">
        <f t="shared" ref="W317:W348" si="44">ROUND(S317+SUM(N317,U317,V317),2)</f>
        <v>114801.44</v>
      </c>
      <c r="X317" s="100"/>
      <c r="Y317" s="45">
        <v>-6.94</v>
      </c>
      <c r="Z317" s="45"/>
      <c r="AA317" s="27">
        <v>0</v>
      </c>
      <c r="AB317" s="45"/>
      <c r="AC317" s="45"/>
      <c r="AD317" s="100"/>
      <c r="AE317" s="27">
        <f t="shared" si="39"/>
        <v>114794.5</v>
      </c>
      <c r="AF317" s="100"/>
      <c r="AG317" s="27">
        <f t="shared" si="40"/>
        <v>114794.5</v>
      </c>
    </row>
    <row r="318" spans="1:33" s="98" customFormat="1">
      <c r="A318" s="11" t="s">
        <v>128</v>
      </c>
      <c r="B318" s="13">
        <v>34200</v>
      </c>
      <c r="C318" s="13">
        <v>40600</v>
      </c>
      <c r="D318" s="7" t="s">
        <v>137</v>
      </c>
      <c r="F318" s="99">
        <v>0</v>
      </c>
      <c r="G318" s="99">
        <v>46586.39</v>
      </c>
      <c r="H318" s="100"/>
      <c r="I318" s="27">
        <v>0</v>
      </c>
      <c r="J318" s="27">
        <v>0</v>
      </c>
      <c r="K318" s="27">
        <f t="shared" si="42"/>
        <v>0</v>
      </c>
      <c r="L318" s="28"/>
      <c r="M318" s="27">
        <v>0</v>
      </c>
      <c r="N318" s="27">
        <v>0</v>
      </c>
      <c r="O318" s="27">
        <f t="shared" si="41"/>
        <v>0</v>
      </c>
      <c r="P318" s="45"/>
      <c r="Q318" s="27">
        <v>0</v>
      </c>
      <c r="R318" s="45">
        <v>0</v>
      </c>
      <c r="S318" s="45">
        <f t="shared" si="43"/>
        <v>46586.39</v>
      </c>
      <c r="T318" s="45"/>
      <c r="U318" s="27">
        <v>0</v>
      </c>
      <c r="V318" s="45">
        <v>0</v>
      </c>
      <c r="W318" s="45">
        <f t="shared" si="44"/>
        <v>46586.39</v>
      </c>
      <c r="X318" s="100"/>
      <c r="Y318" s="45">
        <v>0</v>
      </c>
      <c r="Z318" s="45"/>
      <c r="AA318" s="27">
        <v>-60121.113036249299</v>
      </c>
      <c r="AB318" s="45"/>
      <c r="AC318" s="45"/>
      <c r="AD318" s="100"/>
      <c r="AE318" s="27">
        <f t="shared" si="39"/>
        <v>-13534.723036249299</v>
      </c>
      <c r="AF318" s="100"/>
      <c r="AG318" s="27">
        <f t="shared" si="40"/>
        <v>46586.39</v>
      </c>
    </row>
    <row r="319" spans="1:33" s="98" customFormat="1">
      <c r="A319" s="11" t="s">
        <v>128</v>
      </c>
      <c r="B319" s="13">
        <v>34300</v>
      </c>
      <c r="C319" s="13">
        <v>40600</v>
      </c>
      <c r="D319" s="7" t="s">
        <v>137</v>
      </c>
      <c r="F319" s="99">
        <v>0</v>
      </c>
      <c r="G319" s="99">
        <v>-177867.93000000002</v>
      </c>
      <c r="H319" s="100"/>
      <c r="I319" s="27">
        <v>0</v>
      </c>
      <c r="J319" s="27">
        <v>0</v>
      </c>
      <c r="K319" s="27">
        <f t="shared" si="42"/>
        <v>0</v>
      </c>
      <c r="L319" s="28"/>
      <c r="M319" s="27">
        <v>0</v>
      </c>
      <c r="N319" s="27">
        <v>0</v>
      </c>
      <c r="O319" s="27">
        <f t="shared" si="41"/>
        <v>0</v>
      </c>
      <c r="P319" s="45"/>
      <c r="Q319" s="27">
        <v>0</v>
      </c>
      <c r="R319" s="45">
        <v>0</v>
      </c>
      <c r="S319" s="45">
        <f t="shared" si="43"/>
        <v>-177867.93</v>
      </c>
      <c r="T319" s="45"/>
      <c r="U319" s="27">
        <v>0</v>
      </c>
      <c r="V319" s="45">
        <v>0</v>
      </c>
      <c r="W319" s="45">
        <f t="shared" si="44"/>
        <v>-177867.93</v>
      </c>
      <c r="X319" s="100"/>
      <c r="Y319" s="45">
        <v>0</v>
      </c>
      <c r="Z319" s="45"/>
      <c r="AA319" s="27">
        <v>-493142.55441958841</v>
      </c>
      <c r="AB319" s="45"/>
      <c r="AC319" s="45"/>
      <c r="AD319" s="100"/>
      <c r="AE319" s="27">
        <f t="shared" si="39"/>
        <v>-671010.48441958847</v>
      </c>
      <c r="AF319" s="100"/>
      <c r="AG319" s="27">
        <f t="shared" si="40"/>
        <v>-177867.93</v>
      </c>
    </row>
    <row r="320" spans="1:33" s="98" customFormat="1">
      <c r="A320" s="11" t="s">
        <v>128</v>
      </c>
      <c r="B320" s="13">
        <v>34400</v>
      </c>
      <c r="C320" s="13">
        <v>40600</v>
      </c>
      <c r="D320" s="7" t="s">
        <v>137</v>
      </c>
      <c r="F320" s="99">
        <v>0</v>
      </c>
      <c r="G320" s="99">
        <v>11361.41</v>
      </c>
      <c r="H320" s="100"/>
      <c r="I320" s="27">
        <v>0</v>
      </c>
      <c r="J320" s="27">
        <v>0</v>
      </c>
      <c r="K320" s="27">
        <f t="shared" si="42"/>
        <v>0</v>
      </c>
      <c r="L320" s="28"/>
      <c r="M320" s="27">
        <v>0</v>
      </c>
      <c r="N320" s="27">
        <v>0</v>
      </c>
      <c r="O320" s="27">
        <f t="shared" si="41"/>
        <v>0</v>
      </c>
      <c r="P320" s="45"/>
      <c r="Q320" s="27">
        <v>0</v>
      </c>
      <c r="R320" s="45">
        <v>0</v>
      </c>
      <c r="S320" s="45">
        <f t="shared" si="43"/>
        <v>11361.41</v>
      </c>
      <c r="T320" s="45"/>
      <c r="U320" s="27">
        <v>0</v>
      </c>
      <c r="V320" s="45">
        <v>0</v>
      </c>
      <c r="W320" s="45">
        <f t="shared" si="44"/>
        <v>11361.41</v>
      </c>
      <c r="X320" s="100"/>
      <c r="Y320" s="45">
        <v>0</v>
      </c>
      <c r="Z320" s="45"/>
      <c r="AA320" s="27">
        <v>343561.87153142836</v>
      </c>
      <c r="AB320" s="45"/>
      <c r="AC320" s="45"/>
      <c r="AD320" s="100"/>
      <c r="AE320" s="27">
        <f t="shared" si="39"/>
        <v>354923.28153142834</v>
      </c>
      <c r="AF320" s="100"/>
      <c r="AG320" s="27">
        <f t="shared" si="40"/>
        <v>11361.41</v>
      </c>
    </row>
    <row r="321" spans="1:33" s="98" customFormat="1">
      <c r="A321" s="11" t="s">
        <v>128</v>
      </c>
      <c r="B321" s="13">
        <v>34500</v>
      </c>
      <c r="C321" s="13">
        <v>40600</v>
      </c>
      <c r="D321" s="7" t="s">
        <v>137</v>
      </c>
      <c r="F321" s="99">
        <v>0</v>
      </c>
      <c r="G321" s="99">
        <v>-204662.73</v>
      </c>
      <c r="H321" s="100"/>
      <c r="I321" s="27">
        <v>0</v>
      </c>
      <c r="J321" s="27">
        <v>0</v>
      </c>
      <c r="K321" s="27">
        <f t="shared" si="42"/>
        <v>0</v>
      </c>
      <c r="L321" s="28"/>
      <c r="M321" s="27">
        <v>0</v>
      </c>
      <c r="N321" s="27">
        <v>0</v>
      </c>
      <c r="O321" s="27">
        <f t="shared" si="41"/>
        <v>0</v>
      </c>
      <c r="P321" s="45"/>
      <c r="Q321" s="27">
        <v>0</v>
      </c>
      <c r="R321" s="45">
        <v>0</v>
      </c>
      <c r="S321" s="45">
        <f t="shared" si="43"/>
        <v>-204662.73</v>
      </c>
      <c r="T321" s="45"/>
      <c r="U321" s="27">
        <v>0</v>
      </c>
      <c r="V321" s="45">
        <v>0</v>
      </c>
      <c r="W321" s="45">
        <f t="shared" si="44"/>
        <v>-204662.73</v>
      </c>
      <c r="X321" s="100"/>
      <c r="Y321" s="45">
        <v>0</v>
      </c>
      <c r="Z321" s="45"/>
      <c r="AA321" s="27">
        <v>532152.95026538335</v>
      </c>
      <c r="AB321" s="45"/>
      <c r="AC321" s="45"/>
      <c r="AD321" s="100"/>
      <c r="AE321" s="27">
        <f t="shared" si="39"/>
        <v>327490.22026538337</v>
      </c>
      <c r="AF321" s="100"/>
      <c r="AG321" s="27">
        <f t="shared" si="40"/>
        <v>-204662.73</v>
      </c>
    </row>
    <row r="322" spans="1:33" s="98" customFormat="1">
      <c r="A322" s="11" t="s">
        <v>128</v>
      </c>
      <c r="B322" s="13">
        <v>34600</v>
      </c>
      <c r="C322" s="13">
        <v>40600</v>
      </c>
      <c r="D322" s="7" t="s">
        <v>137</v>
      </c>
      <c r="F322" s="99">
        <v>0</v>
      </c>
      <c r="G322" s="99">
        <v>-222014.26</v>
      </c>
      <c r="H322" s="100"/>
      <c r="I322" s="27">
        <v>0</v>
      </c>
      <c r="J322" s="27">
        <v>0</v>
      </c>
      <c r="K322" s="27">
        <f t="shared" si="42"/>
        <v>0</v>
      </c>
      <c r="L322" s="28"/>
      <c r="M322" s="27">
        <v>0</v>
      </c>
      <c r="N322" s="27">
        <v>0</v>
      </c>
      <c r="O322" s="27">
        <f t="shared" si="41"/>
        <v>0</v>
      </c>
      <c r="P322" s="45"/>
      <c r="Q322" s="27">
        <v>0</v>
      </c>
      <c r="R322" s="45">
        <v>0</v>
      </c>
      <c r="S322" s="45">
        <f t="shared" si="43"/>
        <v>-222014.26</v>
      </c>
      <c r="T322" s="45"/>
      <c r="U322" s="27">
        <v>0</v>
      </c>
      <c r="V322" s="45">
        <v>0</v>
      </c>
      <c r="W322" s="45">
        <f t="shared" si="44"/>
        <v>-222014.26</v>
      </c>
      <c r="X322" s="100"/>
      <c r="Y322" s="45">
        <v>0</v>
      </c>
      <c r="Z322" s="45"/>
      <c r="AA322" s="27">
        <v>99348.397437852167</v>
      </c>
      <c r="AB322" s="45"/>
      <c r="AC322" s="45"/>
      <c r="AD322" s="100"/>
      <c r="AE322" s="27">
        <f t="shared" si="39"/>
        <v>-122665.86256214784</v>
      </c>
      <c r="AF322" s="100"/>
      <c r="AG322" s="27">
        <f t="shared" si="40"/>
        <v>-222014.26</v>
      </c>
    </row>
    <row r="323" spans="1:33" s="98" customFormat="1">
      <c r="A323" s="11" t="s">
        <v>128</v>
      </c>
      <c r="B323" s="13">
        <v>34100</v>
      </c>
      <c r="C323" s="13">
        <v>40645</v>
      </c>
      <c r="D323" s="7" t="s">
        <v>138</v>
      </c>
      <c r="F323" s="99">
        <v>0</v>
      </c>
      <c r="G323" s="99">
        <v>0</v>
      </c>
      <c r="H323" s="100"/>
      <c r="I323" s="27">
        <v>0</v>
      </c>
      <c r="J323" s="27">
        <v>0</v>
      </c>
      <c r="K323" s="27">
        <f t="shared" si="42"/>
        <v>0</v>
      </c>
      <c r="L323" s="28"/>
      <c r="M323" s="27">
        <v>0</v>
      </c>
      <c r="N323" s="27">
        <v>0</v>
      </c>
      <c r="O323" s="27">
        <f t="shared" si="41"/>
        <v>0</v>
      </c>
      <c r="P323" s="45"/>
      <c r="Q323" s="27">
        <v>0</v>
      </c>
      <c r="R323" s="45">
        <v>0</v>
      </c>
      <c r="S323" s="45">
        <f t="shared" si="43"/>
        <v>0</v>
      </c>
      <c r="T323" s="45"/>
      <c r="U323" s="27">
        <v>0</v>
      </c>
      <c r="V323" s="45">
        <v>0</v>
      </c>
      <c r="W323" s="45">
        <f t="shared" si="44"/>
        <v>0</v>
      </c>
      <c r="X323" s="100"/>
      <c r="Y323" s="45">
        <v>0</v>
      </c>
      <c r="Z323" s="45"/>
      <c r="AA323" s="27">
        <v>0</v>
      </c>
      <c r="AB323" s="45"/>
      <c r="AC323" s="45"/>
      <c r="AD323" s="100"/>
      <c r="AE323" s="27">
        <f t="shared" si="39"/>
        <v>0</v>
      </c>
      <c r="AF323" s="100"/>
      <c r="AG323" s="27">
        <f t="shared" si="40"/>
        <v>0</v>
      </c>
    </row>
    <row r="324" spans="1:33" s="98" customFormat="1">
      <c r="A324" s="11" t="s">
        <v>128</v>
      </c>
      <c r="B324" s="13">
        <v>34100</v>
      </c>
      <c r="C324" s="13">
        <v>40745</v>
      </c>
      <c r="D324" s="7" t="s">
        <v>139</v>
      </c>
      <c r="F324" s="99">
        <v>0</v>
      </c>
      <c r="G324" s="99">
        <v>0</v>
      </c>
      <c r="H324" s="100"/>
      <c r="I324" s="27">
        <v>0</v>
      </c>
      <c r="J324" s="27">
        <v>0</v>
      </c>
      <c r="K324" s="27">
        <f t="shared" si="42"/>
        <v>0</v>
      </c>
      <c r="L324" s="28"/>
      <c r="M324" s="27">
        <v>0</v>
      </c>
      <c r="N324" s="27">
        <v>0</v>
      </c>
      <c r="O324" s="27">
        <f t="shared" si="41"/>
        <v>0</v>
      </c>
      <c r="P324" s="45"/>
      <c r="Q324" s="27">
        <v>0</v>
      </c>
      <c r="R324" s="45">
        <v>0</v>
      </c>
      <c r="S324" s="45">
        <f t="shared" si="43"/>
        <v>0</v>
      </c>
      <c r="T324" s="45"/>
      <c r="U324" s="27">
        <v>0</v>
      </c>
      <c r="V324" s="45">
        <v>0</v>
      </c>
      <c r="W324" s="45">
        <f t="shared" si="44"/>
        <v>0</v>
      </c>
      <c r="X324" s="100"/>
      <c r="Y324" s="45">
        <v>0</v>
      </c>
      <c r="Z324" s="45"/>
      <c r="AA324" s="27">
        <v>0</v>
      </c>
      <c r="AB324" s="45"/>
      <c r="AC324" s="45"/>
      <c r="AD324" s="100"/>
      <c r="AE324" s="27">
        <f t="shared" si="39"/>
        <v>0</v>
      </c>
      <c r="AF324" s="100"/>
      <c r="AG324" s="27">
        <f t="shared" si="40"/>
        <v>0</v>
      </c>
    </row>
    <row r="325" spans="1:33" s="98" customFormat="1">
      <c r="A325" s="11" t="s">
        <v>128</v>
      </c>
      <c r="B325" s="13">
        <v>34100</v>
      </c>
      <c r="C325" s="13">
        <v>40800</v>
      </c>
      <c r="D325" s="7" t="s">
        <v>140</v>
      </c>
      <c r="F325" s="99">
        <v>0</v>
      </c>
      <c r="G325" s="99">
        <v>-282359.22000000003</v>
      </c>
      <c r="H325" s="100"/>
      <c r="I325" s="27">
        <v>0</v>
      </c>
      <c r="J325" s="27">
        <v>0</v>
      </c>
      <c r="K325" s="27">
        <f t="shared" si="42"/>
        <v>0</v>
      </c>
      <c r="L325" s="28"/>
      <c r="M325" s="27">
        <v>0</v>
      </c>
      <c r="N325" s="27">
        <v>0</v>
      </c>
      <c r="O325" s="27">
        <f t="shared" si="41"/>
        <v>0</v>
      </c>
      <c r="P325" s="45"/>
      <c r="Q325" s="27">
        <v>0</v>
      </c>
      <c r="R325" s="45">
        <v>0</v>
      </c>
      <c r="S325" s="45">
        <f t="shared" si="43"/>
        <v>-282359.21999999997</v>
      </c>
      <c r="T325" s="45"/>
      <c r="U325" s="27">
        <v>0</v>
      </c>
      <c r="V325" s="45">
        <v>0</v>
      </c>
      <c r="W325" s="45">
        <f t="shared" si="44"/>
        <v>-282359.21999999997</v>
      </c>
      <c r="X325" s="100"/>
      <c r="Y325" s="45">
        <v>0</v>
      </c>
      <c r="Z325" s="45"/>
      <c r="AA325" s="27">
        <v>630641.43175627547</v>
      </c>
      <c r="AB325" s="45"/>
      <c r="AC325" s="45"/>
      <c r="AD325" s="100"/>
      <c r="AE325" s="27">
        <f t="shared" si="39"/>
        <v>348282.2117562755</v>
      </c>
      <c r="AF325" s="100"/>
      <c r="AG325" s="27">
        <f t="shared" si="40"/>
        <v>-282359.21999999997</v>
      </c>
    </row>
    <row r="326" spans="1:33" s="98" customFormat="1">
      <c r="A326" s="11" t="s">
        <v>128</v>
      </c>
      <c r="B326" s="13">
        <v>34200</v>
      </c>
      <c r="C326" s="13">
        <v>40800</v>
      </c>
      <c r="D326" s="7" t="s">
        <v>140</v>
      </c>
      <c r="F326" s="99">
        <v>0</v>
      </c>
      <c r="G326" s="99">
        <v>1587740.31</v>
      </c>
      <c r="H326" s="100"/>
      <c r="I326" s="27">
        <v>0</v>
      </c>
      <c r="J326" s="27">
        <v>0</v>
      </c>
      <c r="K326" s="27">
        <f t="shared" si="42"/>
        <v>0</v>
      </c>
      <c r="L326" s="28"/>
      <c r="M326" s="27">
        <v>0</v>
      </c>
      <c r="N326" s="27">
        <v>0</v>
      </c>
      <c r="O326" s="27">
        <f t="shared" si="41"/>
        <v>0</v>
      </c>
      <c r="P326" s="45"/>
      <c r="Q326" s="27">
        <v>0</v>
      </c>
      <c r="R326" s="45">
        <v>0</v>
      </c>
      <c r="S326" s="45">
        <f t="shared" si="43"/>
        <v>1587740.31</v>
      </c>
      <c r="T326" s="45"/>
      <c r="U326" s="27">
        <v>0</v>
      </c>
      <c r="V326" s="45">
        <v>0</v>
      </c>
      <c r="W326" s="45">
        <f t="shared" si="44"/>
        <v>1587740.31</v>
      </c>
      <c r="X326" s="100"/>
      <c r="Y326" s="45">
        <v>0</v>
      </c>
      <c r="Z326" s="45"/>
      <c r="AA326" s="27">
        <v>-2748561.6816718979</v>
      </c>
      <c r="AB326" s="45"/>
      <c r="AC326" s="45"/>
      <c r="AD326" s="100"/>
      <c r="AE326" s="27">
        <f t="shared" si="39"/>
        <v>-1160821.3716718978</v>
      </c>
      <c r="AF326" s="100"/>
      <c r="AG326" s="27">
        <f t="shared" si="40"/>
        <v>1587740.31</v>
      </c>
    </row>
    <row r="327" spans="1:33" s="98" customFormat="1">
      <c r="A327" s="11" t="s">
        <v>128</v>
      </c>
      <c r="B327" s="13">
        <v>34300</v>
      </c>
      <c r="C327" s="13">
        <v>40800</v>
      </c>
      <c r="D327" s="7" t="s">
        <v>140</v>
      </c>
      <c r="F327" s="99">
        <v>0</v>
      </c>
      <c r="G327" s="99">
        <v>-4833828.2700000005</v>
      </c>
      <c r="H327" s="100"/>
      <c r="I327" s="27">
        <v>0</v>
      </c>
      <c r="J327" s="27">
        <v>0</v>
      </c>
      <c r="K327" s="27">
        <f t="shared" si="42"/>
        <v>0</v>
      </c>
      <c r="L327" s="28"/>
      <c r="M327" s="27">
        <v>0</v>
      </c>
      <c r="N327" s="27">
        <v>0</v>
      </c>
      <c r="O327" s="27">
        <f t="shared" si="41"/>
        <v>0</v>
      </c>
      <c r="P327" s="45"/>
      <c r="Q327" s="27">
        <v>0</v>
      </c>
      <c r="R327" s="45">
        <v>0</v>
      </c>
      <c r="S327" s="45">
        <f t="shared" si="43"/>
        <v>-4833828.2699999996</v>
      </c>
      <c r="T327" s="45"/>
      <c r="U327" s="27">
        <v>0</v>
      </c>
      <c r="V327" s="45">
        <v>0</v>
      </c>
      <c r="W327" s="45">
        <f t="shared" si="44"/>
        <v>-4833828.2699999996</v>
      </c>
      <c r="X327" s="100"/>
      <c r="Y327" s="45">
        <v>0</v>
      </c>
      <c r="Z327" s="45"/>
      <c r="AA327" s="27">
        <v>4509157.7769753309</v>
      </c>
      <c r="AB327" s="45"/>
      <c r="AC327" s="45"/>
      <c r="AD327" s="100"/>
      <c r="AE327" s="27">
        <f t="shared" si="39"/>
        <v>-324670.49302466866</v>
      </c>
      <c r="AF327" s="100"/>
      <c r="AG327" s="27">
        <f t="shared" si="40"/>
        <v>-4833828.2699999996</v>
      </c>
    </row>
    <row r="328" spans="1:33" s="98" customFormat="1">
      <c r="A328" s="11" t="s">
        <v>128</v>
      </c>
      <c r="B328" s="13">
        <v>34400</v>
      </c>
      <c r="C328" s="13">
        <v>40800</v>
      </c>
      <c r="D328" s="7" t="s">
        <v>140</v>
      </c>
      <c r="F328" s="99">
        <v>0</v>
      </c>
      <c r="G328" s="99">
        <v>-1596677.92</v>
      </c>
      <c r="H328" s="100"/>
      <c r="I328" s="27">
        <v>0</v>
      </c>
      <c r="J328" s="27">
        <v>0</v>
      </c>
      <c r="K328" s="27">
        <f t="shared" si="42"/>
        <v>0</v>
      </c>
      <c r="L328" s="28"/>
      <c r="M328" s="27">
        <v>0</v>
      </c>
      <c r="N328" s="27">
        <v>0</v>
      </c>
      <c r="O328" s="27">
        <f t="shared" si="41"/>
        <v>0</v>
      </c>
      <c r="P328" s="45"/>
      <c r="Q328" s="27">
        <v>0</v>
      </c>
      <c r="R328" s="45">
        <v>0</v>
      </c>
      <c r="S328" s="45">
        <f t="shared" si="43"/>
        <v>-1596677.92</v>
      </c>
      <c r="T328" s="45"/>
      <c r="U328" s="27">
        <v>0</v>
      </c>
      <c r="V328" s="45">
        <v>0</v>
      </c>
      <c r="W328" s="45">
        <f t="shared" si="44"/>
        <v>-1596677.92</v>
      </c>
      <c r="X328" s="100"/>
      <c r="Y328" s="45">
        <v>0</v>
      </c>
      <c r="Z328" s="45"/>
      <c r="AA328" s="27">
        <v>-5999709.0226326939</v>
      </c>
      <c r="AB328" s="45"/>
      <c r="AC328" s="45"/>
      <c r="AD328" s="100"/>
      <c r="AE328" s="27">
        <f t="shared" si="39"/>
        <v>-7596386.9426326938</v>
      </c>
      <c r="AF328" s="100"/>
      <c r="AG328" s="27">
        <f t="shared" si="40"/>
        <v>-1596677.92</v>
      </c>
    </row>
    <row r="329" spans="1:33" s="98" customFormat="1">
      <c r="A329" s="11" t="s">
        <v>128</v>
      </c>
      <c r="B329" s="13">
        <v>34500</v>
      </c>
      <c r="C329" s="13">
        <v>40800</v>
      </c>
      <c r="D329" s="7" t="s">
        <v>140</v>
      </c>
      <c r="F329" s="99">
        <v>0</v>
      </c>
      <c r="G329" s="99">
        <v>-1570.72</v>
      </c>
      <c r="H329" s="100"/>
      <c r="I329" s="27">
        <v>0</v>
      </c>
      <c r="J329" s="27">
        <v>0</v>
      </c>
      <c r="K329" s="27">
        <f t="shared" si="42"/>
        <v>0</v>
      </c>
      <c r="L329" s="28"/>
      <c r="M329" s="27">
        <v>0</v>
      </c>
      <c r="N329" s="27">
        <v>0</v>
      </c>
      <c r="O329" s="27">
        <f t="shared" si="41"/>
        <v>0</v>
      </c>
      <c r="P329" s="45"/>
      <c r="Q329" s="27">
        <v>0</v>
      </c>
      <c r="R329" s="45">
        <v>0</v>
      </c>
      <c r="S329" s="45">
        <f t="shared" si="43"/>
        <v>-1570.72</v>
      </c>
      <c r="T329" s="45"/>
      <c r="U329" s="27">
        <v>0</v>
      </c>
      <c r="V329" s="45">
        <v>0</v>
      </c>
      <c r="W329" s="45">
        <f t="shared" si="44"/>
        <v>-1570.72</v>
      </c>
      <c r="X329" s="100"/>
      <c r="Y329" s="45">
        <v>0</v>
      </c>
      <c r="Z329" s="45"/>
      <c r="AA329" s="27">
        <v>1553652.4936894774</v>
      </c>
      <c r="AB329" s="45"/>
      <c r="AC329" s="45"/>
      <c r="AD329" s="100"/>
      <c r="AE329" s="27">
        <f t="shared" si="39"/>
        <v>1552081.7736894775</v>
      </c>
      <c r="AF329" s="100"/>
      <c r="AG329" s="27">
        <f t="shared" si="40"/>
        <v>-1570.72</v>
      </c>
    </row>
    <row r="330" spans="1:33" s="98" customFormat="1">
      <c r="A330" s="11" t="s">
        <v>128</v>
      </c>
      <c r="B330" s="13">
        <v>34600</v>
      </c>
      <c r="C330" s="13">
        <v>40800</v>
      </c>
      <c r="D330" s="7" t="s">
        <v>140</v>
      </c>
      <c r="F330" s="99">
        <v>0</v>
      </c>
      <c r="G330" s="99">
        <v>-8729.1200000000026</v>
      </c>
      <c r="H330" s="100"/>
      <c r="I330" s="27">
        <v>0</v>
      </c>
      <c r="J330" s="27">
        <v>0</v>
      </c>
      <c r="K330" s="27">
        <f t="shared" si="42"/>
        <v>0</v>
      </c>
      <c r="L330" s="28"/>
      <c r="M330" s="27">
        <v>0</v>
      </c>
      <c r="N330" s="27">
        <v>0</v>
      </c>
      <c r="O330" s="27">
        <f t="shared" si="41"/>
        <v>0</v>
      </c>
      <c r="P330" s="45"/>
      <c r="Q330" s="27">
        <v>0</v>
      </c>
      <c r="R330" s="45">
        <v>0</v>
      </c>
      <c r="S330" s="45">
        <f t="shared" si="43"/>
        <v>-8729.1200000000008</v>
      </c>
      <c r="T330" s="45"/>
      <c r="U330" s="27">
        <v>0</v>
      </c>
      <c r="V330" s="45">
        <v>0</v>
      </c>
      <c r="W330" s="45">
        <f t="shared" si="44"/>
        <v>-8729.1200000000008</v>
      </c>
      <c r="X330" s="100"/>
      <c r="Y330" s="45">
        <v>0</v>
      </c>
      <c r="Z330" s="45"/>
      <c r="AA330" s="27">
        <v>-3054.3060016599775</v>
      </c>
      <c r="AB330" s="45"/>
      <c r="AC330" s="45"/>
      <c r="AD330" s="100"/>
      <c r="AE330" s="27">
        <f t="shared" si="39"/>
        <v>-11783.426001659978</v>
      </c>
      <c r="AF330" s="100"/>
      <c r="AG330" s="27">
        <f t="shared" si="40"/>
        <v>-8729.1200000000008</v>
      </c>
    </row>
    <row r="331" spans="1:33" s="98" customFormat="1">
      <c r="A331" s="11" t="s">
        <v>128</v>
      </c>
      <c r="B331" s="13">
        <v>34100</v>
      </c>
      <c r="C331" s="13">
        <v>40945</v>
      </c>
      <c r="D331" s="7" t="s">
        <v>141</v>
      </c>
      <c r="F331" s="99">
        <v>0</v>
      </c>
      <c r="G331" s="99">
        <v>0</v>
      </c>
      <c r="H331" s="100"/>
      <c r="I331" s="27">
        <v>0</v>
      </c>
      <c r="J331" s="27">
        <v>0</v>
      </c>
      <c r="K331" s="27">
        <f t="shared" si="42"/>
        <v>0</v>
      </c>
      <c r="L331" s="28"/>
      <c r="M331" s="27">
        <v>0</v>
      </c>
      <c r="N331" s="27">
        <v>0</v>
      </c>
      <c r="O331" s="27">
        <f t="shared" si="41"/>
        <v>0</v>
      </c>
      <c r="P331" s="45"/>
      <c r="Q331" s="27">
        <v>0</v>
      </c>
      <c r="R331" s="45">
        <v>0</v>
      </c>
      <c r="S331" s="45">
        <f t="shared" si="43"/>
        <v>0</v>
      </c>
      <c r="T331" s="45"/>
      <c r="U331" s="27">
        <v>0</v>
      </c>
      <c r="V331" s="45">
        <v>0</v>
      </c>
      <c r="W331" s="45">
        <f t="shared" si="44"/>
        <v>0</v>
      </c>
      <c r="X331" s="100"/>
      <c r="Y331" s="45">
        <v>0</v>
      </c>
      <c r="Z331" s="45"/>
      <c r="AA331" s="27">
        <v>0</v>
      </c>
      <c r="AB331" s="45"/>
      <c r="AC331" s="45"/>
      <c r="AD331" s="100"/>
      <c r="AE331" s="27">
        <f t="shared" si="39"/>
        <v>0</v>
      </c>
      <c r="AF331" s="100"/>
      <c r="AG331" s="27">
        <f t="shared" si="40"/>
        <v>0</v>
      </c>
    </row>
    <row r="332" spans="1:33" s="98" customFormat="1">
      <c r="A332" s="11" t="s">
        <v>128</v>
      </c>
      <c r="B332" s="13">
        <v>34100</v>
      </c>
      <c r="C332" s="13">
        <v>41045</v>
      </c>
      <c r="D332" s="7" t="s">
        <v>142</v>
      </c>
      <c r="F332" s="99">
        <v>0</v>
      </c>
      <c r="G332" s="99">
        <v>0</v>
      </c>
      <c r="H332" s="100"/>
      <c r="I332" s="27">
        <v>0</v>
      </c>
      <c r="J332" s="27">
        <v>0</v>
      </c>
      <c r="K332" s="27">
        <f t="shared" si="42"/>
        <v>0</v>
      </c>
      <c r="L332" s="28"/>
      <c r="M332" s="27">
        <v>0</v>
      </c>
      <c r="N332" s="27">
        <v>0</v>
      </c>
      <c r="O332" s="27">
        <f t="shared" si="41"/>
        <v>0</v>
      </c>
      <c r="P332" s="45"/>
      <c r="Q332" s="27">
        <v>0</v>
      </c>
      <c r="R332" s="45">
        <v>0</v>
      </c>
      <c r="S332" s="45">
        <f t="shared" si="43"/>
        <v>0</v>
      </c>
      <c r="T332" s="45"/>
      <c r="U332" s="27">
        <v>0</v>
      </c>
      <c r="V332" s="45">
        <v>0</v>
      </c>
      <c r="W332" s="45">
        <f t="shared" si="44"/>
        <v>0</v>
      </c>
      <c r="X332" s="100"/>
      <c r="Y332" s="45">
        <v>0</v>
      </c>
      <c r="Z332" s="45"/>
      <c r="AA332" s="27">
        <v>0</v>
      </c>
      <c r="AB332" s="45"/>
      <c r="AC332" s="45"/>
      <c r="AD332" s="100"/>
      <c r="AE332" s="27">
        <f t="shared" si="39"/>
        <v>0</v>
      </c>
      <c r="AF332" s="100"/>
      <c r="AG332" s="27">
        <f t="shared" si="40"/>
        <v>0</v>
      </c>
    </row>
    <row r="333" spans="1:33" s="98" customFormat="1">
      <c r="A333" s="11" t="s">
        <v>128</v>
      </c>
      <c r="B333" s="13">
        <v>34100</v>
      </c>
      <c r="C333" s="13">
        <v>41300</v>
      </c>
      <c r="D333" s="7" t="s">
        <v>143</v>
      </c>
      <c r="F333" s="99">
        <v>0</v>
      </c>
      <c r="G333" s="99">
        <v>27919.11</v>
      </c>
      <c r="H333" s="100"/>
      <c r="I333" s="27">
        <v>0</v>
      </c>
      <c r="J333" s="27">
        <v>0</v>
      </c>
      <c r="K333" s="27">
        <f t="shared" si="42"/>
        <v>0</v>
      </c>
      <c r="L333" s="28"/>
      <c r="M333" s="27">
        <v>0</v>
      </c>
      <c r="N333" s="27">
        <v>0</v>
      </c>
      <c r="O333" s="27">
        <f t="shared" si="41"/>
        <v>0</v>
      </c>
      <c r="P333" s="45"/>
      <c r="Q333" s="27">
        <v>0</v>
      </c>
      <c r="R333" s="45">
        <v>0</v>
      </c>
      <c r="S333" s="45">
        <f t="shared" si="43"/>
        <v>27919.11</v>
      </c>
      <c r="T333" s="45"/>
      <c r="U333" s="27">
        <v>0</v>
      </c>
      <c r="V333" s="45">
        <v>0</v>
      </c>
      <c r="W333" s="45">
        <f t="shared" si="44"/>
        <v>27919.11</v>
      </c>
      <c r="X333" s="100"/>
      <c r="Y333" s="45">
        <v>0</v>
      </c>
      <c r="Z333" s="45"/>
      <c r="AA333" s="27">
        <v>16011.910723353101</v>
      </c>
      <c r="AB333" s="45"/>
      <c r="AC333" s="45"/>
      <c r="AD333" s="100"/>
      <c r="AE333" s="27">
        <f t="shared" si="39"/>
        <v>43931.020723353104</v>
      </c>
      <c r="AF333" s="100"/>
      <c r="AG333" s="27">
        <f t="shared" si="40"/>
        <v>27919.11</v>
      </c>
    </row>
    <row r="334" spans="1:33" s="98" customFormat="1">
      <c r="A334" s="11" t="s">
        <v>128</v>
      </c>
      <c r="B334" s="13">
        <v>34200</v>
      </c>
      <c r="C334" s="13">
        <v>41300</v>
      </c>
      <c r="D334" s="7" t="s">
        <v>143</v>
      </c>
      <c r="F334" s="99">
        <v>0</v>
      </c>
      <c r="G334" s="99">
        <v>10795.66</v>
      </c>
      <c r="H334" s="100"/>
      <c r="I334" s="27">
        <v>0</v>
      </c>
      <c r="J334" s="27">
        <v>0</v>
      </c>
      <c r="K334" s="27">
        <f t="shared" si="42"/>
        <v>0</v>
      </c>
      <c r="L334" s="28"/>
      <c r="M334" s="27">
        <v>0</v>
      </c>
      <c r="N334" s="27">
        <v>0</v>
      </c>
      <c r="O334" s="27">
        <f t="shared" si="41"/>
        <v>0</v>
      </c>
      <c r="P334" s="45"/>
      <c r="Q334" s="27">
        <v>0</v>
      </c>
      <c r="R334" s="45">
        <v>0</v>
      </c>
      <c r="S334" s="45">
        <f t="shared" si="43"/>
        <v>10795.66</v>
      </c>
      <c r="T334" s="45"/>
      <c r="U334" s="27">
        <v>0</v>
      </c>
      <c r="V334" s="45">
        <v>0</v>
      </c>
      <c r="W334" s="45">
        <f t="shared" si="44"/>
        <v>10795.66</v>
      </c>
      <c r="X334" s="100"/>
      <c r="Y334" s="45">
        <v>0</v>
      </c>
      <c r="Z334" s="45"/>
      <c r="AA334" s="27">
        <v>95493.801767202312</v>
      </c>
      <c r="AB334" s="45"/>
      <c r="AC334" s="45"/>
      <c r="AD334" s="100"/>
      <c r="AE334" s="27">
        <f t="shared" si="39"/>
        <v>106289.46176720232</v>
      </c>
      <c r="AF334" s="100"/>
      <c r="AG334" s="27">
        <f t="shared" si="40"/>
        <v>10795.66</v>
      </c>
    </row>
    <row r="335" spans="1:33" s="98" customFormat="1">
      <c r="A335" s="11" t="s">
        <v>128</v>
      </c>
      <c r="B335" s="13">
        <v>34300</v>
      </c>
      <c r="C335" s="13">
        <v>41300</v>
      </c>
      <c r="D335" s="7" t="s">
        <v>143</v>
      </c>
      <c r="F335" s="99">
        <v>0</v>
      </c>
      <c r="G335" s="99">
        <v>13261.43</v>
      </c>
      <c r="H335" s="100"/>
      <c r="I335" s="27">
        <v>0</v>
      </c>
      <c r="J335" s="27">
        <v>0</v>
      </c>
      <c r="K335" s="27">
        <f t="shared" si="42"/>
        <v>0</v>
      </c>
      <c r="L335" s="28"/>
      <c r="M335" s="27">
        <v>0</v>
      </c>
      <c r="N335" s="27">
        <v>0</v>
      </c>
      <c r="O335" s="27">
        <f t="shared" si="41"/>
        <v>0</v>
      </c>
      <c r="P335" s="45"/>
      <c r="Q335" s="27">
        <v>0</v>
      </c>
      <c r="R335" s="45">
        <v>0</v>
      </c>
      <c r="S335" s="45">
        <f t="shared" si="43"/>
        <v>13261.43</v>
      </c>
      <c r="T335" s="45"/>
      <c r="U335" s="27">
        <v>0</v>
      </c>
      <c r="V335" s="45">
        <v>0</v>
      </c>
      <c r="W335" s="45">
        <f t="shared" si="44"/>
        <v>13261.43</v>
      </c>
      <c r="X335" s="100"/>
      <c r="Y335" s="45">
        <v>0</v>
      </c>
      <c r="Z335" s="45"/>
      <c r="AA335" s="27">
        <v>286917.07437983336</v>
      </c>
      <c r="AB335" s="45"/>
      <c r="AC335" s="45"/>
      <c r="AD335" s="100"/>
      <c r="AE335" s="27">
        <f t="shared" si="39"/>
        <v>300178.50437983335</v>
      </c>
      <c r="AF335" s="100"/>
      <c r="AG335" s="27">
        <f t="shared" si="40"/>
        <v>13261.43</v>
      </c>
    </row>
    <row r="336" spans="1:33" s="98" customFormat="1">
      <c r="A336" s="11" t="s">
        <v>128</v>
      </c>
      <c r="B336" s="13">
        <v>34400</v>
      </c>
      <c r="C336" s="13">
        <v>41300</v>
      </c>
      <c r="D336" s="7" t="s">
        <v>143</v>
      </c>
      <c r="F336" s="99">
        <v>0</v>
      </c>
      <c r="G336" s="99">
        <v>2485.8000000000002</v>
      </c>
      <c r="H336" s="100"/>
      <c r="I336" s="27">
        <v>0</v>
      </c>
      <c r="J336" s="27">
        <v>0</v>
      </c>
      <c r="K336" s="27">
        <f t="shared" si="42"/>
        <v>0</v>
      </c>
      <c r="L336" s="28"/>
      <c r="M336" s="27">
        <v>0</v>
      </c>
      <c r="N336" s="27">
        <v>0</v>
      </c>
      <c r="O336" s="27">
        <f t="shared" si="41"/>
        <v>0</v>
      </c>
      <c r="P336" s="45"/>
      <c r="Q336" s="27">
        <v>0</v>
      </c>
      <c r="R336" s="45">
        <v>0</v>
      </c>
      <c r="S336" s="45">
        <f t="shared" si="43"/>
        <v>2485.8000000000002</v>
      </c>
      <c r="T336" s="45"/>
      <c r="U336" s="27">
        <v>0</v>
      </c>
      <c r="V336" s="45">
        <v>0</v>
      </c>
      <c r="W336" s="45">
        <f t="shared" si="44"/>
        <v>2485.8000000000002</v>
      </c>
      <c r="X336" s="100"/>
      <c r="Y336" s="45">
        <v>0</v>
      </c>
      <c r="Z336" s="45"/>
      <c r="AA336" s="27">
        <v>33138.274490413241</v>
      </c>
      <c r="AB336" s="45"/>
      <c r="AC336" s="45"/>
      <c r="AD336" s="100"/>
      <c r="AE336" s="27">
        <f t="shared" si="39"/>
        <v>35624.074490413244</v>
      </c>
      <c r="AF336" s="100"/>
      <c r="AG336" s="27">
        <f t="shared" si="40"/>
        <v>2485.8000000000002</v>
      </c>
    </row>
    <row r="337" spans="1:33" s="98" customFormat="1">
      <c r="A337" s="11" t="s">
        <v>128</v>
      </c>
      <c r="B337" s="13">
        <v>34500</v>
      </c>
      <c r="C337" s="13">
        <v>41300</v>
      </c>
      <c r="D337" s="7" t="s">
        <v>143</v>
      </c>
      <c r="F337" s="99">
        <v>0</v>
      </c>
      <c r="G337" s="99">
        <v>-20742.14</v>
      </c>
      <c r="H337" s="100"/>
      <c r="I337" s="27">
        <v>0</v>
      </c>
      <c r="J337" s="27">
        <v>0</v>
      </c>
      <c r="K337" s="27">
        <f t="shared" si="42"/>
        <v>0</v>
      </c>
      <c r="L337" s="28"/>
      <c r="M337" s="27">
        <v>0</v>
      </c>
      <c r="N337" s="27">
        <v>0</v>
      </c>
      <c r="O337" s="27">
        <f t="shared" si="41"/>
        <v>0</v>
      </c>
      <c r="P337" s="45"/>
      <c r="Q337" s="27">
        <v>0</v>
      </c>
      <c r="R337" s="45">
        <v>0</v>
      </c>
      <c r="S337" s="45">
        <f t="shared" si="43"/>
        <v>-20742.14</v>
      </c>
      <c r="T337" s="45"/>
      <c r="U337" s="27">
        <v>0</v>
      </c>
      <c r="V337" s="45">
        <v>0</v>
      </c>
      <c r="W337" s="45">
        <f t="shared" si="44"/>
        <v>-20742.14</v>
      </c>
      <c r="X337" s="100"/>
      <c r="Y337" s="45">
        <v>0</v>
      </c>
      <c r="Z337" s="45"/>
      <c r="AA337" s="27">
        <v>88510.337219450448</v>
      </c>
      <c r="AB337" s="45"/>
      <c r="AC337" s="45"/>
      <c r="AD337" s="100"/>
      <c r="AE337" s="27">
        <f t="shared" si="39"/>
        <v>67768.197219450449</v>
      </c>
      <c r="AF337" s="100"/>
      <c r="AG337" s="27">
        <f t="shared" si="40"/>
        <v>-20742.14</v>
      </c>
    </row>
    <row r="338" spans="1:33" s="98" customFormat="1">
      <c r="A338" s="11" t="s">
        <v>128</v>
      </c>
      <c r="B338" s="13">
        <v>34600</v>
      </c>
      <c r="C338" s="13">
        <v>41300</v>
      </c>
      <c r="D338" s="7" t="s">
        <v>143</v>
      </c>
      <c r="F338" s="99">
        <v>0</v>
      </c>
      <c r="G338" s="99">
        <v>365897.08</v>
      </c>
      <c r="H338" s="100"/>
      <c r="I338" s="27">
        <v>0</v>
      </c>
      <c r="J338" s="27">
        <v>0</v>
      </c>
      <c r="K338" s="27">
        <f t="shared" si="42"/>
        <v>0</v>
      </c>
      <c r="L338" s="28"/>
      <c r="M338" s="27">
        <v>0</v>
      </c>
      <c r="N338" s="27">
        <v>0</v>
      </c>
      <c r="O338" s="27">
        <f t="shared" si="41"/>
        <v>0</v>
      </c>
      <c r="P338" s="45"/>
      <c r="Q338" s="27">
        <v>0</v>
      </c>
      <c r="R338" s="45">
        <v>0</v>
      </c>
      <c r="S338" s="45">
        <f t="shared" si="43"/>
        <v>365897.08</v>
      </c>
      <c r="T338" s="45"/>
      <c r="U338" s="27">
        <v>0</v>
      </c>
      <c r="V338" s="45">
        <v>0</v>
      </c>
      <c r="W338" s="45">
        <f t="shared" si="44"/>
        <v>365897.08</v>
      </c>
      <c r="X338" s="100"/>
      <c r="Y338" s="45">
        <v>0</v>
      </c>
      <c r="Z338" s="45"/>
      <c r="AA338" s="27">
        <v>3897.8326098262946</v>
      </c>
      <c r="AB338" s="45"/>
      <c r="AC338" s="45"/>
      <c r="AD338" s="100"/>
      <c r="AE338" s="27">
        <f t="shared" si="39"/>
        <v>369794.91260982631</v>
      </c>
      <c r="AF338" s="100"/>
      <c r="AG338" s="27">
        <f t="shared" si="40"/>
        <v>365897.08</v>
      </c>
    </row>
    <row r="339" spans="1:33" s="98" customFormat="1">
      <c r="A339" s="11" t="s">
        <v>128</v>
      </c>
      <c r="B339" s="13">
        <v>34100</v>
      </c>
      <c r="C339" s="13">
        <v>41345</v>
      </c>
      <c r="D339" s="7" t="s">
        <v>144</v>
      </c>
      <c r="F339" s="99">
        <v>0</v>
      </c>
      <c r="G339" s="99">
        <v>0</v>
      </c>
      <c r="H339" s="100"/>
      <c r="I339" s="27">
        <v>0</v>
      </c>
      <c r="J339" s="27">
        <v>0</v>
      </c>
      <c r="K339" s="27">
        <f t="shared" si="42"/>
        <v>0</v>
      </c>
      <c r="L339" s="28"/>
      <c r="M339" s="27">
        <v>0</v>
      </c>
      <c r="N339" s="27">
        <v>0</v>
      </c>
      <c r="O339" s="27">
        <f t="shared" si="41"/>
        <v>0</v>
      </c>
      <c r="P339" s="45"/>
      <c r="Q339" s="27">
        <v>0</v>
      </c>
      <c r="R339" s="45">
        <v>0</v>
      </c>
      <c r="S339" s="45">
        <f t="shared" si="43"/>
        <v>0</v>
      </c>
      <c r="T339" s="45"/>
      <c r="U339" s="27">
        <v>0</v>
      </c>
      <c r="V339" s="45">
        <v>0</v>
      </c>
      <c r="W339" s="45">
        <f t="shared" si="44"/>
        <v>0</v>
      </c>
      <c r="X339" s="100"/>
      <c r="Y339" s="45">
        <v>0</v>
      </c>
      <c r="Z339" s="45"/>
      <c r="AA339" s="27">
        <v>0</v>
      </c>
      <c r="AB339" s="45"/>
      <c r="AC339" s="45"/>
      <c r="AD339" s="100"/>
      <c r="AE339" s="27">
        <f t="shared" si="39"/>
        <v>0</v>
      </c>
      <c r="AF339" s="100"/>
      <c r="AG339" s="27">
        <f t="shared" si="40"/>
        <v>0</v>
      </c>
    </row>
    <row r="340" spans="1:33" s="98" customFormat="1">
      <c r="A340" s="11" t="s">
        <v>128</v>
      </c>
      <c r="B340" s="13">
        <v>34100</v>
      </c>
      <c r="C340" s="13">
        <v>41445</v>
      </c>
      <c r="D340" s="7" t="s">
        <v>145</v>
      </c>
      <c r="F340" s="99">
        <v>0</v>
      </c>
      <c r="G340" s="99">
        <v>0</v>
      </c>
      <c r="H340" s="100"/>
      <c r="I340" s="27">
        <v>0</v>
      </c>
      <c r="J340" s="27">
        <v>0</v>
      </c>
      <c r="K340" s="27">
        <f t="shared" si="42"/>
        <v>0</v>
      </c>
      <c r="L340" s="28"/>
      <c r="M340" s="27">
        <v>0</v>
      </c>
      <c r="N340" s="27">
        <v>0</v>
      </c>
      <c r="O340" s="27">
        <f t="shared" si="41"/>
        <v>0</v>
      </c>
      <c r="P340" s="45"/>
      <c r="Q340" s="27">
        <v>0</v>
      </c>
      <c r="R340" s="45">
        <v>0</v>
      </c>
      <c r="S340" s="45">
        <f t="shared" si="43"/>
        <v>0</v>
      </c>
      <c r="T340" s="45"/>
      <c r="U340" s="27">
        <v>0</v>
      </c>
      <c r="V340" s="45">
        <v>0</v>
      </c>
      <c r="W340" s="45">
        <f t="shared" si="44"/>
        <v>0</v>
      </c>
      <c r="X340" s="100"/>
      <c r="Y340" s="45">
        <v>0</v>
      </c>
      <c r="Z340" s="45"/>
      <c r="AA340" s="27">
        <v>0</v>
      </c>
      <c r="AB340" s="45"/>
      <c r="AC340" s="45"/>
      <c r="AD340" s="100"/>
      <c r="AE340" s="27">
        <f t="shared" si="39"/>
        <v>0</v>
      </c>
      <c r="AF340" s="100"/>
      <c r="AG340" s="27">
        <f t="shared" si="40"/>
        <v>0</v>
      </c>
    </row>
    <row r="341" spans="1:33" s="98" customFormat="1">
      <c r="A341" s="11" t="s">
        <v>128</v>
      </c>
      <c r="B341" s="13">
        <v>34100</v>
      </c>
      <c r="C341" s="13">
        <v>41545</v>
      </c>
      <c r="D341" s="7" t="s">
        <v>146</v>
      </c>
      <c r="F341" s="99">
        <v>0</v>
      </c>
      <c r="G341" s="99">
        <v>0</v>
      </c>
      <c r="H341" s="100"/>
      <c r="I341" s="27">
        <v>0</v>
      </c>
      <c r="J341" s="27">
        <v>0</v>
      </c>
      <c r="K341" s="27">
        <f t="shared" si="42"/>
        <v>0</v>
      </c>
      <c r="L341" s="28"/>
      <c r="M341" s="27">
        <v>0</v>
      </c>
      <c r="N341" s="27">
        <v>0</v>
      </c>
      <c r="O341" s="27">
        <f t="shared" si="41"/>
        <v>0</v>
      </c>
      <c r="P341" s="45"/>
      <c r="Q341" s="27">
        <v>0</v>
      </c>
      <c r="R341" s="45">
        <v>0</v>
      </c>
      <c r="S341" s="45">
        <f t="shared" si="43"/>
        <v>0</v>
      </c>
      <c r="T341" s="45"/>
      <c r="U341" s="27">
        <v>0</v>
      </c>
      <c r="V341" s="45">
        <v>0</v>
      </c>
      <c r="W341" s="45">
        <f t="shared" si="44"/>
        <v>0</v>
      </c>
      <c r="X341" s="100"/>
      <c r="Y341" s="45">
        <v>0</v>
      </c>
      <c r="Z341" s="45"/>
      <c r="AA341" s="27">
        <v>0</v>
      </c>
      <c r="AB341" s="45"/>
      <c r="AC341" s="45"/>
      <c r="AD341" s="100"/>
      <c r="AE341" s="27">
        <f t="shared" si="39"/>
        <v>0</v>
      </c>
      <c r="AF341" s="100"/>
      <c r="AG341" s="27">
        <f t="shared" si="40"/>
        <v>0</v>
      </c>
    </row>
    <row r="342" spans="1:33" s="98" customFormat="1">
      <c r="A342" s="11" t="s">
        <v>128</v>
      </c>
      <c r="B342" s="13">
        <v>31100</v>
      </c>
      <c r="C342" s="13">
        <v>99999</v>
      </c>
      <c r="D342" s="7" t="s">
        <v>147</v>
      </c>
      <c r="F342" s="99">
        <v>15484.12</v>
      </c>
      <c r="G342" s="99">
        <v>0</v>
      </c>
      <c r="H342" s="100"/>
      <c r="I342" s="27">
        <v>0</v>
      </c>
      <c r="J342" s="27">
        <v>0</v>
      </c>
      <c r="K342" s="27">
        <f t="shared" si="42"/>
        <v>15484.12</v>
      </c>
      <c r="L342" s="28"/>
      <c r="M342" s="27">
        <v>0</v>
      </c>
      <c r="N342" s="27">
        <v>0</v>
      </c>
      <c r="O342" s="27">
        <f t="shared" si="41"/>
        <v>15484.12</v>
      </c>
      <c r="P342" s="45"/>
      <c r="Q342" s="27">
        <v>0</v>
      </c>
      <c r="R342" s="45">
        <v>0</v>
      </c>
      <c r="S342" s="45">
        <f t="shared" si="43"/>
        <v>0</v>
      </c>
      <c r="T342" s="45"/>
      <c r="U342" s="27">
        <v>0</v>
      </c>
      <c r="V342" s="45">
        <v>0</v>
      </c>
      <c r="W342" s="45">
        <f t="shared" si="44"/>
        <v>0</v>
      </c>
      <c r="X342" s="100"/>
      <c r="Y342" s="45">
        <v>0</v>
      </c>
      <c r="Z342" s="45"/>
      <c r="AA342" s="27">
        <v>0</v>
      </c>
      <c r="AB342" s="45"/>
      <c r="AC342" s="45"/>
      <c r="AD342" s="100"/>
      <c r="AE342" s="27">
        <f t="shared" si="39"/>
        <v>0</v>
      </c>
      <c r="AF342" s="100"/>
      <c r="AG342" s="27">
        <f t="shared" si="40"/>
        <v>0</v>
      </c>
    </row>
    <row r="343" spans="1:33" s="98" customFormat="1">
      <c r="A343" s="11" t="s">
        <v>128</v>
      </c>
      <c r="B343" s="13">
        <v>31600</v>
      </c>
      <c r="C343" s="13">
        <v>99999</v>
      </c>
      <c r="D343" s="7" t="s">
        <v>147</v>
      </c>
      <c r="F343" s="99">
        <v>-709087.48</v>
      </c>
      <c r="G343" s="99">
        <v>1064604.47</v>
      </c>
      <c r="H343" s="100"/>
      <c r="I343" s="27">
        <v>0</v>
      </c>
      <c r="J343" s="27">
        <v>0</v>
      </c>
      <c r="K343" s="27">
        <f t="shared" si="42"/>
        <v>-709087.48</v>
      </c>
      <c r="L343" s="28"/>
      <c r="M343" s="27">
        <v>0</v>
      </c>
      <c r="N343" s="27">
        <v>0</v>
      </c>
      <c r="O343" s="27">
        <f t="shared" si="41"/>
        <v>-709087.48</v>
      </c>
      <c r="P343" s="45"/>
      <c r="Q343" s="27">
        <v>0</v>
      </c>
      <c r="R343" s="45">
        <v>0</v>
      </c>
      <c r="S343" s="45">
        <f t="shared" si="43"/>
        <v>1064604.47</v>
      </c>
      <c r="T343" s="45"/>
      <c r="U343" s="27">
        <v>0</v>
      </c>
      <c r="V343" s="45">
        <v>0</v>
      </c>
      <c r="W343" s="45">
        <f t="shared" si="44"/>
        <v>1064604.47</v>
      </c>
      <c r="X343" s="100"/>
      <c r="Y343" s="45">
        <v>0</v>
      </c>
      <c r="Z343" s="45"/>
      <c r="AA343" s="27">
        <v>0</v>
      </c>
      <c r="AB343" s="45"/>
      <c r="AC343" s="45"/>
      <c r="AD343" s="100"/>
      <c r="AE343" s="27">
        <f t="shared" si="39"/>
        <v>1064604.47</v>
      </c>
      <c r="AF343" s="100"/>
      <c r="AG343" s="27">
        <f t="shared" si="40"/>
        <v>1064604.47</v>
      </c>
    </row>
    <row r="344" spans="1:33" s="98" customFormat="1">
      <c r="A344" s="11" t="s">
        <v>128</v>
      </c>
      <c r="B344" s="13">
        <v>34200</v>
      </c>
      <c r="C344" s="13">
        <v>99999</v>
      </c>
      <c r="D344" s="7" t="s">
        <v>147</v>
      </c>
      <c r="F344" s="99">
        <v>0</v>
      </c>
      <c r="G344" s="99">
        <v>0</v>
      </c>
      <c r="H344" s="100"/>
      <c r="I344" s="27">
        <v>0</v>
      </c>
      <c r="J344" s="27">
        <v>0</v>
      </c>
      <c r="K344" s="27">
        <f t="shared" si="42"/>
        <v>0</v>
      </c>
      <c r="L344" s="28"/>
      <c r="M344" s="27">
        <v>0</v>
      </c>
      <c r="N344" s="27">
        <v>0</v>
      </c>
      <c r="O344" s="27">
        <f>SUM(K344,M344:N344)</f>
        <v>0</v>
      </c>
      <c r="P344" s="45"/>
      <c r="Q344" s="27">
        <v>0</v>
      </c>
      <c r="R344" s="45">
        <v>0</v>
      </c>
      <c r="S344" s="45">
        <f t="shared" si="43"/>
        <v>0</v>
      </c>
      <c r="T344" s="45"/>
      <c r="U344" s="27">
        <v>0</v>
      </c>
      <c r="V344" s="45">
        <v>0</v>
      </c>
      <c r="W344" s="45">
        <f t="shared" si="44"/>
        <v>0</v>
      </c>
      <c r="X344" s="100"/>
      <c r="Y344" s="45">
        <v>0</v>
      </c>
      <c r="Z344" s="45"/>
      <c r="AA344" s="27">
        <v>-17505.599431430015</v>
      </c>
      <c r="AB344" s="45"/>
      <c r="AC344" s="45"/>
      <c r="AD344" s="100"/>
      <c r="AE344" s="27">
        <f t="shared" si="39"/>
        <v>-17505.599431430015</v>
      </c>
      <c r="AF344" s="100"/>
      <c r="AG344" s="27">
        <f t="shared" si="40"/>
        <v>0</v>
      </c>
    </row>
    <row r="345" spans="1:33" s="98" customFormat="1">
      <c r="A345" s="11" t="s">
        <v>128</v>
      </c>
      <c r="B345" s="13">
        <v>34600</v>
      </c>
      <c r="C345" s="13">
        <v>99999</v>
      </c>
      <c r="D345" s="7" t="s">
        <v>147</v>
      </c>
      <c r="F345" s="99">
        <v>666019.75</v>
      </c>
      <c r="G345" s="99">
        <v>406031.51000000007</v>
      </c>
      <c r="H345" s="100"/>
      <c r="I345" s="27">
        <v>0</v>
      </c>
      <c r="J345" s="27">
        <v>0</v>
      </c>
      <c r="K345" s="27">
        <f t="shared" si="42"/>
        <v>666019.75</v>
      </c>
      <c r="L345" s="28"/>
      <c r="M345" s="27">
        <v>0</v>
      </c>
      <c r="N345" s="27">
        <v>0</v>
      </c>
      <c r="O345" s="27">
        <f t="shared" si="41"/>
        <v>666019.75</v>
      </c>
      <c r="P345" s="45"/>
      <c r="Q345" s="27">
        <v>0</v>
      </c>
      <c r="R345" s="45">
        <v>0</v>
      </c>
      <c r="S345" s="45">
        <f t="shared" si="43"/>
        <v>406031.51</v>
      </c>
      <c r="T345" s="45"/>
      <c r="U345" s="27">
        <v>0</v>
      </c>
      <c r="V345" s="45">
        <v>0</v>
      </c>
      <c r="W345" s="45">
        <f t="shared" si="44"/>
        <v>406031.51</v>
      </c>
      <c r="X345" s="100"/>
      <c r="Y345" s="45">
        <v>0</v>
      </c>
      <c r="Z345" s="45"/>
      <c r="AA345" s="27">
        <v>58515.819326056597</v>
      </c>
      <c r="AB345" s="45"/>
      <c r="AC345" s="45"/>
      <c r="AD345" s="100"/>
      <c r="AE345" s="27">
        <f t="shared" si="39"/>
        <v>464547.32932605658</v>
      </c>
      <c r="AF345" s="100"/>
      <c r="AG345" s="27">
        <f t="shared" si="40"/>
        <v>406031.51</v>
      </c>
    </row>
    <row r="346" spans="1:33" s="98" customFormat="1">
      <c r="A346" s="11" t="s">
        <v>128</v>
      </c>
      <c r="B346" s="13">
        <v>31701</v>
      </c>
      <c r="C346" s="50" t="s">
        <v>64</v>
      </c>
      <c r="D346" s="7" t="s">
        <v>148</v>
      </c>
      <c r="F346" s="99">
        <v>1048789.2</v>
      </c>
      <c r="G346" s="99">
        <v>8351700.8100000005</v>
      </c>
      <c r="H346" s="100"/>
      <c r="I346" s="27">
        <v>0</v>
      </c>
      <c r="J346" s="27">
        <v>0</v>
      </c>
      <c r="K346" s="27">
        <f t="shared" si="42"/>
        <v>1048789.2</v>
      </c>
      <c r="L346" s="28"/>
      <c r="M346" s="27">
        <v>0</v>
      </c>
      <c r="N346" s="27">
        <v>0</v>
      </c>
      <c r="O346" s="27">
        <f t="shared" ref="O346:O353" si="45">SUM(K346,M346:N346)</f>
        <v>1048789.2</v>
      </c>
      <c r="P346" s="45"/>
      <c r="Q346" s="27">
        <v>0</v>
      </c>
      <c r="R346" s="45">
        <v>0</v>
      </c>
      <c r="S346" s="45">
        <f t="shared" si="43"/>
        <v>8351700.8099999996</v>
      </c>
      <c r="T346" s="45"/>
      <c r="U346" s="27">
        <v>0</v>
      </c>
      <c r="V346" s="45">
        <v>0</v>
      </c>
      <c r="W346" s="45">
        <f t="shared" si="44"/>
        <v>8351700.8099999996</v>
      </c>
      <c r="X346" s="100"/>
      <c r="Y346" s="45">
        <v>0</v>
      </c>
      <c r="Z346" s="45"/>
      <c r="AA346" s="27">
        <v>0</v>
      </c>
      <c r="AB346" s="45"/>
      <c r="AC346" s="45"/>
      <c r="AD346" s="100"/>
      <c r="AE346" s="27">
        <f t="shared" si="39"/>
        <v>8351700.8099999996</v>
      </c>
      <c r="AF346" s="100"/>
      <c r="AG346" s="27">
        <f t="shared" si="40"/>
        <v>8351700.8099999996</v>
      </c>
    </row>
    <row r="347" spans="1:33" s="98" customFormat="1">
      <c r="A347" s="11" t="s">
        <v>128</v>
      </c>
      <c r="B347" s="13">
        <v>31702</v>
      </c>
      <c r="C347" s="50" t="s">
        <v>64</v>
      </c>
      <c r="D347" s="7" t="s">
        <v>149</v>
      </c>
      <c r="F347" s="99">
        <v>25397736.120000001</v>
      </c>
      <c r="G347" s="99">
        <v>0</v>
      </c>
      <c r="H347" s="100"/>
      <c r="I347" s="27">
        <v>0</v>
      </c>
      <c r="J347" s="27">
        <v>0</v>
      </c>
      <c r="K347" s="27">
        <f t="shared" si="42"/>
        <v>25397736.120000001</v>
      </c>
      <c r="L347" s="28"/>
      <c r="M347" s="27">
        <v>0</v>
      </c>
      <c r="N347" s="27">
        <v>0</v>
      </c>
      <c r="O347" s="27">
        <f t="shared" si="45"/>
        <v>25397736.120000001</v>
      </c>
      <c r="P347" s="45"/>
      <c r="Q347" s="27">
        <v>0</v>
      </c>
      <c r="R347" s="45">
        <v>0</v>
      </c>
      <c r="S347" s="45">
        <f t="shared" si="43"/>
        <v>0</v>
      </c>
      <c r="T347" s="45"/>
      <c r="U347" s="27">
        <v>0</v>
      </c>
      <c r="V347" s="45">
        <v>0</v>
      </c>
      <c r="W347" s="45">
        <f t="shared" si="44"/>
        <v>0</v>
      </c>
      <c r="X347" s="100"/>
      <c r="Y347" s="45">
        <v>0</v>
      </c>
      <c r="Z347" s="45"/>
      <c r="AA347" s="27">
        <v>0</v>
      </c>
      <c r="AB347" s="45"/>
      <c r="AC347" s="45"/>
      <c r="AD347" s="100"/>
      <c r="AE347" s="27">
        <f t="shared" si="39"/>
        <v>0</v>
      </c>
      <c r="AF347" s="100"/>
      <c r="AG347" s="27">
        <f t="shared" si="40"/>
        <v>0</v>
      </c>
    </row>
    <row r="348" spans="1:33" s="98" customFormat="1">
      <c r="A348" s="11" t="s">
        <v>128</v>
      </c>
      <c r="B348" s="13">
        <v>32100</v>
      </c>
      <c r="C348" s="50" t="s">
        <v>64</v>
      </c>
      <c r="D348" s="7" t="s">
        <v>68</v>
      </c>
      <c r="F348" s="99">
        <v>0</v>
      </c>
      <c r="G348" s="99">
        <v>61583591.949999996</v>
      </c>
      <c r="H348" s="100"/>
      <c r="I348" s="27">
        <v>0</v>
      </c>
      <c r="J348" s="27">
        <v>0</v>
      </c>
      <c r="K348" s="27">
        <f t="shared" si="42"/>
        <v>0</v>
      </c>
      <c r="L348" s="28"/>
      <c r="M348" s="27">
        <v>0</v>
      </c>
      <c r="N348" s="27">
        <v>0</v>
      </c>
      <c r="O348" s="27">
        <f t="shared" si="45"/>
        <v>0</v>
      </c>
      <c r="P348" s="45"/>
      <c r="Q348" s="27">
        <v>0</v>
      </c>
      <c r="R348" s="45">
        <v>0</v>
      </c>
      <c r="S348" s="45">
        <f t="shared" si="43"/>
        <v>61583591.950000003</v>
      </c>
      <c r="T348" s="45"/>
      <c r="U348" s="27">
        <v>0</v>
      </c>
      <c r="V348" s="45">
        <v>0</v>
      </c>
      <c r="W348" s="45">
        <f t="shared" si="44"/>
        <v>61583591.950000003</v>
      </c>
      <c r="X348" s="100"/>
      <c r="Y348" s="45">
        <v>0</v>
      </c>
      <c r="Z348" s="45"/>
      <c r="AA348" s="27">
        <v>0</v>
      </c>
      <c r="AB348" s="45"/>
      <c r="AC348" s="45"/>
      <c r="AD348" s="100"/>
      <c r="AE348" s="27">
        <f t="shared" si="39"/>
        <v>61583591.950000003</v>
      </c>
      <c r="AF348" s="100"/>
      <c r="AG348" s="27">
        <f t="shared" si="40"/>
        <v>61583591.950000003</v>
      </c>
    </row>
    <row r="349" spans="1:33" s="98" customFormat="1">
      <c r="A349" s="11" t="s">
        <v>128</v>
      </c>
      <c r="B349" s="13">
        <v>32200</v>
      </c>
      <c r="C349" s="50" t="s">
        <v>64</v>
      </c>
      <c r="D349" s="7" t="s">
        <v>150</v>
      </c>
      <c r="F349" s="99">
        <v>0</v>
      </c>
      <c r="G349" s="99">
        <v>-4500</v>
      </c>
      <c r="H349" s="100"/>
      <c r="I349" s="27">
        <v>0</v>
      </c>
      <c r="J349" s="27">
        <v>0</v>
      </c>
      <c r="K349" s="27">
        <f t="shared" ref="K349:K353" si="46">SUM(F349,I349:J349)</f>
        <v>0</v>
      </c>
      <c r="L349" s="28"/>
      <c r="M349" s="27">
        <v>0</v>
      </c>
      <c r="N349" s="27">
        <v>0</v>
      </c>
      <c r="O349" s="27">
        <f t="shared" si="45"/>
        <v>0</v>
      </c>
      <c r="P349" s="45"/>
      <c r="Q349" s="27">
        <v>0</v>
      </c>
      <c r="R349" s="45">
        <v>0</v>
      </c>
      <c r="S349" s="45">
        <f t="shared" ref="S349:S353" si="47">ROUND(G349+SUM(J349,Q349,R349),2)</f>
        <v>-4500</v>
      </c>
      <c r="T349" s="45"/>
      <c r="U349" s="27">
        <v>0</v>
      </c>
      <c r="V349" s="45">
        <v>0</v>
      </c>
      <c r="W349" s="45">
        <f t="shared" ref="W349:W353" si="48">ROUND(S349+SUM(N349,U349,V349),2)</f>
        <v>-4500</v>
      </c>
      <c r="X349" s="100"/>
      <c r="Y349" s="45">
        <v>0</v>
      </c>
      <c r="Z349" s="45"/>
      <c r="AA349" s="27">
        <v>0</v>
      </c>
      <c r="AB349" s="45"/>
      <c r="AC349" s="45"/>
      <c r="AD349" s="100"/>
      <c r="AE349" s="27">
        <f t="shared" ref="AE349:AE353" si="49">W349+Y349+Z349+AA349+AB349+AC349</f>
        <v>-4500</v>
      </c>
      <c r="AF349" s="100"/>
      <c r="AG349" s="27">
        <f t="shared" ref="AG349:AG353" si="50">W349+Y349+Z349+AC349</f>
        <v>-4500</v>
      </c>
    </row>
    <row r="350" spans="1:33" s="98" customFormat="1">
      <c r="A350" s="11" t="s">
        <v>128</v>
      </c>
      <c r="B350" s="13">
        <v>32300</v>
      </c>
      <c r="C350" s="50" t="s">
        <v>64</v>
      </c>
      <c r="D350" s="7" t="s">
        <v>151</v>
      </c>
      <c r="F350" s="99">
        <v>0</v>
      </c>
      <c r="G350" s="99">
        <v>-14776.67</v>
      </c>
      <c r="H350" s="100"/>
      <c r="I350" s="27">
        <v>0</v>
      </c>
      <c r="J350" s="27">
        <v>0</v>
      </c>
      <c r="K350" s="27">
        <f t="shared" si="46"/>
        <v>0</v>
      </c>
      <c r="L350" s="28"/>
      <c r="M350" s="27">
        <v>0</v>
      </c>
      <c r="N350" s="27">
        <v>0</v>
      </c>
      <c r="O350" s="27">
        <f t="shared" si="45"/>
        <v>0</v>
      </c>
      <c r="P350" s="45"/>
      <c r="Q350" s="27">
        <v>0</v>
      </c>
      <c r="R350" s="45">
        <v>0</v>
      </c>
      <c r="S350" s="45">
        <f t="shared" si="47"/>
        <v>-14776.67</v>
      </c>
      <c r="T350" s="45"/>
      <c r="U350" s="27">
        <v>0</v>
      </c>
      <c r="V350" s="45">
        <v>0</v>
      </c>
      <c r="W350" s="45">
        <f t="shared" si="48"/>
        <v>-14776.67</v>
      </c>
      <c r="X350" s="100"/>
      <c r="Y350" s="45">
        <v>0</v>
      </c>
      <c r="Z350" s="45"/>
      <c r="AA350" s="27">
        <v>0</v>
      </c>
      <c r="AB350" s="45"/>
      <c r="AC350" s="45"/>
      <c r="AD350" s="100"/>
      <c r="AE350" s="27">
        <f t="shared" si="49"/>
        <v>-14776.67</v>
      </c>
      <c r="AF350" s="100"/>
      <c r="AG350" s="27">
        <f t="shared" si="50"/>
        <v>-14776.67</v>
      </c>
    </row>
    <row r="351" spans="1:33" s="98" customFormat="1">
      <c r="A351" s="11" t="s">
        <v>128</v>
      </c>
      <c r="B351" s="13">
        <v>34766</v>
      </c>
      <c r="C351" s="50" t="s">
        <v>64</v>
      </c>
      <c r="D351" s="7" t="s">
        <v>152</v>
      </c>
      <c r="F351" s="99">
        <v>40240697.600000001</v>
      </c>
      <c r="G351" s="99">
        <v>1926499.28</v>
      </c>
      <c r="H351" s="100"/>
      <c r="I351" s="27">
        <v>0</v>
      </c>
      <c r="J351" s="27">
        <v>0</v>
      </c>
      <c r="K351" s="27">
        <f t="shared" si="46"/>
        <v>40240697.600000001</v>
      </c>
      <c r="L351" s="28"/>
      <c r="M351" s="27">
        <v>0</v>
      </c>
      <c r="N351" s="27">
        <v>0</v>
      </c>
      <c r="O351" s="27">
        <f t="shared" si="45"/>
        <v>40240697.600000001</v>
      </c>
      <c r="P351" s="45"/>
      <c r="Q351" s="27">
        <v>0</v>
      </c>
      <c r="R351" s="45">
        <v>0</v>
      </c>
      <c r="S351" s="45">
        <f t="shared" si="47"/>
        <v>1926499.28</v>
      </c>
      <c r="T351" s="45"/>
      <c r="U351" s="27">
        <v>0</v>
      </c>
      <c r="V351" s="45">
        <v>0</v>
      </c>
      <c r="W351" s="45">
        <f t="shared" si="48"/>
        <v>1926499.28</v>
      </c>
      <c r="X351" s="100"/>
      <c r="Y351" s="45">
        <v>0</v>
      </c>
      <c r="Z351" s="45"/>
      <c r="AA351" s="27">
        <v>0</v>
      </c>
      <c r="AB351" s="45"/>
      <c r="AC351" s="45"/>
      <c r="AD351" s="100"/>
      <c r="AE351" s="27">
        <f t="shared" si="49"/>
        <v>1926499.28</v>
      </c>
      <c r="AF351" s="100"/>
      <c r="AG351" s="27">
        <f t="shared" si="50"/>
        <v>1926499.28</v>
      </c>
    </row>
    <row r="352" spans="1:33" s="98" customFormat="1">
      <c r="A352" s="11" t="s">
        <v>128</v>
      </c>
      <c r="B352" s="13">
        <v>37001</v>
      </c>
      <c r="C352" s="50" t="s">
        <v>64</v>
      </c>
      <c r="D352" s="7" t="s">
        <v>153</v>
      </c>
      <c r="F352" s="99">
        <v>0</v>
      </c>
      <c r="G352" s="99">
        <v>0</v>
      </c>
      <c r="H352" s="100"/>
      <c r="I352" s="27">
        <v>0</v>
      </c>
      <c r="J352" s="27">
        <v>0</v>
      </c>
      <c r="K352" s="27">
        <f t="shared" si="46"/>
        <v>0</v>
      </c>
      <c r="L352" s="28"/>
      <c r="M352" s="27">
        <v>0</v>
      </c>
      <c r="N352" s="27">
        <v>0</v>
      </c>
      <c r="O352" s="27">
        <f>SUM(K352,M352:N352)</f>
        <v>0</v>
      </c>
      <c r="P352" s="45"/>
      <c r="Q352" s="27">
        <v>0</v>
      </c>
      <c r="R352" s="45">
        <v>0</v>
      </c>
      <c r="S352" s="45">
        <f t="shared" si="47"/>
        <v>0</v>
      </c>
      <c r="T352" s="45"/>
      <c r="U352" s="27">
        <v>0</v>
      </c>
      <c r="V352" s="45">
        <v>0</v>
      </c>
      <c r="W352" s="45">
        <f t="shared" si="48"/>
        <v>0</v>
      </c>
      <c r="X352" s="100"/>
      <c r="Y352" s="45">
        <v>0</v>
      </c>
      <c r="Z352" s="45"/>
      <c r="AA352" s="27">
        <v>-28920084.322541922</v>
      </c>
      <c r="AB352" s="45"/>
      <c r="AC352" s="45"/>
      <c r="AD352" s="100"/>
      <c r="AE352" s="27">
        <f t="shared" si="49"/>
        <v>-28920084.322541922</v>
      </c>
      <c r="AF352" s="100"/>
      <c r="AG352" s="27">
        <f t="shared" si="50"/>
        <v>0</v>
      </c>
    </row>
    <row r="353" spans="1:33" s="98" customFormat="1">
      <c r="A353" s="11" t="s">
        <v>128</v>
      </c>
      <c r="B353" s="13">
        <v>39901</v>
      </c>
      <c r="C353" s="50" t="s">
        <v>64</v>
      </c>
      <c r="D353" s="7" t="s">
        <v>154</v>
      </c>
      <c r="F353" s="99">
        <v>1974238.02</v>
      </c>
      <c r="G353" s="99">
        <v>1417909.8</v>
      </c>
      <c r="H353" s="100"/>
      <c r="I353" s="27">
        <v>0</v>
      </c>
      <c r="J353" s="27">
        <v>0</v>
      </c>
      <c r="K353" s="27">
        <f t="shared" si="46"/>
        <v>1974238.02</v>
      </c>
      <c r="L353" s="28"/>
      <c r="M353" s="27">
        <v>0</v>
      </c>
      <c r="N353" s="27">
        <v>0</v>
      </c>
      <c r="O353" s="27">
        <f t="shared" si="45"/>
        <v>1974238.02</v>
      </c>
      <c r="P353" s="45"/>
      <c r="Q353" s="27">
        <v>0</v>
      </c>
      <c r="R353" s="45">
        <v>0</v>
      </c>
      <c r="S353" s="45">
        <f t="shared" si="47"/>
        <v>1417909.8</v>
      </c>
      <c r="T353" s="45"/>
      <c r="U353" s="27">
        <v>0</v>
      </c>
      <c r="V353" s="45">
        <v>0</v>
      </c>
      <c r="W353" s="45">
        <f t="shared" si="48"/>
        <v>1417909.8</v>
      </c>
      <c r="X353" s="100"/>
      <c r="Y353" s="45">
        <v>0</v>
      </c>
      <c r="Z353" s="45"/>
      <c r="AA353" s="27">
        <v>0</v>
      </c>
      <c r="AB353" s="45"/>
      <c r="AC353" s="45"/>
      <c r="AD353" s="100"/>
      <c r="AE353" s="27">
        <f t="shared" si="49"/>
        <v>1417909.8</v>
      </c>
      <c r="AF353" s="100"/>
      <c r="AG353" s="27">
        <f t="shared" si="50"/>
        <v>1417909.8</v>
      </c>
    </row>
    <row r="354" spans="1:33">
      <c r="B354" s="4"/>
      <c r="C354" s="4"/>
      <c r="O354" s="43"/>
      <c r="P354" s="44"/>
      <c r="T354" s="44"/>
      <c r="U354" s="43"/>
      <c r="V354" s="43"/>
      <c r="W354" s="43"/>
      <c r="AE354" s="43"/>
      <c r="AG354" s="43"/>
    </row>
    <row r="378" spans="3:3" ht="15">
      <c r="C378"/>
    </row>
    <row r="379" spans="3:3" ht="15">
      <c r="C379"/>
    </row>
    <row r="380" spans="3:3" ht="15">
      <c r="C380"/>
    </row>
    <row r="381" spans="3:3" ht="15">
      <c r="C381"/>
    </row>
    <row r="382" spans="3:3" ht="15">
      <c r="C382"/>
    </row>
    <row r="383" spans="3:3" ht="15">
      <c r="C383"/>
    </row>
    <row r="384" spans="3:3" ht="15">
      <c r="C384"/>
    </row>
    <row r="385" spans="3:3" ht="15">
      <c r="C385"/>
    </row>
    <row r="386" spans="3:3" ht="15">
      <c r="C386"/>
    </row>
    <row r="387" spans="3:3" ht="15">
      <c r="C387"/>
    </row>
    <row r="388" spans="3:3" ht="15">
      <c r="C388"/>
    </row>
    <row r="389" spans="3:3" ht="15">
      <c r="C389"/>
    </row>
    <row r="390" spans="3:3" ht="15">
      <c r="C390"/>
    </row>
    <row r="391" spans="3:3" ht="15">
      <c r="C391"/>
    </row>
    <row r="392" spans="3:3" ht="15">
      <c r="C392"/>
    </row>
    <row r="393" spans="3:3" ht="15">
      <c r="C393"/>
    </row>
    <row r="394" spans="3:3" ht="15">
      <c r="C394"/>
    </row>
    <row r="395" spans="3:3" ht="15">
      <c r="C395"/>
    </row>
    <row r="396" spans="3:3" ht="15">
      <c r="C396"/>
    </row>
    <row r="397" spans="3:3" ht="15">
      <c r="C397"/>
    </row>
    <row r="398" spans="3:3" ht="15">
      <c r="C398"/>
    </row>
    <row r="399" spans="3:3" ht="15">
      <c r="C399"/>
    </row>
    <row r="400" spans="3:3" ht="15">
      <c r="C400"/>
    </row>
    <row r="401" spans="3:3" ht="15">
      <c r="C401"/>
    </row>
    <row r="402" spans="3:3" ht="15">
      <c r="C402"/>
    </row>
    <row r="403" spans="3:3" ht="15">
      <c r="C403"/>
    </row>
    <row r="404" spans="3:3" ht="15">
      <c r="C404"/>
    </row>
    <row r="405" spans="3:3" ht="15">
      <c r="C405"/>
    </row>
    <row r="406" spans="3:3" ht="15">
      <c r="C406"/>
    </row>
    <row r="407" spans="3:3" ht="15">
      <c r="C407"/>
    </row>
    <row r="408" spans="3:3" ht="15">
      <c r="C408"/>
    </row>
    <row r="409" spans="3:3" ht="15">
      <c r="C409"/>
    </row>
    <row r="410" spans="3:3" ht="15">
      <c r="C410"/>
    </row>
    <row r="411" spans="3:3" ht="15">
      <c r="C411"/>
    </row>
    <row r="412" spans="3:3" ht="15">
      <c r="C412"/>
    </row>
    <row r="413" spans="3:3" ht="15">
      <c r="C413"/>
    </row>
  </sheetData>
  <autoFilter ref="A3:AG251"/>
  <sortState ref="A285:AG353">
    <sortCondition ref="C285:C353"/>
  </sortState>
  <pageMargins left="0.25" right="0.25" top="0.75" bottom="0.75" header="0.3" footer="0.3"/>
  <pageSetup scale="27" fitToHeight="0" orientation="landscape" horizontalDpi="1200" verticalDpi="1200" r:id="rId1"/>
  <headerFooter>
    <oddHeader>&amp;LDUKE FLORIDA 2019-2021 FORECAST
20240025-STAFFROG2-00001037&amp;RDEF's Response to Staff ROG 2 (14-30)
Q30
Page &amp;P of &amp;N</oddHeader>
  </headerFooter>
  <rowBreaks count="1" manualBreakCount="1">
    <brk id="115" max="5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828"/>
  <sheetViews>
    <sheetView showGridLines="0" view="pageLayout" topLeftCell="D1" zoomScaleNormal="80" workbookViewId="0">
      <selection activeCell="G245" sqref="G245:G251"/>
    </sheetView>
  </sheetViews>
  <sheetFormatPr defaultColWidth="9.140625" defaultRowHeight="12.75" outlineLevelCol="1"/>
  <cols>
    <col min="1" max="3" width="21.28515625" style="4" hidden="1" customWidth="1" outlineLevel="1"/>
    <col min="4" max="4" width="41.140625" style="4" customWidth="1" collapsed="1"/>
    <col min="5" max="5" width="61.5703125" style="4" hidden="1" customWidth="1" outlineLevel="1"/>
    <col min="6" max="6" width="21.28515625" style="4" customWidth="1" collapsed="1"/>
    <col min="7" max="8" width="11.7109375" style="4" customWidth="1"/>
    <col min="9" max="9" width="3.85546875" style="4" customWidth="1"/>
    <col min="10" max="10" width="16.5703125" style="4" customWidth="1"/>
    <col min="11" max="13" width="14.5703125" style="4" customWidth="1"/>
    <col min="14" max="14" width="42.140625" style="4" customWidth="1"/>
    <col min="15" max="15" width="3.85546875" style="4" customWidth="1"/>
    <col min="16" max="16" width="13.5703125" style="4" customWidth="1"/>
    <col min="17" max="17" width="15.85546875" style="4" bestFit="1" customWidth="1"/>
    <col min="18" max="16384" width="9.140625" style="4"/>
  </cols>
  <sheetData>
    <row r="1" spans="1:16" s="19" customFormat="1" ht="44.25" customHeight="1" thickBot="1">
      <c r="A1" s="46" t="s">
        <v>155</v>
      </c>
      <c r="B1" s="46" t="s">
        <v>156</v>
      </c>
      <c r="C1" s="46" t="s">
        <v>157</v>
      </c>
      <c r="D1" s="46" t="s">
        <v>158</v>
      </c>
      <c r="E1" s="46" t="s">
        <v>159</v>
      </c>
      <c r="F1" s="46" t="s">
        <v>160</v>
      </c>
      <c r="G1" s="47" t="s">
        <v>161</v>
      </c>
      <c r="H1" s="47" t="s">
        <v>162</v>
      </c>
      <c r="J1" s="47" t="s">
        <v>8</v>
      </c>
      <c r="K1" s="47" t="s">
        <v>163</v>
      </c>
      <c r="L1" s="47" t="s">
        <v>164</v>
      </c>
      <c r="M1" s="47" t="s">
        <v>165</v>
      </c>
      <c r="N1" s="47" t="s">
        <v>166</v>
      </c>
      <c r="P1" s="48" t="s">
        <v>167</v>
      </c>
    </row>
    <row r="2" spans="1:16">
      <c r="A2" s="8" t="s">
        <v>168</v>
      </c>
      <c r="B2" s="9" t="s">
        <v>169</v>
      </c>
      <c r="C2" s="10" t="s">
        <v>170</v>
      </c>
      <c r="D2" s="11" t="s">
        <v>171</v>
      </c>
      <c r="E2" s="11" t="s">
        <v>172</v>
      </c>
      <c r="F2" s="11" t="s">
        <v>173</v>
      </c>
      <c r="G2" s="12">
        <v>0</v>
      </c>
      <c r="H2" s="12">
        <v>46123.000000000087</v>
      </c>
      <c r="J2" s="11" t="s">
        <v>79</v>
      </c>
      <c r="K2" s="13">
        <v>34800</v>
      </c>
      <c r="L2" s="14">
        <v>36300</v>
      </c>
      <c r="M2" s="60" t="s">
        <v>64</v>
      </c>
      <c r="N2" s="11" t="s">
        <v>174</v>
      </c>
      <c r="P2" s="5">
        <f>COUNTIFS(Rllfrwrd!$B:$B,L2,Rllfrwrd!$C:$C,M2)</f>
        <v>1</v>
      </c>
    </row>
    <row r="3" spans="1:16">
      <c r="A3" s="8" t="s">
        <v>168</v>
      </c>
      <c r="B3" s="9" t="s">
        <v>169</v>
      </c>
      <c r="C3" s="10" t="s">
        <v>170</v>
      </c>
      <c r="D3" s="11" t="s">
        <v>171</v>
      </c>
      <c r="E3" s="11" t="s">
        <v>175</v>
      </c>
      <c r="F3" s="11" t="s">
        <v>173</v>
      </c>
      <c r="G3" s="12">
        <v>8499.9600000000009</v>
      </c>
      <c r="H3" s="12">
        <v>0</v>
      </c>
      <c r="J3" s="11" t="s">
        <v>79</v>
      </c>
      <c r="K3" s="13">
        <v>34800</v>
      </c>
      <c r="L3" s="14">
        <v>36300</v>
      </c>
      <c r="M3" s="60" t="s">
        <v>64</v>
      </c>
      <c r="N3" s="11" t="s">
        <v>174</v>
      </c>
      <c r="P3" s="5">
        <f>COUNTIFS(Rllfrwrd!$B:$B,L3,Rllfrwrd!$C:$C,M3)</f>
        <v>1</v>
      </c>
    </row>
    <row r="4" spans="1:16">
      <c r="A4" s="8" t="s">
        <v>168</v>
      </c>
      <c r="B4" s="9" t="s">
        <v>169</v>
      </c>
      <c r="C4" s="10" t="s">
        <v>170</v>
      </c>
      <c r="D4" s="11" t="s">
        <v>171</v>
      </c>
      <c r="E4" s="11" t="s">
        <v>176</v>
      </c>
      <c r="F4" s="11" t="s">
        <v>173</v>
      </c>
      <c r="G4" s="12">
        <v>0</v>
      </c>
      <c r="H4" s="12">
        <v>23907.37</v>
      </c>
      <c r="J4" s="11" t="s">
        <v>79</v>
      </c>
      <c r="K4" s="13">
        <v>34800</v>
      </c>
      <c r="L4" s="14">
        <v>36300</v>
      </c>
      <c r="M4" s="60" t="s">
        <v>64</v>
      </c>
      <c r="N4" s="11" t="s">
        <v>174</v>
      </c>
      <c r="P4" s="5">
        <f>COUNTIFS(Rllfrwrd!$B:$B,L4,Rllfrwrd!$C:$C,M4)</f>
        <v>1</v>
      </c>
    </row>
    <row r="5" spans="1:16">
      <c r="A5" s="8" t="s">
        <v>168</v>
      </c>
      <c r="B5" s="9" t="s">
        <v>169</v>
      </c>
      <c r="C5" s="10" t="s">
        <v>177</v>
      </c>
      <c r="D5" s="11" t="s">
        <v>178</v>
      </c>
      <c r="E5" s="11" t="s">
        <v>179</v>
      </c>
      <c r="F5" s="11" t="s">
        <v>180</v>
      </c>
      <c r="G5" s="12">
        <v>198.97609529345638</v>
      </c>
      <c r="H5" s="12">
        <v>36.196074365311283</v>
      </c>
      <c r="J5" s="11" t="s">
        <v>79</v>
      </c>
      <c r="K5" s="13">
        <v>36010</v>
      </c>
      <c r="L5" s="13">
        <v>36001</v>
      </c>
      <c r="M5" s="13" t="s">
        <v>64</v>
      </c>
      <c r="N5" s="11" t="s">
        <v>174</v>
      </c>
      <c r="P5" s="5">
        <f>COUNTIFS(Rllfrwrd!$B:$B,L5,Rllfrwrd!$C:$C,M5)</f>
        <v>1</v>
      </c>
    </row>
    <row r="6" spans="1:16">
      <c r="A6" s="8" t="s">
        <v>168</v>
      </c>
      <c r="B6" s="9" t="s">
        <v>169</v>
      </c>
      <c r="C6" s="10" t="s">
        <v>177</v>
      </c>
      <c r="D6" s="11" t="s">
        <v>178</v>
      </c>
      <c r="E6" s="11" t="s">
        <v>181</v>
      </c>
      <c r="F6" s="11" t="s">
        <v>180</v>
      </c>
      <c r="G6" s="12">
        <v>60.315864000000005</v>
      </c>
      <c r="H6" s="12">
        <v>2.4126345599999936E-2</v>
      </c>
      <c r="J6" s="11" t="s">
        <v>79</v>
      </c>
      <c r="K6" s="13">
        <v>36010</v>
      </c>
      <c r="L6" s="13">
        <v>36001</v>
      </c>
      <c r="M6" s="13" t="s">
        <v>64</v>
      </c>
      <c r="N6" s="11" t="s">
        <v>174</v>
      </c>
      <c r="P6" s="5">
        <f>COUNTIFS(Rllfrwrd!$B:$B,L6,Rllfrwrd!$C:$C,M6)</f>
        <v>1</v>
      </c>
    </row>
    <row r="7" spans="1:16">
      <c r="A7" s="8" t="s">
        <v>168</v>
      </c>
      <c r="B7" s="9" t="s">
        <v>169</v>
      </c>
      <c r="C7" s="10" t="s">
        <v>177</v>
      </c>
      <c r="D7" s="11" t="s">
        <v>178</v>
      </c>
      <c r="E7" s="11" t="s">
        <v>182</v>
      </c>
      <c r="F7" s="11" t="s">
        <v>180</v>
      </c>
      <c r="G7" s="12">
        <v>10248.89617</v>
      </c>
      <c r="H7" s="12">
        <v>0</v>
      </c>
      <c r="J7" s="11" t="s">
        <v>79</v>
      </c>
      <c r="K7" s="13">
        <v>36010</v>
      </c>
      <c r="L7" s="13">
        <v>36001</v>
      </c>
      <c r="M7" s="13" t="s">
        <v>64</v>
      </c>
      <c r="N7" s="11" t="s">
        <v>174</v>
      </c>
      <c r="P7" s="5">
        <f>COUNTIFS(Rllfrwrd!$B:$B,L7,Rllfrwrd!$C:$C,M7)</f>
        <v>1</v>
      </c>
    </row>
    <row r="8" spans="1:16">
      <c r="A8" s="8" t="s">
        <v>168</v>
      </c>
      <c r="B8" s="9" t="s">
        <v>169</v>
      </c>
      <c r="C8" s="10" t="s">
        <v>177</v>
      </c>
      <c r="D8" s="11" t="s">
        <v>178</v>
      </c>
      <c r="E8" s="11" t="s">
        <v>183</v>
      </c>
      <c r="F8" s="11" t="s">
        <v>180</v>
      </c>
      <c r="G8" s="12">
        <v>3403.0494555120003</v>
      </c>
      <c r="H8" s="12">
        <v>5.4448791288192269E-4</v>
      </c>
      <c r="J8" s="11" t="s">
        <v>79</v>
      </c>
      <c r="K8" s="13">
        <v>36010</v>
      </c>
      <c r="L8" s="13">
        <v>36001</v>
      </c>
      <c r="M8" s="13" t="s">
        <v>64</v>
      </c>
      <c r="N8" s="11" t="s">
        <v>174</v>
      </c>
      <c r="P8" s="5">
        <f>COUNTIFS(Rllfrwrd!$B:$B,L8,Rllfrwrd!$C:$C,M8)</f>
        <v>1</v>
      </c>
    </row>
    <row r="9" spans="1:16">
      <c r="A9" s="8" t="s">
        <v>168</v>
      </c>
      <c r="B9" s="9" t="s">
        <v>169</v>
      </c>
      <c r="C9" s="10" t="s">
        <v>177</v>
      </c>
      <c r="D9" s="11" t="s">
        <v>178</v>
      </c>
      <c r="E9" s="11" t="s">
        <v>184</v>
      </c>
      <c r="F9" s="11" t="s">
        <v>180</v>
      </c>
      <c r="G9" s="12">
        <v>0</v>
      </c>
      <c r="H9" s="12">
        <v>1905.2240104000002</v>
      </c>
      <c r="J9" s="11" t="s">
        <v>79</v>
      </c>
      <c r="K9" s="13">
        <v>36010</v>
      </c>
      <c r="L9" s="13">
        <v>36001</v>
      </c>
      <c r="M9" s="13" t="s">
        <v>64</v>
      </c>
      <c r="N9" s="11" t="s">
        <v>174</v>
      </c>
      <c r="P9" s="5">
        <f>COUNTIFS(Rllfrwrd!$B:$B,L9,Rllfrwrd!$C:$C,M9)</f>
        <v>1</v>
      </c>
    </row>
    <row r="10" spans="1:16">
      <c r="A10" s="8" t="s">
        <v>168</v>
      </c>
      <c r="B10" s="9" t="s">
        <v>169</v>
      </c>
      <c r="C10" s="10" t="s">
        <v>177</v>
      </c>
      <c r="D10" s="11" t="s">
        <v>178</v>
      </c>
      <c r="E10" s="11" t="s">
        <v>185</v>
      </c>
      <c r="F10" s="11" t="s">
        <v>180</v>
      </c>
      <c r="G10" s="12">
        <v>355.31394360000002</v>
      </c>
      <c r="H10" s="12">
        <v>0</v>
      </c>
      <c r="J10" s="11" t="s">
        <v>79</v>
      </c>
      <c r="K10" s="13">
        <v>36010</v>
      </c>
      <c r="L10" s="13">
        <v>36001</v>
      </c>
      <c r="M10" s="13" t="s">
        <v>64</v>
      </c>
      <c r="N10" s="11" t="s">
        <v>174</v>
      </c>
      <c r="P10" s="5">
        <f>COUNTIFS(Rllfrwrd!$B:$B,L10,Rllfrwrd!$C:$C,M10)</f>
        <v>1</v>
      </c>
    </row>
    <row r="11" spans="1:16">
      <c r="A11" s="8" t="s">
        <v>168</v>
      </c>
      <c r="B11" s="9" t="s">
        <v>169</v>
      </c>
      <c r="C11" s="10" t="s">
        <v>177</v>
      </c>
      <c r="D11" s="11" t="s">
        <v>178</v>
      </c>
      <c r="E11" s="11" t="s">
        <v>186</v>
      </c>
      <c r="F11" s="11" t="s">
        <v>180</v>
      </c>
      <c r="G11" s="12">
        <v>7755.0206315999994</v>
      </c>
      <c r="H11" s="12">
        <v>0</v>
      </c>
      <c r="J11" s="11" t="s">
        <v>79</v>
      </c>
      <c r="K11" s="13">
        <v>36010</v>
      </c>
      <c r="L11" s="13">
        <v>36001</v>
      </c>
      <c r="M11" s="13" t="s">
        <v>64</v>
      </c>
      <c r="N11" s="11" t="s">
        <v>174</v>
      </c>
      <c r="P11" s="5">
        <f>COUNTIFS(Rllfrwrd!$B:$B,L11,Rllfrwrd!$C:$C,M11)</f>
        <v>1</v>
      </c>
    </row>
    <row r="12" spans="1:16">
      <c r="A12" s="8" t="s">
        <v>168</v>
      </c>
      <c r="B12" s="9" t="s">
        <v>169</v>
      </c>
      <c r="C12" s="10" t="s">
        <v>177</v>
      </c>
      <c r="D12" s="11" t="s">
        <v>178</v>
      </c>
      <c r="E12" s="11" t="s">
        <v>187</v>
      </c>
      <c r="F12" s="11" t="s">
        <v>180</v>
      </c>
      <c r="G12" s="12">
        <v>0</v>
      </c>
      <c r="H12" s="12">
        <v>772.22454590000007</v>
      </c>
      <c r="J12" s="11" t="s">
        <v>79</v>
      </c>
      <c r="K12" s="13">
        <v>36010</v>
      </c>
      <c r="L12" s="13">
        <v>36001</v>
      </c>
      <c r="M12" s="13" t="s">
        <v>64</v>
      </c>
      <c r="N12" s="11" t="s">
        <v>174</v>
      </c>
      <c r="P12" s="5">
        <f>COUNTIFS(Rllfrwrd!$B:$B,L12,Rllfrwrd!$C:$C,M12)</f>
        <v>1</v>
      </c>
    </row>
    <row r="13" spans="1:16">
      <c r="A13" s="8" t="s">
        <v>168</v>
      </c>
      <c r="B13" s="9" t="s">
        <v>169</v>
      </c>
      <c r="C13" s="10" t="s">
        <v>177</v>
      </c>
      <c r="D13" s="11" t="s">
        <v>178</v>
      </c>
      <c r="E13" s="11" t="s">
        <v>188</v>
      </c>
      <c r="F13" s="11" t="s">
        <v>180</v>
      </c>
      <c r="G13" s="12">
        <v>0</v>
      </c>
      <c r="H13" s="12">
        <v>7764.6968735999999</v>
      </c>
      <c r="J13" s="11" t="s">
        <v>79</v>
      </c>
      <c r="K13" s="13">
        <v>36010</v>
      </c>
      <c r="L13" s="13">
        <v>36001</v>
      </c>
      <c r="M13" s="13" t="s">
        <v>64</v>
      </c>
      <c r="N13" s="11" t="s">
        <v>174</v>
      </c>
      <c r="P13" s="5">
        <f>COUNTIFS(Rllfrwrd!$B:$B,L13,Rllfrwrd!$C:$C,M13)</f>
        <v>1</v>
      </c>
    </row>
    <row r="14" spans="1:16">
      <c r="A14" s="8" t="s">
        <v>168</v>
      </c>
      <c r="B14" s="9" t="s">
        <v>169</v>
      </c>
      <c r="C14" s="10" t="s">
        <v>177</v>
      </c>
      <c r="D14" s="11" t="s">
        <v>178</v>
      </c>
      <c r="E14" s="11" t="s">
        <v>189</v>
      </c>
      <c r="F14" s="11" t="s">
        <v>180</v>
      </c>
      <c r="G14" s="12">
        <v>1116.0819122</v>
      </c>
      <c r="H14" s="12">
        <v>0</v>
      </c>
      <c r="J14" s="11" t="s">
        <v>79</v>
      </c>
      <c r="K14" s="13">
        <v>36010</v>
      </c>
      <c r="L14" s="13">
        <v>36001</v>
      </c>
      <c r="M14" s="13" t="s">
        <v>64</v>
      </c>
      <c r="N14" s="11" t="s">
        <v>174</v>
      </c>
      <c r="P14" s="5">
        <f>COUNTIFS(Rllfrwrd!$B:$B,L14,Rllfrwrd!$C:$C,M14)</f>
        <v>1</v>
      </c>
    </row>
    <row r="15" spans="1:16">
      <c r="A15" s="8" t="s">
        <v>168</v>
      </c>
      <c r="B15" s="9" t="s">
        <v>169</v>
      </c>
      <c r="C15" s="10" t="s">
        <v>177</v>
      </c>
      <c r="D15" s="11" t="s">
        <v>190</v>
      </c>
      <c r="E15" s="11" t="s">
        <v>191</v>
      </c>
      <c r="F15" s="11" t="s">
        <v>180</v>
      </c>
      <c r="G15" s="12">
        <v>2305.4904490081653</v>
      </c>
      <c r="H15" s="12">
        <v>2632.7537697847702</v>
      </c>
      <c r="J15" s="11" t="s">
        <v>79</v>
      </c>
      <c r="K15" s="13">
        <v>36200</v>
      </c>
      <c r="L15" s="13">
        <v>36200</v>
      </c>
      <c r="M15" s="13" t="s">
        <v>64</v>
      </c>
      <c r="N15" s="11" t="s">
        <v>174</v>
      </c>
      <c r="P15" s="5">
        <f>COUNTIFS(Rllfrwrd!$B:$B,L15,Rllfrwrd!$C:$C,M15)</f>
        <v>1</v>
      </c>
    </row>
    <row r="16" spans="1:16">
      <c r="A16" s="8" t="s">
        <v>168</v>
      </c>
      <c r="B16" s="9" t="s">
        <v>169</v>
      </c>
      <c r="C16" s="10" t="s">
        <v>177</v>
      </c>
      <c r="D16" s="11" t="s">
        <v>190</v>
      </c>
      <c r="E16" s="11" t="s">
        <v>192</v>
      </c>
      <c r="F16" s="11" t="s">
        <v>180</v>
      </c>
      <c r="G16" s="12">
        <v>4773.0984054103283</v>
      </c>
      <c r="H16" s="12">
        <v>868.28231592532768</v>
      </c>
      <c r="J16" s="11" t="s">
        <v>79</v>
      </c>
      <c r="K16" s="13">
        <v>36200</v>
      </c>
      <c r="L16" s="13">
        <v>36200</v>
      </c>
      <c r="M16" s="13" t="s">
        <v>64</v>
      </c>
      <c r="N16" s="11" t="s">
        <v>174</v>
      </c>
      <c r="P16" s="5">
        <f>COUNTIFS(Rllfrwrd!$B:$B,L16,Rllfrwrd!$C:$C,M16)</f>
        <v>1</v>
      </c>
    </row>
    <row r="17" spans="1:16">
      <c r="A17" s="8" t="s">
        <v>168</v>
      </c>
      <c r="B17" s="9" t="s">
        <v>169</v>
      </c>
      <c r="C17" s="10" t="s">
        <v>177</v>
      </c>
      <c r="D17" s="11" t="s">
        <v>190</v>
      </c>
      <c r="E17" s="11" t="s">
        <v>193</v>
      </c>
      <c r="F17" s="11" t="s">
        <v>180</v>
      </c>
      <c r="G17" s="12">
        <v>20057.257976587607</v>
      </c>
      <c r="H17" s="12">
        <v>20297.881943995639</v>
      </c>
      <c r="J17" s="11" t="s">
        <v>79</v>
      </c>
      <c r="K17" s="13">
        <v>36200</v>
      </c>
      <c r="L17" s="13">
        <v>36200</v>
      </c>
      <c r="M17" s="13" t="s">
        <v>64</v>
      </c>
      <c r="N17" s="11" t="s">
        <v>174</v>
      </c>
      <c r="P17" s="5">
        <f>COUNTIFS(Rllfrwrd!$B:$B,L17,Rllfrwrd!$C:$C,M17)</f>
        <v>1</v>
      </c>
    </row>
    <row r="18" spans="1:16">
      <c r="A18" s="8" t="s">
        <v>168</v>
      </c>
      <c r="B18" s="9" t="s">
        <v>169</v>
      </c>
      <c r="C18" s="10" t="s">
        <v>177</v>
      </c>
      <c r="D18" s="11" t="s">
        <v>190</v>
      </c>
      <c r="E18" s="11" t="s">
        <v>194</v>
      </c>
      <c r="F18" s="11" t="s">
        <v>180</v>
      </c>
      <c r="G18" s="12">
        <v>35799.699620556807</v>
      </c>
      <c r="H18" s="12">
        <v>3926.9871843798328</v>
      </c>
      <c r="J18" s="11" t="s">
        <v>79</v>
      </c>
      <c r="K18" s="13">
        <v>36200</v>
      </c>
      <c r="L18" s="13">
        <v>36200</v>
      </c>
      <c r="M18" s="13" t="s">
        <v>64</v>
      </c>
      <c r="N18" s="11" t="s">
        <v>174</v>
      </c>
      <c r="P18" s="5">
        <f>COUNTIFS(Rllfrwrd!$B:$B,L18,Rllfrwrd!$C:$C,M18)</f>
        <v>1</v>
      </c>
    </row>
    <row r="19" spans="1:16">
      <c r="A19" s="8" t="s">
        <v>168</v>
      </c>
      <c r="B19" s="9" t="s">
        <v>169</v>
      </c>
      <c r="C19" s="10" t="s">
        <v>177</v>
      </c>
      <c r="D19" s="11" t="s">
        <v>190</v>
      </c>
      <c r="E19" s="11" t="s">
        <v>195</v>
      </c>
      <c r="F19" s="11" t="s">
        <v>180</v>
      </c>
      <c r="G19" s="12">
        <v>22151.811995040582</v>
      </c>
      <c r="H19" s="12">
        <v>22413.015335710101</v>
      </c>
      <c r="J19" s="11" t="s">
        <v>79</v>
      </c>
      <c r="K19" s="13">
        <v>36200</v>
      </c>
      <c r="L19" s="13">
        <v>36200</v>
      </c>
      <c r="M19" s="13" t="s">
        <v>64</v>
      </c>
      <c r="N19" s="11" t="s">
        <v>174</v>
      </c>
      <c r="P19" s="5">
        <f>COUNTIFS(Rllfrwrd!$B:$B,L19,Rllfrwrd!$C:$C,M19)</f>
        <v>1</v>
      </c>
    </row>
    <row r="20" spans="1:16">
      <c r="A20" s="8" t="s">
        <v>168</v>
      </c>
      <c r="B20" s="9" t="s">
        <v>169</v>
      </c>
      <c r="C20" s="10" t="s">
        <v>177</v>
      </c>
      <c r="D20" s="11" t="s">
        <v>190</v>
      </c>
      <c r="E20" s="11" t="s">
        <v>196</v>
      </c>
      <c r="F20" s="11" t="s">
        <v>180</v>
      </c>
      <c r="G20" s="12">
        <v>399.022405271872</v>
      </c>
      <c r="H20" s="12">
        <v>418.51407748499207</v>
      </c>
      <c r="J20" s="11" t="s">
        <v>79</v>
      </c>
      <c r="K20" s="13">
        <v>36200</v>
      </c>
      <c r="L20" s="13">
        <v>36200</v>
      </c>
      <c r="M20" s="13" t="s">
        <v>64</v>
      </c>
      <c r="N20" s="11" t="s">
        <v>174</v>
      </c>
      <c r="P20" s="5">
        <f>COUNTIFS(Rllfrwrd!$B:$B,L20,Rllfrwrd!$C:$C,M20)</f>
        <v>1</v>
      </c>
    </row>
    <row r="21" spans="1:16">
      <c r="A21" s="8" t="s">
        <v>168</v>
      </c>
      <c r="B21" s="9" t="s">
        <v>169</v>
      </c>
      <c r="C21" s="10" t="s">
        <v>177</v>
      </c>
      <c r="D21" s="11" t="s">
        <v>190</v>
      </c>
      <c r="E21" s="11" t="s">
        <v>197</v>
      </c>
      <c r="F21" s="11" t="s">
        <v>180</v>
      </c>
      <c r="G21" s="12">
        <v>5961.6076035570904</v>
      </c>
      <c r="H21" s="12">
        <v>17373.273426460135</v>
      </c>
      <c r="J21" s="11" t="s">
        <v>79</v>
      </c>
      <c r="K21" s="13">
        <v>36200</v>
      </c>
      <c r="L21" s="13">
        <v>36200</v>
      </c>
      <c r="M21" s="13" t="s">
        <v>64</v>
      </c>
      <c r="N21" s="11" t="s">
        <v>174</v>
      </c>
      <c r="P21" s="5">
        <f>COUNTIFS(Rllfrwrd!$B:$B,L21,Rllfrwrd!$C:$C,M21)</f>
        <v>1</v>
      </c>
    </row>
    <row r="22" spans="1:16">
      <c r="A22" s="8" t="s">
        <v>168</v>
      </c>
      <c r="B22" s="9" t="s">
        <v>169</v>
      </c>
      <c r="C22" s="10" t="s">
        <v>177</v>
      </c>
      <c r="D22" s="11" t="s">
        <v>190</v>
      </c>
      <c r="E22" s="11" t="s">
        <v>198</v>
      </c>
      <c r="F22" s="11" t="s">
        <v>180</v>
      </c>
      <c r="G22" s="12">
        <v>12583.397249950001</v>
      </c>
      <c r="H22" s="12">
        <v>2976.8462740999998</v>
      </c>
      <c r="J22" s="11" t="s">
        <v>79</v>
      </c>
      <c r="K22" s="13">
        <v>36200</v>
      </c>
      <c r="L22" s="13">
        <v>36200</v>
      </c>
      <c r="M22" s="13" t="s">
        <v>64</v>
      </c>
      <c r="N22" s="11" t="s">
        <v>174</v>
      </c>
      <c r="P22" s="5">
        <f>COUNTIFS(Rllfrwrd!$B:$B,L22,Rllfrwrd!$C:$C,M22)</f>
        <v>1</v>
      </c>
    </row>
    <row r="23" spans="1:16">
      <c r="A23" s="8" t="s">
        <v>168</v>
      </c>
      <c r="B23" s="9" t="s">
        <v>169</v>
      </c>
      <c r="C23" s="10" t="s">
        <v>177</v>
      </c>
      <c r="D23" s="11" t="s">
        <v>190</v>
      </c>
      <c r="E23" s="11" t="s">
        <v>199</v>
      </c>
      <c r="F23" s="11" t="s">
        <v>180</v>
      </c>
      <c r="G23" s="12">
        <v>8041.2429648999996</v>
      </c>
      <c r="H23" s="12">
        <v>0</v>
      </c>
      <c r="J23" s="11" t="s">
        <v>79</v>
      </c>
      <c r="K23" s="13">
        <v>36200</v>
      </c>
      <c r="L23" s="13">
        <v>36200</v>
      </c>
      <c r="M23" s="13" t="s">
        <v>64</v>
      </c>
      <c r="N23" s="11" t="s">
        <v>174</v>
      </c>
      <c r="P23" s="5">
        <f>COUNTIFS(Rllfrwrd!$B:$B,L23,Rllfrwrd!$C:$C,M23)</f>
        <v>1</v>
      </c>
    </row>
    <row r="24" spans="1:16">
      <c r="A24" s="8" t="s">
        <v>168</v>
      </c>
      <c r="B24" s="9" t="s">
        <v>169</v>
      </c>
      <c r="C24" s="10" t="s">
        <v>177</v>
      </c>
      <c r="D24" s="11" t="s">
        <v>190</v>
      </c>
      <c r="E24" s="11" t="s">
        <v>200</v>
      </c>
      <c r="F24" s="11" t="s">
        <v>180</v>
      </c>
      <c r="G24" s="12">
        <v>4457.2918064000005</v>
      </c>
      <c r="H24" s="12">
        <v>0</v>
      </c>
      <c r="J24" s="11" t="s">
        <v>79</v>
      </c>
      <c r="K24" s="13">
        <v>36200</v>
      </c>
      <c r="L24" s="13">
        <v>36200</v>
      </c>
      <c r="M24" s="13" t="s">
        <v>64</v>
      </c>
      <c r="N24" s="11" t="s">
        <v>174</v>
      </c>
      <c r="P24" s="5">
        <f>COUNTIFS(Rllfrwrd!$B:$B,L24,Rllfrwrd!$C:$C,M24)</f>
        <v>1</v>
      </c>
    </row>
    <row r="25" spans="1:16">
      <c r="A25" s="8" t="s">
        <v>168</v>
      </c>
      <c r="B25" s="9" t="s">
        <v>169</v>
      </c>
      <c r="C25" s="10" t="s">
        <v>177</v>
      </c>
      <c r="D25" s="11" t="s">
        <v>190</v>
      </c>
      <c r="E25" s="11" t="s">
        <v>201</v>
      </c>
      <c r="F25" s="11" t="s">
        <v>180</v>
      </c>
      <c r="G25" s="12">
        <v>70983.432571919999</v>
      </c>
      <c r="H25" s="12">
        <v>71108.35927144</v>
      </c>
      <c r="J25" s="11" t="s">
        <v>79</v>
      </c>
      <c r="K25" s="13">
        <v>36200</v>
      </c>
      <c r="L25" s="13">
        <v>36200</v>
      </c>
      <c r="M25" s="13" t="s">
        <v>64</v>
      </c>
      <c r="N25" s="11" t="s">
        <v>174</v>
      </c>
      <c r="P25" s="5">
        <f>COUNTIFS(Rllfrwrd!$B:$B,L25,Rllfrwrd!$C:$C,M25)</f>
        <v>1</v>
      </c>
    </row>
    <row r="26" spans="1:16">
      <c r="A26" s="8" t="s">
        <v>168</v>
      </c>
      <c r="B26" s="9" t="s">
        <v>169</v>
      </c>
      <c r="C26" s="10" t="s">
        <v>177</v>
      </c>
      <c r="D26" s="11" t="s">
        <v>190</v>
      </c>
      <c r="E26" s="11" t="s">
        <v>202</v>
      </c>
      <c r="F26" s="11" t="s">
        <v>180</v>
      </c>
      <c r="G26" s="12">
        <v>10076.8345838</v>
      </c>
      <c r="H26" s="12">
        <v>18770.307129600002</v>
      </c>
      <c r="J26" s="11" t="s">
        <v>79</v>
      </c>
      <c r="K26" s="13">
        <v>36200</v>
      </c>
      <c r="L26" s="13">
        <v>36200</v>
      </c>
      <c r="M26" s="13" t="s">
        <v>64</v>
      </c>
      <c r="N26" s="11" t="s">
        <v>174</v>
      </c>
      <c r="P26" s="5">
        <f>COUNTIFS(Rllfrwrd!$B:$B,L26,Rllfrwrd!$C:$C,M26)</f>
        <v>1</v>
      </c>
    </row>
    <row r="27" spans="1:16">
      <c r="A27" s="8" t="s">
        <v>168</v>
      </c>
      <c r="B27" s="9" t="s">
        <v>169</v>
      </c>
      <c r="C27" s="10" t="s">
        <v>177</v>
      </c>
      <c r="D27" s="11" t="s">
        <v>190</v>
      </c>
      <c r="E27" s="11" t="s">
        <v>203</v>
      </c>
      <c r="F27" s="11" t="s">
        <v>180</v>
      </c>
      <c r="G27" s="12">
        <v>7972.0330683000002</v>
      </c>
      <c r="H27" s="12">
        <v>9069.0210660000012</v>
      </c>
      <c r="J27" s="11" t="s">
        <v>79</v>
      </c>
      <c r="K27" s="13">
        <v>36200</v>
      </c>
      <c r="L27" s="13">
        <v>36200</v>
      </c>
      <c r="M27" s="13" t="s">
        <v>64</v>
      </c>
      <c r="N27" s="11" t="s">
        <v>174</v>
      </c>
      <c r="P27" s="5">
        <f>COUNTIFS(Rllfrwrd!$B:$B,L27,Rllfrwrd!$C:$C,M27)</f>
        <v>1</v>
      </c>
    </row>
    <row r="28" spans="1:16">
      <c r="A28" s="8" t="s">
        <v>168</v>
      </c>
      <c r="B28" s="9" t="s">
        <v>169</v>
      </c>
      <c r="C28" s="10" t="s">
        <v>177</v>
      </c>
      <c r="D28" s="11" t="s">
        <v>204</v>
      </c>
      <c r="E28" s="11" t="s">
        <v>205</v>
      </c>
      <c r="F28" s="11" t="s">
        <v>180</v>
      </c>
      <c r="G28" s="12">
        <v>1564.6491065876751</v>
      </c>
      <c r="H28" s="12">
        <v>1786.7503357176065</v>
      </c>
      <c r="J28" s="11" t="s">
        <v>79</v>
      </c>
      <c r="K28" s="13">
        <v>36400</v>
      </c>
      <c r="L28" s="13">
        <v>36400</v>
      </c>
      <c r="M28" s="13" t="s">
        <v>64</v>
      </c>
      <c r="N28" s="11" t="s">
        <v>174</v>
      </c>
      <c r="P28" s="5">
        <f>COUNTIFS(Rllfrwrd!$B:$B,L28,Rllfrwrd!$C:$C,M28)</f>
        <v>1</v>
      </c>
    </row>
    <row r="29" spans="1:16">
      <c r="A29" s="8" t="s">
        <v>168</v>
      </c>
      <c r="B29" s="9" t="s">
        <v>169</v>
      </c>
      <c r="C29" s="10" t="s">
        <v>177</v>
      </c>
      <c r="D29" s="11" t="s">
        <v>204</v>
      </c>
      <c r="E29" s="11" t="s">
        <v>206</v>
      </c>
      <c r="F29" s="11" t="s">
        <v>180</v>
      </c>
      <c r="G29" s="12">
        <v>13612.101835931369</v>
      </c>
      <c r="H29" s="12">
        <v>13775.404215167229</v>
      </c>
      <c r="J29" s="11" t="s">
        <v>79</v>
      </c>
      <c r="K29" s="13">
        <v>36400</v>
      </c>
      <c r="L29" s="13">
        <v>36400</v>
      </c>
      <c r="M29" s="13" t="s">
        <v>64</v>
      </c>
      <c r="N29" s="11" t="s">
        <v>174</v>
      </c>
      <c r="P29" s="5">
        <f>COUNTIFS(Rllfrwrd!$B:$B,L29,Rllfrwrd!$C:$C,M29)</f>
        <v>1</v>
      </c>
    </row>
    <row r="30" spans="1:16">
      <c r="A30" s="8" t="s">
        <v>168</v>
      </c>
      <c r="B30" s="9" t="s">
        <v>169</v>
      </c>
      <c r="C30" s="10" t="s">
        <v>177</v>
      </c>
      <c r="D30" s="11" t="s">
        <v>204</v>
      </c>
      <c r="E30" s="11" t="s">
        <v>207</v>
      </c>
      <c r="F30" s="11" t="s">
        <v>180</v>
      </c>
      <c r="G30" s="12">
        <v>2023.4459352075173</v>
      </c>
      <c r="H30" s="12">
        <v>2665.094004807198</v>
      </c>
      <c r="J30" s="11" t="s">
        <v>79</v>
      </c>
      <c r="K30" s="13">
        <v>36400</v>
      </c>
      <c r="L30" s="13">
        <v>36400</v>
      </c>
      <c r="M30" s="13" t="s">
        <v>64</v>
      </c>
      <c r="N30" s="11" t="s">
        <v>174</v>
      </c>
      <c r="P30" s="5">
        <f>COUNTIFS(Rllfrwrd!$B:$B,L30,Rllfrwrd!$C:$C,M30)</f>
        <v>1</v>
      </c>
    </row>
    <row r="31" spans="1:16">
      <c r="A31" s="8" t="s">
        <v>168</v>
      </c>
      <c r="B31" s="9" t="s">
        <v>169</v>
      </c>
      <c r="C31" s="10" t="s">
        <v>177</v>
      </c>
      <c r="D31" s="11" t="s">
        <v>204</v>
      </c>
      <c r="E31" s="11" t="s">
        <v>208</v>
      </c>
      <c r="F31" s="11" t="s">
        <v>180</v>
      </c>
      <c r="G31" s="12">
        <v>15033.596370893316</v>
      </c>
      <c r="H31" s="12">
        <v>15210.865191847293</v>
      </c>
      <c r="J31" s="11" t="s">
        <v>79</v>
      </c>
      <c r="K31" s="13">
        <v>36400</v>
      </c>
      <c r="L31" s="13">
        <v>36400</v>
      </c>
      <c r="M31" s="13" t="s">
        <v>64</v>
      </c>
      <c r="N31" s="11" t="s">
        <v>174</v>
      </c>
      <c r="P31" s="5">
        <f>COUNTIFS(Rllfrwrd!$B:$B,L31,Rllfrwrd!$C:$C,M31)</f>
        <v>1</v>
      </c>
    </row>
    <row r="32" spans="1:16">
      <c r="A32" s="8" t="s">
        <v>168</v>
      </c>
      <c r="B32" s="9" t="s">
        <v>169</v>
      </c>
      <c r="C32" s="10" t="s">
        <v>177</v>
      </c>
      <c r="D32" s="11" t="s">
        <v>204</v>
      </c>
      <c r="E32" s="11" t="s">
        <v>209</v>
      </c>
      <c r="F32" s="11" t="s">
        <v>180</v>
      </c>
      <c r="G32" s="12">
        <v>270.80140374716797</v>
      </c>
      <c r="H32" s="12">
        <v>284.02966393244799</v>
      </c>
      <c r="J32" s="11" t="s">
        <v>79</v>
      </c>
      <c r="K32" s="13">
        <v>36400</v>
      </c>
      <c r="L32" s="13">
        <v>36400</v>
      </c>
      <c r="M32" s="13" t="s">
        <v>64</v>
      </c>
      <c r="N32" s="11" t="s">
        <v>174</v>
      </c>
      <c r="P32" s="5">
        <f>COUNTIFS(Rllfrwrd!$B:$B,L32,Rllfrwrd!$C:$C,M32)</f>
        <v>1</v>
      </c>
    </row>
    <row r="33" spans="1:16">
      <c r="A33" s="8" t="s">
        <v>168</v>
      </c>
      <c r="B33" s="9" t="s">
        <v>169</v>
      </c>
      <c r="C33" s="10" t="s">
        <v>177</v>
      </c>
      <c r="D33" s="11" t="s">
        <v>204</v>
      </c>
      <c r="E33" s="11" t="s">
        <v>210</v>
      </c>
      <c r="F33" s="11" t="s">
        <v>180</v>
      </c>
      <c r="G33" s="12">
        <v>40961.919999999998</v>
      </c>
      <c r="H33" s="12">
        <v>0</v>
      </c>
      <c r="J33" s="11" t="s">
        <v>79</v>
      </c>
      <c r="K33" s="13">
        <v>36400</v>
      </c>
      <c r="L33" s="13">
        <v>36400</v>
      </c>
      <c r="M33" s="13" t="s">
        <v>64</v>
      </c>
      <c r="N33" s="11" t="s">
        <v>174</v>
      </c>
      <c r="P33" s="5">
        <f>COUNTIFS(Rllfrwrd!$B:$B,L33,Rllfrwrd!$C:$C,M33)</f>
        <v>1</v>
      </c>
    </row>
    <row r="34" spans="1:16">
      <c r="A34" s="8" t="s">
        <v>168</v>
      </c>
      <c r="B34" s="9" t="s">
        <v>169</v>
      </c>
      <c r="C34" s="10" t="s">
        <v>177</v>
      </c>
      <c r="D34" s="11" t="s">
        <v>204</v>
      </c>
      <c r="E34" s="11" t="s">
        <v>211</v>
      </c>
      <c r="F34" s="11" t="s">
        <v>180</v>
      </c>
      <c r="G34" s="12">
        <v>19278.161083486215</v>
      </c>
      <c r="H34" s="12">
        <v>13237.466746352142</v>
      </c>
      <c r="J34" s="11" t="s">
        <v>79</v>
      </c>
      <c r="K34" s="13">
        <v>36400</v>
      </c>
      <c r="L34" s="13">
        <v>36400</v>
      </c>
      <c r="M34" s="13" t="s">
        <v>64</v>
      </c>
      <c r="N34" s="11" t="s">
        <v>174</v>
      </c>
      <c r="P34" s="5">
        <f>COUNTIFS(Rllfrwrd!$B:$B,L34,Rllfrwrd!$C:$C,M34)</f>
        <v>1</v>
      </c>
    </row>
    <row r="35" spans="1:16">
      <c r="A35" s="8" t="s">
        <v>168</v>
      </c>
      <c r="B35" s="9" t="s">
        <v>169</v>
      </c>
      <c r="C35" s="10" t="s">
        <v>177</v>
      </c>
      <c r="D35" s="11" t="s">
        <v>204</v>
      </c>
      <c r="E35" s="11" t="s">
        <v>212</v>
      </c>
      <c r="F35" s="11" t="s">
        <v>180</v>
      </c>
      <c r="G35" s="12">
        <v>127891.00598859393</v>
      </c>
      <c r="H35" s="12">
        <v>167.02063066525901</v>
      </c>
      <c r="J35" s="11" t="s">
        <v>79</v>
      </c>
      <c r="K35" s="13">
        <v>36400</v>
      </c>
      <c r="L35" s="13">
        <v>36400</v>
      </c>
      <c r="M35" s="13" t="s">
        <v>64</v>
      </c>
      <c r="N35" s="11" t="s">
        <v>174</v>
      </c>
      <c r="P35" s="5">
        <f>COUNTIFS(Rllfrwrd!$B:$B,L35,Rllfrwrd!$C:$C,M35)</f>
        <v>1</v>
      </c>
    </row>
    <row r="36" spans="1:16">
      <c r="A36" s="8" t="s">
        <v>168</v>
      </c>
      <c r="B36" s="9" t="s">
        <v>169</v>
      </c>
      <c r="C36" s="10" t="s">
        <v>177</v>
      </c>
      <c r="D36" s="11" t="s">
        <v>204</v>
      </c>
      <c r="E36" s="11" t="s">
        <v>213</v>
      </c>
      <c r="F36" s="11" t="s">
        <v>180</v>
      </c>
      <c r="G36" s="12">
        <v>0</v>
      </c>
      <c r="H36" s="12">
        <v>27277.084768063021</v>
      </c>
      <c r="J36" s="11" t="s">
        <v>79</v>
      </c>
      <c r="K36" s="13">
        <v>36400</v>
      </c>
      <c r="L36" s="13">
        <v>36400</v>
      </c>
      <c r="M36" s="13" t="s">
        <v>64</v>
      </c>
      <c r="N36" s="11" t="s">
        <v>174</v>
      </c>
      <c r="P36" s="5">
        <f>COUNTIFS(Rllfrwrd!$B:$B,L36,Rllfrwrd!$C:$C,M36)</f>
        <v>1</v>
      </c>
    </row>
    <row r="37" spans="1:16">
      <c r="A37" s="8" t="s">
        <v>168</v>
      </c>
      <c r="B37" s="9" t="s">
        <v>169</v>
      </c>
      <c r="C37" s="10" t="s">
        <v>177</v>
      </c>
      <c r="D37" s="11" t="s">
        <v>204</v>
      </c>
      <c r="E37" s="11" t="s">
        <v>214</v>
      </c>
      <c r="F37" s="11" t="s">
        <v>180</v>
      </c>
      <c r="G37" s="12">
        <v>64830.185739705514</v>
      </c>
      <c r="H37" s="12">
        <v>0</v>
      </c>
      <c r="J37" s="11" t="s">
        <v>79</v>
      </c>
      <c r="K37" s="13">
        <v>36400</v>
      </c>
      <c r="L37" s="13">
        <v>36400</v>
      </c>
      <c r="M37" s="13" t="s">
        <v>64</v>
      </c>
      <c r="N37" s="11" t="s">
        <v>174</v>
      </c>
      <c r="P37" s="5">
        <f>COUNTIFS(Rllfrwrd!$B:$B,L37,Rllfrwrd!$C:$C,M37)</f>
        <v>1</v>
      </c>
    </row>
    <row r="38" spans="1:16">
      <c r="A38" s="8" t="s">
        <v>168</v>
      </c>
      <c r="B38" s="9" t="s">
        <v>169</v>
      </c>
      <c r="C38" s="10" t="s">
        <v>177</v>
      </c>
      <c r="D38" s="11" t="s">
        <v>204</v>
      </c>
      <c r="E38" s="11" t="s">
        <v>215</v>
      </c>
      <c r="F38" s="11" t="s">
        <v>180</v>
      </c>
      <c r="G38" s="12">
        <v>0</v>
      </c>
      <c r="H38" s="12">
        <v>114436.70115391142</v>
      </c>
      <c r="J38" s="11" t="s">
        <v>79</v>
      </c>
      <c r="K38" s="13">
        <v>36400</v>
      </c>
      <c r="L38" s="13">
        <v>36400</v>
      </c>
      <c r="M38" s="13" t="s">
        <v>64</v>
      </c>
      <c r="N38" s="11" t="s">
        <v>174</v>
      </c>
      <c r="P38" s="5">
        <f>COUNTIFS(Rllfrwrd!$B:$B,L38,Rllfrwrd!$C:$C,M38)</f>
        <v>1</v>
      </c>
    </row>
    <row r="39" spans="1:16">
      <c r="A39" s="8" t="s">
        <v>168</v>
      </c>
      <c r="B39" s="9" t="s">
        <v>169</v>
      </c>
      <c r="C39" s="10" t="s">
        <v>177</v>
      </c>
      <c r="D39" s="11" t="s">
        <v>204</v>
      </c>
      <c r="E39" s="11" t="s">
        <v>216</v>
      </c>
      <c r="F39" s="11" t="s">
        <v>180</v>
      </c>
      <c r="G39" s="12">
        <v>599.50411401327642</v>
      </c>
      <c r="H39" s="12">
        <v>617.52113727979531</v>
      </c>
      <c r="J39" s="11" t="s">
        <v>79</v>
      </c>
      <c r="K39" s="13">
        <v>36400</v>
      </c>
      <c r="L39" s="13">
        <v>36400</v>
      </c>
      <c r="M39" s="13" t="s">
        <v>64</v>
      </c>
      <c r="N39" s="11" t="s">
        <v>174</v>
      </c>
      <c r="P39" s="5">
        <f>COUNTIFS(Rllfrwrd!$B:$B,L39,Rllfrwrd!$C:$C,M39)</f>
        <v>1</v>
      </c>
    </row>
    <row r="40" spans="1:16">
      <c r="A40" s="8" t="s">
        <v>168</v>
      </c>
      <c r="B40" s="9" t="s">
        <v>169</v>
      </c>
      <c r="C40" s="10" t="s">
        <v>177</v>
      </c>
      <c r="D40" s="11" t="s">
        <v>204</v>
      </c>
      <c r="E40" s="11" t="s">
        <v>217</v>
      </c>
      <c r="F40" s="11" t="s">
        <v>180</v>
      </c>
      <c r="G40" s="12">
        <v>4045.9174379771448</v>
      </c>
      <c r="H40" s="12">
        <v>11790.583108643357</v>
      </c>
      <c r="J40" s="11" t="s">
        <v>79</v>
      </c>
      <c r="K40" s="13">
        <v>36400</v>
      </c>
      <c r="L40" s="13">
        <v>36400</v>
      </c>
      <c r="M40" s="13" t="s">
        <v>64</v>
      </c>
      <c r="N40" s="11" t="s">
        <v>174</v>
      </c>
      <c r="P40" s="5">
        <f>COUNTIFS(Rllfrwrd!$B:$B,L40,Rllfrwrd!$C:$C,M40)</f>
        <v>1</v>
      </c>
    </row>
    <row r="41" spans="1:16">
      <c r="A41" s="8" t="s">
        <v>168</v>
      </c>
      <c r="B41" s="9" t="s">
        <v>169</v>
      </c>
      <c r="C41" s="10" t="s">
        <v>177</v>
      </c>
      <c r="D41" s="11" t="s">
        <v>204</v>
      </c>
      <c r="E41" s="11" t="s">
        <v>218</v>
      </c>
      <c r="F41" s="11" t="s">
        <v>180</v>
      </c>
      <c r="G41" s="12">
        <v>65.602030084304005</v>
      </c>
      <c r="H41" s="12">
        <v>260.64437578813204</v>
      </c>
      <c r="J41" s="11" t="s">
        <v>79</v>
      </c>
      <c r="K41" s="13">
        <v>36400</v>
      </c>
      <c r="L41" s="13">
        <v>36400</v>
      </c>
      <c r="M41" s="13" t="s">
        <v>64</v>
      </c>
      <c r="N41" s="11" t="s">
        <v>174</v>
      </c>
      <c r="P41" s="5">
        <f>COUNTIFS(Rllfrwrd!$B:$B,L41,Rllfrwrd!$C:$C,M41)</f>
        <v>1</v>
      </c>
    </row>
    <row r="42" spans="1:16">
      <c r="A42" s="8" t="s">
        <v>168</v>
      </c>
      <c r="B42" s="9" t="s">
        <v>169</v>
      </c>
      <c r="C42" s="10" t="s">
        <v>177</v>
      </c>
      <c r="D42" s="11" t="s">
        <v>204</v>
      </c>
      <c r="E42" s="11" t="s">
        <v>219</v>
      </c>
      <c r="F42" s="11" t="s">
        <v>180</v>
      </c>
      <c r="G42" s="12">
        <v>18270.546289999998</v>
      </c>
      <c r="H42" s="12">
        <v>18257.992720000002</v>
      </c>
      <c r="J42" s="11" t="s">
        <v>79</v>
      </c>
      <c r="K42" s="13">
        <v>36400</v>
      </c>
      <c r="L42" s="13">
        <v>36400</v>
      </c>
      <c r="M42" s="13" t="s">
        <v>64</v>
      </c>
      <c r="N42" s="11" t="s">
        <v>174</v>
      </c>
      <c r="P42" s="5">
        <f>COUNTIFS(Rllfrwrd!$B:$B,L42,Rllfrwrd!$C:$C,M42)</f>
        <v>1</v>
      </c>
    </row>
    <row r="43" spans="1:16">
      <c r="A43" s="8" t="s">
        <v>168</v>
      </c>
      <c r="B43" s="9" t="s">
        <v>169</v>
      </c>
      <c r="C43" s="10" t="s">
        <v>177</v>
      </c>
      <c r="D43" s="11" t="s">
        <v>220</v>
      </c>
      <c r="E43" s="11" t="s">
        <v>221</v>
      </c>
      <c r="F43" s="11" t="s">
        <v>180</v>
      </c>
      <c r="G43" s="12">
        <v>2020.7204073070088</v>
      </c>
      <c r="H43" s="12">
        <v>2307.5607501680443</v>
      </c>
      <c r="J43" s="11" t="s">
        <v>79</v>
      </c>
      <c r="K43" s="13">
        <v>36500</v>
      </c>
      <c r="L43" s="13">
        <v>36500</v>
      </c>
      <c r="M43" s="13" t="s">
        <v>64</v>
      </c>
      <c r="N43" s="11" t="s">
        <v>174</v>
      </c>
      <c r="P43" s="5">
        <f>COUNTIFS(Rllfrwrd!$B:$B,L43,Rllfrwrd!$C:$C,M43)</f>
        <v>1</v>
      </c>
    </row>
    <row r="44" spans="1:16">
      <c r="A44" s="8" t="s">
        <v>168</v>
      </c>
      <c r="B44" s="9" t="s">
        <v>169</v>
      </c>
      <c r="C44" s="10" t="s">
        <v>177</v>
      </c>
      <c r="D44" s="11" t="s">
        <v>220</v>
      </c>
      <c r="E44" s="11" t="s">
        <v>222</v>
      </c>
      <c r="F44" s="11" t="s">
        <v>180</v>
      </c>
      <c r="G44" s="12">
        <v>17579.821475880781</v>
      </c>
      <c r="H44" s="12">
        <v>17790.724002776038</v>
      </c>
      <c r="J44" s="11" t="s">
        <v>79</v>
      </c>
      <c r="K44" s="13">
        <v>36500</v>
      </c>
      <c r="L44" s="13">
        <v>36500</v>
      </c>
      <c r="M44" s="13" t="s">
        <v>64</v>
      </c>
      <c r="N44" s="11" t="s">
        <v>174</v>
      </c>
      <c r="P44" s="5">
        <f>COUNTIFS(Rllfrwrd!$B:$B,L44,Rllfrwrd!$C:$C,M44)</f>
        <v>1</v>
      </c>
    </row>
    <row r="45" spans="1:16">
      <c r="A45" s="8" t="s">
        <v>168</v>
      </c>
      <c r="B45" s="9" t="s">
        <v>169</v>
      </c>
      <c r="C45" s="10" t="s">
        <v>177</v>
      </c>
      <c r="D45" s="11" t="s">
        <v>220</v>
      </c>
      <c r="E45" s="11" t="s">
        <v>223</v>
      </c>
      <c r="F45" s="11" t="s">
        <v>180</v>
      </c>
      <c r="G45" s="12">
        <v>2478.6509837087933</v>
      </c>
      <c r="H45" s="12">
        <v>3441.9281527949306</v>
      </c>
      <c r="J45" s="11" t="s">
        <v>79</v>
      </c>
      <c r="K45" s="13">
        <v>36500</v>
      </c>
      <c r="L45" s="13">
        <v>36500</v>
      </c>
      <c r="M45" s="13" t="s">
        <v>64</v>
      </c>
      <c r="N45" s="11" t="s">
        <v>174</v>
      </c>
      <c r="P45" s="5">
        <f>COUNTIFS(Rllfrwrd!$B:$B,L45,Rllfrwrd!$C:$C,M45)</f>
        <v>1</v>
      </c>
    </row>
    <row r="46" spans="1:16">
      <c r="A46" s="8" t="s">
        <v>168</v>
      </c>
      <c r="B46" s="9" t="s">
        <v>169</v>
      </c>
      <c r="C46" s="10" t="s">
        <v>177</v>
      </c>
      <c r="D46" s="11" t="s">
        <v>220</v>
      </c>
      <c r="E46" s="11" t="s">
        <v>224</v>
      </c>
      <c r="F46" s="11" t="s">
        <v>180</v>
      </c>
      <c r="G46" s="12">
        <v>19415.659941885162</v>
      </c>
      <c r="H46" s="12">
        <v>19644.599914798415</v>
      </c>
      <c r="J46" s="11" t="s">
        <v>79</v>
      </c>
      <c r="K46" s="13">
        <v>36500</v>
      </c>
      <c r="L46" s="13">
        <v>36500</v>
      </c>
      <c r="M46" s="13" t="s">
        <v>64</v>
      </c>
      <c r="N46" s="11" t="s">
        <v>174</v>
      </c>
      <c r="P46" s="5">
        <f>COUNTIFS(Rllfrwrd!$B:$B,L46,Rllfrwrd!$C:$C,M46)</f>
        <v>1</v>
      </c>
    </row>
    <row r="47" spans="1:16">
      <c r="A47" s="8" t="s">
        <v>168</v>
      </c>
      <c r="B47" s="9" t="s">
        <v>169</v>
      </c>
      <c r="C47" s="10" t="s">
        <v>177</v>
      </c>
      <c r="D47" s="11" t="s">
        <v>220</v>
      </c>
      <c r="E47" s="11" t="s">
        <v>225</v>
      </c>
      <c r="F47" s="11" t="s">
        <v>180</v>
      </c>
      <c r="G47" s="12">
        <v>349.73587405338407</v>
      </c>
      <c r="H47" s="12">
        <v>366.81996990402405</v>
      </c>
      <c r="J47" s="11" t="s">
        <v>79</v>
      </c>
      <c r="K47" s="13">
        <v>36500</v>
      </c>
      <c r="L47" s="13">
        <v>36500</v>
      </c>
      <c r="M47" s="13" t="s">
        <v>64</v>
      </c>
      <c r="N47" s="11" t="s">
        <v>174</v>
      </c>
      <c r="P47" s="5">
        <f>COUNTIFS(Rllfrwrd!$B:$B,L47,Rllfrwrd!$C:$C,M47)</f>
        <v>1</v>
      </c>
    </row>
    <row r="48" spans="1:16">
      <c r="A48" s="8" t="s">
        <v>168</v>
      </c>
      <c r="B48" s="9" t="s">
        <v>169</v>
      </c>
      <c r="C48" s="10" t="s">
        <v>177</v>
      </c>
      <c r="D48" s="11" t="s">
        <v>220</v>
      </c>
      <c r="E48" s="11" t="s">
        <v>226</v>
      </c>
      <c r="F48" s="11" t="s">
        <v>180</v>
      </c>
      <c r="G48" s="12">
        <v>22993.629303561065</v>
      </c>
      <c r="H48" s="12">
        <v>15788.715633493137</v>
      </c>
      <c r="J48" s="11" t="s">
        <v>79</v>
      </c>
      <c r="K48" s="13">
        <v>36500</v>
      </c>
      <c r="L48" s="13">
        <v>36500</v>
      </c>
      <c r="M48" s="13" t="s">
        <v>64</v>
      </c>
      <c r="N48" s="11" t="s">
        <v>174</v>
      </c>
      <c r="P48" s="5">
        <f>COUNTIFS(Rllfrwrd!$B:$B,L48,Rllfrwrd!$C:$C,M48)</f>
        <v>1</v>
      </c>
    </row>
    <row r="49" spans="1:16">
      <c r="A49" s="8" t="s">
        <v>168</v>
      </c>
      <c r="B49" s="9" t="s">
        <v>169</v>
      </c>
      <c r="C49" s="10" t="s">
        <v>177</v>
      </c>
      <c r="D49" s="11" t="s">
        <v>220</v>
      </c>
      <c r="E49" s="11" t="s">
        <v>227</v>
      </c>
      <c r="F49" s="11" t="s">
        <v>180</v>
      </c>
      <c r="G49" s="12">
        <v>18133.33445478071</v>
      </c>
      <c r="H49" s="12">
        <v>199.21041487995802</v>
      </c>
      <c r="J49" s="11" t="s">
        <v>79</v>
      </c>
      <c r="K49" s="13">
        <v>36500</v>
      </c>
      <c r="L49" s="13">
        <v>36500</v>
      </c>
      <c r="M49" s="13" t="s">
        <v>64</v>
      </c>
      <c r="N49" s="11" t="s">
        <v>174</v>
      </c>
      <c r="P49" s="5">
        <f>COUNTIFS(Rllfrwrd!$B:$B,L49,Rllfrwrd!$C:$C,M49)</f>
        <v>1</v>
      </c>
    </row>
    <row r="50" spans="1:16">
      <c r="A50" s="8" t="s">
        <v>168</v>
      </c>
      <c r="B50" s="9" t="s">
        <v>169</v>
      </c>
      <c r="C50" s="10" t="s">
        <v>177</v>
      </c>
      <c r="D50" s="11" t="s">
        <v>220</v>
      </c>
      <c r="E50" s="11" t="s">
        <v>228</v>
      </c>
      <c r="F50" s="11" t="s">
        <v>180</v>
      </c>
      <c r="G50" s="12">
        <v>0</v>
      </c>
      <c r="H50" s="12">
        <v>31653.24995815615</v>
      </c>
      <c r="J50" s="11" t="s">
        <v>79</v>
      </c>
      <c r="K50" s="13">
        <v>36500</v>
      </c>
      <c r="L50" s="13">
        <v>36500</v>
      </c>
      <c r="M50" s="13" t="s">
        <v>64</v>
      </c>
      <c r="N50" s="11" t="s">
        <v>174</v>
      </c>
      <c r="P50" s="5">
        <f>COUNTIFS(Rllfrwrd!$B:$B,L50,Rllfrwrd!$C:$C,M50)</f>
        <v>1</v>
      </c>
    </row>
    <row r="51" spans="1:16">
      <c r="A51" s="8" t="s">
        <v>168</v>
      </c>
      <c r="B51" s="9" t="s">
        <v>169</v>
      </c>
      <c r="C51" s="10" t="s">
        <v>177</v>
      </c>
      <c r="D51" s="11" t="s">
        <v>220</v>
      </c>
      <c r="E51" s="11" t="s">
        <v>229</v>
      </c>
      <c r="F51" s="11" t="s">
        <v>180</v>
      </c>
      <c r="G51" s="12">
        <v>59169.999866388302</v>
      </c>
      <c r="H51" s="12">
        <v>0</v>
      </c>
      <c r="J51" s="11" t="s">
        <v>79</v>
      </c>
      <c r="K51" s="13">
        <v>36500</v>
      </c>
      <c r="L51" s="13">
        <v>36500</v>
      </c>
      <c r="M51" s="13" t="s">
        <v>64</v>
      </c>
      <c r="N51" s="11" t="s">
        <v>174</v>
      </c>
      <c r="P51" s="5">
        <f>COUNTIFS(Rllfrwrd!$B:$B,L51,Rllfrwrd!$C:$C,M51)</f>
        <v>1</v>
      </c>
    </row>
    <row r="52" spans="1:16">
      <c r="A52" s="8" t="s">
        <v>168</v>
      </c>
      <c r="B52" s="9" t="s">
        <v>169</v>
      </c>
      <c r="C52" s="10" t="s">
        <v>177</v>
      </c>
      <c r="D52" s="11" t="s">
        <v>220</v>
      </c>
      <c r="E52" s="11" t="s">
        <v>230</v>
      </c>
      <c r="F52" s="11" t="s">
        <v>180</v>
      </c>
      <c r="G52" s="12">
        <v>0</v>
      </c>
      <c r="H52" s="12">
        <v>135548.77054283602</v>
      </c>
      <c r="J52" s="11" t="s">
        <v>79</v>
      </c>
      <c r="K52" s="13">
        <v>36500</v>
      </c>
      <c r="L52" s="13">
        <v>36500</v>
      </c>
      <c r="M52" s="13" t="s">
        <v>64</v>
      </c>
      <c r="N52" s="11" t="s">
        <v>174</v>
      </c>
      <c r="P52" s="5">
        <f>COUNTIFS(Rllfrwrd!$B:$B,L52,Rllfrwrd!$C:$C,M52)</f>
        <v>1</v>
      </c>
    </row>
    <row r="53" spans="1:16">
      <c r="A53" s="8" t="s">
        <v>168</v>
      </c>
      <c r="B53" s="9" t="s">
        <v>169</v>
      </c>
      <c r="C53" s="10" t="s">
        <v>177</v>
      </c>
      <c r="D53" s="11" t="s">
        <v>220</v>
      </c>
      <c r="E53" s="11" t="s">
        <v>231</v>
      </c>
      <c r="F53" s="11" t="s">
        <v>180</v>
      </c>
      <c r="G53" s="12">
        <v>715.04617602709038</v>
      </c>
      <c r="H53" s="12">
        <v>736.53560919189806</v>
      </c>
      <c r="J53" s="11" t="s">
        <v>79</v>
      </c>
      <c r="K53" s="13">
        <v>36500</v>
      </c>
      <c r="L53" s="13">
        <v>36500</v>
      </c>
      <c r="M53" s="13" t="s">
        <v>64</v>
      </c>
      <c r="N53" s="11" t="s">
        <v>174</v>
      </c>
      <c r="P53" s="5">
        <f>COUNTIFS(Rllfrwrd!$B:$B,L53,Rllfrwrd!$C:$C,M53)</f>
        <v>1</v>
      </c>
    </row>
    <row r="54" spans="1:16">
      <c r="A54" s="8" t="s">
        <v>168</v>
      </c>
      <c r="B54" s="9" t="s">
        <v>169</v>
      </c>
      <c r="C54" s="10" t="s">
        <v>177</v>
      </c>
      <c r="D54" s="11" t="s">
        <v>220</v>
      </c>
      <c r="E54" s="11" t="s">
        <v>232</v>
      </c>
      <c r="F54" s="11" t="s">
        <v>180</v>
      </c>
      <c r="G54" s="12">
        <v>5225.2405339813995</v>
      </c>
      <c r="H54" s="12">
        <v>15227.357879394171</v>
      </c>
      <c r="J54" s="11" t="s">
        <v>79</v>
      </c>
      <c r="K54" s="13">
        <v>36500</v>
      </c>
      <c r="L54" s="13">
        <v>36500</v>
      </c>
      <c r="M54" s="13" t="s">
        <v>64</v>
      </c>
      <c r="N54" s="11" t="s">
        <v>174</v>
      </c>
      <c r="P54" s="5">
        <f>COUNTIFS(Rllfrwrd!$B:$B,L54,Rllfrwrd!$C:$C,M54)</f>
        <v>1</v>
      </c>
    </row>
    <row r="55" spans="1:16">
      <c r="A55" s="8" t="s">
        <v>168</v>
      </c>
      <c r="B55" s="9" t="s">
        <v>169</v>
      </c>
      <c r="C55" s="10" t="s">
        <v>177</v>
      </c>
      <c r="D55" s="11" t="s">
        <v>220</v>
      </c>
      <c r="E55" s="11" t="s">
        <v>233</v>
      </c>
      <c r="F55" s="11" t="s">
        <v>180</v>
      </c>
      <c r="G55" s="12">
        <v>78.24546930524798</v>
      </c>
      <c r="H55" s="12">
        <v>310.87820726138392</v>
      </c>
      <c r="J55" s="11" t="s">
        <v>79</v>
      </c>
      <c r="K55" s="13">
        <v>36500</v>
      </c>
      <c r="L55" s="13">
        <v>36500</v>
      </c>
      <c r="M55" s="13" t="s">
        <v>64</v>
      </c>
      <c r="N55" s="11" t="s">
        <v>174</v>
      </c>
      <c r="P55" s="5">
        <f>COUNTIFS(Rllfrwrd!$B:$B,L55,Rllfrwrd!$C:$C,M55)</f>
        <v>1</v>
      </c>
    </row>
    <row r="56" spans="1:16">
      <c r="A56" s="8" t="s">
        <v>168</v>
      </c>
      <c r="B56" s="9" t="s">
        <v>169</v>
      </c>
      <c r="C56" s="10" t="s">
        <v>177</v>
      </c>
      <c r="D56" s="11" t="s">
        <v>234</v>
      </c>
      <c r="E56" s="11" t="s">
        <v>235</v>
      </c>
      <c r="F56" s="11" t="s">
        <v>180</v>
      </c>
      <c r="G56" s="12">
        <v>740.23129520176428</v>
      </c>
      <c r="H56" s="12">
        <v>845.30679092316893</v>
      </c>
      <c r="J56" s="11" t="s">
        <v>79</v>
      </c>
      <c r="K56" s="13">
        <v>36600</v>
      </c>
      <c r="L56" s="13">
        <v>36600</v>
      </c>
      <c r="M56" s="13" t="s">
        <v>64</v>
      </c>
      <c r="N56" s="11" t="s">
        <v>174</v>
      </c>
      <c r="P56" s="5">
        <f>COUNTIFS(Rllfrwrd!$B:$B,L56,Rllfrwrd!$C:$C,M56)</f>
        <v>1</v>
      </c>
    </row>
    <row r="57" spans="1:16">
      <c r="A57" s="8" t="s">
        <v>168</v>
      </c>
      <c r="B57" s="9" t="s">
        <v>169</v>
      </c>
      <c r="C57" s="10" t="s">
        <v>177</v>
      </c>
      <c r="D57" s="11" t="s">
        <v>234</v>
      </c>
      <c r="E57" s="11" t="s">
        <v>236</v>
      </c>
      <c r="F57" s="11" t="s">
        <v>180</v>
      </c>
      <c r="G57" s="12">
        <v>6439.8488645193129</v>
      </c>
      <c r="H57" s="12">
        <v>6517.1067820820026</v>
      </c>
      <c r="J57" s="11" t="s">
        <v>79</v>
      </c>
      <c r="K57" s="13">
        <v>36600</v>
      </c>
      <c r="L57" s="13">
        <v>36600</v>
      </c>
      <c r="M57" s="13" t="s">
        <v>64</v>
      </c>
      <c r="N57" s="11" t="s">
        <v>174</v>
      </c>
      <c r="P57" s="5">
        <f>COUNTIFS(Rllfrwrd!$B:$B,L57,Rllfrwrd!$C:$C,M57)</f>
        <v>1</v>
      </c>
    </row>
    <row r="58" spans="1:16">
      <c r="A58" s="8" t="s">
        <v>168</v>
      </c>
      <c r="B58" s="9" t="s">
        <v>169</v>
      </c>
      <c r="C58" s="10" t="s">
        <v>177</v>
      </c>
      <c r="D58" s="11" t="s">
        <v>234</v>
      </c>
      <c r="E58" s="11" t="s">
        <v>237</v>
      </c>
      <c r="F58" s="11" t="s">
        <v>180</v>
      </c>
      <c r="G58" s="12">
        <v>907.98064956896815</v>
      </c>
      <c r="H58" s="12">
        <v>1260.848816749598</v>
      </c>
      <c r="J58" s="11" t="s">
        <v>79</v>
      </c>
      <c r="K58" s="13">
        <v>36600</v>
      </c>
      <c r="L58" s="13">
        <v>36600</v>
      </c>
      <c r="M58" s="13" t="s">
        <v>64</v>
      </c>
      <c r="N58" s="11" t="s">
        <v>174</v>
      </c>
      <c r="P58" s="5">
        <f>COUNTIFS(Rllfrwrd!$B:$B,L58,Rllfrwrd!$C:$C,M58)</f>
        <v>1</v>
      </c>
    </row>
    <row r="59" spans="1:16">
      <c r="A59" s="8" t="s">
        <v>168</v>
      </c>
      <c r="B59" s="9" t="s">
        <v>169</v>
      </c>
      <c r="C59" s="10" t="s">
        <v>177</v>
      </c>
      <c r="D59" s="11" t="s">
        <v>234</v>
      </c>
      <c r="E59" s="11" t="s">
        <v>238</v>
      </c>
      <c r="F59" s="11" t="s">
        <v>180</v>
      </c>
      <c r="G59" s="12">
        <v>7112.3541158928483</v>
      </c>
      <c r="H59" s="12">
        <v>7196.2195195678032</v>
      </c>
      <c r="J59" s="11" t="s">
        <v>79</v>
      </c>
      <c r="K59" s="13">
        <v>36600</v>
      </c>
      <c r="L59" s="13">
        <v>36600</v>
      </c>
      <c r="M59" s="13" t="s">
        <v>64</v>
      </c>
      <c r="N59" s="11" t="s">
        <v>174</v>
      </c>
      <c r="P59" s="5">
        <f>COUNTIFS(Rllfrwrd!$B:$B,L59,Rllfrwrd!$C:$C,M59)</f>
        <v>1</v>
      </c>
    </row>
    <row r="60" spans="1:16">
      <c r="A60" s="8" t="s">
        <v>168</v>
      </c>
      <c r="B60" s="9" t="s">
        <v>169</v>
      </c>
      <c r="C60" s="10" t="s">
        <v>177</v>
      </c>
      <c r="D60" s="11" t="s">
        <v>234</v>
      </c>
      <c r="E60" s="11" t="s">
        <v>239</v>
      </c>
      <c r="F60" s="11" t="s">
        <v>180</v>
      </c>
      <c r="G60" s="12">
        <v>128.11541769604401</v>
      </c>
      <c r="H60" s="12">
        <v>134.37367210528402</v>
      </c>
      <c r="J60" s="11" t="s">
        <v>79</v>
      </c>
      <c r="K60" s="13">
        <v>36600</v>
      </c>
      <c r="L60" s="13">
        <v>36600</v>
      </c>
      <c r="M60" s="13" t="s">
        <v>64</v>
      </c>
      <c r="N60" s="11" t="s">
        <v>174</v>
      </c>
      <c r="P60" s="5">
        <f>COUNTIFS(Rllfrwrd!$B:$B,L60,Rllfrwrd!$C:$C,M60)</f>
        <v>1</v>
      </c>
    </row>
    <row r="61" spans="1:16">
      <c r="A61" s="8" t="s">
        <v>168</v>
      </c>
      <c r="B61" s="9" t="s">
        <v>169</v>
      </c>
      <c r="C61" s="10" t="s">
        <v>177</v>
      </c>
      <c r="D61" s="11" t="s">
        <v>234</v>
      </c>
      <c r="E61" s="11" t="s">
        <v>240</v>
      </c>
      <c r="F61" s="11" t="s">
        <v>180</v>
      </c>
      <c r="G61" s="12">
        <v>1914.1126868533484</v>
      </c>
      <c r="H61" s="12">
        <v>5578.0932408093577</v>
      </c>
      <c r="J61" s="11" t="s">
        <v>79</v>
      </c>
      <c r="K61" s="13">
        <v>36600</v>
      </c>
      <c r="L61" s="13">
        <v>36600</v>
      </c>
      <c r="M61" s="13" t="s">
        <v>64</v>
      </c>
      <c r="N61" s="11" t="s">
        <v>174</v>
      </c>
      <c r="P61" s="5">
        <f>COUNTIFS(Rllfrwrd!$B:$B,L61,Rllfrwrd!$C:$C,M61)</f>
        <v>1</v>
      </c>
    </row>
    <row r="62" spans="1:16">
      <c r="A62" s="8" t="s">
        <v>168</v>
      </c>
      <c r="B62" s="9" t="s">
        <v>169</v>
      </c>
      <c r="C62" s="10" t="s">
        <v>177</v>
      </c>
      <c r="D62" s="11" t="s">
        <v>241</v>
      </c>
      <c r="E62" s="11" t="s">
        <v>242</v>
      </c>
      <c r="F62" s="11" t="s">
        <v>180</v>
      </c>
      <c r="G62" s="12">
        <v>2234.480952748494</v>
      </c>
      <c r="H62" s="12">
        <v>2551.6645078237871</v>
      </c>
      <c r="J62" s="11" t="s">
        <v>79</v>
      </c>
      <c r="K62" s="13">
        <v>36700</v>
      </c>
      <c r="L62" s="13">
        <v>36700</v>
      </c>
      <c r="M62" s="13" t="s">
        <v>64</v>
      </c>
      <c r="N62" s="11" t="s">
        <v>174</v>
      </c>
      <c r="P62" s="5">
        <f>COUNTIFS(Rllfrwrd!$B:$B,L62,Rllfrwrd!$C:$C,M62)</f>
        <v>1</v>
      </c>
    </row>
    <row r="63" spans="1:16">
      <c r="A63" s="8" t="s">
        <v>168</v>
      </c>
      <c r="B63" s="9" t="s">
        <v>169</v>
      </c>
      <c r="C63" s="10" t="s">
        <v>177</v>
      </c>
      <c r="D63" s="11" t="s">
        <v>241</v>
      </c>
      <c r="E63" s="11" t="s">
        <v>243</v>
      </c>
      <c r="F63" s="11" t="s">
        <v>180</v>
      </c>
      <c r="G63" s="12">
        <v>19439.491034251962</v>
      </c>
      <c r="H63" s="12">
        <v>19672.70374271465</v>
      </c>
      <c r="J63" s="11" t="s">
        <v>79</v>
      </c>
      <c r="K63" s="13">
        <v>36700</v>
      </c>
      <c r="L63" s="13">
        <v>36700</v>
      </c>
      <c r="M63" s="13" t="s">
        <v>64</v>
      </c>
      <c r="N63" s="11" t="s">
        <v>174</v>
      </c>
      <c r="P63" s="5">
        <f>COUNTIFS(Rllfrwrd!$B:$B,L63,Rllfrwrd!$C:$C,M63)</f>
        <v>1</v>
      </c>
    </row>
    <row r="64" spans="1:16">
      <c r="A64" s="8" t="s">
        <v>168</v>
      </c>
      <c r="B64" s="9" t="s">
        <v>169</v>
      </c>
      <c r="C64" s="10" t="s">
        <v>177</v>
      </c>
      <c r="D64" s="11" t="s">
        <v>241</v>
      </c>
      <c r="E64" s="11" t="s">
        <v>244</v>
      </c>
      <c r="F64" s="11" t="s">
        <v>180</v>
      </c>
      <c r="G64" s="12">
        <v>2740.853406330325</v>
      </c>
      <c r="H64" s="12">
        <v>3806.0302010799633</v>
      </c>
      <c r="J64" s="11" t="s">
        <v>79</v>
      </c>
      <c r="K64" s="13">
        <v>36700</v>
      </c>
      <c r="L64" s="13">
        <v>36700</v>
      </c>
      <c r="M64" s="13" t="s">
        <v>64</v>
      </c>
      <c r="N64" s="11" t="s">
        <v>174</v>
      </c>
      <c r="P64" s="5">
        <f>COUNTIFS(Rllfrwrd!$B:$B,L64,Rllfrwrd!$C:$C,M64)</f>
        <v>1</v>
      </c>
    </row>
    <row r="65" spans="1:16">
      <c r="A65" s="8" t="s">
        <v>168</v>
      </c>
      <c r="B65" s="9" t="s">
        <v>169</v>
      </c>
      <c r="C65" s="10" t="s">
        <v>177</v>
      </c>
      <c r="D65" s="11" t="s">
        <v>241</v>
      </c>
      <c r="E65" s="11" t="s">
        <v>245</v>
      </c>
      <c r="F65" s="11" t="s">
        <v>180</v>
      </c>
      <c r="G65" s="12">
        <v>21469.532434228029</v>
      </c>
      <c r="H65" s="12">
        <v>21722.690667770694</v>
      </c>
      <c r="J65" s="11" t="s">
        <v>79</v>
      </c>
      <c r="K65" s="13">
        <v>36700</v>
      </c>
      <c r="L65" s="13">
        <v>36700</v>
      </c>
      <c r="M65" s="13" t="s">
        <v>64</v>
      </c>
      <c r="N65" s="11" t="s">
        <v>174</v>
      </c>
      <c r="P65" s="5">
        <f>COUNTIFS(Rllfrwrd!$B:$B,L65,Rllfrwrd!$C:$C,M65)</f>
        <v>1</v>
      </c>
    </row>
    <row r="66" spans="1:16">
      <c r="A66" s="8" t="s">
        <v>168</v>
      </c>
      <c r="B66" s="9" t="s">
        <v>169</v>
      </c>
      <c r="C66" s="10" t="s">
        <v>177</v>
      </c>
      <c r="D66" s="11" t="s">
        <v>241</v>
      </c>
      <c r="E66" s="11" t="s">
        <v>246</v>
      </c>
      <c r="F66" s="11" t="s">
        <v>180</v>
      </c>
      <c r="G66" s="12">
        <v>386.732447615848</v>
      </c>
      <c r="H66" s="12">
        <v>405.62377302392798</v>
      </c>
      <c r="J66" s="11" t="s">
        <v>79</v>
      </c>
      <c r="K66" s="13">
        <v>36700</v>
      </c>
      <c r="L66" s="13">
        <v>36700</v>
      </c>
      <c r="M66" s="13" t="s">
        <v>64</v>
      </c>
      <c r="N66" s="11" t="s">
        <v>174</v>
      </c>
      <c r="P66" s="5">
        <f>COUNTIFS(Rllfrwrd!$B:$B,L66,Rllfrwrd!$C:$C,M66)</f>
        <v>1</v>
      </c>
    </row>
    <row r="67" spans="1:16">
      <c r="A67" s="8" t="s">
        <v>168</v>
      </c>
      <c r="B67" s="9" t="s">
        <v>169</v>
      </c>
      <c r="C67" s="10" t="s">
        <v>177</v>
      </c>
      <c r="D67" s="11" t="s">
        <v>241</v>
      </c>
      <c r="E67" s="11" t="s">
        <v>247</v>
      </c>
      <c r="F67" s="11" t="s">
        <v>180</v>
      </c>
      <c r="G67" s="12">
        <v>5777.9890797811468</v>
      </c>
      <c r="H67" s="12">
        <v>16838.173662795874</v>
      </c>
      <c r="J67" s="11" t="s">
        <v>79</v>
      </c>
      <c r="K67" s="13">
        <v>36700</v>
      </c>
      <c r="L67" s="13">
        <v>36700</v>
      </c>
      <c r="M67" s="13" t="s">
        <v>64</v>
      </c>
      <c r="N67" s="11" t="s">
        <v>174</v>
      </c>
      <c r="P67" s="5">
        <f>COUNTIFS(Rllfrwrd!$B:$B,L67,Rllfrwrd!$C:$C,M67)</f>
        <v>1</v>
      </c>
    </row>
    <row r="68" spans="1:16">
      <c r="A68" s="8" t="s">
        <v>168</v>
      </c>
      <c r="B68" s="9" t="s">
        <v>169</v>
      </c>
      <c r="C68" s="10" t="s">
        <v>177</v>
      </c>
      <c r="D68" s="11" t="s">
        <v>248</v>
      </c>
      <c r="E68" s="11" t="s">
        <v>249</v>
      </c>
      <c r="F68" s="11" t="s">
        <v>180</v>
      </c>
      <c r="G68" s="12">
        <v>1687.6346258827766</v>
      </c>
      <c r="H68" s="12">
        <v>1927.193593546938</v>
      </c>
      <c r="J68" s="11" t="s">
        <v>79</v>
      </c>
      <c r="K68" s="13">
        <v>36800</v>
      </c>
      <c r="L68" s="13">
        <v>36800</v>
      </c>
      <c r="M68" s="13" t="s">
        <v>64</v>
      </c>
      <c r="N68" s="11" t="s">
        <v>174</v>
      </c>
      <c r="P68" s="5">
        <f>COUNTIFS(Rllfrwrd!$B:$B,L68,Rllfrwrd!$C:$C,M68)</f>
        <v>1</v>
      </c>
    </row>
    <row r="69" spans="1:16">
      <c r="A69" s="8" t="s">
        <v>168</v>
      </c>
      <c r="B69" s="9" t="s">
        <v>169</v>
      </c>
      <c r="C69" s="10" t="s">
        <v>177</v>
      </c>
      <c r="D69" s="11" t="s">
        <v>248</v>
      </c>
      <c r="E69" s="11" t="s">
        <v>250</v>
      </c>
      <c r="F69" s="11" t="s">
        <v>180</v>
      </c>
      <c r="G69" s="12">
        <v>14682.048705131196</v>
      </c>
      <c r="H69" s="12">
        <v>14858.187079241528</v>
      </c>
      <c r="J69" s="11" t="s">
        <v>79</v>
      </c>
      <c r="K69" s="13">
        <v>36800</v>
      </c>
      <c r="L69" s="13">
        <v>36800</v>
      </c>
      <c r="M69" s="13" t="s">
        <v>64</v>
      </c>
      <c r="N69" s="11" t="s">
        <v>174</v>
      </c>
      <c r="P69" s="5">
        <f>COUNTIFS(Rllfrwrd!$B:$B,L69,Rllfrwrd!$C:$C,M69)</f>
        <v>1</v>
      </c>
    </row>
    <row r="70" spans="1:16">
      <c r="A70" s="8" t="s">
        <v>168</v>
      </c>
      <c r="B70" s="9" t="s">
        <v>169</v>
      </c>
      <c r="C70" s="10" t="s">
        <v>177</v>
      </c>
      <c r="D70" s="11" t="s">
        <v>248</v>
      </c>
      <c r="E70" s="11" t="s">
        <v>251</v>
      </c>
      <c r="F70" s="11" t="s">
        <v>180</v>
      </c>
      <c r="G70" s="12">
        <v>2070.0821402403108</v>
      </c>
      <c r="H70" s="12">
        <v>2874.5773583781838</v>
      </c>
      <c r="J70" s="11" t="s">
        <v>79</v>
      </c>
      <c r="K70" s="13">
        <v>36800</v>
      </c>
      <c r="L70" s="13">
        <v>36800</v>
      </c>
      <c r="M70" s="13" t="s">
        <v>64</v>
      </c>
      <c r="N70" s="11" t="s">
        <v>174</v>
      </c>
      <c r="P70" s="5">
        <f>COUNTIFS(Rllfrwrd!$B:$B,L70,Rllfrwrd!$C:$C,M70)</f>
        <v>1</v>
      </c>
    </row>
    <row r="71" spans="1:16">
      <c r="A71" s="8" t="s">
        <v>168</v>
      </c>
      <c r="B71" s="9" t="s">
        <v>169</v>
      </c>
      <c r="C71" s="10" t="s">
        <v>177</v>
      </c>
      <c r="D71" s="11" t="s">
        <v>248</v>
      </c>
      <c r="E71" s="11" t="s">
        <v>252</v>
      </c>
      <c r="F71" s="11" t="s">
        <v>180</v>
      </c>
      <c r="G71" s="12">
        <v>16215.276434981013</v>
      </c>
      <c r="H71" s="12">
        <v>16406.479049721751</v>
      </c>
      <c r="J71" s="11" t="s">
        <v>79</v>
      </c>
      <c r="K71" s="13">
        <v>36800</v>
      </c>
      <c r="L71" s="13">
        <v>36800</v>
      </c>
      <c r="M71" s="13" t="s">
        <v>64</v>
      </c>
      <c r="N71" s="11" t="s">
        <v>174</v>
      </c>
      <c r="P71" s="5">
        <f>COUNTIFS(Rllfrwrd!$B:$B,L71,Rllfrwrd!$C:$C,M71)</f>
        <v>1</v>
      </c>
    </row>
    <row r="72" spans="1:16">
      <c r="A72" s="8" t="s">
        <v>168</v>
      </c>
      <c r="B72" s="9" t="s">
        <v>169</v>
      </c>
      <c r="C72" s="10" t="s">
        <v>177</v>
      </c>
      <c r="D72" s="11" t="s">
        <v>248</v>
      </c>
      <c r="E72" s="11" t="s">
        <v>253</v>
      </c>
      <c r="F72" s="11" t="s">
        <v>180</v>
      </c>
      <c r="G72" s="12">
        <v>292.08710360502397</v>
      </c>
      <c r="H72" s="12">
        <v>306.355139700064</v>
      </c>
      <c r="J72" s="11" t="s">
        <v>79</v>
      </c>
      <c r="K72" s="13">
        <v>36800</v>
      </c>
      <c r="L72" s="13">
        <v>36800</v>
      </c>
      <c r="M72" s="13" t="s">
        <v>64</v>
      </c>
      <c r="N72" s="11" t="s">
        <v>174</v>
      </c>
      <c r="P72" s="5">
        <f>COUNTIFS(Rllfrwrd!$B:$B,L72,Rllfrwrd!$C:$C,M72)</f>
        <v>1</v>
      </c>
    </row>
    <row r="73" spans="1:16">
      <c r="A73" s="8" t="s">
        <v>168</v>
      </c>
      <c r="B73" s="9" t="s">
        <v>169</v>
      </c>
      <c r="C73" s="10" t="s">
        <v>177</v>
      </c>
      <c r="D73" s="11" t="s">
        <v>248</v>
      </c>
      <c r="E73" s="11" t="s">
        <v>254</v>
      </c>
      <c r="F73" s="11" t="s">
        <v>180</v>
      </c>
      <c r="G73" s="12">
        <v>20078.741918286705</v>
      </c>
      <c r="H73" s="12">
        <v>13787.190453532712</v>
      </c>
      <c r="J73" s="11" t="s">
        <v>79</v>
      </c>
      <c r="K73" s="13">
        <v>36800</v>
      </c>
      <c r="L73" s="13">
        <v>36800</v>
      </c>
      <c r="M73" s="13" t="s">
        <v>64</v>
      </c>
      <c r="N73" s="11" t="s">
        <v>174</v>
      </c>
      <c r="P73" s="5">
        <f>COUNTIFS(Rllfrwrd!$B:$B,L73,Rllfrwrd!$C:$C,M73)</f>
        <v>1</v>
      </c>
    </row>
    <row r="74" spans="1:16">
      <c r="A74" s="8" t="s">
        <v>168</v>
      </c>
      <c r="B74" s="9" t="s">
        <v>169</v>
      </c>
      <c r="C74" s="10" t="s">
        <v>177</v>
      </c>
      <c r="D74" s="11" t="s">
        <v>248</v>
      </c>
      <c r="E74" s="11" t="s">
        <v>255</v>
      </c>
      <c r="F74" s="11" t="s">
        <v>180</v>
      </c>
      <c r="G74" s="12">
        <v>15834.583476525388</v>
      </c>
      <c r="H74" s="12">
        <v>173.95664055478301</v>
      </c>
      <c r="J74" s="11" t="s">
        <v>79</v>
      </c>
      <c r="K74" s="13">
        <v>36800</v>
      </c>
      <c r="L74" s="13">
        <v>36800</v>
      </c>
      <c r="M74" s="13" t="s">
        <v>64</v>
      </c>
      <c r="N74" s="11" t="s">
        <v>174</v>
      </c>
      <c r="P74" s="5">
        <f>COUNTIFS(Rllfrwrd!$B:$B,L74,Rllfrwrd!$C:$C,M74)</f>
        <v>1</v>
      </c>
    </row>
    <row r="75" spans="1:16">
      <c r="A75" s="8" t="s">
        <v>168</v>
      </c>
      <c r="B75" s="9" t="s">
        <v>169</v>
      </c>
      <c r="C75" s="10" t="s">
        <v>177</v>
      </c>
      <c r="D75" s="11" t="s">
        <v>248</v>
      </c>
      <c r="E75" s="11" t="s">
        <v>256</v>
      </c>
      <c r="F75" s="11" t="s">
        <v>180</v>
      </c>
      <c r="G75" s="12">
        <v>0</v>
      </c>
      <c r="H75" s="12">
        <v>27765.609981980793</v>
      </c>
      <c r="J75" s="11" t="s">
        <v>79</v>
      </c>
      <c r="K75" s="13">
        <v>36800</v>
      </c>
      <c r="L75" s="13">
        <v>36800</v>
      </c>
      <c r="M75" s="13" t="s">
        <v>64</v>
      </c>
      <c r="N75" s="11" t="s">
        <v>174</v>
      </c>
      <c r="P75" s="5">
        <f>COUNTIFS(Rllfrwrd!$B:$B,L75,Rllfrwrd!$C:$C,M75)</f>
        <v>1</v>
      </c>
    </row>
    <row r="76" spans="1:16">
      <c r="A76" s="8" t="s">
        <v>168</v>
      </c>
      <c r="B76" s="9" t="s">
        <v>169</v>
      </c>
      <c r="C76" s="10" t="s">
        <v>177</v>
      </c>
      <c r="D76" s="11" t="s">
        <v>248</v>
      </c>
      <c r="E76" s="11" t="s">
        <v>257</v>
      </c>
      <c r="F76" s="11" t="s">
        <v>180</v>
      </c>
      <c r="G76" s="12">
        <v>51669.057587106203</v>
      </c>
      <c r="H76" s="12">
        <v>0</v>
      </c>
      <c r="J76" s="11" t="s">
        <v>79</v>
      </c>
      <c r="K76" s="13">
        <v>36800</v>
      </c>
      <c r="L76" s="13">
        <v>36800</v>
      </c>
      <c r="M76" s="13" t="s">
        <v>64</v>
      </c>
      <c r="N76" s="11" t="s">
        <v>174</v>
      </c>
      <c r="P76" s="5">
        <f>COUNTIFS(Rllfrwrd!$B:$B,L76,Rllfrwrd!$C:$C,M76)</f>
        <v>1</v>
      </c>
    </row>
    <row r="77" spans="1:16">
      <c r="A77" s="8" t="s">
        <v>168</v>
      </c>
      <c r="B77" s="9" t="s">
        <v>169</v>
      </c>
      <c r="C77" s="10" t="s">
        <v>177</v>
      </c>
      <c r="D77" s="11" t="s">
        <v>248</v>
      </c>
      <c r="E77" s="11" t="s">
        <v>258</v>
      </c>
      <c r="F77" s="11" t="s">
        <v>180</v>
      </c>
      <c r="G77" s="12">
        <v>0</v>
      </c>
      <c r="H77" s="12">
        <v>118365.34133605257</v>
      </c>
      <c r="J77" s="11" t="s">
        <v>79</v>
      </c>
      <c r="K77" s="13">
        <v>36800</v>
      </c>
      <c r="L77" s="13">
        <v>36800</v>
      </c>
      <c r="M77" s="13" t="s">
        <v>64</v>
      </c>
      <c r="N77" s="11" t="s">
        <v>174</v>
      </c>
      <c r="P77" s="5">
        <f>COUNTIFS(Rllfrwrd!$B:$B,L77,Rllfrwrd!$C:$C,M77)</f>
        <v>1</v>
      </c>
    </row>
    <row r="78" spans="1:16">
      <c r="A78" s="8" t="s">
        <v>168</v>
      </c>
      <c r="B78" s="9" t="s">
        <v>169</v>
      </c>
      <c r="C78" s="10" t="s">
        <v>177</v>
      </c>
      <c r="D78" s="11" t="s">
        <v>248</v>
      </c>
      <c r="E78" s="11" t="s">
        <v>259</v>
      </c>
      <c r="F78" s="11" t="s">
        <v>180</v>
      </c>
      <c r="G78" s="12">
        <v>624.40023880363344</v>
      </c>
      <c r="H78" s="12">
        <v>643.16547054630655</v>
      </c>
      <c r="J78" s="11" t="s">
        <v>79</v>
      </c>
      <c r="K78" s="13">
        <v>36800</v>
      </c>
      <c r="L78" s="13">
        <v>36800</v>
      </c>
      <c r="M78" s="13" t="s">
        <v>64</v>
      </c>
      <c r="N78" s="11" t="s">
        <v>174</v>
      </c>
      <c r="P78" s="5">
        <f>COUNTIFS(Rllfrwrd!$B:$B,L78,Rllfrwrd!$C:$C,M78)</f>
        <v>1</v>
      </c>
    </row>
    <row r="79" spans="1:16">
      <c r="A79" s="8" t="s">
        <v>168</v>
      </c>
      <c r="B79" s="9" t="s">
        <v>169</v>
      </c>
      <c r="C79" s="10" t="s">
        <v>177</v>
      </c>
      <c r="D79" s="11" t="s">
        <v>248</v>
      </c>
      <c r="E79" s="11" t="s">
        <v>260</v>
      </c>
      <c r="F79" s="11" t="s">
        <v>180</v>
      </c>
      <c r="G79" s="12">
        <v>4363.9371492591908</v>
      </c>
      <c r="H79" s="12">
        <v>12717.353833340183</v>
      </c>
      <c r="J79" s="11" t="s">
        <v>79</v>
      </c>
      <c r="K79" s="13">
        <v>36800</v>
      </c>
      <c r="L79" s="13">
        <v>36800</v>
      </c>
      <c r="M79" s="13" t="s">
        <v>64</v>
      </c>
      <c r="N79" s="11" t="s">
        <v>174</v>
      </c>
      <c r="P79" s="5">
        <f>COUNTIFS(Rllfrwrd!$B:$B,L79,Rllfrwrd!$C:$C,M79)</f>
        <v>1</v>
      </c>
    </row>
    <row r="80" spans="1:16">
      <c r="A80" s="8" t="s">
        <v>168</v>
      </c>
      <c r="B80" s="9" t="s">
        <v>169</v>
      </c>
      <c r="C80" s="10" t="s">
        <v>177</v>
      </c>
      <c r="D80" s="11" t="s">
        <v>248</v>
      </c>
      <c r="E80" s="11" t="s">
        <v>261</v>
      </c>
      <c r="F80" s="11" t="s">
        <v>180</v>
      </c>
      <c r="G80" s="12">
        <v>68.326342210448004</v>
      </c>
      <c r="H80" s="12">
        <v>271.46837975048402</v>
      </c>
      <c r="J80" s="11" t="s">
        <v>79</v>
      </c>
      <c r="K80" s="13">
        <v>36800</v>
      </c>
      <c r="L80" s="13">
        <v>36800</v>
      </c>
      <c r="M80" s="13" t="s">
        <v>64</v>
      </c>
      <c r="N80" s="11" t="s">
        <v>174</v>
      </c>
      <c r="P80" s="5">
        <f>COUNTIFS(Rllfrwrd!$B:$B,L80,Rllfrwrd!$C:$C,M80)</f>
        <v>1</v>
      </c>
    </row>
    <row r="81" spans="1:16">
      <c r="A81" s="8" t="s">
        <v>168</v>
      </c>
      <c r="B81" s="9" t="s">
        <v>169</v>
      </c>
      <c r="C81" s="10" t="s">
        <v>177</v>
      </c>
      <c r="D81" s="11" t="s">
        <v>262</v>
      </c>
      <c r="E81" s="11" t="s">
        <v>263</v>
      </c>
      <c r="F81" s="11" t="s">
        <v>180</v>
      </c>
      <c r="G81" s="12">
        <v>1040.496536258554</v>
      </c>
      <c r="H81" s="12">
        <v>1188.1945463973605</v>
      </c>
      <c r="J81" s="11" t="s">
        <v>79</v>
      </c>
      <c r="K81" s="13">
        <v>36910</v>
      </c>
      <c r="L81" s="13">
        <v>36901</v>
      </c>
      <c r="M81" s="13" t="s">
        <v>64</v>
      </c>
      <c r="N81" s="11" t="s">
        <v>174</v>
      </c>
      <c r="P81" s="5">
        <f>COUNTIFS(Rllfrwrd!$B:$B,L81,Rllfrwrd!$C:$C,M81)</f>
        <v>1</v>
      </c>
    </row>
    <row r="82" spans="1:16">
      <c r="A82" s="8" t="s">
        <v>168</v>
      </c>
      <c r="B82" s="9" t="s">
        <v>169</v>
      </c>
      <c r="C82" s="10" t="s">
        <v>177</v>
      </c>
      <c r="D82" s="11" t="s">
        <v>262</v>
      </c>
      <c r="E82" s="11" t="s">
        <v>264</v>
      </c>
      <c r="F82" s="11" t="s">
        <v>180</v>
      </c>
      <c r="G82" s="12">
        <v>1276.2912443586879</v>
      </c>
      <c r="H82" s="12">
        <v>1772.2958149399328</v>
      </c>
      <c r="J82" s="11" t="s">
        <v>79</v>
      </c>
      <c r="K82" s="13">
        <v>36910</v>
      </c>
      <c r="L82" s="13">
        <v>36901</v>
      </c>
      <c r="M82" s="13" t="s">
        <v>64</v>
      </c>
      <c r="N82" s="11" t="s">
        <v>174</v>
      </c>
      <c r="P82" s="5">
        <f>COUNTIFS(Rllfrwrd!$B:$B,L82,Rllfrwrd!$C:$C,M82)</f>
        <v>1</v>
      </c>
    </row>
    <row r="83" spans="1:16">
      <c r="A83" s="8" t="s">
        <v>168</v>
      </c>
      <c r="B83" s="9" t="s">
        <v>169</v>
      </c>
      <c r="C83" s="10" t="s">
        <v>177</v>
      </c>
      <c r="D83" s="11" t="s">
        <v>262</v>
      </c>
      <c r="E83" s="11" t="s">
        <v>265</v>
      </c>
      <c r="F83" s="11" t="s">
        <v>180</v>
      </c>
      <c r="G83" s="12">
        <v>9997.3884787100924</v>
      </c>
      <c r="H83" s="12">
        <v>10115.272797572808</v>
      </c>
      <c r="J83" s="11" t="s">
        <v>79</v>
      </c>
      <c r="K83" s="13">
        <v>36910</v>
      </c>
      <c r="L83" s="13">
        <v>36901</v>
      </c>
      <c r="M83" s="13" t="s">
        <v>64</v>
      </c>
      <c r="N83" s="11" t="s">
        <v>174</v>
      </c>
      <c r="P83" s="5">
        <f>COUNTIFS(Rllfrwrd!$B:$B,L83,Rllfrwrd!$C:$C,M83)</f>
        <v>1</v>
      </c>
    </row>
    <row r="84" spans="1:16">
      <c r="A84" s="8" t="s">
        <v>168</v>
      </c>
      <c r="B84" s="9" t="s">
        <v>169</v>
      </c>
      <c r="C84" s="10" t="s">
        <v>177</v>
      </c>
      <c r="D84" s="11" t="s">
        <v>262</v>
      </c>
      <c r="E84" s="11" t="s">
        <v>266</v>
      </c>
      <c r="F84" s="11" t="s">
        <v>180</v>
      </c>
      <c r="G84" s="12">
        <v>180.083778162496</v>
      </c>
      <c r="H84" s="12">
        <v>188.88061244665602</v>
      </c>
      <c r="J84" s="11" t="s">
        <v>79</v>
      </c>
      <c r="K84" s="13">
        <v>36910</v>
      </c>
      <c r="L84" s="13">
        <v>36901</v>
      </c>
      <c r="M84" s="13" t="s">
        <v>64</v>
      </c>
      <c r="N84" s="11" t="s">
        <v>174</v>
      </c>
      <c r="P84" s="5">
        <f>COUNTIFS(Rllfrwrd!$B:$B,L84,Rllfrwrd!$C:$C,M84)</f>
        <v>1</v>
      </c>
    </row>
    <row r="85" spans="1:16">
      <c r="A85" s="8" t="s">
        <v>168</v>
      </c>
      <c r="B85" s="9" t="s">
        <v>169</v>
      </c>
      <c r="C85" s="10" t="s">
        <v>177</v>
      </c>
      <c r="D85" s="11" t="s">
        <v>262</v>
      </c>
      <c r="E85" s="11" t="s">
        <v>267</v>
      </c>
      <c r="F85" s="11" t="s">
        <v>180</v>
      </c>
      <c r="G85" s="12">
        <v>2690.547716084614</v>
      </c>
      <c r="H85" s="12">
        <v>7840.7745438638867</v>
      </c>
      <c r="J85" s="11" t="s">
        <v>79</v>
      </c>
      <c r="K85" s="13">
        <v>36910</v>
      </c>
      <c r="L85" s="13">
        <v>36901</v>
      </c>
      <c r="M85" s="13" t="s">
        <v>64</v>
      </c>
      <c r="N85" s="11" t="s">
        <v>174</v>
      </c>
      <c r="P85" s="5">
        <f>COUNTIFS(Rllfrwrd!$B:$B,L85,Rllfrwrd!$C:$C,M85)</f>
        <v>1</v>
      </c>
    </row>
    <row r="86" spans="1:16">
      <c r="A86" s="8" t="s">
        <v>168</v>
      </c>
      <c r="B86" s="9" t="s">
        <v>169</v>
      </c>
      <c r="C86" s="10" t="s">
        <v>177</v>
      </c>
      <c r="D86" s="11" t="s">
        <v>268</v>
      </c>
      <c r="E86" s="11" t="s">
        <v>269</v>
      </c>
      <c r="F86" s="11" t="s">
        <v>180</v>
      </c>
      <c r="G86" s="12">
        <v>9052.0901791034612</v>
      </c>
      <c r="H86" s="12">
        <v>9160.6867706601788</v>
      </c>
      <c r="J86" s="11" t="s">
        <v>79</v>
      </c>
      <c r="K86" s="13">
        <v>36920</v>
      </c>
      <c r="L86" s="13">
        <v>36902</v>
      </c>
      <c r="M86" s="13" t="s">
        <v>64</v>
      </c>
      <c r="N86" s="11" t="s">
        <v>174</v>
      </c>
      <c r="P86" s="5">
        <f>COUNTIFS(Rllfrwrd!$B:$B,L86,Rllfrwrd!$C:$C,M86)</f>
        <v>1</v>
      </c>
    </row>
    <row r="87" spans="1:16">
      <c r="A87" s="8" t="s">
        <v>168</v>
      </c>
      <c r="B87" s="9" t="s">
        <v>169</v>
      </c>
      <c r="C87" s="10" t="s">
        <v>177</v>
      </c>
      <c r="D87" s="11" t="s">
        <v>270</v>
      </c>
      <c r="E87" s="11" t="s">
        <v>271</v>
      </c>
      <c r="F87" s="11" t="s">
        <v>180</v>
      </c>
      <c r="G87" s="12">
        <v>21131.64</v>
      </c>
      <c r="H87" s="12">
        <v>9437</v>
      </c>
      <c r="J87" s="11" t="s">
        <v>79</v>
      </c>
      <c r="K87" s="13">
        <v>37000</v>
      </c>
      <c r="L87" s="14">
        <v>37002</v>
      </c>
      <c r="M87" s="13" t="s">
        <v>64</v>
      </c>
      <c r="N87" s="11" t="s">
        <v>174</v>
      </c>
      <c r="P87" s="5">
        <f>COUNTIFS(Rllfrwrd!$B:$B,L87,Rllfrwrd!$C:$C,M87)</f>
        <v>1</v>
      </c>
    </row>
    <row r="88" spans="1:16">
      <c r="A88" s="8" t="s">
        <v>168</v>
      </c>
      <c r="B88" s="9" t="s">
        <v>169</v>
      </c>
      <c r="C88" s="10" t="s">
        <v>177</v>
      </c>
      <c r="D88" s="11" t="s">
        <v>270</v>
      </c>
      <c r="E88" s="11" t="s">
        <v>272</v>
      </c>
      <c r="F88" s="11" t="s">
        <v>180</v>
      </c>
      <c r="G88" s="12">
        <v>1570.2223244551037</v>
      </c>
      <c r="H88" s="12">
        <v>4575.9304531907328</v>
      </c>
      <c r="J88" s="11" t="s">
        <v>79</v>
      </c>
      <c r="K88" s="13">
        <v>37000</v>
      </c>
      <c r="L88" s="14">
        <v>37002</v>
      </c>
      <c r="M88" s="13" t="s">
        <v>64</v>
      </c>
      <c r="N88" s="11" t="s">
        <v>174</v>
      </c>
      <c r="P88" s="5">
        <f>COUNTIFS(Rllfrwrd!$B:$B,L88,Rllfrwrd!$C:$C,M88)</f>
        <v>1</v>
      </c>
    </row>
    <row r="89" spans="1:16">
      <c r="A89" s="8" t="s">
        <v>168</v>
      </c>
      <c r="B89" s="9" t="s">
        <v>169</v>
      </c>
      <c r="C89" s="10" t="s">
        <v>177</v>
      </c>
      <c r="D89" s="11" t="s">
        <v>273</v>
      </c>
      <c r="E89" s="11" t="s">
        <v>274</v>
      </c>
      <c r="F89" s="11" t="s">
        <v>180</v>
      </c>
      <c r="G89" s="12">
        <v>607.24100151956168</v>
      </c>
      <c r="H89" s="12">
        <v>693.43858553232428</v>
      </c>
      <c r="J89" s="11" t="s">
        <v>79</v>
      </c>
      <c r="K89" s="13">
        <v>37020</v>
      </c>
      <c r="L89" s="13">
        <v>37002</v>
      </c>
      <c r="M89" s="13" t="s">
        <v>64</v>
      </c>
      <c r="N89" s="11" t="s">
        <v>174</v>
      </c>
      <c r="P89" s="5">
        <f>COUNTIFS(Rllfrwrd!$B:$B,L89,Rllfrwrd!$C:$C,M89)</f>
        <v>1</v>
      </c>
    </row>
    <row r="90" spans="1:16">
      <c r="A90" s="8" t="s">
        <v>168</v>
      </c>
      <c r="B90" s="9" t="s">
        <v>169</v>
      </c>
      <c r="C90" s="10" t="s">
        <v>177</v>
      </c>
      <c r="D90" s="11" t="s">
        <v>273</v>
      </c>
      <c r="E90" s="11" t="s">
        <v>275</v>
      </c>
      <c r="F90" s="11" t="s">
        <v>180</v>
      </c>
      <c r="G90" s="12">
        <v>5282.8626666742421</v>
      </c>
      <c r="H90" s="12">
        <v>5346.2403913667595</v>
      </c>
      <c r="J90" s="11" t="s">
        <v>79</v>
      </c>
      <c r="K90" s="13">
        <v>37020</v>
      </c>
      <c r="L90" s="13">
        <v>37002</v>
      </c>
      <c r="M90" s="13" t="s">
        <v>64</v>
      </c>
      <c r="N90" s="11" t="s">
        <v>174</v>
      </c>
      <c r="P90" s="5">
        <f>COUNTIFS(Rllfrwrd!$B:$B,L90,Rllfrwrd!$C:$C,M90)</f>
        <v>1</v>
      </c>
    </row>
    <row r="91" spans="1:16">
      <c r="A91" s="8" t="s">
        <v>168</v>
      </c>
      <c r="B91" s="9" t="s">
        <v>169</v>
      </c>
      <c r="C91" s="10" t="s">
        <v>177</v>
      </c>
      <c r="D91" s="11" t="s">
        <v>273</v>
      </c>
      <c r="E91" s="11" t="s">
        <v>276</v>
      </c>
      <c r="F91" s="11" t="s">
        <v>180</v>
      </c>
      <c r="G91" s="12">
        <v>744.85243001561798</v>
      </c>
      <c r="H91" s="12">
        <v>1034.3241405905308</v>
      </c>
      <c r="J91" s="11" t="s">
        <v>79</v>
      </c>
      <c r="K91" s="13">
        <v>37020</v>
      </c>
      <c r="L91" s="13">
        <v>37002</v>
      </c>
      <c r="M91" s="13" t="s">
        <v>64</v>
      </c>
      <c r="N91" s="11" t="s">
        <v>174</v>
      </c>
      <c r="P91" s="5">
        <f>COUNTIFS(Rllfrwrd!$B:$B,L91,Rllfrwrd!$C:$C,M91)</f>
        <v>1</v>
      </c>
    </row>
    <row r="92" spans="1:16">
      <c r="A92" s="8" t="s">
        <v>168</v>
      </c>
      <c r="B92" s="9" t="s">
        <v>169</v>
      </c>
      <c r="C92" s="10" t="s">
        <v>177</v>
      </c>
      <c r="D92" s="11" t="s">
        <v>273</v>
      </c>
      <c r="E92" s="11" t="s">
        <v>277</v>
      </c>
      <c r="F92" s="11" t="s">
        <v>180</v>
      </c>
      <c r="G92" s="12">
        <v>5834.5453164329456</v>
      </c>
      <c r="H92" s="12">
        <v>5903.3434232551435</v>
      </c>
      <c r="J92" s="11" t="s">
        <v>79</v>
      </c>
      <c r="K92" s="13">
        <v>37020</v>
      </c>
      <c r="L92" s="13">
        <v>37002</v>
      </c>
      <c r="M92" s="13" t="s">
        <v>64</v>
      </c>
      <c r="N92" s="11" t="s">
        <v>174</v>
      </c>
      <c r="P92" s="5">
        <f>COUNTIFS(Rllfrwrd!$B:$B,L92,Rllfrwrd!$C:$C,M92)</f>
        <v>1</v>
      </c>
    </row>
    <row r="93" spans="1:16">
      <c r="A93" s="8" t="s">
        <v>168</v>
      </c>
      <c r="B93" s="9" t="s">
        <v>169</v>
      </c>
      <c r="C93" s="10" t="s">
        <v>177</v>
      </c>
      <c r="D93" s="11" t="s">
        <v>273</v>
      </c>
      <c r="E93" s="11" t="s">
        <v>278</v>
      </c>
      <c r="F93" s="11" t="s">
        <v>180</v>
      </c>
      <c r="G93" s="12">
        <v>105.09814304816399</v>
      </c>
      <c r="H93" s="12">
        <v>110.23203660260401</v>
      </c>
      <c r="J93" s="11" t="s">
        <v>79</v>
      </c>
      <c r="K93" s="13">
        <v>37020</v>
      </c>
      <c r="L93" s="13">
        <v>37002</v>
      </c>
      <c r="M93" s="13" t="s">
        <v>64</v>
      </c>
      <c r="N93" s="11" t="s">
        <v>174</v>
      </c>
      <c r="P93" s="5">
        <f>COUNTIFS(Rllfrwrd!$B:$B,L93,Rllfrwrd!$C:$C,M93)</f>
        <v>1</v>
      </c>
    </row>
    <row r="94" spans="1:16">
      <c r="A94" s="8" t="s">
        <v>168</v>
      </c>
      <c r="B94" s="9" t="s">
        <v>169</v>
      </c>
      <c r="C94" s="10" t="s">
        <v>177</v>
      </c>
      <c r="D94" s="11" t="s">
        <v>279</v>
      </c>
      <c r="E94" s="11" t="s">
        <v>280</v>
      </c>
      <c r="F94" s="11" t="s">
        <v>180</v>
      </c>
      <c r="G94" s="12">
        <v>61511.294148200002</v>
      </c>
      <c r="H94" s="12">
        <v>60737.710113199995</v>
      </c>
      <c r="J94" s="11" t="s">
        <v>79</v>
      </c>
      <c r="K94" s="13">
        <v>37300</v>
      </c>
      <c r="L94" s="13">
        <v>37300</v>
      </c>
      <c r="M94" s="13" t="s">
        <v>64</v>
      </c>
      <c r="N94" s="11" t="s">
        <v>174</v>
      </c>
      <c r="P94" s="5">
        <f>COUNTIFS(Rllfrwrd!$B:$B,L94,Rllfrwrd!$C:$C,M94)</f>
        <v>1</v>
      </c>
    </row>
    <row r="95" spans="1:16">
      <c r="A95" s="8" t="s">
        <v>168</v>
      </c>
      <c r="B95" s="9" t="s">
        <v>169</v>
      </c>
      <c r="C95" s="10" t="s">
        <v>281</v>
      </c>
      <c r="D95" s="11" t="s">
        <v>282</v>
      </c>
      <c r="E95" s="11" t="s">
        <v>283</v>
      </c>
      <c r="F95" s="11" t="s">
        <v>180</v>
      </c>
      <c r="G95" s="12">
        <v>3894.3800000000006</v>
      </c>
      <c r="H95" s="12">
        <v>0</v>
      </c>
      <c r="J95" s="11" t="s">
        <v>92</v>
      </c>
      <c r="K95" s="13">
        <v>39000</v>
      </c>
      <c r="L95" s="13">
        <v>39000</v>
      </c>
      <c r="M95" s="13" t="s">
        <v>64</v>
      </c>
      <c r="N95" s="11" t="s">
        <v>174</v>
      </c>
      <c r="P95" s="5">
        <f>COUNTIFS(Rllfrwrd!$B:$B,L95,Rllfrwrd!$C:$C,M95)</f>
        <v>1</v>
      </c>
    </row>
    <row r="96" spans="1:16">
      <c r="A96" s="8" t="s">
        <v>168</v>
      </c>
      <c r="B96" s="9" t="s">
        <v>169</v>
      </c>
      <c r="C96" s="10" t="s">
        <v>281</v>
      </c>
      <c r="D96" s="11" t="s">
        <v>282</v>
      </c>
      <c r="E96" s="11" t="s">
        <v>284</v>
      </c>
      <c r="F96" s="11" t="s">
        <v>180</v>
      </c>
      <c r="G96" s="12">
        <v>7334.3214353999983</v>
      </c>
      <c r="H96" s="12">
        <v>7349.5386517999996</v>
      </c>
      <c r="J96" s="11" t="s">
        <v>92</v>
      </c>
      <c r="K96" s="13">
        <v>39000</v>
      </c>
      <c r="L96" s="13">
        <v>39000</v>
      </c>
      <c r="M96" s="13" t="s">
        <v>64</v>
      </c>
      <c r="N96" s="11" t="s">
        <v>174</v>
      </c>
      <c r="P96" s="5">
        <f>COUNTIFS(Rllfrwrd!$B:$B,L96,Rllfrwrd!$C:$C,M96)</f>
        <v>1</v>
      </c>
    </row>
    <row r="97" spans="1:16">
      <c r="A97" s="8" t="s">
        <v>168</v>
      </c>
      <c r="B97" s="9" t="s">
        <v>169</v>
      </c>
      <c r="C97" s="10" t="s">
        <v>281</v>
      </c>
      <c r="D97" s="11" t="s">
        <v>282</v>
      </c>
      <c r="E97" s="11" t="s">
        <v>285</v>
      </c>
      <c r="F97" s="11" t="s">
        <v>180</v>
      </c>
      <c r="G97" s="12">
        <v>24961.795864599997</v>
      </c>
      <c r="H97" s="12">
        <v>39017.825570891997</v>
      </c>
      <c r="J97" s="11" t="s">
        <v>92</v>
      </c>
      <c r="K97" s="13">
        <v>39000</v>
      </c>
      <c r="L97" s="13">
        <v>39000</v>
      </c>
      <c r="M97" s="13" t="s">
        <v>64</v>
      </c>
      <c r="N97" s="11" t="s">
        <v>174</v>
      </c>
      <c r="P97" s="5">
        <f>COUNTIFS(Rllfrwrd!$B:$B,L97,Rllfrwrd!$C:$C,M97)</f>
        <v>1</v>
      </c>
    </row>
    <row r="98" spans="1:16">
      <c r="A98" s="8" t="s">
        <v>168</v>
      </c>
      <c r="B98" s="9" t="s">
        <v>169</v>
      </c>
      <c r="C98" s="10" t="s">
        <v>281</v>
      </c>
      <c r="D98" s="11" t="s">
        <v>282</v>
      </c>
      <c r="E98" s="11" t="s">
        <v>286</v>
      </c>
      <c r="F98" s="11" t="s">
        <v>180</v>
      </c>
      <c r="G98" s="12">
        <v>21647.61</v>
      </c>
      <c r="H98" s="12">
        <v>0</v>
      </c>
      <c r="J98" s="11" t="s">
        <v>92</v>
      </c>
      <c r="K98" s="13">
        <v>39000</v>
      </c>
      <c r="L98" s="13">
        <v>39000</v>
      </c>
      <c r="M98" s="13" t="s">
        <v>64</v>
      </c>
      <c r="N98" s="11" t="s">
        <v>174</v>
      </c>
      <c r="P98" s="5">
        <f>COUNTIFS(Rllfrwrd!$B:$B,L98,Rllfrwrd!$C:$C,M98)</f>
        <v>1</v>
      </c>
    </row>
    <row r="99" spans="1:16">
      <c r="A99" s="8" t="s">
        <v>168</v>
      </c>
      <c r="B99" s="9" t="s">
        <v>169</v>
      </c>
      <c r="C99" s="10" t="s">
        <v>281</v>
      </c>
      <c r="D99" s="11" t="s">
        <v>282</v>
      </c>
      <c r="E99" s="11" t="s">
        <v>287</v>
      </c>
      <c r="F99" s="11" t="s">
        <v>180</v>
      </c>
      <c r="G99" s="12">
        <v>25354.431047800001</v>
      </c>
      <c r="H99" s="12">
        <v>2544.9618952000001</v>
      </c>
      <c r="J99" s="11" t="s">
        <v>92</v>
      </c>
      <c r="K99" s="13">
        <v>39000</v>
      </c>
      <c r="L99" s="13">
        <v>39000</v>
      </c>
      <c r="M99" s="13" t="s">
        <v>64</v>
      </c>
      <c r="N99" s="11" t="s">
        <v>174</v>
      </c>
      <c r="P99" s="5">
        <f>COUNTIFS(Rllfrwrd!$B:$B,L99,Rllfrwrd!$C:$C,M99)</f>
        <v>1</v>
      </c>
    </row>
    <row r="100" spans="1:16">
      <c r="A100" s="8" t="s">
        <v>168</v>
      </c>
      <c r="B100" s="9" t="s">
        <v>169</v>
      </c>
      <c r="C100" s="10" t="s">
        <v>281</v>
      </c>
      <c r="D100" s="11" t="s">
        <v>288</v>
      </c>
      <c r="E100" s="11" t="s">
        <v>289</v>
      </c>
      <c r="F100" s="11" t="s">
        <v>180</v>
      </c>
      <c r="G100" s="12">
        <v>7465.2727100000002</v>
      </c>
      <c r="H100" s="12">
        <v>6525.9060000000009</v>
      </c>
      <c r="J100" s="11" t="s">
        <v>92</v>
      </c>
      <c r="K100" s="13">
        <v>39100</v>
      </c>
      <c r="L100" s="13">
        <v>39100</v>
      </c>
      <c r="M100" s="13" t="s">
        <v>64</v>
      </c>
      <c r="N100" s="11" t="s">
        <v>174</v>
      </c>
      <c r="P100" s="5">
        <f>COUNTIFS(Rllfrwrd!$B:$B,L100,Rllfrwrd!$C:$C,M100)</f>
        <v>1</v>
      </c>
    </row>
    <row r="101" spans="1:16">
      <c r="A101" s="8" t="s">
        <v>168</v>
      </c>
      <c r="B101" s="9" t="s">
        <v>169</v>
      </c>
      <c r="C101" s="10" t="s">
        <v>281</v>
      </c>
      <c r="D101" s="11" t="s">
        <v>290</v>
      </c>
      <c r="E101" s="11" t="s">
        <v>291</v>
      </c>
      <c r="F101" s="11" t="s">
        <v>180</v>
      </c>
      <c r="G101" s="12">
        <v>226.65079028652985</v>
      </c>
      <c r="H101" s="12">
        <v>226.90456272307654</v>
      </c>
      <c r="J101" s="11" t="s">
        <v>92</v>
      </c>
      <c r="K101" s="13">
        <v>39210</v>
      </c>
      <c r="L101" s="13">
        <v>39210</v>
      </c>
      <c r="M101" s="13" t="s">
        <v>64</v>
      </c>
      <c r="N101" s="11" t="s">
        <v>174</v>
      </c>
      <c r="P101" s="5">
        <f>COUNTIFS(Rllfrwrd!$B:$B,L101,Rllfrwrd!$C:$C,M101)</f>
        <v>1</v>
      </c>
    </row>
    <row r="102" spans="1:16">
      <c r="A102" s="8" t="s">
        <v>168</v>
      </c>
      <c r="B102" s="9" t="s">
        <v>169</v>
      </c>
      <c r="C102" s="10" t="s">
        <v>281</v>
      </c>
      <c r="D102" s="11" t="s">
        <v>292</v>
      </c>
      <c r="E102" s="11" t="s">
        <v>293</v>
      </c>
      <c r="F102" s="11" t="s">
        <v>180</v>
      </c>
      <c r="G102" s="12">
        <v>1531.9203132549067</v>
      </c>
      <c r="H102" s="12">
        <v>1533.6355472940147</v>
      </c>
      <c r="J102" s="11" t="s">
        <v>92</v>
      </c>
      <c r="K102" s="13">
        <v>39220</v>
      </c>
      <c r="L102" s="13">
        <v>39220</v>
      </c>
      <c r="M102" s="13" t="s">
        <v>64</v>
      </c>
      <c r="N102" s="11" t="s">
        <v>174</v>
      </c>
      <c r="P102" s="5">
        <f>COUNTIFS(Rllfrwrd!$B:$B,L102,Rllfrwrd!$C:$C,M102)</f>
        <v>1</v>
      </c>
    </row>
    <row r="103" spans="1:16">
      <c r="A103" s="8" t="s">
        <v>168</v>
      </c>
      <c r="B103" s="9" t="s">
        <v>169</v>
      </c>
      <c r="C103" s="10" t="s">
        <v>281</v>
      </c>
      <c r="D103" s="11" t="s">
        <v>294</v>
      </c>
      <c r="E103" s="11" t="s">
        <v>295</v>
      </c>
      <c r="F103" s="11" t="s">
        <v>180</v>
      </c>
      <c r="G103" s="12">
        <v>755.71605311167809</v>
      </c>
      <c r="H103" s="12">
        <v>756.56220019059708</v>
      </c>
      <c r="J103" s="11" t="s">
        <v>92</v>
      </c>
      <c r="K103" s="13">
        <v>39230</v>
      </c>
      <c r="L103" s="13">
        <v>39230</v>
      </c>
      <c r="M103" s="13" t="s">
        <v>64</v>
      </c>
      <c r="N103" s="11" t="s">
        <v>174</v>
      </c>
      <c r="P103" s="5">
        <f>COUNTIFS(Rllfrwrd!$B:$B,L103,Rllfrwrd!$C:$C,M103)</f>
        <v>1</v>
      </c>
    </row>
    <row r="104" spans="1:16">
      <c r="A104" s="8" t="s">
        <v>168</v>
      </c>
      <c r="B104" s="9" t="s">
        <v>169</v>
      </c>
      <c r="C104" s="10" t="s">
        <v>281</v>
      </c>
      <c r="D104" s="11" t="s">
        <v>296</v>
      </c>
      <c r="E104" s="11" t="s">
        <v>297</v>
      </c>
      <c r="F104" s="11" t="s">
        <v>180</v>
      </c>
      <c r="G104" s="12">
        <v>1576.6671265286757</v>
      </c>
      <c r="H104" s="12">
        <v>1578.4324619056958</v>
      </c>
      <c r="J104" s="11" t="s">
        <v>92</v>
      </c>
      <c r="K104" s="13">
        <v>39240</v>
      </c>
      <c r="L104" s="13">
        <v>39240</v>
      </c>
      <c r="M104" s="13" t="s">
        <v>64</v>
      </c>
      <c r="N104" s="11" t="s">
        <v>174</v>
      </c>
      <c r="P104" s="5">
        <f>COUNTIFS(Rllfrwrd!$B:$B,L104,Rllfrwrd!$C:$C,M104)</f>
        <v>1</v>
      </c>
    </row>
    <row r="105" spans="1:16">
      <c r="A105" s="8" t="s">
        <v>168</v>
      </c>
      <c r="B105" s="9" t="s">
        <v>169</v>
      </c>
      <c r="C105" s="10" t="s">
        <v>281</v>
      </c>
      <c r="D105" s="11" t="s">
        <v>298</v>
      </c>
      <c r="E105" s="11" t="s">
        <v>299</v>
      </c>
      <c r="F105" s="11" t="s">
        <v>180</v>
      </c>
      <c r="G105" s="12">
        <v>1633.93451076617</v>
      </c>
      <c r="H105" s="12">
        <v>1635.7639662974332</v>
      </c>
      <c r="J105" s="11" t="s">
        <v>92</v>
      </c>
      <c r="K105" s="13">
        <v>39250</v>
      </c>
      <c r="L105" s="13">
        <v>39250</v>
      </c>
      <c r="M105" s="13" t="s">
        <v>64</v>
      </c>
      <c r="N105" s="11" t="s">
        <v>174</v>
      </c>
      <c r="P105" s="5">
        <f>COUNTIFS(Rllfrwrd!$B:$B,L105,Rllfrwrd!$C:$C,M105)</f>
        <v>1</v>
      </c>
    </row>
    <row r="106" spans="1:16">
      <c r="A106" s="8" t="s">
        <v>168</v>
      </c>
      <c r="B106" s="9" t="s">
        <v>169</v>
      </c>
      <c r="C106" s="10" t="s">
        <v>281</v>
      </c>
      <c r="D106" s="11" t="s">
        <v>300</v>
      </c>
      <c r="E106" s="11" t="s">
        <v>301</v>
      </c>
      <c r="F106" s="11" t="s">
        <v>180</v>
      </c>
      <c r="G106" s="12">
        <v>1363.1444799999999</v>
      </c>
      <c r="H106" s="12">
        <v>3398.3464400000003</v>
      </c>
      <c r="J106" s="11" t="s">
        <v>92</v>
      </c>
      <c r="K106" s="13">
        <v>39300</v>
      </c>
      <c r="L106" s="13">
        <v>39300</v>
      </c>
      <c r="M106" s="13" t="s">
        <v>64</v>
      </c>
      <c r="N106" s="11" t="s">
        <v>174</v>
      </c>
      <c r="P106" s="5">
        <f>COUNTIFS(Rllfrwrd!$B:$B,L106,Rllfrwrd!$C:$C,M106)</f>
        <v>1</v>
      </c>
    </row>
    <row r="107" spans="1:16">
      <c r="A107" s="8" t="s">
        <v>168</v>
      </c>
      <c r="B107" s="9" t="s">
        <v>169</v>
      </c>
      <c r="C107" s="10" t="s">
        <v>281</v>
      </c>
      <c r="D107" s="11" t="s">
        <v>302</v>
      </c>
      <c r="E107" s="11" t="s">
        <v>303</v>
      </c>
      <c r="F107" s="11" t="s">
        <v>180</v>
      </c>
      <c r="G107" s="12">
        <v>4530.2949215999997</v>
      </c>
      <c r="H107" s="12">
        <v>4717.0526121599996</v>
      </c>
      <c r="J107" s="11" t="s">
        <v>92</v>
      </c>
      <c r="K107" s="13">
        <v>39400</v>
      </c>
      <c r="L107" s="13">
        <v>39400</v>
      </c>
      <c r="M107" s="13" t="s">
        <v>64</v>
      </c>
      <c r="N107" s="11" t="s">
        <v>174</v>
      </c>
      <c r="P107" s="5">
        <f>COUNTIFS(Rllfrwrd!$B:$B,L107,Rllfrwrd!$C:$C,M107)</f>
        <v>1</v>
      </c>
    </row>
    <row r="108" spans="1:16">
      <c r="A108" s="8" t="s">
        <v>168</v>
      </c>
      <c r="B108" s="9" t="s">
        <v>169</v>
      </c>
      <c r="C108" s="10" t="s">
        <v>281</v>
      </c>
      <c r="D108" s="11" t="s">
        <v>302</v>
      </c>
      <c r="E108" s="11" t="s">
        <v>304</v>
      </c>
      <c r="F108" s="11" t="s">
        <v>180</v>
      </c>
      <c r="G108" s="12">
        <v>0</v>
      </c>
      <c r="H108" s="12">
        <v>5051.6185255999999</v>
      </c>
      <c r="J108" s="11" t="s">
        <v>92</v>
      </c>
      <c r="K108" s="13">
        <v>39400</v>
      </c>
      <c r="L108" s="13">
        <v>39400</v>
      </c>
      <c r="M108" s="13" t="s">
        <v>64</v>
      </c>
      <c r="N108" s="11" t="s">
        <v>174</v>
      </c>
      <c r="P108" s="5">
        <f>COUNTIFS(Rllfrwrd!$B:$B,L108,Rllfrwrd!$C:$C,M108)</f>
        <v>1</v>
      </c>
    </row>
    <row r="109" spans="1:16">
      <c r="A109" s="8" t="s">
        <v>168</v>
      </c>
      <c r="B109" s="9" t="s">
        <v>169</v>
      </c>
      <c r="C109" s="10" t="s">
        <v>281</v>
      </c>
      <c r="D109" s="11" t="s">
        <v>305</v>
      </c>
      <c r="E109" s="11" t="s">
        <v>306</v>
      </c>
      <c r="F109" s="11" t="s">
        <v>180</v>
      </c>
      <c r="G109" s="12">
        <v>1389.0719808960396</v>
      </c>
      <c r="H109" s="12">
        <v>1390.6272729851833</v>
      </c>
      <c r="J109" s="11" t="s">
        <v>92</v>
      </c>
      <c r="K109" s="13">
        <v>39600</v>
      </c>
      <c r="L109" s="13">
        <v>39600</v>
      </c>
      <c r="M109" s="13" t="s">
        <v>64</v>
      </c>
      <c r="N109" s="11" t="s">
        <v>174</v>
      </c>
      <c r="P109" s="5">
        <f>COUNTIFS(Rllfrwrd!$B:$B,L109,Rllfrwrd!$C:$C,M109)</f>
        <v>1</v>
      </c>
    </row>
    <row r="110" spans="1:16">
      <c r="A110" s="8" t="s">
        <v>168</v>
      </c>
      <c r="B110" s="9" t="s">
        <v>169</v>
      </c>
      <c r="C110" s="10" t="s">
        <v>307</v>
      </c>
      <c r="D110" s="11" t="s">
        <v>308</v>
      </c>
      <c r="E110" s="11" t="s">
        <v>309</v>
      </c>
      <c r="F110" s="11" t="s">
        <v>180</v>
      </c>
      <c r="G110" s="12">
        <v>1018.3758299999997</v>
      </c>
      <c r="H110" s="12">
        <v>0</v>
      </c>
      <c r="J110" s="11" t="s">
        <v>100</v>
      </c>
      <c r="K110" s="13">
        <v>30300</v>
      </c>
      <c r="L110" s="13">
        <v>30300</v>
      </c>
      <c r="M110" s="13" t="s">
        <v>64</v>
      </c>
      <c r="N110" s="11" t="s">
        <v>174</v>
      </c>
      <c r="P110" s="5">
        <f>COUNTIFS(Rllfrwrd!$B:$B,L110,Rllfrwrd!$C:$C,M110)</f>
        <v>1</v>
      </c>
    </row>
    <row r="111" spans="1:16">
      <c r="A111" s="8" t="s">
        <v>168</v>
      </c>
      <c r="B111" s="9" t="s">
        <v>169</v>
      </c>
      <c r="C111" s="10" t="s">
        <v>307</v>
      </c>
      <c r="D111" s="11" t="s">
        <v>308</v>
      </c>
      <c r="E111" s="11" t="s">
        <v>310</v>
      </c>
      <c r="F111" s="11" t="s">
        <v>180</v>
      </c>
      <c r="G111" s="12">
        <v>0</v>
      </c>
      <c r="H111" s="12">
        <v>1513</v>
      </c>
      <c r="J111" s="11" t="s">
        <v>100</v>
      </c>
      <c r="K111" s="13">
        <v>30300</v>
      </c>
      <c r="L111" s="13">
        <v>30300</v>
      </c>
      <c r="M111" s="13" t="s">
        <v>64</v>
      </c>
      <c r="N111" s="11" t="s">
        <v>174</v>
      </c>
      <c r="P111" s="5">
        <f>COUNTIFS(Rllfrwrd!$B:$B,L111,Rllfrwrd!$C:$C,M111)</f>
        <v>1</v>
      </c>
    </row>
    <row r="112" spans="1:16">
      <c r="A112" s="8" t="s">
        <v>168</v>
      </c>
      <c r="B112" s="9" t="s">
        <v>169</v>
      </c>
      <c r="C112" s="10" t="s">
        <v>307</v>
      </c>
      <c r="D112" s="11" t="s">
        <v>308</v>
      </c>
      <c r="E112" s="11" t="s">
        <v>311</v>
      </c>
      <c r="F112" s="11" t="s">
        <v>180</v>
      </c>
      <c r="G112" s="12">
        <v>5258.7199999999993</v>
      </c>
      <c r="H112" s="12">
        <v>0</v>
      </c>
      <c r="J112" s="11" t="s">
        <v>100</v>
      </c>
      <c r="K112" s="13">
        <v>30300</v>
      </c>
      <c r="L112" s="13">
        <v>30300</v>
      </c>
      <c r="M112" s="13" t="s">
        <v>64</v>
      </c>
      <c r="N112" s="11" t="s">
        <v>174</v>
      </c>
      <c r="P112" s="5">
        <f>COUNTIFS(Rllfrwrd!$B:$B,L112,Rllfrwrd!$C:$C,M112)</f>
        <v>1</v>
      </c>
    </row>
    <row r="113" spans="1:16">
      <c r="A113" s="8" t="s">
        <v>168</v>
      </c>
      <c r="B113" s="9" t="s">
        <v>169</v>
      </c>
      <c r="C113" s="10" t="s">
        <v>307</v>
      </c>
      <c r="D113" s="11" t="s">
        <v>308</v>
      </c>
      <c r="E113" s="11" t="s">
        <v>312</v>
      </c>
      <c r="F113" s="11" t="s">
        <v>180</v>
      </c>
      <c r="G113" s="12">
        <v>11051</v>
      </c>
      <c r="H113" s="12">
        <v>6506</v>
      </c>
      <c r="J113" s="11" t="s">
        <v>100</v>
      </c>
      <c r="K113" s="13">
        <v>30300</v>
      </c>
      <c r="L113" s="13">
        <v>30300</v>
      </c>
      <c r="M113" s="13" t="s">
        <v>64</v>
      </c>
      <c r="N113" s="11" t="s">
        <v>174</v>
      </c>
      <c r="P113" s="5">
        <f>COUNTIFS(Rllfrwrd!$B:$B,L113,Rllfrwrd!$C:$C,M113)</f>
        <v>1</v>
      </c>
    </row>
    <row r="114" spans="1:16">
      <c r="A114" s="8" t="s">
        <v>168</v>
      </c>
      <c r="B114" s="9" t="s">
        <v>169</v>
      </c>
      <c r="C114" s="10" t="s">
        <v>307</v>
      </c>
      <c r="D114" s="11" t="s">
        <v>308</v>
      </c>
      <c r="E114" s="11" t="s">
        <v>313</v>
      </c>
      <c r="F114" s="11" t="s">
        <v>180</v>
      </c>
      <c r="G114" s="12">
        <v>8981.9462555760019</v>
      </c>
      <c r="H114" s="12">
        <v>7690.3638153115207</v>
      </c>
      <c r="J114" s="11" t="s">
        <v>100</v>
      </c>
      <c r="K114" s="13">
        <v>30300</v>
      </c>
      <c r="L114" s="13">
        <v>30300</v>
      </c>
      <c r="M114" s="13" t="s">
        <v>64</v>
      </c>
      <c r="N114" s="11" t="s">
        <v>174</v>
      </c>
      <c r="P114" s="5">
        <f>COUNTIFS(Rllfrwrd!$B:$B,L114,Rllfrwrd!$C:$C,M114)</f>
        <v>1</v>
      </c>
    </row>
    <row r="115" spans="1:16">
      <c r="A115" s="8" t="s">
        <v>168</v>
      </c>
      <c r="B115" s="9" t="s">
        <v>169</v>
      </c>
      <c r="C115" s="10" t="s">
        <v>307</v>
      </c>
      <c r="D115" s="11" t="s">
        <v>308</v>
      </c>
      <c r="E115" s="11" t="s">
        <v>314</v>
      </c>
      <c r="F115" s="11" t="s">
        <v>180</v>
      </c>
      <c r="G115" s="12">
        <v>11763.314762975999</v>
      </c>
      <c r="H115" s="12">
        <v>3537.7555356595212</v>
      </c>
      <c r="J115" s="11" t="s">
        <v>100</v>
      </c>
      <c r="K115" s="13">
        <v>30300</v>
      </c>
      <c r="L115" s="13">
        <v>30300</v>
      </c>
      <c r="M115" s="13" t="s">
        <v>64</v>
      </c>
      <c r="N115" s="11" t="s">
        <v>174</v>
      </c>
      <c r="P115" s="5">
        <f>COUNTIFS(Rllfrwrd!$B:$B,L115,Rllfrwrd!$C:$C,M115)</f>
        <v>1</v>
      </c>
    </row>
    <row r="116" spans="1:16">
      <c r="A116" s="8" t="s">
        <v>168</v>
      </c>
      <c r="B116" s="9" t="s">
        <v>169</v>
      </c>
      <c r="C116" s="10" t="s">
        <v>307</v>
      </c>
      <c r="D116" s="11" t="s">
        <v>308</v>
      </c>
      <c r="E116" s="11" t="s">
        <v>315</v>
      </c>
      <c r="F116" s="11" t="s">
        <v>180</v>
      </c>
      <c r="G116" s="12">
        <v>2033.6563370480005</v>
      </c>
      <c r="H116" s="12">
        <v>10927.204781340961</v>
      </c>
      <c r="J116" s="11" t="s">
        <v>100</v>
      </c>
      <c r="K116" s="13">
        <v>30300</v>
      </c>
      <c r="L116" s="13">
        <v>30300</v>
      </c>
      <c r="M116" s="13" t="s">
        <v>64</v>
      </c>
      <c r="N116" s="11" t="s">
        <v>174</v>
      </c>
      <c r="P116" s="5">
        <f>COUNTIFS(Rllfrwrd!$B:$B,L116,Rllfrwrd!$C:$C,M116)</f>
        <v>1</v>
      </c>
    </row>
    <row r="117" spans="1:16">
      <c r="A117" s="8" t="s">
        <v>168</v>
      </c>
      <c r="B117" s="9" t="s">
        <v>169</v>
      </c>
      <c r="C117" s="10" t="s">
        <v>307</v>
      </c>
      <c r="D117" s="11" t="s">
        <v>308</v>
      </c>
      <c r="E117" s="11" t="s">
        <v>316</v>
      </c>
      <c r="F117" s="11" t="s">
        <v>180</v>
      </c>
      <c r="G117" s="12">
        <v>247.68022372910178</v>
      </c>
      <c r="H117" s="12">
        <v>0</v>
      </c>
      <c r="J117" s="11" t="s">
        <v>100</v>
      </c>
      <c r="K117" s="13">
        <v>30300</v>
      </c>
      <c r="L117" s="13">
        <v>30300</v>
      </c>
      <c r="M117" s="13" t="s">
        <v>64</v>
      </c>
      <c r="N117" s="11" t="s">
        <v>174</v>
      </c>
      <c r="P117" s="5">
        <f>COUNTIFS(Rllfrwrd!$B:$B,L117,Rllfrwrd!$C:$C,M117)</f>
        <v>1</v>
      </c>
    </row>
    <row r="118" spans="1:16">
      <c r="A118" s="8" t="s">
        <v>168</v>
      </c>
      <c r="B118" s="9" t="s">
        <v>169</v>
      </c>
      <c r="C118" s="10" t="s">
        <v>307</v>
      </c>
      <c r="D118" s="11" t="s">
        <v>308</v>
      </c>
      <c r="E118" s="11" t="s">
        <v>317</v>
      </c>
      <c r="F118" s="11" t="s">
        <v>180</v>
      </c>
      <c r="G118" s="12">
        <v>559.74726979999991</v>
      </c>
      <c r="H118" s="12">
        <v>559.74726979999991</v>
      </c>
      <c r="J118" s="11" t="s">
        <v>100</v>
      </c>
      <c r="K118" s="13">
        <v>30300</v>
      </c>
      <c r="L118" s="13">
        <v>30300</v>
      </c>
      <c r="M118" s="13" t="s">
        <v>64</v>
      </c>
      <c r="N118" s="11" t="s">
        <v>174</v>
      </c>
      <c r="P118" s="5">
        <f>COUNTIFS(Rllfrwrd!$B:$B,L118,Rllfrwrd!$C:$C,M118)</f>
        <v>1</v>
      </c>
    </row>
    <row r="119" spans="1:16">
      <c r="A119" s="8" t="s">
        <v>168</v>
      </c>
      <c r="B119" s="9" t="s">
        <v>169</v>
      </c>
      <c r="C119" s="10" t="s">
        <v>307</v>
      </c>
      <c r="D119" s="11" t="s">
        <v>308</v>
      </c>
      <c r="E119" s="11" t="s">
        <v>318</v>
      </c>
      <c r="F119" s="11" t="s">
        <v>180</v>
      </c>
      <c r="G119" s="12">
        <v>259.1997743</v>
      </c>
      <c r="H119" s="12">
        <v>0</v>
      </c>
      <c r="J119" s="11" t="s">
        <v>100</v>
      </c>
      <c r="K119" s="13">
        <v>30300</v>
      </c>
      <c r="L119" s="13">
        <v>30300</v>
      </c>
      <c r="M119" s="13" t="s">
        <v>64</v>
      </c>
      <c r="N119" s="11" t="s">
        <v>174</v>
      </c>
      <c r="P119" s="5">
        <f>COUNTIFS(Rllfrwrd!$B:$B,L119,Rllfrwrd!$C:$C,M119)</f>
        <v>1</v>
      </c>
    </row>
    <row r="120" spans="1:16">
      <c r="A120" s="8" t="s">
        <v>168</v>
      </c>
      <c r="B120" s="9" t="s">
        <v>169</v>
      </c>
      <c r="C120" s="10" t="s">
        <v>307</v>
      </c>
      <c r="D120" s="11" t="s">
        <v>308</v>
      </c>
      <c r="E120" s="11" t="s">
        <v>319</v>
      </c>
      <c r="F120" s="11" t="s">
        <v>180</v>
      </c>
      <c r="G120" s="12">
        <v>12951.8514216</v>
      </c>
      <c r="H120" s="12">
        <v>8859.173136632</v>
      </c>
      <c r="J120" s="11" t="s">
        <v>100</v>
      </c>
      <c r="K120" s="13">
        <v>30300</v>
      </c>
      <c r="L120" s="13">
        <v>30300</v>
      </c>
      <c r="M120" s="13" t="s">
        <v>64</v>
      </c>
      <c r="N120" s="11" t="s">
        <v>174</v>
      </c>
      <c r="P120" s="5">
        <f>COUNTIFS(Rllfrwrd!$B:$B,L120,Rllfrwrd!$C:$C,M120)</f>
        <v>1</v>
      </c>
    </row>
    <row r="121" spans="1:16">
      <c r="A121" s="8" t="s">
        <v>168</v>
      </c>
      <c r="B121" s="9" t="s">
        <v>169</v>
      </c>
      <c r="C121" s="10" t="s">
        <v>307</v>
      </c>
      <c r="D121" s="11" t="s">
        <v>320</v>
      </c>
      <c r="E121" s="11" t="s">
        <v>321</v>
      </c>
      <c r="F121" s="11" t="s">
        <v>180</v>
      </c>
      <c r="G121" s="12">
        <v>28826.161</v>
      </c>
      <c r="H121" s="12">
        <v>576.52322000000061</v>
      </c>
      <c r="J121" s="11" t="s">
        <v>100</v>
      </c>
      <c r="K121" s="13">
        <v>30310.000000000004</v>
      </c>
      <c r="L121" s="13">
        <v>30310</v>
      </c>
      <c r="M121" s="13" t="s">
        <v>64</v>
      </c>
      <c r="N121" s="11" t="s">
        <v>174</v>
      </c>
      <c r="P121" s="5">
        <f>COUNTIFS(Rllfrwrd!$B:$B,L121,Rllfrwrd!$C:$C,M121)</f>
        <v>1</v>
      </c>
    </row>
    <row r="122" spans="1:16">
      <c r="A122" s="8" t="s">
        <v>168</v>
      </c>
      <c r="B122" s="9" t="s">
        <v>169</v>
      </c>
      <c r="C122" s="10" t="s">
        <v>307</v>
      </c>
      <c r="D122" s="11" t="s">
        <v>322</v>
      </c>
      <c r="E122" s="11" t="s">
        <v>323</v>
      </c>
      <c r="F122" s="11" t="s">
        <v>180</v>
      </c>
      <c r="G122" s="12">
        <v>171.23360793881091</v>
      </c>
      <c r="H122" s="12">
        <v>172.69018532394395</v>
      </c>
      <c r="J122" s="11" t="s">
        <v>100</v>
      </c>
      <c r="K122" s="13">
        <v>30315</v>
      </c>
      <c r="L122" s="13">
        <v>30315</v>
      </c>
      <c r="M122" s="13" t="s">
        <v>64</v>
      </c>
      <c r="N122" s="11" t="s">
        <v>174</v>
      </c>
      <c r="P122" s="5">
        <f>COUNTIFS(Rllfrwrd!$B:$B,L122,Rllfrwrd!$C:$C,M122)</f>
        <v>1</v>
      </c>
    </row>
    <row r="123" spans="1:16">
      <c r="A123" s="8" t="s">
        <v>168</v>
      </c>
      <c r="B123" s="9" t="s">
        <v>169</v>
      </c>
      <c r="C123" s="10" t="s">
        <v>324</v>
      </c>
      <c r="D123" s="11" t="s">
        <v>325</v>
      </c>
      <c r="E123" s="11" t="s">
        <v>326</v>
      </c>
      <c r="F123" s="11" t="s">
        <v>327</v>
      </c>
      <c r="G123" s="12">
        <v>935.33495511561273</v>
      </c>
      <c r="H123" s="12">
        <v>1884.7669604679613</v>
      </c>
      <c r="J123" s="11" t="s">
        <v>24</v>
      </c>
      <c r="K123" s="13">
        <v>34100</v>
      </c>
      <c r="L123" s="13">
        <v>34100</v>
      </c>
      <c r="M123" s="13">
        <v>30300</v>
      </c>
      <c r="N123" s="11" t="s">
        <v>25</v>
      </c>
      <c r="P123" s="5">
        <f>COUNTIFS(Rllfrwrd!$B:$B,L123,Rllfrwrd!$C:$C,M123)</f>
        <v>1</v>
      </c>
    </row>
    <row r="124" spans="1:16">
      <c r="A124" s="8" t="s">
        <v>168</v>
      </c>
      <c r="B124" s="9" t="s">
        <v>169</v>
      </c>
      <c r="C124" s="10" t="s">
        <v>324</v>
      </c>
      <c r="D124" s="11" t="s">
        <v>325</v>
      </c>
      <c r="E124" s="11" t="s">
        <v>328</v>
      </c>
      <c r="F124" s="11" t="s">
        <v>327</v>
      </c>
      <c r="G124" s="12">
        <v>144</v>
      </c>
      <c r="H124" s="12">
        <v>696</v>
      </c>
      <c r="J124" s="11" t="s">
        <v>24</v>
      </c>
      <c r="K124" s="13">
        <v>34100</v>
      </c>
      <c r="L124" s="13">
        <v>34100</v>
      </c>
      <c r="M124" s="13">
        <v>30300</v>
      </c>
      <c r="N124" s="11" t="s">
        <v>25</v>
      </c>
      <c r="P124" s="5">
        <f>COUNTIFS(Rllfrwrd!$B:$B,L124,Rllfrwrd!$C:$C,M124)</f>
        <v>1</v>
      </c>
    </row>
    <row r="125" spans="1:16">
      <c r="A125" s="8" t="s">
        <v>168</v>
      </c>
      <c r="B125" s="9" t="s">
        <v>169</v>
      </c>
      <c r="C125" s="10" t="s">
        <v>324</v>
      </c>
      <c r="D125" s="11" t="s">
        <v>325</v>
      </c>
      <c r="E125" s="11" t="s">
        <v>329</v>
      </c>
      <c r="F125" s="11" t="s">
        <v>330</v>
      </c>
      <c r="G125" s="12">
        <v>342.3563562571739</v>
      </c>
      <c r="H125" s="12">
        <v>407.50515038761858</v>
      </c>
      <c r="J125" s="11" t="s">
        <v>24</v>
      </c>
      <c r="K125" s="13">
        <v>34100</v>
      </c>
      <c r="L125" s="13">
        <v>34100</v>
      </c>
      <c r="M125" s="13">
        <v>30500</v>
      </c>
      <c r="N125" s="11" t="s">
        <v>26</v>
      </c>
      <c r="P125" s="5">
        <f>COUNTIFS(Rllfrwrd!$B:$B,L125,Rllfrwrd!$C:$C,M125)</f>
        <v>1</v>
      </c>
    </row>
    <row r="126" spans="1:16">
      <c r="A126" s="8" t="s">
        <v>168</v>
      </c>
      <c r="B126" s="9" t="s">
        <v>169</v>
      </c>
      <c r="C126" s="10" t="s">
        <v>324</v>
      </c>
      <c r="D126" s="11" t="s">
        <v>325</v>
      </c>
      <c r="E126" s="11" t="s">
        <v>331</v>
      </c>
      <c r="F126" s="11" t="s">
        <v>330</v>
      </c>
      <c r="G126" s="12">
        <v>108</v>
      </c>
      <c r="H126" s="12">
        <v>540</v>
      </c>
      <c r="J126" s="11" t="s">
        <v>24</v>
      </c>
      <c r="K126" s="13">
        <v>34100</v>
      </c>
      <c r="L126" s="13">
        <v>34100</v>
      </c>
      <c r="M126" s="13">
        <v>30500</v>
      </c>
      <c r="N126" s="11" t="s">
        <v>26</v>
      </c>
      <c r="P126" s="5">
        <f>COUNTIFS(Rllfrwrd!$B:$B,L126,Rllfrwrd!$C:$C,M126)</f>
        <v>1</v>
      </c>
    </row>
    <row r="127" spans="1:16">
      <c r="A127" s="8" t="s">
        <v>168</v>
      </c>
      <c r="B127" s="9" t="s">
        <v>169</v>
      </c>
      <c r="C127" s="10" t="s">
        <v>324</v>
      </c>
      <c r="D127" s="11" t="s">
        <v>325</v>
      </c>
      <c r="E127" s="11" t="s">
        <v>332</v>
      </c>
      <c r="F127" s="11" t="s">
        <v>333</v>
      </c>
      <c r="G127" s="12">
        <v>209.25046886079997</v>
      </c>
      <c r="H127" s="12">
        <v>127.351667048</v>
      </c>
      <c r="J127" s="11" t="s">
        <v>24</v>
      </c>
      <c r="K127" s="13">
        <v>34100</v>
      </c>
      <c r="L127" s="13">
        <v>34100</v>
      </c>
      <c r="M127" s="13">
        <v>41007</v>
      </c>
      <c r="N127" s="11" t="s">
        <v>37</v>
      </c>
      <c r="P127" s="5">
        <f>COUNTIFS(Rllfrwrd!$B:$B,L127,Rllfrwrd!$C:$C,M127)</f>
        <v>1</v>
      </c>
    </row>
    <row r="128" spans="1:16">
      <c r="A128" s="8" t="s">
        <v>168</v>
      </c>
      <c r="B128" s="9" t="s">
        <v>169</v>
      </c>
      <c r="C128" s="10" t="s">
        <v>324</v>
      </c>
      <c r="D128" s="11" t="s">
        <v>325</v>
      </c>
      <c r="E128" s="11" t="s">
        <v>334</v>
      </c>
      <c r="F128" s="11" t="s">
        <v>333</v>
      </c>
      <c r="G128" s="12">
        <v>1464.1924488123327</v>
      </c>
      <c r="H128" s="12">
        <v>319.36067078563394</v>
      </c>
      <c r="J128" s="11" t="s">
        <v>24</v>
      </c>
      <c r="K128" s="13">
        <v>34100</v>
      </c>
      <c r="L128" s="13">
        <v>34100</v>
      </c>
      <c r="M128" s="13">
        <v>41007</v>
      </c>
      <c r="N128" s="11" t="s">
        <v>37</v>
      </c>
      <c r="P128" s="5">
        <f>COUNTIFS(Rllfrwrd!$B:$B,L128,Rllfrwrd!$C:$C,M128)</f>
        <v>1</v>
      </c>
    </row>
    <row r="129" spans="1:16">
      <c r="A129" s="8" t="s">
        <v>168</v>
      </c>
      <c r="B129" s="9" t="s">
        <v>169</v>
      </c>
      <c r="C129" s="10" t="s">
        <v>324</v>
      </c>
      <c r="D129" s="11" t="s">
        <v>325</v>
      </c>
      <c r="E129" s="11" t="s">
        <v>335</v>
      </c>
      <c r="F129" s="11" t="s">
        <v>336</v>
      </c>
      <c r="G129" s="12">
        <v>693.38015714578478</v>
      </c>
      <c r="H129" s="12">
        <v>4360.286688543667</v>
      </c>
      <c r="J129" s="11" t="s">
        <v>24</v>
      </c>
      <c r="K129" s="13">
        <v>34100</v>
      </c>
      <c r="L129" s="13">
        <v>34100</v>
      </c>
      <c r="M129" s="13">
        <v>31101</v>
      </c>
      <c r="N129" s="11" t="s">
        <v>28</v>
      </c>
      <c r="P129" s="5">
        <f>COUNTIFS(Rllfrwrd!$B:$B,L129,Rllfrwrd!$C:$C,M129)</f>
        <v>1</v>
      </c>
    </row>
    <row r="130" spans="1:16">
      <c r="A130" s="8" t="s">
        <v>168</v>
      </c>
      <c r="B130" s="9" t="s">
        <v>169</v>
      </c>
      <c r="C130" s="10" t="s">
        <v>324</v>
      </c>
      <c r="D130" s="11" t="s">
        <v>325</v>
      </c>
      <c r="E130" s="11" t="s">
        <v>337</v>
      </c>
      <c r="F130" s="11" t="s">
        <v>336</v>
      </c>
      <c r="G130" s="12">
        <v>42.476064131999998</v>
      </c>
      <c r="H130" s="12">
        <v>210.62441927999998</v>
      </c>
      <c r="J130" s="11" t="s">
        <v>24</v>
      </c>
      <c r="K130" s="13">
        <v>34100</v>
      </c>
      <c r="L130" s="13">
        <v>34100</v>
      </c>
      <c r="M130" s="13">
        <v>31101</v>
      </c>
      <c r="N130" s="11" t="s">
        <v>28</v>
      </c>
      <c r="P130" s="5">
        <f>COUNTIFS(Rllfrwrd!$B:$B,L130,Rllfrwrd!$C:$C,M130)</f>
        <v>1</v>
      </c>
    </row>
    <row r="131" spans="1:16">
      <c r="A131" s="8" t="s">
        <v>168</v>
      </c>
      <c r="B131" s="9" t="s">
        <v>169</v>
      </c>
      <c r="C131" s="10" t="s">
        <v>324</v>
      </c>
      <c r="D131" s="11" t="s">
        <v>325</v>
      </c>
      <c r="E131" s="11" t="s">
        <v>338</v>
      </c>
      <c r="F131" s="11" t="s">
        <v>339</v>
      </c>
      <c r="G131" s="12">
        <v>1733.632162840895</v>
      </c>
      <c r="H131" s="12">
        <v>436.3242978709128</v>
      </c>
      <c r="J131" s="11" t="s">
        <v>24</v>
      </c>
      <c r="K131" s="13">
        <v>34100</v>
      </c>
      <c r="L131" s="13">
        <v>34100</v>
      </c>
      <c r="M131" s="13">
        <v>31102</v>
      </c>
      <c r="N131" s="11" t="s">
        <v>29</v>
      </c>
      <c r="P131" s="5">
        <f>COUNTIFS(Rllfrwrd!$B:$B,L131,Rllfrwrd!$C:$C,M131)</f>
        <v>1</v>
      </c>
    </row>
    <row r="132" spans="1:16">
      <c r="A132" s="8" t="s">
        <v>168</v>
      </c>
      <c r="B132" s="9" t="s">
        <v>169</v>
      </c>
      <c r="C132" s="10" t="s">
        <v>324</v>
      </c>
      <c r="D132" s="11" t="s">
        <v>325</v>
      </c>
      <c r="E132" s="11" t="s">
        <v>340</v>
      </c>
      <c r="F132" s="11" t="s">
        <v>339</v>
      </c>
      <c r="G132" s="12">
        <v>22.216285880499967</v>
      </c>
      <c r="H132" s="12">
        <v>110.16303905999997</v>
      </c>
      <c r="J132" s="11" t="s">
        <v>24</v>
      </c>
      <c r="K132" s="13">
        <v>34100</v>
      </c>
      <c r="L132" s="13">
        <v>34100</v>
      </c>
      <c r="M132" s="13">
        <v>31102</v>
      </c>
      <c r="N132" s="11" t="s">
        <v>29</v>
      </c>
      <c r="P132" s="5">
        <f>COUNTIFS(Rllfrwrd!$B:$B,L132,Rllfrwrd!$C:$C,M132)</f>
        <v>1</v>
      </c>
    </row>
    <row r="133" spans="1:16">
      <c r="A133" s="8" t="s">
        <v>168</v>
      </c>
      <c r="B133" s="9" t="s">
        <v>169</v>
      </c>
      <c r="C133" s="10" t="s">
        <v>324</v>
      </c>
      <c r="D133" s="11" t="s">
        <v>325</v>
      </c>
      <c r="E133" s="11" t="s">
        <v>341</v>
      </c>
      <c r="F133" s="11" t="s">
        <v>342</v>
      </c>
      <c r="G133" s="12">
        <v>126.61980054581261</v>
      </c>
      <c r="H133" s="12">
        <v>83.651249814478476</v>
      </c>
      <c r="J133" s="11" t="s">
        <v>24</v>
      </c>
      <c r="K133" s="13">
        <v>34100</v>
      </c>
      <c r="L133" s="13">
        <v>34100</v>
      </c>
      <c r="M133" s="13">
        <v>31103</v>
      </c>
      <c r="N133" s="11" t="s">
        <v>30</v>
      </c>
      <c r="P133" s="5">
        <f>COUNTIFS(Rllfrwrd!$B:$B,L133,Rllfrwrd!$C:$C,M133)</f>
        <v>1</v>
      </c>
    </row>
    <row r="134" spans="1:16">
      <c r="A134" s="8" t="s">
        <v>168</v>
      </c>
      <c r="B134" s="9" t="s">
        <v>169</v>
      </c>
      <c r="C134" s="10" t="s">
        <v>324</v>
      </c>
      <c r="D134" s="11" t="s">
        <v>325</v>
      </c>
      <c r="E134" s="11" t="s">
        <v>343</v>
      </c>
      <c r="F134" s="11" t="s">
        <v>342</v>
      </c>
      <c r="G134" s="12">
        <v>14.676642720000002</v>
      </c>
      <c r="H134" s="12">
        <v>72.776501616000004</v>
      </c>
      <c r="J134" s="11" t="s">
        <v>24</v>
      </c>
      <c r="K134" s="13">
        <v>34100</v>
      </c>
      <c r="L134" s="13">
        <v>34100</v>
      </c>
      <c r="M134" s="13">
        <v>31103</v>
      </c>
      <c r="N134" s="11" t="s">
        <v>30</v>
      </c>
      <c r="P134" s="5">
        <f>COUNTIFS(Rllfrwrd!$B:$B,L134,Rllfrwrd!$C:$C,M134)</f>
        <v>1</v>
      </c>
    </row>
    <row r="135" spans="1:16">
      <c r="A135" s="8" t="s">
        <v>168</v>
      </c>
      <c r="B135" s="9" t="s">
        <v>169</v>
      </c>
      <c r="C135" s="10" t="s">
        <v>324</v>
      </c>
      <c r="D135" s="11" t="s">
        <v>325</v>
      </c>
      <c r="E135" s="11" t="s">
        <v>344</v>
      </c>
      <c r="F135" s="11" t="s">
        <v>345</v>
      </c>
      <c r="G135" s="12">
        <v>1499.2829503741182</v>
      </c>
      <c r="H135" s="12">
        <v>91.407265062297782</v>
      </c>
      <c r="J135" s="11" t="s">
        <v>24</v>
      </c>
      <c r="K135" s="13">
        <v>34100</v>
      </c>
      <c r="L135" s="13">
        <v>34100</v>
      </c>
      <c r="M135" s="13">
        <v>31104</v>
      </c>
      <c r="N135" s="11" t="s">
        <v>31</v>
      </c>
      <c r="P135" s="5">
        <f>COUNTIFS(Rllfrwrd!$B:$B,L135,Rllfrwrd!$C:$C,M135)</f>
        <v>1</v>
      </c>
    </row>
    <row r="136" spans="1:16">
      <c r="A136" s="8" t="s">
        <v>168</v>
      </c>
      <c r="B136" s="9" t="s">
        <v>169</v>
      </c>
      <c r="C136" s="10" t="s">
        <v>324</v>
      </c>
      <c r="D136" s="11" t="s">
        <v>325</v>
      </c>
      <c r="E136" s="11" t="s">
        <v>346</v>
      </c>
      <c r="F136" s="11" t="s">
        <v>345</v>
      </c>
      <c r="G136" s="12">
        <v>16.080000000000002</v>
      </c>
      <c r="H136" s="12">
        <v>79.800000000000011</v>
      </c>
      <c r="J136" s="11" t="s">
        <v>24</v>
      </c>
      <c r="K136" s="13">
        <v>34100</v>
      </c>
      <c r="L136" s="13">
        <v>34100</v>
      </c>
      <c r="M136" s="13">
        <v>31104</v>
      </c>
      <c r="N136" s="11" t="s">
        <v>31</v>
      </c>
      <c r="P136" s="5">
        <f>COUNTIFS(Rllfrwrd!$B:$B,L136,Rllfrwrd!$C:$C,M136)</f>
        <v>1</v>
      </c>
    </row>
    <row r="137" spans="1:16">
      <c r="A137" s="8" t="s">
        <v>168</v>
      </c>
      <c r="B137" s="9" t="s">
        <v>169</v>
      </c>
      <c r="C137" s="10" t="s">
        <v>324</v>
      </c>
      <c r="D137" s="11" t="s">
        <v>325</v>
      </c>
      <c r="E137" s="11" t="s">
        <v>347</v>
      </c>
      <c r="F137" s="11" t="s">
        <v>348</v>
      </c>
      <c r="G137" s="12">
        <v>1405.0157828715128</v>
      </c>
      <c r="H137" s="12">
        <v>526.34203227877583</v>
      </c>
      <c r="J137" s="11" t="s">
        <v>24</v>
      </c>
      <c r="K137" s="13">
        <v>34100</v>
      </c>
      <c r="L137" s="13">
        <v>34100</v>
      </c>
      <c r="M137" s="13">
        <v>41200</v>
      </c>
      <c r="N137" s="11" t="s">
        <v>38</v>
      </c>
      <c r="P137" s="5">
        <f>COUNTIFS(Rllfrwrd!$B:$B,L137,Rllfrwrd!$C:$C,M137)</f>
        <v>1</v>
      </c>
    </row>
    <row r="138" spans="1:16">
      <c r="A138" s="8" t="s">
        <v>168</v>
      </c>
      <c r="B138" s="9" t="s">
        <v>169</v>
      </c>
      <c r="C138" s="10" t="s">
        <v>324</v>
      </c>
      <c r="D138" s="11" t="s">
        <v>325</v>
      </c>
      <c r="E138" s="11" t="s">
        <v>349</v>
      </c>
      <c r="F138" s="11" t="s">
        <v>350</v>
      </c>
      <c r="G138" s="12">
        <v>0</v>
      </c>
      <c r="H138" s="12">
        <v>7.5104179135999987</v>
      </c>
      <c r="J138" s="11" t="s">
        <v>24</v>
      </c>
      <c r="K138" s="13">
        <v>34100</v>
      </c>
      <c r="L138" s="13">
        <v>34100</v>
      </c>
      <c r="M138" s="13">
        <v>41211</v>
      </c>
      <c r="N138" s="11" t="s">
        <v>40</v>
      </c>
      <c r="P138" s="5">
        <f>COUNTIFS(Rllfrwrd!$B:$B,L138,Rllfrwrd!$C:$C,M138)</f>
        <v>1</v>
      </c>
    </row>
    <row r="139" spans="1:16">
      <c r="A139" s="8" t="s">
        <v>168</v>
      </c>
      <c r="B139" s="9" t="s">
        <v>169</v>
      </c>
      <c r="C139" s="10" t="s">
        <v>324</v>
      </c>
      <c r="D139" s="11" t="s">
        <v>325</v>
      </c>
      <c r="E139" s="11" t="s">
        <v>351</v>
      </c>
      <c r="F139" s="11" t="s">
        <v>352</v>
      </c>
      <c r="G139" s="12">
        <v>110.17882401176124</v>
      </c>
      <c r="H139" s="12">
        <v>74.742232784497489</v>
      </c>
      <c r="J139" s="11" t="s">
        <v>24</v>
      </c>
      <c r="K139" s="13">
        <v>34100</v>
      </c>
      <c r="L139" s="13">
        <v>34100</v>
      </c>
      <c r="M139" s="13">
        <v>41212</v>
      </c>
      <c r="N139" s="11" t="s">
        <v>41</v>
      </c>
      <c r="P139" s="5">
        <f>COUNTIFS(Rllfrwrd!$B:$B,L139,Rllfrwrd!$C:$C,M139)</f>
        <v>1</v>
      </c>
    </row>
    <row r="140" spans="1:16">
      <c r="A140" s="8" t="s">
        <v>168</v>
      </c>
      <c r="B140" s="9" t="s">
        <v>169</v>
      </c>
      <c r="C140" s="10" t="s">
        <v>324</v>
      </c>
      <c r="D140" s="11" t="s">
        <v>325</v>
      </c>
      <c r="E140" s="11" t="s">
        <v>353</v>
      </c>
      <c r="F140" s="11" t="s">
        <v>354</v>
      </c>
      <c r="G140" s="12">
        <v>460.0574752559001</v>
      </c>
      <c r="H140" s="12">
        <v>65.056704763876624</v>
      </c>
      <c r="J140" s="11" t="s">
        <v>24</v>
      </c>
      <c r="K140" s="13">
        <v>34100</v>
      </c>
      <c r="L140" s="13">
        <v>34100</v>
      </c>
      <c r="M140" s="13">
        <v>41207</v>
      </c>
      <c r="N140" s="11" t="s">
        <v>39</v>
      </c>
      <c r="P140" s="5">
        <f>COUNTIFS(Rllfrwrd!$B:$B,L140,Rllfrwrd!$C:$C,M140)</f>
        <v>1</v>
      </c>
    </row>
    <row r="141" spans="1:16">
      <c r="A141" s="8" t="s">
        <v>168</v>
      </c>
      <c r="B141" s="9" t="s">
        <v>169</v>
      </c>
      <c r="C141" s="10" t="s">
        <v>324</v>
      </c>
      <c r="D141" s="11" t="s">
        <v>325</v>
      </c>
      <c r="E141" s="11" t="s">
        <v>355</v>
      </c>
      <c r="F141" s="11" t="s">
        <v>356</v>
      </c>
      <c r="G141" s="12">
        <v>11638.478026004577</v>
      </c>
      <c r="H141" s="12">
        <v>1909.3094731423871</v>
      </c>
      <c r="J141" s="11" t="s">
        <v>24</v>
      </c>
      <c r="K141" s="13">
        <v>34100</v>
      </c>
      <c r="L141" s="13">
        <v>34100</v>
      </c>
      <c r="M141" s="13">
        <v>30600</v>
      </c>
      <c r="N141" s="11" t="s">
        <v>27</v>
      </c>
      <c r="P141" s="5">
        <f>COUNTIFS(Rllfrwrd!$B:$B,L141,Rllfrwrd!$C:$C,M141)</f>
        <v>1</v>
      </c>
    </row>
    <row r="142" spans="1:16">
      <c r="A142" s="8" t="s">
        <v>168</v>
      </c>
      <c r="B142" s="9" t="s">
        <v>169</v>
      </c>
      <c r="C142" s="10" t="s">
        <v>324</v>
      </c>
      <c r="D142" s="11" t="s">
        <v>325</v>
      </c>
      <c r="E142" s="11" t="s">
        <v>357</v>
      </c>
      <c r="F142" s="11" t="s">
        <v>358</v>
      </c>
      <c r="G142" s="12">
        <v>2075.2117473335707</v>
      </c>
      <c r="H142" s="12">
        <v>791.49514836260869</v>
      </c>
      <c r="J142" s="11" t="s">
        <v>24</v>
      </c>
      <c r="K142" s="13">
        <v>34100</v>
      </c>
      <c r="L142" s="13">
        <v>34100</v>
      </c>
      <c r="M142" s="13">
        <v>40700</v>
      </c>
      <c r="N142" s="11" t="s">
        <v>34</v>
      </c>
      <c r="P142" s="5">
        <f>COUNTIFS(Rllfrwrd!$B:$B,L142,Rllfrwrd!$C:$C,M142)</f>
        <v>1</v>
      </c>
    </row>
    <row r="143" spans="1:16">
      <c r="A143" s="8" t="s">
        <v>168</v>
      </c>
      <c r="B143" s="9" t="s">
        <v>169</v>
      </c>
      <c r="C143" s="10" t="s">
        <v>324</v>
      </c>
      <c r="D143" s="11" t="s">
        <v>325</v>
      </c>
      <c r="E143" s="11" t="s">
        <v>359</v>
      </c>
      <c r="F143" s="11" t="s">
        <v>360</v>
      </c>
      <c r="G143" s="12">
        <v>264.55664081079743</v>
      </c>
      <c r="H143" s="12">
        <v>386.54985774116801</v>
      </c>
      <c r="J143" s="11" t="s">
        <v>24</v>
      </c>
      <c r="K143" s="13">
        <v>34100</v>
      </c>
      <c r="L143" s="13">
        <v>34100</v>
      </c>
      <c r="M143" s="13">
        <v>41400</v>
      </c>
      <c r="N143" s="11" t="s">
        <v>42</v>
      </c>
      <c r="P143" s="5">
        <f>COUNTIFS(Rllfrwrd!$B:$B,L143,Rllfrwrd!$C:$C,M143)</f>
        <v>1</v>
      </c>
    </row>
    <row r="144" spans="1:16">
      <c r="A144" s="8" t="s">
        <v>168</v>
      </c>
      <c r="B144" s="9" t="s">
        <v>169</v>
      </c>
      <c r="C144" s="10" t="s">
        <v>324</v>
      </c>
      <c r="D144" s="11" t="s">
        <v>325</v>
      </c>
      <c r="E144" s="11" t="s">
        <v>361</v>
      </c>
      <c r="F144" s="11" t="s">
        <v>362</v>
      </c>
      <c r="G144" s="12">
        <v>279.94422962381498</v>
      </c>
      <c r="H144" s="12">
        <v>1572.5216487597172</v>
      </c>
      <c r="J144" s="11" t="s">
        <v>24</v>
      </c>
      <c r="K144" s="13">
        <v>34100</v>
      </c>
      <c r="L144" s="13">
        <v>34100</v>
      </c>
      <c r="M144" s="13">
        <v>41500</v>
      </c>
      <c r="N144" s="11" t="s">
        <v>43</v>
      </c>
      <c r="P144" s="5">
        <f>COUNTIFS(Rllfrwrd!$B:$B,L144,Rllfrwrd!$C:$C,M144)</f>
        <v>1</v>
      </c>
    </row>
    <row r="145" spans="1:16">
      <c r="A145" s="8" t="s">
        <v>168</v>
      </c>
      <c r="B145" s="9" t="s">
        <v>169</v>
      </c>
      <c r="C145" s="10" t="s">
        <v>324</v>
      </c>
      <c r="D145" s="11" t="s">
        <v>325</v>
      </c>
      <c r="E145" s="11" t="s">
        <v>363</v>
      </c>
      <c r="F145" s="11" t="s">
        <v>364</v>
      </c>
      <c r="G145" s="12">
        <v>93.85504895759999</v>
      </c>
      <c r="H145" s="12">
        <v>31.765579591799998</v>
      </c>
      <c r="J145" s="11" t="s">
        <v>24</v>
      </c>
      <c r="K145" s="13">
        <v>34100</v>
      </c>
      <c r="L145" s="13">
        <v>34100</v>
      </c>
      <c r="M145" s="13">
        <v>40300</v>
      </c>
      <c r="N145" s="11" t="s">
        <v>32</v>
      </c>
      <c r="P145" s="5">
        <f>COUNTIFS(Rllfrwrd!$B:$B,L145,Rllfrwrd!$C:$C,M145)</f>
        <v>1</v>
      </c>
    </row>
    <row r="146" spans="1:16">
      <c r="A146" s="8" t="s">
        <v>168</v>
      </c>
      <c r="B146" s="9" t="s">
        <v>169</v>
      </c>
      <c r="C146" s="10" t="s">
        <v>324</v>
      </c>
      <c r="D146" s="11" t="s">
        <v>325</v>
      </c>
      <c r="E146" s="11" t="s">
        <v>365</v>
      </c>
      <c r="F146" s="11" t="s">
        <v>366</v>
      </c>
      <c r="G146" s="12">
        <v>24.204081474999999</v>
      </c>
      <c r="H146" s="12">
        <v>32.263198407499999</v>
      </c>
      <c r="J146" s="11" t="s">
        <v>24</v>
      </c>
      <c r="K146" s="13">
        <v>34100</v>
      </c>
      <c r="L146" s="13">
        <v>34100</v>
      </c>
      <c r="M146" s="13">
        <v>40302</v>
      </c>
      <c r="N146" s="11" t="s">
        <v>33</v>
      </c>
      <c r="P146" s="5">
        <f>COUNTIFS(Rllfrwrd!$B:$B,L146,Rllfrwrd!$C:$C,M146)</f>
        <v>1</v>
      </c>
    </row>
    <row r="147" spans="1:16">
      <c r="A147" s="8" t="s">
        <v>168</v>
      </c>
      <c r="B147" s="9" t="s">
        <v>169</v>
      </c>
      <c r="C147" s="10" t="s">
        <v>324</v>
      </c>
      <c r="D147" s="11" t="s">
        <v>367</v>
      </c>
      <c r="E147" s="11" t="s">
        <v>368</v>
      </c>
      <c r="F147" s="11" t="s">
        <v>327</v>
      </c>
      <c r="G147" s="12">
        <v>430.77212028791018</v>
      </c>
      <c r="H147" s="12">
        <v>868.03669142144645</v>
      </c>
      <c r="J147" s="11" t="s">
        <v>24</v>
      </c>
      <c r="K147" s="13">
        <v>34200</v>
      </c>
      <c r="L147" s="13">
        <v>34200</v>
      </c>
      <c r="M147" s="13">
        <v>30300</v>
      </c>
      <c r="N147" s="11" t="s">
        <v>25</v>
      </c>
      <c r="P147" s="5">
        <f>COUNTIFS(Rllfrwrd!$B:$B,L147,Rllfrwrd!$C:$C,M147)</f>
        <v>1</v>
      </c>
    </row>
    <row r="148" spans="1:16">
      <c r="A148" s="8" t="s">
        <v>168</v>
      </c>
      <c r="B148" s="9" t="s">
        <v>169</v>
      </c>
      <c r="C148" s="10" t="s">
        <v>324</v>
      </c>
      <c r="D148" s="11" t="s">
        <v>367</v>
      </c>
      <c r="E148" s="11" t="s">
        <v>369</v>
      </c>
      <c r="F148" s="11" t="s">
        <v>327</v>
      </c>
      <c r="G148" s="12">
        <v>60</v>
      </c>
      <c r="H148" s="12">
        <v>324</v>
      </c>
      <c r="J148" s="11" t="s">
        <v>24</v>
      </c>
      <c r="K148" s="13">
        <v>34200</v>
      </c>
      <c r="L148" s="13">
        <v>34200</v>
      </c>
      <c r="M148" s="13">
        <v>30300</v>
      </c>
      <c r="N148" s="11" t="s">
        <v>25</v>
      </c>
      <c r="P148" s="5">
        <f>COUNTIFS(Rllfrwrd!$B:$B,L148,Rllfrwrd!$C:$C,M148)</f>
        <v>1</v>
      </c>
    </row>
    <row r="149" spans="1:16">
      <c r="A149" s="8" t="s">
        <v>168</v>
      </c>
      <c r="B149" s="9" t="s">
        <v>169</v>
      </c>
      <c r="C149" s="10" t="s">
        <v>324</v>
      </c>
      <c r="D149" s="11" t="s">
        <v>367</v>
      </c>
      <c r="E149" s="11" t="s">
        <v>370</v>
      </c>
      <c r="F149" s="11" t="s">
        <v>330</v>
      </c>
      <c r="G149" s="12">
        <v>3948.6931734380369</v>
      </c>
      <c r="H149" s="12">
        <v>2704.5101385017729</v>
      </c>
      <c r="J149" s="11" t="s">
        <v>24</v>
      </c>
      <c r="K149" s="13">
        <v>34200</v>
      </c>
      <c r="L149" s="13">
        <v>34200</v>
      </c>
      <c r="M149" s="13">
        <v>30500</v>
      </c>
      <c r="N149" s="11" t="s">
        <v>26</v>
      </c>
      <c r="P149" s="5">
        <f>COUNTIFS(Rllfrwrd!$B:$B,L149,Rllfrwrd!$C:$C,M149)</f>
        <v>1</v>
      </c>
    </row>
    <row r="150" spans="1:16">
      <c r="A150" s="8" t="s">
        <v>168</v>
      </c>
      <c r="B150" s="9" t="s">
        <v>169</v>
      </c>
      <c r="C150" s="10" t="s">
        <v>324</v>
      </c>
      <c r="D150" s="11" t="s">
        <v>367</v>
      </c>
      <c r="E150" s="11" t="s">
        <v>371</v>
      </c>
      <c r="F150" s="11" t="s">
        <v>330</v>
      </c>
      <c r="G150" s="12">
        <v>833.46785302461558</v>
      </c>
      <c r="H150" s="12">
        <v>920.21220389321934</v>
      </c>
      <c r="J150" s="11" t="s">
        <v>24</v>
      </c>
      <c r="K150" s="13">
        <v>34200</v>
      </c>
      <c r="L150" s="13">
        <v>34200</v>
      </c>
      <c r="M150" s="13">
        <v>30500</v>
      </c>
      <c r="N150" s="11" t="s">
        <v>26</v>
      </c>
      <c r="P150" s="5">
        <f>COUNTIFS(Rllfrwrd!$B:$B,L150,Rllfrwrd!$C:$C,M150)</f>
        <v>1</v>
      </c>
    </row>
    <row r="151" spans="1:16">
      <c r="A151" s="8" t="s">
        <v>168</v>
      </c>
      <c r="B151" s="9" t="s">
        <v>169</v>
      </c>
      <c r="C151" s="10" t="s">
        <v>324</v>
      </c>
      <c r="D151" s="11" t="s">
        <v>367</v>
      </c>
      <c r="E151" s="11" t="s">
        <v>372</v>
      </c>
      <c r="F151" s="11" t="s">
        <v>330</v>
      </c>
      <c r="G151" s="12">
        <v>216</v>
      </c>
      <c r="H151" s="12">
        <v>1092</v>
      </c>
      <c r="J151" s="11" t="s">
        <v>24</v>
      </c>
      <c r="K151" s="13">
        <v>34200</v>
      </c>
      <c r="L151" s="13">
        <v>34200</v>
      </c>
      <c r="M151" s="13">
        <v>30500</v>
      </c>
      <c r="N151" s="11" t="s">
        <v>26</v>
      </c>
      <c r="P151" s="5">
        <f>COUNTIFS(Rllfrwrd!$B:$B,L151,Rllfrwrd!$C:$C,M151)</f>
        <v>1</v>
      </c>
    </row>
    <row r="152" spans="1:16">
      <c r="A152" s="8" t="s">
        <v>168</v>
      </c>
      <c r="B152" s="9" t="s">
        <v>169</v>
      </c>
      <c r="C152" s="10" t="s">
        <v>324</v>
      </c>
      <c r="D152" s="11" t="s">
        <v>367</v>
      </c>
      <c r="E152" s="11" t="s">
        <v>373</v>
      </c>
      <c r="F152" s="11" t="s">
        <v>333</v>
      </c>
      <c r="G152" s="12">
        <v>251.27977388279999</v>
      </c>
      <c r="H152" s="12">
        <v>152.93106999299999</v>
      </c>
      <c r="J152" s="11" t="s">
        <v>24</v>
      </c>
      <c r="K152" s="13">
        <v>34200</v>
      </c>
      <c r="L152" s="13">
        <v>34200</v>
      </c>
      <c r="M152" s="13">
        <v>41007</v>
      </c>
      <c r="N152" s="11" t="s">
        <v>37</v>
      </c>
      <c r="P152" s="5">
        <f>COUNTIFS(Rllfrwrd!$B:$B,L152,Rllfrwrd!$C:$C,M152)</f>
        <v>1</v>
      </c>
    </row>
    <row r="153" spans="1:16">
      <c r="A153" s="8" t="s">
        <v>168</v>
      </c>
      <c r="B153" s="9" t="s">
        <v>169</v>
      </c>
      <c r="C153" s="10" t="s">
        <v>324</v>
      </c>
      <c r="D153" s="11" t="s">
        <v>367</v>
      </c>
      <c r="E153" s="11" t="s">
        <v>374</v>
      </c>
      <c r="F153" s="11" t="s">
        <v>333</v>
      </c>
      <c r="G153" s="12">
        <v>116.76030890817704</v>
      </c>
      <c r="H153" s="12">
        <v>46.632226080184864</v>
      </c>
      <c r="J153" s="11" t="s">
        <v>24</v>
      </c>
      <c r="K153" s="13">
        <v>34200</v>
      </c>
      <c r="L153" s="13">
        <v>34200</v>
      </c>
      <c r="M153" s="13">
        <v>41007</v>
      </c>
      <c r="N153" s="11" t="s">
        <v>37</v>
      </c>
      <c r="P153" s="5">
        <f>COUNTIFS(Rllfrwrd!$B:$B,L153,Rllfrwrd!$C:$C,M153)</f>
        <v>1</v>
      </c>
    </row>
    <row r="154" spans="1:16">
      <c r="A154" s="8" t="s">
        <v>168</v>
      </c>
      <c r="B154" s="9" t="s">
        <v>169</v>
      </c>
      <c r="C154" s="10" t="s">
        <v>324</v>
      </c>
      <c r="D154" s="11" t="s">
        <v>367</v>
      </c>
      <c r="E154" s="11" t="s">
        <v>375</v>
      </c>
      <c r="F154" s="11" t="s">
        <v>336</v>
      </c>
      <c r="G154" s="12">
        <v>198.34005162681498</v>
      </c>
      <c r="H154" s="12">
        <v>1247.2515661154616</v>
      </c>
      <c r="J154" s="11" t="s">
        <v>24</v>
      </c>
      <c r="K154" s="13">
        <v>34200</v>
      </c>
      <c r="L154" s="13">
        <v>34200</v>
      </c>
      <c r="M154" s="13">
        <v>31101</v>
      </c>
      <c r="N154" s="11" t="s">
        <v>28</v>
      </c>
      <c r="P154" s="5">
        <f>COUNTIFS(Rllfrwrd!$B:$B,L154,Rllfrwrd!$C:$C,M154)</f>
        <v>1</v>
      </c>
    </row>
    <row r="155" spans="1:16">
      <c r="A155" s="8" t="s">
        <v>168</v>
      </c>
      <c r="B155" s="9" t="s">
        <v>169</v>
      </c>
      <c r="C155" s="10" t="s">
        <v>324</v>
      </c>
      <c r="D155" s="11" t="s">
        <v>367</v>
      </c>
      <c r="E155" s="11" t="s">
        <v>376</v>
      </c>
      <c r="F155" s="11" t="s">
        <v>336</v>
      </c>
      <c r="G155" s="12">
        <v>12.150195912000001</v>
      </c>
      <c r="H155" s="12">
        <v>60.248707392</v>
      </c>
      <c r="J155" s="11" t="s">
        <v>24</v>
      </c>
      <c r="K155" s="13">
        <v>34200</v>
      </c>
      <c r="L155" s="13">
        <v>34200</v>
      </c>
      <c r="M155" s="13">
        <v>31101</v>
      </c>
      <c r="N155" s="11" t="s">
        <v>28</v>
      </c>
      <c r="P155" s="5">
        <f>COUNTIFS(Rllfrwrd!$B:$B,L155,Rllfrwrd!$C:$C,M155)</f>
        <v>1</v>
      </c>
    </row>
    <row r="156" spans="1:16">
      <c r="A156" s="8" t="s">
        <v>168</v>
      </c>
      <c r="B156" s="9" t="s">
        <v>169</v>
      </c>
      <c r="C156" s="10" t="s">
        <v>324</v>
      </c>
      <c r="D156" s="11" t="s">
        <v>367</v>
      </c>
      <c r="E156" s="11" t="s">
        <v>377</v>
      </c>
      <c r="F156" s="11" t="s">
        <v>339</v>
      </c>
      <c r="G156" s="12">
        <v>283.70027095819938</v>
      </c>
      <c r="H156" s="12">
        <v>62.411890806515245</v>
      </c>
      <c r="J156" s="11" t="s">
        <v>24</v>
      </c>
      <c r="K156" s="13">
        <v>34200</v>
      </c>
      <c r="L156" s="13">
        <v>34200</v>
      </c>
      <c r="M156" s="13">
        <v>31102</v>
      </c>
      <c r="N156" s="11" t="s">
        <v>29</v>
      </c>
      <c r="P156" s="5">
        <f>COUNTIFS(Rllfrwrd!$B:$B,L156,Rllfrwrd!$C:$C,M156)</f>
        <v>1</v>
      </c>
    </row>
    <row r="157" spans="1:16">
      <c r="A157" s="8" t="s">
        <v>168</v>
      </c>
      <c r="B157" s="9" t="s">
        <v>169</v>
      </c>
      <c r="C157" s="10" t="s">
        <v>324</v>
      </c>
      <c r="D157" s="11" t="s">
        <v>367</v>
      </c>
      <c r="E157" s="11" t="s">
        <v>378</v>
      </c>
      <c r="F157" s="11" t="s">
        <v>339</v>
      </c>
      <c r="G157" s="12">
        <v>14.6397809829</v>
      </c>
      <c r="H157" s="12">
        <v>72.593716740000005</v>
      </c>
      <c r="J157" s="11" t="s">
        <v>24</v>
      </c>
      <c r="K157" s="13">
        <v>34200</v>
      </c>
      <c r="L157" s="13">
        <v>34200</v>
      </c>
      <c r="M157" s="13">
        <v>31102</v>
      </c>
      <c r="N157" s="11" t="s">
        <v>29</v>
      </c>
      <c r="P157" s="5">
        <f>COUNTIFS(Rllfrwrd!$B:$B,L157,Rllfrwrd!$C:$C,M157)</f>
        <v>1</v>
      </c>
    </row>
    <row r="158" spans="1:16">
      <c r="A158" s="8" t="s">
        <v>168</v>
      </c>
      <c r="B158" s="9" t="s">
        <v>169</v>
      </c>
      <c r="C158" s="10" t="s">
        <v>324</v>
      </c>
      <c r="D158" s="11" t="s">
        <v>367</v>
      </c>
      <c r="E158" s="11" t="s">
        <v>379</v>
      </c>
      <c r="F158" s="11" t="s">
        <v>342</v>
      </c>
      <c r="G158" s="12">
        <v>168.47576629810891</v>
      </c>
      <c r="H158" s="12">
        <v>111.30335345291984</v>
      </c>
      <c r="J158" s="11" t="s">
        <v>24</v>
      </c>
      <c r="K158" s="13">
        <v>34200</v>
      </c>
      <c r="L158" s="13">
        <v>34200</v>
      </c>
      <c r="M158" s="13">
        <v>31103</v>
      </c>
      <c r="N158" s="11" t="s">
        <v>30</v>
      </c>
      <c r="P158" s="5">
        <f>COUNTIFS(Rllfrwrd!$B:$B,L158,Rllfrwrd!$C:$C,M158)</f>
        <v>1</v>
      </c>
    </row>
    <row r="159" spans="1:16">
      <c r="A159" s="8" t="s">
        <v>168</v>
      </c>
      <c r="B159" s="9" t="s">
        <v>169</v>
      </c>
      <c r="C159" s="10" t="s">
        <v>324</v>
      </c>
      <c r="D159" s="11" t="s">
        <v>367</v>
      </c>
      <c r="E159" s="11" t="s">
        <v>380</v>
      </c>
      <c r="F159" s="11" t="s">
        <v>342</v>
      </c>
      <c r="G159" s="12">
        <v>19.528214532000003</v>
      </c>
      <c r="H159" s="12">
        <v>96.833803452000026</v>
      </c>
      <c r="J159" s="11" t="s">
        <v>24</v>
      </c>
      <c r="K159" s="13">
        <v>34200</v>
      </c>
      <c r="L159" s="13">
        <v>34200</v>
      </c>
      <c r="M159" s="13">
        <v>31103</v>
      </c>
      <c r="N159" s="11" t="s">
        <v>30</v>
      </c>
      <c r="P159" s="5">
        <f>COUNTIFS(Rllfrwrd!$B:$B,L159,Rllfrwrd!$C:$C,M159)</f>
        <v>1</v>
      </c>
    </row>
    <row r="160" spans="1:16">
      <c r="A160" s="8" t="s">
        <v>168</v>
      </c>
      <c r="B160" s="9" t="s">
        <v>169</v>
      </c>
      <c r="C160" s="10" t="s">
        <v>324</v>
      </c>
      <c r="D160" s="11" t="s">
        <v>367</v>
      </c>
      <c r="E160" s="11" t="s">
        <v>381</v>
      </c>
      <c r="F160" s="11" t="s">
        <v>345</v>
      </c>
      <c r="G160" s="12">
        <v>237.95350253156246</v>
      </c>
      <c r="H160" s="12">
        <v>29.038399251350803</v>
      </c>
      <c r="J160" s="11" t="s">
        <v>24</v>
      </c>
      <c r="K160" s="13">
        <v>34200</v>
      </c>
      <c r="L160" s="13">
        <v>34200</v>
      </c>
      <c r="M160" s="13">
        <v>31104</v>
      </c>
      <c r="N160" s="11" t="s">
        <v>31</v>
      </c>
      <c r="P160" s="5">
        <f>COUNTIFS(Rllfrwrd!$B:$B,L160,Rllfrwrd!$C:$C,M160)</f>
        <v>1</v>
      </c>
    </row>
    <row r="161" spans="1:16">
      <c r="A161" s="8" t="s">
        <v>168</v>
      </c>
      <c r="B161" s="9" t="s">
        <v>169</v>
      </c>
      <c r="C161" s="10" t="s">
        <v>324</v>
      </c>
      <c r="D161" s="11" t="s">
        <v>367</v>
      </c>
      <c r="E161" s="11" t="s">
        <v>382</v>
      </c>
      <c r="F161" s="11" t="s">
        <v>345</v>
      </c>
      <c r="G161" s="12">
        <v>9</v>
      </c>
      <c r="H161" s="12">
        <v>44.52</v>
      </c>
      <c r="J161" s="11" t="s">
        <v>24</v>
      </c>
      <c r="K161" s="13">
        <v>34200</v>
      </c>
      <c r="L161" s="13">
        <v>34200</v>
      </c>
      <c r="M161" s="13">
        <v>31104</v>
      </c>
      <c r="N161" s="11" t="s">
        <v>31</v>
      </c>
      <c r="P161" s="5">
        <f>COUNTIFS(Rllfrwrd!$B:$B,L161,Rllfrwrd!$C:$C,M161)</f>
        <v>1</v>
      </c>
    </row>
    <row r="162" spans="1:16">
      <c r="A162" s="8" t="s">
        <v>168</v>
      </c>
      <c r="B162" s="9" t="s">
        <v>169</v>
      </c>
      <c r="C162" s="10" t="s">
        <v>324</v>
      </c>
      <c r="D162" s="11" t="s">
        <v>367</v>
      </c>
      <c r="E162" s="11" t="s">
        <v>383</v>
      </c>
      <c r="F162" s="11" t="s">
        <v>348</v>
      </c>
      <c r="G162" s="12">
        <v>171.11384246477652</v>
      </c>
      <c r="H162" s="12">
        <v>94.293328227655934</v>
      </c>
      <c r="J162" s="11" t="s">
        <v>24</v>
      </c>
      <c r="K162" s="13">
        <v>34200</v>
      </c>
      <c r="L162" s="13">
        <v>34200</v>
      </c>
      <c r="M162" s="13">
        <v>41200</v>
      </c>
      <c r="N162" s="11" t="s">
        <v>38</v>
      </c>
      <c r="P162" s="5">
        <f>COUNTIFS(Rllfrwrd!$B:$B,L162,Rllfrwrd!$C:$C,M162)</f>
        <v>1</v>
      </c>
    </row>
    <row r="163" spans="1:16">
      <c r="A163" s="8" t="s">
        <v>168</v>
      </c>
      <c r="B163" s="9" t="s">
        <v>169</v>
      </c>
      <c r="C163" s="10" t="s">
        <v>324</v>
      </c>
      <c r="D163" s="11" t="s">
        <v>367</v>
      </c>
      <c r="E163" s="11" t="s">
        <v>384</v>
      </c>
      <c r="F163" s="11" t="s">
        <v>350</v>
      </c>
      <c r="G163" s="12">
        <v>0</v>
      </c>
      <c r="H163" s="12">
        <v>7.1468788303999986</v>
      </c>
      <c r="J163" s="11" t="s">
        <v>24</v>
      </c>
      <c r="K163" s="13">
        <v>34200</v>
      </c>
      <c r="L163" s="13">
        <v>34200</v>
      </c>
      <c r="M163" s="13">
        <v>41211</v>
      </c>
      <c r="N163" s="11" t="s">
        <v>40</v>
      </c>
      <c r="P163" s="5">
        <f>COUNTIFS(Rllfrwrd!$B:$B,L163,Rllfrwrd!$C:$C,M163)</f>
        <v>1</v>
      </c>
    </row>
    <row r="164" spans="1:16">
      <c r="A164" s="8" t="s">
        <v>168</v>
      </c>
      <c r="B164" s="9" t="s">
        <v>169</v>
      </c>
      <c r="C164" s="10" t="s">
        <v>324</v>
      </c>
      <c r="D164" s="11" t="s">
        <v>367</v>
      </c>
      <c r="E164" s="11" t="s">
        <v>385</v>
      </c>
      <c r="F164" s="11" t="s">
        <v>352</v>
      </c>
      <c r="G164" s="12">
        <v>14.580946415891859</v>
      </c>
      <c r="H164" s="12">
        <v>2.6376637692021569</v>
      </c>
      <c r="J164" s="11" t="s">
        <v>24</v>
      </c>
      <c r="K164" s="13">
        <v>34200</v>
      </c>
      <c r="L164" s="13">
        <v>34200</v>
      </c>
      <c r="M164" s="13">
        <v>41212</v>
      </c>
      <c r="N164" s="11" t="s">
        <v>41</v>
      </c>
      <c r="P164" s="5">
        <f>COUNTIFS(Rllfrwrd!$B:$B,L164,Rllfrwrd!$C:$C,M164)</f>
        <v>1</v>
      </c>
    </row>
    <row r="165" spans="1:16">
      <c r="A165" s="8" t="s">
        <v>168</v>
      </c>
      <c r="B165" s="9" t="s">
        <v>169</v>
      </c>
      <c r="C165" s="10" t="s">
        <v>324</v>
      </c>
      <c r="D165" s="11" t="s">
        <v>367</v>
      </c>
      <c r="E165" s="11" t="s">
        <v>386</v>
      </c>
      <c r="F165" s="11" t="s">
        <v>354</v>
      </c>
      <c r="G165" s="12">
        <v>359.29902235083944</v>
      </c>
      <c r="H165" s="12">
        <v>51.233598194468932</v>
      </c>
      <c r="J165" s="11" t="s">
        <v>24</v>
      </c>
      <c r="K165" s="13">
        <v>34200</v>
      </c>
      <c r="L165" s="13">
        <v>34200</v>
      </c>
      <c r="M165" s="13">
        <v>41207</v>
      </c>
      <c r="N165" s="11" t="s">
        <v>39</v>
      </c>
      <c r="P165" s="5">
        <f>COUNTIFS(Rllfrwrd!$B:$B,L165,Rllfrwrd!$C:$C,M165)</f>
        <v>1</v>
      </c>
    </row>
    <row r="166" spans="1:16">
      <c r="A166" s="8" t="s">
        <v>168</v>
      </c>
      <c r="B166" s="9" t="s">
        <v>169</v>
      </c>
      <c r="C166" s="10" t="s">
        <v>324</v>
      </c>
      <c r="D166" s="11" t="s">
        <v>367</v>
      </c>
      <c r="E166" s="11" t="s">
        <v>387</v>
      </c>
      <c r="F166" s="11" t="s">
        <v>356</v>
      </c>
      <c r="G166" s="12">
        <v>654.33765361034989</v>
      </c>
      <c r="H166" s="12">
        <v>70.385821017790164</v>
      </c>
      <c r="J166" s="11" t="s">
        <v>24</v>
      </c>
      <c r="K166" s="13">
        <v>34200</v>
      </c>
      <c r="L166" s="13">
        <v>34200</v>
      </c>
      <c r="M166" s="13">
        <v>30600</v>
      </c>
      <c r="N166" s="11" t="s">
        <v>27</v>
      </c>
      <c r="P166" s="5">
        <f>COUNTIFS(Rllfrwrd!$B:$B,L166,Rllfrwrd!$C:$C,M166)</f>
        <v>1</v>
      </c>
    </row>
    <row r="167" spans="1:16">
      <c r="A167" s="8" t="s">
        <v>168</v>
      </c>
      <c r="B167" s="9" t="s">
        <v>169</v>
      </c>
      <c r="C167" s="10" t="s">
        <v>324</v>
      </c>
      <c r="D167" s="11" t="s">
        <v>367</v>
      </c>
      <c r="E167" s="11" t="s">
        <v>388</v>
      </c>
      <c r="F167" s="11" t="s">
        <v>358</v>
      </c>
      <c r="G167" s="12">
        <v>151.63611478172839</v>
      </c>
      <c r="H167" s="12">
        <v>70.437543191118579</v>
      </c>
      <c r="J167" s="11" t="s">
        <v>24</v>
      </c>
      <c r="K167" s="13">
        <v>34200</v>
      </c>
      <c r="L167" s="13">
        <v>34200</v>
      </c>
      <c r="M167" s="13">
        <v>40700</v>
      </c>
      <c r="N167" s="11" t="s">
        <v>34</v>
      </c>
      <c r="P167" s="5">
        <f>COUNTIFS(Rllfrwrd!$B:$B,L167,Rllfrwrd!$C:$C,M167)</f>
        <v>1</v>
      </c>
    </row>
    <row r="168" spans="1:16">
      <c r="A168" s="8" t="s">
        <v>168</v>
      </c>
      <c r="B168" s="9" t="s">
        <v>169</v>
      </c>
      <c r="C168" s="10" t="s">
        <v>324</v>
      </c>
      <c r="D168" s="11" t="s">
        <v>367</v>
      </c>
      <c r="E168" s="11" t="s">
        <v>389</v>
      </c>
      <c r="F168" s="11" t="s">
        <v>360</v>
      </c>
      <c r="G168" s="12">
        <v>27.034992465774636</v>
      </c>
      <c r="H168" s="12">
        <v>63.125310906309949</v>
      </c>
      <c r="J168" s="11" t="s">
        <v>24</v>
      </c>
      <c r="K168" s="13">
        <v>34200</v>
      </c>
      <c r="L168" s="13">
        <v>34200</v>
      </c>
      <c r="M168" s="13">
        <v>41400</v>
      </c>
      <c r="N168" s="11" t="s">
        <v>42</v>
      </c>
      <c r="P168" s="5">
        <f>COUNTIFS(Rllfrwrd!$B:$B,L168,Rllfrwrd!$C:$C,M168)</f>
        <v>1</v>
      </c>
    </row>
    <row r="169" spans="1:16">
      <c r="A169" s="8" t="s">
        <v>168</v>
      </c>
      <c r="B169" s="9" t="s">
        <v>169</v>
      </c>
      <c r="C169" s="10" t="s">
        <v>324</v>
      </c>
      <c r="D169" s="11" t="s">
        <v>367</v>
      </c>
      <c r="E169" s="11" t="s">
        <v>390</v>
      </c>
      <c r="F169" s="11" t="s">
        <v>362</v>
      </c>
      <c r="G169" s="12">
        <v>23.104727945303456</v>
      </c>
      <c r="H169" s="12">
        <v>198.44961089736697</v>
      </c>
      <c r="J169" s="11" t="s">
        <v>24</v>
      </c>
      <c r="K169" s="13">
        <v>34200</v>
      </c>
      <c r="L169" s="13">
        <v>34200</v>
      </c>
      <c r="M169" s="13">
        <v>41500</v>
      </c>
      <c r="N169" s="11" t="s">
        <v>43</v>
      </c>
      <c r="P169" s="5">
        <f>COUNTIFS(Rllfrwrd!$B:$B,L169,Rllfrwrd!$C:$C,M169)</f>
        <v>1</v>
      </c>
    </row>
    <row r="170" spans="1:16">
      <c r="A170" s="8" t="s">
        <v>168</v>
      </c>
      <c r="B170" s="9" t="s">
        <v>169</v>
      </c>
      <c r="C170" s="10" t="s">
        <v>324</v>
      </c>
      <c r="D170" s="11" t="s">
        <v>367</v>
      </c>
      <c r="E170" s="11" t="s">
        <v>391</v>
      </c>
      <c r="F170" s="11" t="s">
        <v>364</v>
      </c>
      <c r="G170" s="12">
        <v>164.2405119572</v>
      </c>
      <c r="H170" s="12">
        <v>55.587793227099993</v>
      </c>
      <c r="J170" s="11" t="s">
        <v>24</v>
      </c>
      <c r="K170" s="13">
        <v>34200</v>
      </c>
      <c r="L170" s="13">
        <v>34200</v>
      </c>
      <c r="M170" s="13">
        <v>40300</v>
      </c>
      <c r="N170" s="11" t="s">
        <v>32</v>
      </c>
      <c r="P170" s="5">
        <f>COUNTIFS(Rllfrwrd!$B:$B,L170,Rllfrwrd!$C:$C,M170)</f>
        <v>1</v>
      </c>
    </row>
    <row r="171" spans="1:16">
      <c r="A171" s="8" t="s">
        <v>168</v>
      </c>
      <c r="B171" s="9" t="s">
        <v>169</v>
      </c>
      <c r="C171" s="10" t="s">
        <v>324</v>
      </c>
      <c r="D171" s="11" t="s">
        <v>367</v>
      </c>
      <c r="E171" s="11" t="s">
        <v>392</v>
      </c>
      <c r="F171" s="11" t="s">
        <v>366</v>
      </c>
      <c r="G171" s="12">
        <v>6.6701561500000004</v>
      </c>
      <c r="H171" s="12">
        <v>8.8910860549999988</v>
      </c>
      <c r="J171" s="11" t="s">
        <v>24</v>
      </c>
      <c r="K171" s="13">
        <v>34200</v>
      </c>
      <c r="L171" s="13">
        <v>34200</v>
      </c>
      <c r="M171" s="13">
        <v>40302</v>
      </c>
      <c r="N171" s="11" t="s">
        <v>33</v>
      </c>
      <c r="P171" s="5">
        <f>COUNTIFS(Rllfrwrd!$B:$B,L171,Rllfrwrd!$C:$C,M171)</f>
        <v>1</v>
      </c>
    </row>
    <row r="172" spans="1:16">
      <c r="A172" s="8" t="s">
        <v>168</v>
      </c>
      <c r="B172" s="9" t="s">
        <v>169</v>
      </c>
      <c r="C172" s="10" t="s">
        <v>324</v>
      </c>
      <c r="D172" s="11" t="s">
        <v>393</v>
      </c>
      <c r="E172" s="11" t="s">
        <v>394</v>
      </c>
      <c r="F172" s="11" t="s">
        <v>327</v>
      </c>
      <c r="G172" s="12">
        <v>18225.489980000002</v>
      </c>
      <c r="H172" s="12">
        <v>50649.479570000003</v>
      </c>
      <c r="J172" s="11" t="s">
        <v>24</v>
      </c>
      <c r="K172" s="13">
        <v>34300</v>
      </c>
      <c r="L172" s="14">
        <v>34310</v>
      </c>
      <c r="M172" s="13">
        <v>30300</v>
      </c>
      <c r="N172" s="11" t="s">
        <v>25</v>
      </c>
      <c r="P172" s="5">
        <f>COUNTIFS(Rllfrwrd!$B:$B,L172,Rllfrwrd!$C:$C,M172)</f>
        <v>1</v>
      </c>
    </row>
    <row r="173" spans="1:16">
      <c r="A173" s="8" t="s">
        <v>168</v>
      </c>
      <c r="B173" s="9" t="s">
        <v>169</v>
      </c>
      <c r="C173" s="10" t="s">
        <v>324</v>
      </c>
      <c r="D173" s="11" t="s">
        <v>393</v>
      </c>
      <c r="E173" s="11" t="s">
        <v>395</v>
      </c>
      <c r="F173" s="11" t="s">
        <v>330</v>
      </c>
      <c r="G173" s="12">
        <v>0</v>
      </c>
      <c r="H173" s="12">
        <v>305.94893173289086</v>
      </c>
      <c r="J173" s="11" t="s">
        <v>24</v>
      </c>
      <c r="K173" s="13">
        <v>34300</v>
      </c>
      <c r="L173" s="14">
        <v>34310</v>
      </c>
      <c r="M173" s="13">
        <v>30500</v>
      </c>
      <c r="N173" s="11" t="s">
        <v>26</v>
      </c>
      <c r="P173" s="5">
        <f>COUNTIFS(Rllfrwrd!$B:$B,L173,Rllfrwrd!$C:$C,M173)</f>
        <v>1</v>
      </c>
    </row>
    <row r="174" spans="1:16">
      <c r="A174" s="8" t="s">
        <v>168</v>
      </c>
      <c r="B174" s="9" t="s">
        <v>169</v>
      </c>
      <c r="C174" s="10" t="s">
        <v>324</v>
      </c>
      <c r="D174" s="11" t="s">
        <v>393</v>
      </c>
      <c r="E174" s="11" t="s">
        <v>396</v>
      </c>
      <c r="F174" s="11" t="s">
        <v>345</v>
      </c>
      <c r="G174" s="12">
        <v>15224.057140000001</v>
      </c>
      <c r="H174" s="12">
        <v>0</v>
      </c>
      <c r="J174" s="11" t="s">
        <v>24</v>
      </c>
      <c r="K174" s="13">
        <v>34300</v>
      </c>
      <c r="L174" s="14">
        <v>34310</v>
      </c>
      <c r="M174" s="13">
        <v>31104</v>
      </c>
      <c r="N174" s="11" t="s">
        <v>31</v>
      </c>
      <c r="P174" s="5">
        <f>COUNTIFS(Rllfrwrd!$B:$B,L174,Rllfrwrd!$C:$C,M174)</f>
        <v>1</v>
      </c>
    </row>
    <row r="175" spans="1:16">
      <c r="A175" s="8" t="s">
        <v>168</v>
      </c>
      <c r="B175" s="9" t="s">
        <v>169</v>
      </c>
      <c r="C175" s="10" t="s">
        <v>324</v>
      </c>
      <c r="D175" s="11" t="s">
        <v>393</v>
      </c>
      <c r="E175" s="11" t="s">
        <v>397</v>
      </c>
      <c r="F175" s="11" t="s">
        <v>354</v>
      </c>
      <c r="G175" s="12">
        <v>2459.5187100000003</v>
      </c>
      <c r="H175" s="12">
        <v>0</v>
      </c>
      <c r="J175" s="11" t="s">
        <v>24</v>
      </c>
      <c r="K175" s="13">
        <v>34300</v>
      </c>
      <c r="L175" s="14">
        <v>34310</v>
      </c>
      <c r="M175" s="13">
        <v>41207</v>
      </c>
      <c r="N175" s="11" t="s">
        <v>39</v>
      </c>
      <c r="P175" s="5">
        <f>COUNTIFS(Rllfrwrd!$B:$B,L175,Rllfrwrd!$C:$C,M175)</f>
        <v>1</v>
      </c>
    </row>
    <row r="176" spans="1:16">
      <c r="A176" s="8" t="s">
        <v>168</v>
      </c>
      <c r="B176" s="9" t="s">
        <v>169</v>
      </c>
      <c r="C176" s="10" t="s">
        <v>324</v>
      </c>
      <c r="D176" s="11" t="s">
        <v>393</v>
      </c>
      <c r="E176" s="11" t="s">
        <v>398</v>
      </c>
      <c r="F176" s="11" t="s">
        <v>327</v>
      </c>
      <c r="G176" s="12">
        <v>5037.5716069956397</v>
      </c>
      <c r="H176" s="12">
        <v>10151.067779438741</v>
      </c>
      <c r="J176" s="11" t="s">
        <v>24</v>
      </c>
      <c r="K176" s="13">
        <v>34300</v>
      </c>
      <c r="L176" s="13">
        <v>34300</v>
      </c>
      <c r="M176" s="13">
        <v>30300</v>
      </c>
      <c r="N176" s="11" t="s">
        <v>25</v>
      </c>
      <c r="P176" s="5">
        <f>COUNTIFS(Rllfrwrd!$B:$B,L176,Rllfrwrd!$C:$C,M176)</f>
        <v>1</v>
      </c>
    </row>
    <row r="177" spans="1:16">
      <c r="A177" s="8" t="s">
        <v>168</v>
      </c>
      <c r="B177" s="9" t="s">
        <v>169</v>
      </c>
      <c r="C177" s="10" t="s">
        <v>324</v>
      </c>
      <c r="D177" s="11" t="s">
        <v>393</v>
      </c>
      <c r="E177" s="11" t="s">
        <v>399</v>
      </c>
      <c r="F177" s="11" t="s">
        <v>327</v>
      </c>
      <c r="G177" s="12">
        <v>756</v>
      </c>
      <c r="H177" s="12">
        <v>3768</v>
      </c>
      <c r="J177" s="11" t="s">
        <v>24</v>
      </c>
      <c r="K177" s="13">
        <v>34300</v>
      </c>
      <c r="L177" s="13">
        <v>34300</v>
      </c>
      <c r="M177" s="13">
        <v>30300</v>
      </c>
      <c r="N177" s="11" t="s">
        <v>25</v>
      </c>
      <c r="P177" s="5">
        <f>COUNTIFS(Rllfrwrd!$B:$B,L177,Rllfrwrd!$C:$C,M177)</f>
        <v>1</v>
      </c>
    </row>
    <row r="178" spans="1:16">
      <c r="A178" s="8" t="s">
        <v>168</v>
      </c>
      <c r="B178" s="9" t="s">
        <v>169</v>
      </c>
      <c r="C178" s="10" t="s">
        <v>324</v>
      </c>
      <c r="D178" s="11" t="s">
        <v>393</v>
      </c>
      <c r="E178" s="11" t="s">
        <v>400</v>
      </c>
      <c r="F178" s="11" t="s">
        <v>330</v>
      </c>
      <c r="G178" s="12">
        <v>1932.5976369363907</v>
      </c>
      <c r="H178" s="12">
        <v>2385.9471741254147</v>
      </c>
      <c r="J178" s="11" t="s">
        <v>24</v>
      </c>
      <c r="K178" s="13">
        <v>34300</v>
      </c>
      <c r="L178" s="13">
        <v>34300</v>
      </c>
      <c r="M178" s="13">
        <v>30500</v>
      </c>
      <c r="N178" s="11" t="s">
        <v>26</v>
      </c>
      <c r="P178" s="5">
        <f>COUNTIFS(Rllfrwrd!$B:$B,L178,Rllfrwrd!$C:$C,M178)</f>
        <v>1</v>
      </c>
    </row>
    <row r="179" spans="1:16">
      <c r="A179" s="8" t="s">
        <v>168</v>
      </c>
      <c r="B179" s="9" t="s">
        <v>169</v>
      </c>
      <c r="C179" s="10" t="s">
        <v>324</v>
      </c>
      <c r="D179" s="11" t="s">
        <v>393</v>
      </c>
      <c r="E179" s="11" t="s">
        <v>401</v>
      </c>
      <c r="F179" s="11" t="s">
        <v>330</v>
      </c>
      <c r="G179" s="12">
        <v>672</v>
      </c>
      <c r="H179" s="12">
        <v>3312</v>
      </c>
      <c r="J179" s="11" t="s">
        <v>24</v>
      </c>
      <c r="K179" s="13">
        <v>34300</v>
      </c>
      <c r="L179" s="13">
        <v>34300</v>
      </c>
      <c r="M179" s="13">
        <v>30500</v>
      </c>
      <c r="N179" s="11" t="s">
        <v>26</v>
      </c>
      <c r="P179" s="5">
        <f>COUNTIFS(Rllfrwrd!$B:$B,L179,Rllfrwrd!$C:$C,M179)</f>
        <v>1</v>
      </c>
    </row>
    <row r="180" spans="1:16">
      <c r="A180" s="8" t="s">
        <v>168</v>
      </c>
      <c r="B180" s="9" t="s">
        <v>169</v>
      </c>
      <c r="C180" s="10" t="s">
        <v>324</v>
      </c>
      <c r="D180" s="11" t="s">
        <v>393</v>
      </c>
      <c r="E180" s="11" t="s">
        <v>402</v>
      </c>
      <c r="F180" s="11" t="s">
        <v>333</v>
      </c>
      <c r="G180" s="12">
        <v>2796.0795216107999</v>
      </c>
      <c r="H180" s="12">
        <v>1701.7184726730002</v>
      </c>
      <c r="J180" s="11" t="s">
        <v>24</v>
      </c>
      <c r="K180" s="13">
        <v>34300</v>
      </c>
      <c r="L180" s="13">
        <v>34300</v>
      </c>
      <c r="M180" s="13">
        <v>41007</v>
      </c>
      <c r="N180" s="11" t="s">
        <v>37</v>
      </c>
      <c r="P180" s="5">
        <f>COUNTIFS(Rllfrwrd!$B:$B,L180,Rllfrwrd!$C:$C,M180)</f>
        <v>1</v>
      </c>
    </row>
    <row r="181" spans="1:16">
      <c r="A181" s="8" t="s">
        <v>168</v>
      </c>
      <c r="B181" s="9" t="s">
        <v>169</v>
      </c>
      <c r="C181" s="10" t="s">
        <v>324</v>
      </c>
      <c r="D181" s="11" t="s">
        <v>393</v>
      </c>
      <c r="E181" s="11" t="s">
        <v>403</v>
      </c>
      <c r="F181" s="11" t="s">
        <v>333</v>
      </c>
      <c r="G181" s="12">
        <v>298.48202719799565</v>
      </c>
      <c r="H181" s="12">
        <v>119.20901463283167</v>
      </c>
      <c r="J181" s="11" t="s">
        <v>24</v>
      </c>
      <c r="K181" s="13">
        <v>34300</v>
      </c>
      <c r="L181" s="13">
        <v>34300</v>
      </c>
      <c r="M181" s="13">
        <v>41007</v>
      </c>
      <c r="N181" s="11" t="s">
        <v>37</v>
      </c>
      <c r="P181" s="5">
        <f>COUNTIFS(Rllfrwrd!$B:$B,L181,Rllfrwrd!$C:$C,M181)</f>
        <v>1</v>
      </c>
    </row>
    <row r="182" spans="1:16">
      <c r="A182" s="8" t="s">
        <v>168</v>
      </c>
      <c r="B182" s="9" t="s">
        <v>169</v>
      </c>
      <c r="C182" s="10" t="s">
        <v>324</v>
      </c>
      <c r="D182" s="11" t="s">
        <v>393</v>
      </c>
      <c r="E182" s="11" t="s">
        <v>404</v>
      </c>
      <c r="F182" s="11" t="s">
        <v>336</v>
      </c>
      <c r="G182" s="12">
        <v>2619.1069967915282</v>
      </c>
      <c r="H182" s="12">
        <v>16470.124298034367</v>
      </c>
      <c r="J182" s="11" t="s">
        <v>24</v>
      </c>
      <c r="K182" s="13">
        <v>34300</v>
      </c>
      <c r="L182" s="13">
        <v>34300</v>
      </c>
      <c r="M182" s="13">
        <v>31101</v>
      </c>
      <c r="N182" s="11" t="s">
        <v>28</v>
      </c>
      <c r="P182" s="5">
        <f>COUNTIFS(Rllfrwrd!$B:$B,L182,Rllfrwrd!$C:$C,M182)</f>
        <v>1</v>
      </c>
    </row>
    <row r="183" spans="1:16">
      <c r="A183" s="8" t="s">
        <v>168</v>
      </c>
      <c r="B183" s="9" t="s">
        <v>169</v>
      </c>
      <c r="C183" s="10" t="s">
        <v>324</v>
      </c>
      <c r="D183" s="11" t="s">
        <v>393</v>
      </c>
      <c r="E183" s="11" t="s">
        <v>405</v>
      </c>
      <c r="F183" s="11" t="s">
        <v>336</v>
      </c>
      <c r="G183" s="12">
        <v>160.44496752000006</v>
      </c>
      <c r="H183" s="12">
        <v>795.59226576000026</v>
      </c>
      <c r="J183" s="11" t="s">
        <v>24</v>
      </c>
      <c r="K183" s="13">
        <v>34300</v>
      </c>
      <c r="L183" s="13">
        <v>34300</v>
      </c>
      <c r="M183" s="13">
        <v>31101</v>
      </c>
      <c r="N183" s="11" t="s">
        <v>28</v>
      </c>
      <c r="P183" s="5">
        <f>COUNTIFS(Rllfrwrd!$B:$B,L183,Rllfrwrd!$C:$C,M183)</f>
        <v>1</v>
      </c>
    </row>
    <row r="184" spans="1:16">
      <c r="A184" s="8" t="s">
        <v>168</v>
      </c>
      <c r="B184" s="9" t="s">
        <v>169</v>
      </c>
      <c r="C184" s="10" t="s">
        <v>324</v>
      </c>
      <c r="D184" s="11" t="s">
        <v>393</v>
      </c>
      <c r="E184" s="11" t="s">
        <v>406</v>
      </c>
      <c r="F184" s="11" t="s">
        <v>339</v>
      </c>
      <c r="G184" s="12">
        <v>3452.9779250461447</v>
      </c>
      <c r="H184" s="12">
        <v>759.62874651974016</v>
      </c>
      <c r="J184" s="11" t="s">
        <v>24</v>
      </c>
      <c r="K184" s="13">
        <v>34300</v>
      </c>
      <c r="L184" s="13">
        <v>34300</v>
      </c>
      <c r="M184" s="13">
        <v>31102</v>
      </c>
      <c r="N184" s="11" t="s">
        <v>29</v>
      </c>
      <c r="P184" s="5">
        <f>COUNTIFS(Rllfrwrd!$B:$B,L184,Rllfrwrd!$C:$C,M184)</f>
        <v>1</v>
      </c>
    </row>
    <row r="185" spans="1:16">
      <c r="A185" s="8" t="s">
        <v>168</v>
      </c>
      <c r="B185" s="9" t="s">
        <v>169</v>
      </c>
      <c r="C185" s="10" t="s">
        <v>324</v>
      </c>
      <c r="D185" s="11" t="s">
        <v>393</v>
      </c>
      <c r="E185" s="11" t="s">
        <v>407</v>
      </c>
      <c r="F185" s="11" t="s">
        <v>339</v>
      </c>
      <c r="G185" s="12">
        <v>178.18396997199955</v>
      </c>
      <c r="H185" s="12">
        <v>883.55397252</v>
      </c>
      <c r="J185" s="11" t="s">
        <v>24</v>
      </c>
      <c r="K185" s="13">
        <v>34300</v>
      </c>
      <c r="L185" s="13">
        <v>34300</v>
      </c>
      <c r="M185" s="13">
        <v>31102</v>
      </c>
      <c r="N185" s="11" t="s">
        <v>29</v>
      </c>
      <c r="P185" s="5">
        <f>COUNTIFS(Rllfrwrd!$B:$B,L185,Rllfrwrd!$C:$C,M185)</f>
        <v>1</v>
      </c>
    </row>
    <row r="186" spans="1:16">
      <c r="A186" s="8" t="s">
        <v>168</v>
      </c>
      <c r="B186" s="9" t="s">
        <v>169</v>
      </c>
      <c r="C186" s="10" t="s">
        <v>324</v>
      </c>
      <c r="D186" s="11" t="s">
        <v>393</v>
      </c>
      <c r="E186" s="11" t="s">
        <v>408</v>
      </c>
      <c r="F186" s="11" t="s">
        <v>342</v>
      </c>
      <c r="G186" s="12">
        <v>1252.2297082959049</v>
      </c>
      <c r="H186" s="12">
        <v>827.28435601880574</v>
      </c>
      <c r="J186" s="11" t="s">
        <v>24</v>
      </c>
      <c r="K186" s="13">
        <v>34300</v>
      </c>
      <c r="L186" s="13">
        <v>34300</v>
      </c>
      <c r="M186" s="13">
        <v>31103</v>
      </c>
      <c r="N186" s="11" t="s">
        <v>30</v>
      </c>
      <c r="P186" s="5">
        <f>COUNTIFS(Rllfrwrd!$B:$B,L186,Rllfrwrd!$C:$C,M186)</f>
        <v>1</v>
      </c>
    </row>
    <row r="187" spans="1:16">
      <c r="A187" s="8" t="s">
        <v>168</v>
      </c>
      <c r="B187" s="9" t="s">
        <v>169</v>
      </c>
      <c r="C187" s="10" t="s">
        <v>324</v>
      </c>
      <c r="D187" s="11" t="s">
        <v>393</v>
      </c>
      <c r="E187" s="11" t="s">
        <v>409</v>
      </c>
      <c r="F187" s="11" t="s">
        <v>342</v>
      </c>
      <c r="G187" s="12">
        <v>145.14734627999999</v>
      </c>
      <c r="H187" s="12">
        <v>719.73654203999979</v>
      </c>
      <c r="J187" s="11" t="s">
        <v>24</v>
      </c>
      <c r="K187" s="13">
        <v>34300</v>
      </c>
      <c r="L187" s="13">
        <v>34300</v>
      </c>
      <c r="M187" s="13">
        <v>31103</v>
      </c>
      <c r="N187" s="11" t="s">
        <v>30</v>
      </c>
      <c r="P187" s="5">
        <f>COUNTIFS(Rllfrwrd!$B:$B,L187,Rllfrwrd!$C:$C,M187)</f>
        <v>1</v>
      </c>
    </row>
    <row r="188" spans="1:16">
      <c r="A188" s="8" t="s">
        <v>168</v>
      </c>
      <c r="B188" s="9" t="s">
        <v>169</v>
      </c>
      <c r="C188" s="10" t="s">
        <v>324</v>
      </c>
      <c r="D188" s="11" t="s">
        <v>393</v>
      </c>
      <c r="E188" s="11" t="s">
        <v>410</v>
      </c>
      <c r="F188" s="11" t="s">
        <v>345</v>
      </c>
      <c r="G188" s="12">
        <v>4316.6945659880539</v>
      </c>
      <c r="H188" s="12">
        <v>526.78316948358861</v>
      </c>
      <c r="J188" s="11" t="s">
        <v>24</v>
      </c>
      <c r="K188" s="13">
        <v>34300</v>
      </c>
      <c r="L188" s="13">
        <v>34300</v>
      </c>
      <c r="M188" s="13">
        <v>31104</v>
      </c>
      <c r="N188" s="11" t="s">
        <v>31</v>
      </c>
      <c r="P188" s="5">
        <f>COUNTIFS(Rllfrwrd!$B:$B,L188,Rllfrwrd!$C:$C,M188)</f>
        <v>1</v>
      </c>
    </row>
    <row r="189" spans="1:16">
      <c r="A189" s="8" t="s">
        <v>168</v>
      </c>
      <c r="B189" s="9" t="s">
        <v>169</v>
      </c>
      <c r="C189" s="10" t="s">
        <v>324</v>
      </c>
      <c r="D189" s="11" t="s">
        <v>393</v>
      </c>
      <c r="E189" s="11" t="s">
        <v>411</v>
      </c>
      <c r="F189" s="11" t="s">
        <v>345</v>
      </c>
      <c r="G189" s="12">
        <v>162.83999999999995</v>
      </c>
      <c r="H189" s="12">
        <v>807.2399999999999</v>
      </c>
      <c r="J189" s="11" t="s">
        <v>24</v>
      </c>
      <c r="K189" s="13">
        <v>34300</v>
      </c>
      <c r="L189" s="13">
        <v>34300</v>
      </c>
      <c r="M189" s="13">
        <v>31104</v>
      </c>
      <c r="N189" s="11" t="s">
        <v>31</v>
      </c>
      <c r="P189" s="5">
        <f>COUNTIFS(Rllfrwrd!$B:$B,L189,Rllfrwrd!$C:$C,M189)</f>
        <v>1</v>
      </c>
    </row>
    <row r="190" spans="1:16">
      <c r="A190" s="8" t="s">
        <v>168</v>
      </c>
      <c r="B190" s="9" t="s">
        <v>169</v>
      </c>
      <c r="C190" s="10" t="s">
        <v>324</v>
      </c>
      <c r="D190" s="11" t="s">
        <v>393</v>
      </c>
      <c r="E190" s="11" t="s">
        <v>412</v>
      </c>
      <c r="F190" s="11" t="s">
        <v>348</v>
      </c>
      <c r="G190" s="12">
        <v>950.47520649039279</v>
      </c>
      <c r="H190" s="12">
        <v>523.76516900610477</v>
      </c>
      <c r="J190" s="11" t="s">
        <v>24</v>
      </c>
      <c r="K190" s="13">
        <v>34300</v>
      </c>
      <c r="L190" s="13">
        <v>34300</v>
      </c>
      <c r="M190" s="13">
        <v>41200</v>
      </c>
      <c r="N190" s="11" t="s">
        <v>38</v>
      </c>
      <c r="P190" s="5">
        <f>COUNTIFS(Rllfrwrd!$B:$B,L190,Rllfrwrd!$C:$C,M190)</f>
        <v>1</v>
      </c>
    </row>
    <row r="191" spans="1:16">
      <c r="A191" s="8" t="s">
        <v>168</v>
      </c>
      <c r="B191" s="9" t="s">
        <v>169</v>
      </c>
      <c r="C191" s="10" t="s">
        <v>324</v>
      </c>
      <c r="D191" s="11" t="s">
        <v>393</v>
      </c>
      <c r="E191" s="11" t="s">
        <v>413</v>
      </c>
      <c r="F191" s="11" t="s">
        <v>350</v>
      </c>
      <c r="G191" s="12">
        <v>0</v>
      </c>
      <c r="H191" s="12">
        <v>88.952703537600016</v>
      </c>
      <c r="J191" s="11" t="s">
        <v>24</v>
      </c>
      <c r="K191" s="13">
        <v>34300</v>
      </c>
      <c r="L191" s="13">
        <v>34300</v>
      </c>
      <c r="M191" s="13">
        <v>41211</v>
      </c>
      <c r="N191" s="11" t="s">
        <v>40</v>
      </c>
      <c r="P191" s="5">
        <f>COUNTIFS(Rllfrwrd!$B:$B,L191,Rllfrwrd!$C:$C,M191)</f>
        <v>1</v>
      </c>
    </row>
    <row r="192" spans="1:16">
      <c r="A192" s="8" t="s">
        <v>168</v>
      </c>
      <c r="B192" s="9" t="s">
        <v>169</v>
      </c>
      <c r="C192" s="10" t="s">
        <v>324</v>
      </c>
      <c r="D192" s="11" t="s">
        <v>393</v>
      </c>
      <c r="E192" s="11" t="s">
        <v>414</v>
      </c>
      <c r="F192" s="11" t="s">
        <v>352</v>
      </c>
      <c r="G192" s="12">
        <v>190.32120946032092</v>
      </c>
      <c r="H192" s="12">
        <v>34.428722552404885</v>
      </c>
      <c r="J192" s="11" t="s">
        <v>24</v>
      </c>
      <c r="K192" s="13">
        <v>34300</v>
      </c>
      <c r="L192" s="13">
        <v>34300</v>
      </c>
      <c r="M192" s="13">
        <v>41212</v>
      </c>
      <c r="N192" s="11" t="s">
        <v>41</v>
      </c>
      <c r="P192" s="5">
        <f>COUNTIFS(Rllfrwrd!$B:$B,L192,Rllfrwrd!$C:$C,M192)</f>
        <v>1</v>
      </c>
    </row>
    <row r="193" spans="1:16">
      <c r="A193" s="8" t="s">
        <v>168</v>
      </c>
      <c r="B193" s="9" t="s">
        <v>169</v>
      </c>
      <c r="C193" s="10" t="s">
        <v>324</v>
      </c>
      <c r="D193" s="11" t="s">
        <v>393</v>
      </c>
      <c r="E193" s="11" t="s">
        <v>415</v>
      </c>
      <c r="F193" s="11" t="s">
        <v>354</v>
      </c>
      <c r="G193" s="12">
        <v>3539.2999571644932</v>
      </c>
      <c r="H193" s="12">
        <v>504.68011493225026</v>
      </c>
      <c r="J193" s="11" t="s">
        <v>24</v>
      </c>
      <c r="K193" s="13">
        <v>34300</v>
      </c>
      <c r="L193" s="13">
        <v>34300</v>
      </c>
      <c r="M193" s="13">
        <v>41207</v>
      </c>
      <c r="N193" s="11" t="s">
        <v>39</v>
      </c>
      <c r="P193" s="5">
        <f>COUNTIFS(Rllfrwrd!$B:$B,L193,Rllfrwrd!$C:$C,M193)</f>
        <v>1</v>
      </c>
    </row>
    <row r="194" spans="1:16">
      <c r="A194" s="8" t="s">
        <v>168</v>
      </c>
      <c r="B194" s="9" t="s">
        <v>169</v>
      </c>
      <c r="C194" s="10" t="s">
        <v>324</v>
      </c>
      <c r="D194" s="11" t="s">
        <v>393</v>
      </c>
      <c r="E194" s="11" t="s">
        <v>416</v>
      </c>
      <c r="F194" s="11" t="s">
        <v>356</v>
      </c>
      <c r="G194" s="12">
        <v>8543.3067416843805</v>
      </c>
      <c r="H194" s="12">
        <v>918.98678901086157</v>
      </c>
      <c r="J194" s="11" t="s">
        <v>24</v>
      </c>
      <c r="K194" s="13">
        <v>34300</v>
      </c>
      <c r="L194" s="13">
        <v>34300</v>
      </c>
      <c r="M194" s="13">
        <v>30600</v>
      </c>
      <c r="N194" s="11" t="s">
        <v>27</v>
      </c>
      <c r="P194" s="5">
        <f>COUNTIFS(Rllfrwrd!$B:$B,L194,Rllfrwrd!$C:$C,M194)</f>
        <v>1</v>
      </c>
    </row>
    <row r="195" spans="1:16">
      <c r="A195" s="8" t="s">
        <v>168</v>
      </c>
      <c r="B195" s="9" t="s">
        <v>169</v>
      </c>
      <c r="C195" s="10" t="s">
        <v>324</v>
      </c>
      <c r="D195" s="11" t="s">
        <v>393</v>
      </c>
      <c r="E195" s="11" t="s">
        <v>417</v>
      </c>
      <c r="F195" s="11" t="s">
        <v>358</v>
      </c>
      <c r="G195" s="12">
        <v>683.75494493708936</v>
      </c>
      <c r="H195" s="12">
        <v>317.6157509408207</v>
      </c>
      <c r="J195" s="11" t="s">
        <v>24</v>
      </c>
      <c r="K195" s="13">
        <v>34300</v>
      </c>
      <c r="L195" s="13">
        <v>34300</v>
      </c>
      <c r="M195" s="13">
        <v>40700</v>
      </c>
      <c r="N195" s="11" t="s">
        <v>34</v>
      </c>
      <c r="P195" s="5">
        <f>COUNTIFS(Rllfrwrd!$B:$B,L195,Rllfrwrd!$C:$C,M195)</f>
        <v>1</v>
      </c>
    </row>
    <row r="196" spans="1:16">
      <c r="A196" s="8" t="s">
        <v>168</v>
      </c>
      <c r="B196" s="9" t="s">
        <v>169</v>
      </c>
      <c r="C196" s="10" t="s">
        <v>324</v>
      </c>
      <c r="D196" s="11" t="s">
        <v>393</v>
      </c>
      <c r="E196" s="11" t="s">
        <v>418</v>
      </c>
      <c r="F196" s="11" t="s">
        <v>360</v>
      </c>
      <c r="G196" s="12">
        <v>141.67489265510886</v>
      </c>
      <c r="H196" s="12">
        <v>330.80355608730827</v>
      </c>
      <c r="J196" s="11" t="s">
        <v>24</v>
      </c>
      <c r="K196" s="13">
        <v>34300</v>
      </c>
      <c r="L196" s="13">
        <v>34300</v>
      </c>
      <c r="M196" s="13">
        <v>41400</v>
      </c>
      <c r="N196" s="11" t="s">
        <v>42</v>
      </c>
      <c r="P196" s="5">
        <f>COUNTIFS(Rllfrwrd!$B:$B,L196,Rllfrwrd!$C:$C,M196)</f>
        <v>1</v>
      </c>
    </row>
    <row r="197" spans="1:16">
      <c r="A197" s="8" t="s">
        <v>168</v>
      </c>
      <c r="B197" s="9" t="s">
        <v>169</v>
      </c>
      <c r="C197" s="10" t="s">
        <v>324</v>
      </c>
      <c r="D197" s="11" t="s">
        <v>393</v>
      </c>
      <c r="E197" s="11" t="s">
        <v>419</v>
      </c>
      <c r="F197" s="11" t="s">
        <v>362</v>
      </c>
      <c r="G197" s="12">
        <v>110.59773674629947</v>
      </c>
      <c r="H197" s="12">
        <v>949.9388123240808</v>
      </c>
      <c r="J197" s="11" t="s">
        <v>24</v>
      </c>
      <c r="K197" s="13">
        <v>34300</v>
      </c>
      <c r="L197" s="13">
        <v>34300</v>
      </c>
      <c r="M197" s="13">
        <v>41500</v>
      </c>
      <c r="N197" s="11" t="s">
        <v>43</v>
      </c>
      <c r="P197" s="5">
        <f>COUNTIFS(Rllfrwrd!$B:$B,L197,Rllfrwrd!$C:$C,M197)</f>
        <v>1</v>
      </c>
    </row>
    <row r="198" spans="1:16">
      <c r="A198" s="8" t="s">
        <v>168</v>
      </c>
      <c r="B198" s="9" t="s">
        <v>169</v>
      </c>
      <c r="C198" s="10" t="s">
        <v>324</v>
      </c>
      <c r="D198" s="11" t="s">
        <v>393</v>
      </c>
      <c r="E198" s="11" t="s">
        <v>420</v>
      </c>
      <c r="F198" s="11" t="s">
        <v>364</v>
      </c>
      <c r="G198" s="12">
        <v>501.7250048272</v>
      </c>
      <c r="H198" s="12">
        <v>169.81063619960003</v>
      </c>
      <c r="J198" s="11" t="s">
        <v>24</v>
      </c>
      <c r="K198" s="13">
        <v>34300</v>
      </c>
      <c r="L198" s="13">
        <v>34300</v>
      </c>
      <c r="M198" s="13">
        <v>40300</v>
      </c>
      <c r="N198" s="11" t="s">
        <v>32</v>
      </c>
      <c r="P198" s="5">
        <f>COUNTIFS(Rllfrwrd!$B:$B,L198,Rllfrwrd!$C:$C,M198)</f>
        <v>1</v>
      </c>
    </row>
    <row r="199" spans="1:16">
      <c r="A199" s="8" t="s">
        <v>168</v>
      </c>
      <c r="B199" s="9" t="s">
        <v>169</v>
      </c>
      <c r="C199" s="10" t="s">
        <v>324</v>
      </c>
      <c r="D199" s="11" t="s">
        <v>393</v>
      </c>
      <c r="E199" s="11" t="s">
        <v>421</v>
      </c>
      <c r="F199" s="11" t="s">
        <v>366</v>
      </c>
      <c r="G199" s="12">
        <v>710.94036882499995</v>
      </c>
      <c r="H199" s="12">
        <v>700.32708030250001</v>
      </c>
      <c r="J199" s="11" t="s">
        <v>24</v>
      </c>
      <c r="K199" s="13">
        <v>34300</v>
      </c>
      <c r="L199" s="13">
        <v>34300</v>
      </c>
      <c r="M199" s="13">
        <v>40302</v>
      </c>
      <c r="N199" s="11" t="s">
        <v>33</v>
      </c>
      <c r="P199" s="5">
        <f>COUNTIFS(Rllfrwrd!$B:$B,L199,Rllfrwrd!$C:$C,M199)</f>
        <v>1</v>
      </c>
    </row>
    <row r="200" spans="1:16">
      <c r="A200" s="8" t="s">
        <v>168</v>
      </c>
      <c r="B200" s="9" t="s">
        <v>169</v>
      </c>
      <c r="C200" s="10" t="s">
        <v>324</v>
      </c>
      <c r="D200" s="11" t="s">
        <v>422</v>
      </c>
      <c r="E200" s="11" t="s">
        <v>423</v>
      </c>
      <c r="F200" s="11" t="s">
        <v>327</v>
      </c>
      <c r="G200" s="12">
        <v>664.50037786784674</v>
      </c>
      <c r="H200" s="12">
        <v>864.47069783556606</v>
      </c>
      <c r="J200" s="11" t="s">
        <v>24</v>
      </c>
      <c r="K200" s="13">
        <v>34400</v>
      </c>
      <c r="L200" s="13">
        <v>34400</v>
      </c>
      <c r="M200" s="13">
        <v>30300</v>
      </c>
      <c r="N200" s="11" t="s">
        <v>25</v>
      </c>
      <c r="P200" s="5">
        <f>COUNTIFS(Rllfrwrd!$B:$B,L200,Rllfrwrd!$C:$C,M200)</f>
        <v>1</v>
      </c>
    </row>
    <row r="201" spans="1:16">
      <c r="A201" s="8" t="s">
        <v>168</v>
      </c>
      <c r="B201" s="9" t="s">
        <v>169</v>
      </c>
      <c r="C201" s="10" t="s">
        <v>324</v>
      </c>
      <c r="D201" s="11" t="s">
        <v>422</v>
      </c>
      <c r="E201" s="11" t="s">
        <v>424</v>
      </c>
      <c r="F201" s="11" t="s">
        <v>327</v>
      </c>
      <c r="G201" s="12">
        <v>648.80003978079617</v>
      </c>
      <c r="H201" s="12">
        <v>1194.4791695488461</v>
      </c>
      <c r="J201" s="11" t="s">
        <v>24</v>
      </c>
      <c r="K201" s="13">
        <v>34400</v>
      </c>
      <c r="L201" s="13">
        <v>34400</v>
      </c>
      <c r="M201" s="13">
        <v>30300</v>
      </c>
      <c r="N201" s="11" t="s">
        <v>25</v>
      </c>
      <c r="P201" s="5">
        <f>COUNTIFS(Rllfrwrd!$B:$B,L201,Rllfrwrd!$C:$C,M201)</f>
        <v>1</v>
      </c>
    </row>
    <row r="202" spans="1:16">
      <c r="A202" s="8" t="s">
        <v>168</v>
      </c>
      <c r="B202" s="9" t="s">
        <v>169</v>
      </c>
      <c r="C202" s="10" t="s">
        <v>324</v>
      </c>
      <c r="D202" s="11" t="s">
        <v>422</v>
      </c>
      <c r="E202" s="11" t="s">
        <v>425</v>
      </c>
      <c r="F202" s="11" t="s">
        <v>327</v>
      </c>
      <c r="G202" s="12">
        <v>72</v>
      </c>
      <c r="H202" s="12">
        <v>372</v>
      </c>
      <c r="J202" s="11" t="s">
        <v>24</v>
      </c>
      <c r="K202" s="13">
        <v>34400</v>
      </c>
      <c r="L202" s="13">
        <v>34400</v>
      </c>
      <c r="M202" s="13">
        <v>30300</v>
      </c>
      <c r="N202" s="11" t="s">
        <v>25</v>
      </c>
      <c r="P202" s="5">
        <f>COUNTIFS(Rllfrwrd!$B:$B,L202,Rllfrwrd!$C:$C,M202)</f>
        <v>1</v>
      </c>
    </row>
    <row r="203" spans="1:16">
      <c r="A203" s="8" t="s">
        <v>168</v>
      </c>
      <c r="B203" s="9" t="s">
        <v>169</v>
      </c>
      <c r="C203" s="10" t="s">
        <v>324</v>
      </c>
      <c r="D203" s="11" t="s">
        <v>422</v>
      </c>
      <c r="E203" s="11" t="s">
        <v>426</v>
      </c>
      <c r="F203" s="11" t="s">
        <v>330</v>
      </c>
      <c r="G203" s="12">
        <v>46.514078504579437</v>
      </c>
      <c r="H203" s="12">
        <v>57.425369897987594</v>
      </c>
      <c r="J203" s="11" t="s">
        <v>24</v>
      </c>
      <c r="K203" s="13">
        <v>34400</v>
      </c>
      <c r="L203" s="13">
        <v>34400</v>
      </c>
      <c r="M203" s="13">
        <v>30500</v>
      </c>
      <c r="N203" s="11" t="s">
        <v>26</v>
      </c>
      <c r="P203" s="5">
        <f>COUNTIFS(Rllfrwrd!$B:$B,L203,Rllfrwrd!$C:$C,M203)</f>
        <v>1</v>
      </c>
    </row>
    <row r="204" spans="1:16">
      <c r="A204" s="8" t="s">
        <v>168</v>
      </c>
      <c r="B204" s="9" t="s">
        <v>169</v>
      </c>
      <c r="C204" s="10" t="s">
        <v>324</v>
      </c>
      <c r="D204" s="11" t="s">
        <v>422</v>
      </c>
      <c r="E204" s="11" t="s">
        <v>427</v>
      </c>
      <c r="F204" s="11" t="s">
        <v>330</v>
      </c>
      <c r="G204" s="12">
        <v>12</v>
      </c>
      <c r="H204" s="12">
        <v>84</v>
      </c>
      <c r="J204" s="11" t="s">
        <v>24</v>
      </c>
      <c r="K204" s="13">
        <v>34400</v>
      </c>
      <c r="L204" s="13">
        <v>34400</v>
      </c>
      <c r="M204" s="13">
        <v>30500</v>
      </c>
      <c r="N204" s="11" t="s">
        <v>26</v>
      </c>
      <c r="P204" s="5">
        <f>COUNTIFS(Rllfrwrd!$B:$B,L204,Rllfrwrd!$C:$C,M204)</f>
        <v>1</v>
      </c>
    </row>
    <row r="205" spans="1:16">
      <c r="A205" s="8" t="s">
        <v>168</v>
      </c>
      <c r="B205" s="9" t="s">
        <v>169</v>
      </c>
      <c r="C205" s="10" t="s">
        <v>324</v>
      </c>
      <c r="D205" s="11" t="s">
        <v>422</v>
      </c>
      <c r="E205" s="11" t="s">
        <v>428</v>
      </c>
      <c r="F205" s="11" t="s">
        <v>333</v>
      </c>
      <c r="G205" s="12">
        <v>721.62396602239994</v>
      </c>
      <c r="H205" s="12">
        <v>439.186662544</v>
      </c>
      <c r="J205" s="11" t="s">
        <v>24</v>
      </c>
      <c r="K205" s="13">
        <v>34400</v>
      </c>
      <c r="L205" s="13">
        <v>34400</v>
      </c>
      <c r="M205" s="13">
        <v>41007</v>
      </c>
      <c r="N205" s="11" t="s">
        <v>37</v>
      </c>
      <c r="P205" s="5">
        <f>COUNTIFS(Rllfrwrd!$B:$B,L205,Rllfrwrd!$C:$C,M205)</f>
        <v>1</v>
      </c>
    </row>
    <row r="206" spans="1:16">
      <c r="A206" s="8" t="s">
        <v>168</v>
      </c>
      <c r="B206" s="9" t="s">
        <v>169</v>
      </c>
      <c r="C206" s="10" t="s">
        <v>324</v>
      </c>
      <c r="D206" s="11" t="s">
        <v>422</v>
      </c>
      <c r="E206" s="11" t="s">
        <v>429</v>
      </c>
      <c r="F206" s="11" t="s">
        <v>333</v>
      </c>
      <c r="G206" s="12">
        <v>89.088209523384066</v>
      </c>
      <c r="H206" s="12">
        <v>35.580425971983551</v>
      </c>
      <c r="J206" s="11" t="s">
        <v>24</v>
      </c>
      <c r="K206" s="13">
        <v>34400</v>
      </c>
      <c r="L206" s="13">
        <v>34400</v>
      </c>
      <c r="M206" s="13">
        <v>41007</v>
      </c>
      <c r="N206" s="11" t="s">
        <v>37</v>
      </c>
      <c r="P206" s="5">
        <f>COUNTIFS(Rllfrwrd!$B:$B,L206,Rllfrwrd!$C:$C,M206)</f>
        <v>1</v>
      </c>
    </row>
    <row r="207" spans="1:16">
      <c r="A207" s="8" t="s">
        <v>168</v>
      </c>
      <c r="B207" s="9" t="s">
        <v>169</v>
      </c>
      <c r="C207" s="10" t="s">
        <v>324</v>
      </c>
      <c r="D207" s="11" t="s">
        <v>422</v>
      </c>
      <c r="E207" s="11" t="s">
        <v>430</v>
      </c>
      <c r="F207" s="11" t="s">
        <v>336</v>
      </c>
      <c r="G207" s="12">
        <v>494.06807726128892</v>
      </c>
      <c r="H207" s="12">
        <v>3106.9225709956672</v>
      </c>
      <c r="J207" s="11" t="s">
        <v>24</v>
      </c>
      <c r="K207" s="13">
        <v>34400</v>
      </c>
      <c r="L207" s="13">
        <v>34400</v>
      </c>
      <c r="M207" s="13">
        <v>31101</v>
      </c>
      <c r="N207" s="11" t="s">
        <v>28</v>
      </c>
      <c r="P207" s="5">
        <f>COUNTIFS(Rllfrwrd!$B:$B,L207,Rllfrwrd!$C:$C,M207)</f>
        <v>1</v>
      </c>
    </row>
    <row r="208" spans="1:16">
      <c r="A208" s="8" t="s">
        <v>168</v>
      </c>
      <c r="B208" s="9" t="s">
        <v>169</v>
      </c>
      <c r="C208" s="10" t="s">
        <v>324</v>
      </c>
      <c r="D208" s="11" t="s">
        <v>422</v>
      </c>
      <c r="E208" s="11" t="s">
        <v>431</v>
      </c>
      <c r="F208" s="11" t="s">
        <v>336</v>
      </c>
      <c r="G208" s="12">
        <v>30.266322335999991</v>
      </c>
      <c r="H208" s="12">
        <v>150.08044404000003</v>
      </c>
      <c r="J208" s="11" t="s">
        <v>24</v>
      </c>
      <c r="K208" s="13">
        <v>34400</v>
      </c>
      <c r="L208" s="13">
        <v>34400</v>
      </c>
      <c r="M208" s="13">
        <v>31101</v>
      </c>
      <c r="N208" s="11" t="s">
        <v>28</v>
      </c>
      <c r="P208" s="5">
        <f>COUNTIFS(Rllfrwrd!$B:$B,L208,Rllfrwrd!$C:$C,M208)</f>
        <v>1</v>
      </c>
    </row>
    <row r="209" spans="1:16">
      <c r="A209" s="8" t="s">
        <v>168</v>
      </c>
      <c r="B209" s="9" t="s">
        <v>169</v>
      </c>
      <c r="C209" s="10" t="s">
        <v>324</v>
      </c>
      <c r="D209" s="11" t="s">
        <v>422</v>
      </c>
      <c r="E209" s="11" t="s">
        <v>432</v>
      </c>
      <c r="F209" s="11" t="s">
        <v>339</v>
      </c>
      <c r="G209" s="12">
        <v>835.38547731503104</v>
      </c>
      <c r="H209" s="12">
        <v>183.77841873551253</v>
      </c>
      <c r="J209" s="11" t="s">
        <v>24</v>
      </c>
      <c r="K209" s="13">
        <v>34400</v>
      </c>
      <c r="L209" s="13">
        <v>34400</v>
      </c>
      <c r="M209" s="13">
        <v>31102</v>
      </c>
      <c r="N209" s="11" t="s">
        <v>29</v>
      </c>
      <c r="P209" s="5">
        <f>COUNTIFS(Rllfrwrd!$B:$B,L209,Rllfrwrd!$C:$C,M209)</f>
        <v>1</v>
      </c>
    </row>
    <row r="210" spans="1:16">
      <c r="A210" s="8" t="s">
        <v>168</v>
      </c>
      <c r="B210" s="9" t="s">
        <v>169</v>
      </c>
      <c r="C210" s="10" t="s">
        <v>324</v>
      </c>
      <c r="D210" s="11" t="s">
        <v>422</v>
      </c>
      <c r="E210" s="11" t="s">
        <v>433</v>
      </c>
      <c r="F210" s="11" t="s">
        <v>339</v>
      </c>
      <c r="G210" s="12">
        <v>43.108384714899955</v>
      </c>
      <c r="H210" s="12">
        <v>213.75988296</v>
      </c>
      <c r="J210" s="11" t="s">
        <v>24</v>
      </c>
      <c r="K210" s="13">
        <v>34400</v>
      </c>
      <c r="L210" s="13">
        <v>34400</v>
      </c>
      <c r="M210" s="13">
        <v>31102</v>
      </c>
      <c r="N210" s="11" t="s">
        <v>29</v>
      </c>
      <c r="P210" s="5">
        <f>COUNTIFS(Rllfrwrd!$B:$B,L210,Rllfrwrd!$C:$C,M210)</f>
        <v>1</v>
      </c>
    </row>
    <row r="211" spans="1:16">
      <c r="A211" s="8" t="s">
        <v>168</v>
      </c>
      <c r="B211" s="9" t="s">
        <v>169</v>
      </c>
      <c r="C211" s="10" t="s">
        <v>324</v>
      </c>
      <c r="D211" s="11" t="s">
        <v>422</v>
      </c>
      <c r="E211" s="11" t="s">
        <v>434</v>
      </c>
      <c r="F211" s="11" t="s">
        <v>342</v>
      </c>
      <c r="G211" s="12">
        <v>611.42490240379459</v>
      </c>
      <c r="H211" s="12">
        <v>403.93727547586457</v>
      </c>
      <c r="J211" s="11" t="s">
        <v>24</v>
      </c>
      <c r="K211" s="13">
        <v>34400</v>
      </c>
      <c r="L211" s="13">
        <v>34400</v>
      </c>
      <c r="M211" s="13">
        <v>31103</v>
      </c>
      <c r="N211" s="11" t="s">
        <v>30</v>
      </c>
      <c r="P211" s="5">
        <f>COUNTIFS(Rllfrwrd!$B:$B,L211,Rllfrwrd!$C:$C,M211)</f>
        <v>1</v>
      </c>
    </row>
    <row r="212" spans="1:16">
      <c r="A212" s="8" t="s">
        <v>168</v>
      </c>
      <c r="B212" s="9" t="s">
        <v>169</v>
      </c>
      <c r="C212" s="10" t="s">
        <v>324</v>
      </c>
      <c r="D212" s="11" t="s">
        <v>422</v>
      </c>
      <c r="E212" s="11" t="s">
        <v>435</v>
      </c>
      <c r="F212" s="11" t="s">
        <v>342</v>
      </c>
      <c r="G212" s="12">
        <v>70.870944395999999</v>
      </c>
      <c r="H212" s="12">
        <v>351.42501575999995</v>
      </c>
      <c r="J212" s="11" t="s">
        <v>24</v>
      </c>
      <c r="K212" s="13">
        <v>34400</v>
      </c>
      <c r="L212" s="13">
        <v>34400</v>
      </c>
      <c r="M212" s="13">
        <v>31103</v>
      </c>
      <c r="N212" s="11" t="s">
        <v>30</v>
      </c>
      <c r="P212" s="5">
        <f>COUNTIFS(Rllfrwrd!$B:$B,L212,Rllfrwrd!$C:$C,M212)</f>
        <v>1</v>
      </c>
    </row>
    <row r="213" spans="1:16">
      <c r="A213" s="8" t="s">
        <v>168</v>
      </c>
      <c r="B213" s="9" t="s">
        <v>169</v>
      </c>
      <c r="C213" s="10" t="s">
        <v>324</v>
      </c>
      <c r="D213" s="11" t="s">
        <v>422</v>
      </c>
      <c r="E213" s="11" t="s">
        <v>436</v>
      </c>
      <c r="F213" s="11" t="s">
        <v>345</v>
      </c>
      <c r="G213" s="12">
        <v>1445.6896998987088</v>
      </c>
      <c r="H213" s="12">
        <v>176.42318458269341</v>
      </c>
      <c r="J213" s="11" t="s">
        <v>24</v>
      </c>
      <c r="K213" s="13">
        <v>34400</v>
      </c>
      <c r="L213" s="13">
        <v>34400</v>
      </c>
      <c r="M213" s="13">
        <v>31104</v>
      </c>
      <c r="N213" s="11" t="s">
        <v>31</v>
      </c>
      <c r="P213" s="5">
        <f>COUNTIFS(Rllfrwrd!$B:$B,L213,Rllfrwrd!$C:$C,M213)</f>
        <v>1</v>
      </c>
    </row>
    <row r="214" spans="1:16">
      <c r="A214" s="8" t="s">
        <v>168</v>
      </c>
      <c r="B214" s="9" t="s">
        <v>169</v>
      </c>
      <c r="C214" s="10" t="s">
        <v>324</v>
      </c>
      <c r="D214" s="11" t="s">
        <v>422</v>
      </c>
      <c r="E214" s="11" t="s">
        <v>437</v>
      </c>
      <c r="F214" s="11" t="s">
        <v>345</v>
      </c>
      <c r="G214" s="12">
        <v>54.48</v>
      </c>
      <c r="H214" s="12">
        <v>270.36</v>
      </c>
      <c r="J214" s="11" t="s">
        <v>24</v>
      </c>
      <c r="K214" s="13">
        <v>34400</v>
      </c>
      <c r="L214" s="13">
        <v>34400</v>
      </c>
      <c r="M214" s="13">
        <v>31104</v>
      </c>
      <c r="N214" s="11" t="s">
        <v>31</v>
      </c>
      <c r="P214" s="5">
        <f>COUNTIFS(Rllfrwrd!$B:$B,L214,Rllfrwrd!$C:$C,M214)</f>
        <v>1</v>
      </c>
    </row>
    <row r="215" spans="1:16">
      <c r="A215" s="8" t="s">
        <v>168</v>
      </c>
      <c r="B215" s="9" t="s">
        <v>169</v>
      </c>
      <c r="C215" s="10" t="s">
        <v>324</v>
      </c>
      <c r="D215" s="11" t="s">
        <v>422</v>
      </c>
      <c r="E215" s="11" t="s">
        <v>438</v>
      </c>
      <c r="F215" s="11" t="s">
        <v>348</v>
      </c>
      <c r="G215" s="12">
        <v>151.05038229448792</v>
      </c>
      <c r="H215" s="12">
        <v>83.237235932791137</v>
      </c>
      <c r="J215" s="11" t="s">
        <v>24</v>
      </c>
      <c r="K215" s="13">
        <v>34400</v>
      </c>
      <c r="L215" s="13">
        <v>34400</v>
      </c>
      <c r="M215" s="13">
        <v>41200</v>
      </c>
      <c r="N215" s="11" t="s">
        <v>38</v>
      </c>
      <c r="P215" s="5">
        <f>COUNTIFS(Rllfrwrd!$B:$B,L215,Rllfrwrd!$C:$C,M215)</f>
        <v>1</v>
      </c>
    </row>
    <row r="216" spans="1:16">
      <c r="A216" s="8" t="s">
        <v>168</v>
      </c>
      <c r="B216" s="9" t="s">
        <v>169</v>
      </c>
      <c r="C216" s="10" t="s">
        <v>324</v>
      </c>
      <c r="D216" s="11" t="s">
        <v>422</v>
      </c>
      <c r="E216" s="11" t="s">
        <v>439</v>
      </c>
      <c r="F216" s="11" t="s">
        <v>350</v>
      </c>
      <c r="G216" s="12">
        <v>0</v>
      </c>
      <c r="H216" s="12">
        <v>14.767583881600002</v>
      </c>
      <c r="J216" s="11" t="s">
        <v>24</v>
      </c>
      <c r="K216" s="13">
        <v>34400</v>
      </c>
      <c r="L216" s="13">
        <v>34400</v>
      </c>
      <c r="M216" s="13">
        <v>41211</v>
      </c>
      <c r="N216" s="11" t="s">
        <v>40</v>
      </c>
      <c r="P216" s="5">
        <f>COUNTIFS(Rllfrwrd!$B:$B,L216,Rllfrwrd!$C:$C,M216)</f>
        <v>1</v>
      </c>
    </row>
    <row r="217" spans="1:16">
      <c r="A217" s="8" t="s">
        <v>168</v>
      </c>
      <c r="B217" s="9" t="s">
        <v>169</v>
      </c>
      <c r="C217" s="10" t="s">
        <v>324</v>
      </c>
      <c r="D217" s="11" t="s">
        <v>422</v>
      </c>
      <c r="E217" s="11" t="s">
        <v>440</v>
      </c>
      <c r="F217" s="11" t="s">
        <v>352</v>
      </c>
      <c r="G217" s="12">
        <v>47.819172076624014</v>
      </c>
      <c r="H217" s="12">
        <v>8.6503916866660902</v>
      </c>
      <c r="J217" s="11" t="s">
        <v>24</v>
      </c>
      <c r="K217" s="13">
        <v>34400</v>
      </c>
      <c r="L217" s="13">
        <v>34400</v>
      </c>
      <c r="M217" s="13">
        <v>41212</v>
      </c>
      <c r="N217" s="11" t="s">
        <v>41</v>
      </c>
      <c r="P217" s="5">
        <f>COUNTIFS(Rllfrwrd!$B:$B,L217,Rllfrwrd!$C:$C,M217)</f>
        <v>1</v>
      </c>
    </row>
    <row r="218" spans="1:16">
      <c r="A218" s="8" t="s">
        <v>168</v>
      </c>
      <c r="B218" s="9" t="s">
        <v>169</v>
      </c>
      <c r="C218" s="10" t="s">
        <v>324</v>
      </c>
      <c r="D218" s="11" t="s">
        <v>422</v>
      </c>
      <c r="E218" s="11" t="s">
        <v>441</v>
      </c>
      <c r="F218" s="11" t="s">
        <v>354</v>
      </c>
      <c r="G218" s="12">
        <v>806.57045845363109</v>
      </c>
      <c r="H218" s="12">
        <v>115.01146458336694</v>
      </c>
      <c r="J218" s="11" t="s">
        <v>24</v>
      </c>
      <c r="K218" s="13">
        <v>34400</v>
      </c>
      <c r="L218" s="13">
        <v>34400</v>
      </c>
      <c r="M218" s="13">
        <v>41207</v>
      </c>
      <c r="N218" s="11" t="s">
        <v>39</v>
      </c>
      <c r="P218" s="5">
        <f>COUNTIFS(Rllfrwrd!$B:$B,L218,Rllfrwrd!$C:$C,M218)</f>
        <v>1</v>
      </c>
    </row>
    <row r="219" spans="1:16">
      <c r="A219" s="8" t="s">
        <v>168</v>
      </c>
      <c r="B219" s="9" t="s">
        <v>169</v>
      </c>
      <c r="C219" s="10" t="s">
        <v>324</v>
      </c>
      <c r="D219" s="11" t="s">
        <v>422</v>
      </c>
      <c r="E219" s="11" t="s">
        <v>442</v>
      </c>
      <c r="F219" s="11" t="s">
        <v>356</v>
      </c>
      <c r="G219" s="12">
        <v>1586.905600572207</v>
      </c>
      <c r="H219" s="12">
        <v>178.59239581107875</v>
      </c>
      <c r="J219" s="11" t="s">
        <v>24</v>
      </c>
      <c r="K219" s="13">
        <v>34400</v>
      </c>
      <c r="L219" s="13">
        <v>34400</v>
      </c>
      <c r="M219" s="13">
        <v>30600</v>
      </c>
      <c r="N219" s="11" t="s">
        <v>27</v>
      </c>
      <c r="P219" s="5">
        <f>COUNTIFS(Rllfrwrd!$B:$B,L219,Rllfrwrd!$C:$C,M219)</f>
        <v>1</v>
      </c>
    </row>
    <row r="220" spans="1:16">
      <c r="A220" s="8" t="s">
        <v>168</v>
      </c>
      <c r="B220" s="9" t="s">
        <v>169</v>
      </c>
      <c r="C220" s="10" t="s">
        <v>324</v>
      </c>
      <c r="D220" s="11" t="s">
        <v>422</v>
      </c>
      <c r="E220" s="11" t="s">
        <v>443</v>
      </c>
      <c r="F220" s="11" t="s">
        <v>358</v>
      </c>
      <c r="G220" s="12">
        <v>172.34436302722682</v>
      </c>
      <c r="H220" s="12">
        <v>80.056875184056622</v>
      </c>
      <c r="J220" s="11" t="s">
        <v>24</v>
      </c>
      <c r="K220" s="13">
        <v>34400</v>
      </c>
      <c r="L220" s="13">
        <v>34400</v>
      </c>
      <c r="M220" s="13">
        <v>40700</v>
      </c>
      <c r="N220" s="11" t="s">
        <v>34</v>
      </c>
      <c r="P220" s="5">
        <f>COUNTIFS(Rllfrwrd!$B:$B,L220,Rllfrwrd!$C:$C,M220)</f>
        <v>1</v>
      </c>
    </row>
    <row r="221" spans="1:16">
      <c r="A221" s="8" t="s">
        <v>168</v>
      </c>
      <c r="B221" s="9" t="s">
        <v>169</v>
      </c>
      <c r="C221" s="10" t="s">
        <v>324</v>
      </c>
      <c r="D221" s="11" t="s">
        <v>422</v>
      </c>
      <c r="E221" s="11" t="s">
        <v>444</v>
      </c>
      <c r="F221" s="11" t="s">
        <v>360</v>
      </c>
      <c r="G221" s="12">
        <v>51.861843278382516</v>
      </c>
      <c r="H221" s="12">
        <v>121.09472511474632</v>
      </c>
      <c r="J221" s="11" t="s">
        <v>24</v>
      </c>
      <c r="K221" s="13">
        <v>34400</v>
      </c>
      <c r="L221" s="13">
        <v>34400</v>
      </c>
      <c r="M221" s="13">
        <v>41400</v>
      </c>
      <c r="N221" s="11" t="s">
        <v>42</v>
      </c>
      <c r="P221" s="5">
        <f>COUNTIFS(Rllfrwrd!$B:$B,L221,Rllfrwrd!$C:$C,M221)</f>
        <v>1</v>
      </c>
    </row>
    <row r="222" spans="1:16">
      <c r="A222" s="8" t="s">
        <v>168</v>
      </c>
      <c r="B222" s="9" t="s">
        <v>169</v>
      </c>
      <c r="C222" s="10" t="s">
        <v>324</v>
      </c>
      <c r="D222" s="11" t="s">
        <v>422</v>
      </c>
      <c r="E222" s="11" t="s">
        <v>445</v>
      </c>
      <c r="F222" s="11" t="s">
        <v>362</v>
      </c>
      <c r="G222" s="12">
        <v>21.247809177366719</v>
      </c>
      <c r="H222" s="12">
        <v>182.50028624669645</v>
      </c>
      <c r="J222" s="11" t="s">
        <v>24</v>
      </c>
      <c r="K222" s="13">
        <v>34400</v>
      </c>
      <c r="L222" s="13">
        <v>34400</v>
      </c>
      <c r="M222" s="13">
        <v>41500</v>
      </c>
      <c r="N222" s="11" t="s">
        <v>43</v>
      </c>
      <c r="P222" s="5">
        <f>COUNTIFS(Rllfrwrd!$B:$B,L222,Rllfrwrd!$C:$C,M222)</f>
        <v>1</v>
      </c>
    </row>
    <row r="223" spans="1:16">
      <c r="A223" s="8" t="s">
        <v>168</v>
      </c>
      <c r="B223" s="9" t="s">
        <v>169</v>
      </c>
      <c r="C223" s="10" t="s">
        <v>324</v>
      </c>
      <c r="D223" s="11" t="s">
        <v>422</v>
      </c>
      <c r="E223" s="11" t="s">
        <v>446</v>
      </c>
      <c r="F223" s="11" t="s">
        <v>364</v>
      </c>
      <c r="G223" s="12">
        <v>223.26972368680001</v>
      </c>
      <c r="H223" s="12">
        <v>75.566442689900015</v>
      </c>
      <c r="J223" s="11" t="s">
        <v>24</v>
      </c>
      <c r="K223" s="13">
        <v>34400</v>
      </c>
      <c r="L223" s="13">
        <v>34400</v>
      </c>
      <c r="M223" s="13">
        <v>40300</v>
      </c>
      <c r="N223" s="11" t="s">
        <v>32</v>
      </c>
      <c r="P223" s="5">
        <f>COUNTIFS(Rllfrwrd!$B:$B,L223,Rllfrwrd!$C:$C,M223)</f>
        <v>1</v>
      </c>
    </row>
    <row r="224" spans="1:16">
      <c r="A224" s="8" t="s">
        <v>168</v>
      </c>
      <c r="B224" s="9" t="s">
        <v>169</v>
      </c>
      <c r="C224" s="10" t="s">
        <v>324</v>
      </c>
      <c r="D224" s="11" t="s">
        <v>422</v>
      </c>
      <c r="E224" s="11" t="s">
        <v>447</v>
      </c>
      <c r="F224" s="11" t="s">
        <v>366</v>
      </c>
      <c r="G224" s="12">
        <v>93.21708322500001</v>
      </c>
      <c r="H224" s="12">
        <v>124.25512838249999</v>
      </c>
      <c r="J224" s="11" t="s">
        <v>24</v>
      </c>
      <c r="K224" s="13">
        <v>34400</v>
      </c>
      <c r="L224" s="13">
        <v>34400</v>
      </c>
      <c r="M224" s="13">
        <v>40302</v>
      </c>
      <c r="N224" s="11" t="s">
        <v>33</v>
      </c>
      <c r="P224" s="5">
        <f>COUNTIFS(Rllfrwrd!$B:$B,L224,Rllfrwrd!$C:$C,M224)</f>
        <v>1</v>
      </c>
    </row>
    <row r="225" spans="1:16">
      <c r="A225" s="8" t="s">
        <v>168</v>
      </c>
      <c r="B225" s="9" t="s">
        <v>169</v>
      </c>
      <c r="C225" s="10" t="s">
        <v>324</v>
      </c>
      <c r="D225" s="11" t="s">
        <v>448</v>
      </c>
      <c r="E225" s="11" t="s">
        <v>449</v>
      </c>
      <c r="F225" s="11" t="s">
        <v>327</v>
      </c>
      <c r="G225" s="12">
        <v>404.49359031404538</v>
      </c>
      <c r="H225" s="12">
        <v>815.08357041006991</v>
      </c>
      <c r="J225" s="11" t="s">
        <v>24</v>
      </c>
      <c r="K225" s="13">
        <v>34500</v>
      </c>
      <c r="L225" s="13">
        <v>34500</v>
      </c>
      <c r="M225" s="13">
        <v>30300</v>
      </c>
      <c r="N225" s="11" t="s">
        <v>25</v>
      </c>
      <c r="P225" s="5">
        <f>COUNTIFS(Rllfrwrd!$B:$B,L225,Rllfrwrd!$C:$C,M225)</f>
        <v>1</v>
      </c>
    </row>
    <row r="226" spans="1:16">
      <c r="A226" s="8" t="s">
        <v>168</v>
      </c>
      <c r="B226" s="9" t="s">
        <v>169</v>
      </c>
      <c r="C226" s="10" t="s">
        <v>324</v>
      </c>
      <c r="D226" s="11" t="s">
        <v>448</v>
      </c>
      <c r="E226" s="11" t="s">
        <v>450</v>
      </c>
      <c r="F226" s="11" t="s">
        <v>327</v>
      </c>
      <c r="G226" s="12">
        <v>60</v>
      </c>
      <c r="H226" s="12">
        <v>300</v>
      </c>
      <c r="J226" s="11" t="s">
        <v>24</v>
      </c>
      <c r="K226" s="13">
        <v>34500</v>
      </c>
      <c r="L226" s="13">
        <v>34500</v>
      </c>
      <c r="M226" s="13">
        <v>30300</v>
      </c>
      <c r="N226" s="11" t="s">
        <v>25</v>
      </c>
      <c r="P226" s="5">
        <f>COUNTIFS(Rllfrwrd!$B:$B,L226,Rllfrwrd!$C:$C,M226)</f>
        <v>1</v>
      </c>
    </row>
    <row r="227" spans="1:16">
      <c r="A227" s="8" t="s">
        <v>168</v>
      </c>
      <c r="B227" s="9" t="s">
        <v>169</v>
      </c>
      <c r="C227" s="10" t="s">
        <v>324</v>
      </c>
      <c r="D227" s="11" t="s">
        <v>448</v>
      </c>
      <c r="E227" s="11" t="s">
        <v>451</v>
      </c>
      <c r="F227" s="11" t="s">
        <v>330</v>
      </c>
      <c r="G227" s="12">
        <v>334.48805254668298</v>
      </c>
      <c r="H227" s="12">
        <v>412.95239552170636</v>
      </c>
      <c r="J227" s="11" t="s">
        <v>24</v>
      </c>
      <c r="K227" s="13">
        <v>34500</v>
      </c>
      <c r="L227" s="13">
        <v>34500</v>
      </c>
      <c r="M227" s="13">
        <v>30500</v>
      </c>
      <c r="N227" s="11" t="s">
        <v>26</v>
      </c>
      <c r="P227" s="5">
        <f>COUNTIFS(Rllfrwrd!$B:$B,L227,Rllfrwrd!$C:$C,M227)</f>
        <v>1</v>
      </c>
    </row>
    <row r="228" spans="1:16">
      <c r="A228" s="8" t="s">
        <v>168</v>
      </c>
      <c r="B228" s="9" t="s">
        <v>169</v>
      </c>
      <c r="C228" s="10" t="s">
        <v>324</v>
      </c>
      <c r="D228" s="11" t="s">
        <v>448</v>
      </c>
      <c r="E228" s="11" t="s">
        <v>452</v>
      </c>
      <c r="F228" s="11" t="s">
        <v>330</v>
      </c>
      <c r="G228" s="12">
        <v>120</v>
      </c>
      <c r="H228" s="12">
        <v>576</v>
      </c>
      <c r="J228" s="11" t="s">
        <v>24</v>
      </c>
      <c r="K228" s="13">
        <v>34500</v>
      </c>
      <c r="L228" s="13">
        <v>34500</v>
      </c>
      <c r="M228" s="13">
        <v>30500</v>
      </c>
      <c r="N228" s="11" t="s">
        <v>26</v>
      </c>
      <c r="P228" s="5">
        <f>COUNTIFS(Rllfrwrd!$B:$B,L228,Rllfrwrd!$C:$C,M228)</f>
        <v>1</v>
      </c>
    </row>
    <row r="229" spans="1:16">
      <c r="A229" s="8" t="s">
        <v>168</v>
      </c>
      <c r="B229" s="9" t="s">
        <v>169</v>
      </c>
      <c r="C229" s="10" t="s">
        <v>324</v>
      </c>
      <c r="D229" s="11" t="s">
        <v>448</v>
      </c>
      <c r="E229" s="11" t="s">
        <v>453</v>
      </c>
      <c r="F229" s="11" t="s">
        <v>333</v>
      </c>
      <c r="G229" s="12">
        <v>247.82355692159999</v>
      </c>
      <c r="H229" s="12">
        <v>150.827586096</v>
      </c>
      <c r="J229" s="11" t="s">
        <v>24</v>
      </c>
      <c r="K229" s="13">
        <v>34500</v>
      </c>
      <c r="L229" s="13">
        <v>34500</v>
      </c>
      <c r="M229" s="13">
        <v>41007</v>
      </c>
      <c r="N229" s="11" t="s">
        <v>37</v>
      </c>
      <c r="P229" s="5">
        <f>COUNTIFS(Rllfrwrd!$B:$B,L229,Rllfrwrd!$C:$C,M229)</f>
        <v>1</v>
      </c>
    </row>
    <row r="230" spans="1:16">
      <c r="A230" s="8" t="s">
        <v>168</v>
      </c>
      <c r="B230" s="9" t="s">
        <v>169</v>
      </c>
      <c r="C230" s="10" t="s">
        <v>324</v>
      </c>
      <c r="D230" s="11" t="s">
        <v>448</v>
      </c>
      <c r="E230" s="11" t="s">
        <v>454</v>
      </c>
      <c r="F230" s="11" t="s">
        <v>333</v>
      </c>
      <c r="G230" s="12">
        <v>79.169413909556624</v>
      </c>
      <c r="H230" s="12">
        <v>31.619015422180219</v>
      </c>
      <c r="J230" s="11" t="s">
        <v>24</v>
      </c>
      <c r="K230" s="13">
        <v>34500</v>
      </c>
      <c r="L230" s="13">
        <v>34500</v>
      </c>
      <c r="M230" s="13">
        <v>41007</v>
      </c>
      <c r="N230" s="11" t="s">
        <v>37</v>
      </c>
      <c r="P230" s="5">
        <f>COUNTIFS(Rllfrwrd!$B:$B,L230,Rllfrwrd!$C:$C,M230)</f>
        <v>1</v>
      </c>
    </row>
    <row r="231" spans="1:16">
      <c r="A231" s="8" t="s">
        <v>168</v>
      </c>
      <c r="B231" s="9" t="s">
        <v>169</v>
      </c>
      <c r="C231" s="10" t="s">
        <v>324</v>
      </c>
      <c r="D231" s="11" t="s">
        <v>448</v>
      </c>
      <c r="E231" s="11" t="s">
        <v>455</v>
      </c>
      <c r="F231" s="11" t="s">
        <v>336</v>
      </c>
      <c r="G231" s="12">
        <v>3494.9862510428329</v>
      </c>
      <c r="H231" s="12">
        <v>6214.2243223443256</v>
      </c>
      <c r="J231" s="11" t="s">
        <v>24</v>
      </c>
      <c r="K231" s="13">
        <v>34500</v>
      </c>
      <c r="L231" s="13">
        <v>34500</v>
      </c>
      <c r="M231" s="13">
        <v>31101</v>
      </c>
      <c r="N231" s="11" t="s">
        <v>28</v>
      </c>
      <c r="P231" s="5">
        <f>COUNTIFS(Rllfrwrd!$B:$B,L231,Rllfrwrd!$C:$C,M231)</f>
        <v>1</v>
      </c>
    </row>
    <row r="232" spans="1:16">
      <c r="A232" s="8" t="s">
        <v>168</v>
      </c>
      <c r="B232" s="9" t="s">
        <v>169</v>
      </c>
      <c r="C232" s="10" t="s">
        <v>324</v>
      </c>
      <c r="D232" s="11" t="s">
        <v>448</v>
      </c>
      <c r="E232" s="11" t="s">
        <v>456</v>
      </c>
      <c r="F232" s="11" t="s">
        <v>336</v>
      </c>
      <c r="G232" s="12">
        <v>509.43538114462672</v>
      </c>
      <c r="H232" s="12">
        <v>3203.5590984053138</v>
      </c>
      <c r="J232" s="11" t="s">
        <v>24</v>
      </c>
      <c r="K232" s="13">
        <v>34500</v>
      </c>
      <c r="L232" s="13">
        <v>34500</v>
      </c>
      <c r="M232" s="13">
        <v>31101</v>
      </c>
      <c r="N232" s="11" t="s">
        <v>28</v>
      </c>
      <c r="P232" s="5">
        <f>COUNTIFS(Rllfrwrd!$B:$B,L232,Rllfrwrd!$C:$C,M232)</f>
        <v>1</v>
      </c>
    </row>
    <row r="233" spans="1:16">
      <c r="A233" s="8" t="s">
        <v>168</v>
      </c>
      <c r="B233" s="9" t="s">
        <v>169</v>
      </c>
      <c r="C233" s="10" t="s">
        <v>324</v>
      </c>
      <c r="D233" s="11" t="s">
        <v>448</v>
      </c>
      <c r="E233" s="11" t="s">
        <v>457</v>
      </c>
      <c r="F233" s="11" t="s">
        <v>336</v>
      </c>
      <c r="G233" s="12">
        <v>31.207714404000004</v>
      </c>
      <c r="H233" s="12">
        <v>154.74848856000003</v>
      </c>
      <c r="J233" s="11" t="s">
        <v>24</v>
      </c>
      <c r="K233" s="13">
        <v>34500</v>
      </c>
      <c r="L233" s="13">
        <v>34500</v>
      </c>
      <c r="M233" s="13">
        <v>31101</v>
      </c>
      <c r="N233" s="11" t="s">
        <v>28</v>
      </c>
      <c r="P233" s="5">
        <f>COUNTIFS(Rllfrwrd!$B:$B,L233,Rllfrwrd!$C:$C,M233)</f>
        <v>1</v>
      </c>
    </row>
    <row r="234" spans="1:16">
      <c r="A234" s="8" t="s">
        <v>168</v>
      </c>
      <c r="B234" s="9" t="s">
        <v>169</v>
      </c>
      <c r="C234" s="10" t="s">
        <v>324</v>
      </c>
      <c r="D234" s="11" t="s">
        <v>448</v>
      </c>
      <c r="E234" s="11" t="s">
        <v>458</v>
      </c>
      <c r="F234" s="11" t="s">
        <v>339</v>
      </c>
      <c r="G234" s="12">
        <v>425.52293207443267</v>
      </c>
      <c r="H234" s="12">
        <v>93.611792059975599</v>
      </c>
      <c r="J234" s="11" t="s">
        <v>24</v>
      </c>
      <c r="K234" s="13">
        <v>34500</v>
      </c>
      <c r="L234" s="13">
        <v>34500</v>
      </c>
      <c r="M234" s="13">
        <v>31102</v>
      </c>
      <c r="N234" s="11" t="s">
        <v>29</v>
      </c>
      <c r="P234" s="5">
        <f>COUNTIFS(Rllfrwrd!$B:$B,L234,Rllfrwrd!$C:$C,M234)</f>
        <v>1</v>
      </c>
    </row>
    <row r="235" spans="1:16">
      <c r="A235" s="8" t="s">
        <v>168</v>
      </c>
      <c r="B235" s="9" t="s">
        <v>169</v>
      </c>
      <c r="C235" s="10" t="s">
        <v>324</v>
      </c>
      <c r="D235" s="11" t="s">
        <v>448</v>
      </c>
      <c r="E235" s="11" t="s">
        <v>459</v>
      </c>
      <c r="F235" s="11" t="s">
        <v>339</v>
      </c>
      <c r="G235" s="12">
        <v>21.958253715200044</v>
      </c>
      <c r="H235" s="12">
        <v>108.88354492800003</v>
      </c>
      <c r="J235" s="11" t="s">
        <v>24</v>
      </c>
      <c r="K235" s="13">
        <v>34500</v>
      </c>
      <c r="L235" s="13">
        <v>34500</v>
      </c>
      <c r="M235" s="13">
        <v>31102</v>
      </c>
      <c r="N235" s="11" t="s">
        <v>29</v>
      </c>
      <c r="P235" s="5">
        <f>COUNTIFS(Rllfrwrd!$B:$B,L235,Rllfrwrd!$C:$C,M235)</f>
        <v>1</v>
      </c>
    </row>
    <row r="236" spans="1:16">
      <c r="A236" s="8" t="s">
        <v>168</v>
      </c>
      <c r="B236" s="9" t="s">
        <v>169</v>
      </c>
      <c r="C236" s="10" t="s">
        <v>324</v>
      </c>
      <c r="D236" s="11" t="s">
        <v>448</v>
      </c>
      <c r="E236" s="11" t="s">
        <v>460</v>
      </c>
      <c r="F236" s="11" t="s">
        <v>342</v>
      </c>
      <c r="G236" s="12">
        <v>261.36127299680493</v>
      </c>
      <c r="H236" s="12">
        <v>172.66807438521795</v>
      </c>
      <c r="J236" s="11" t="s">
        <v>24</v>
      </c>
      <c r="K236" s="13">
        <v>34500</v>
      </c>
      <c r="L236" s="13">
        <v>34500</v>
      </c>
      <c r="M236" s="13">
        <v>31103</v>
      </c>
      <c r="N236" s="11" t="s">
        <v>30</v>
      </c>
      <c r="P236" s="5">
        <f>COUNTIFS(Rllfrwrd!$B:$B,L236,Rllfrwrd!$C:$C,M236)</f>
        <v>1</v>
      </c>
    </row>
    <row r="237" spans="1:16">
      <c r="A237" s="8" t="s">
        <v>168</v>
      </c>
      <c r="B237" s="9" t="s">
        <v>169</v>
      </c>
      <c r="C237" s="10" t="s">
        <v>324</v>
      </c>
      <c r="D237" s="11" t="s">
        <v>448</v>
      </c>
      <c r="E237" s="11" t="s">
        <v>461</v>
      </c>
      <c r="F237" s="11" t="s">
        <v>342</v>
      </c>
      <c r="G237" s="12">
        <v>30.294677519999997</v>
      </c>
      <c r="H237" s="12">
        <v>150.22104779999998</v>
      </c>
      <c r="J237" s="11" t="s">
        <v>24</v>
      </c>
      <c r="K237" s="13">
        <v>34500</v>
      </c>
      <c r="L237" s="13">
        <v>34500</v>
      </c>
      <c r="M237" s="13">
        <v>31103</v>
      </c>
      <c r="N237" s="11" t="s">
        <v>30</v>
      </c>
      <c r="P237" s="5">
        <f>COUNTIFS(Rllfrwrd!$B:$B,L237,Rllfrwrd!$C:$C,M237)</f>
        <v>1</v>
      </c>
    </row>
    <row r="238" spans="1:16">
      <c r="A238" s="8" t="s">
        <v>168</v>
      </c>
      <c r="B238" s="9" t="s">
        <v>169</v>
      </c>
      <c r="C238" s="10" t="s">
        <v>324</v>
      </c>
      <c r="D238" s="11" t="s">
        <v>448</v>
      </c>
      <c r="E238" s="11" t="s">
        <v>462</v>
      </c>
      <c r="F238" s="11" t="s">
        <v>345</v>
      </c>
      <c r="G238" s="12">
        <v>819.19158407074383</v>
      </c>
      <c r="H238" s="12">
        <v>99.969162161996337</v>
      </c>
      <c r="J238" s="11" t="s">
        <v>24</v>
      </c>
      <c r="K238" s="13">
        <v>34500</v>
      </c>
      <c r="L238" s="13">
        <v>34500</v>
      </c>
      <c r="M238" s="13">
        <v>31104</v>
      </c>
      <c r="N238" s="11" t="s">
        <v>31</v>
      </c>
      <c r="P238" s="5">
        <f>COUNTIFS(Rllfrwrd!$B:$B,L238,Rllfrwrd!$C:$C,M238)</f>
        <v>1</v>
      </c>
    </row>
    <row r="239" spans="1:16">
      <c r="A239" s="8" t="s">
        <v>168</v>
      </c>
      <c r="B239" s="9" t="s">
        <v>169</v>
      </c>
      <c r="C239" s="10" t="s">
        <v>324</v>
      </c>
      <c r="D239" s="11" t="s">
        <v>448</v>
      </c>
      <c r="E239" s="11" t="s">
        <v>463</v>
      </c>
      <c r="F239" s="11" t="s">
        <v>345</v>
      </c>
      <c r="G239" s="12">
        <v>30.84</v>
      </c>
      <c r="H239" s="12">
        <v>153.23999999999998</v>
      </c>
      <c r="J239" s="11" t="s">
        <v>24</v>
      </c>
      <c r="K239" s="13">
        <v>34500</v>
      </c>
      <c r="L239" s="13">
        <v>34500</v>
      </c>
      <c r="M239" s="13">
        <v>31104</v>
      </c>
      <c r="N239" s="11" t="s">
        <v>31</v>
      </c>
      <c r="P239" s="5">
        <f>COUNTIFS(Rllfrwrd!$B:$B,L239,Rllfrwrd!$C:$C,M239)</f>
        <v>1</v>
      </c>
    </row>
    <row r="240" spans="1:16">
      <c r="A240" s="8" t="s">
        <v>168</v>
      </c>
      <c r="B240" s="9" t="s">
        <v>169</v>
      </c>
      <c r="C240" s="10" t="s">
        <v>324</v>
      </c>
      <c r="D240" s="11" t="s">
        <v>448</v>
      </c>
      <c r="E240" s="11" t="s">
        <v>464</v>
      </c>
      <c r="F240" s="11" t="s">
        <v>348</v>
      </c>
      <c r="G240" s="12">
        <v>190.29484339106068</v>
      </c>
      <c r="H240" s="12">
        <v>104.86313596515325</v>
      </c>
      <c r="J240" s="11" t="s">
        <v>24</v>
      </c>
      <c r="K240" s="13">
        <v>34500</v>
      </c>
      <c r="L240" s="13">
        <v>34500</v>
      </c>
      <c r="M240" s="13">
        <v>41200</v>
      </c>
      <c r="N240" s="11" t="s">
        <v>38</v>
      </c>
      <c r="P240" s="5">
        <f>COUNTIFS(Rllfrwrd!$B:$B,L240,Rllfrwrd!$C:$C,M240)</f>
        <v>1</v>
      </c>
    </row>
    <row r="241" spans="1:16">
      <c r="A241" s="8" t="s">
        <v>168</v>
      </c>
      <c r="B241" s="9" t="s">
        <v>169</v>
      </c>
      <c r="C241" s="10" t="s">
        <v>324</v>
      </c>
      <c r="D241" s="11" t="s">
        <v>448</v>
      </c>
      <c r="E241" s="11" t="s">
        <v>465</v>
      </c>
      <c r="F241" s="11" t="s">
        <v>350</v>
      </c>
      <c r="G241" s="12">
        <v>0</v>
      </c>
      <c r="H241" s="12">
        <v>16.869847344</v>
      </c>
      <c r="J241" s="11" t="s">
        <v>24</v>
      </c>
      <c r="K241" s="13">
        <v>34500</v>
      </c>
      <c r="L241" s="13">
        <v>34500</v>
      </c>
      <c r="M241" s="13">
        <v>41211</v>
      </c>
      <c r="N241" s="11" t="s">
        <v>40</v>
      </c>
      <c r="P241" s="5">
        <f>COUNTIFS(Rllfrwrd!$B:$B,L241,Rllfrwrd!$C:$C,M241)</f>
        <v>1</v>
      </c>
    </row>
    <row r="242" spans="1:16">
      <c r="A242" s="8" t="s">
        <v>168</v>
      </c>
      <c r="B242" s="9" t="s">
        <v>169</v>
      </c>
      <c r="C242" s="10" t="s">
        <v>324</v>
      </c>
      <c r="D242" s="11" t="s">
        <v>448</v>
      </c>
      <c r="E242" s="11" t="s">
        <v>466</v>
      </c>
      <c r="F242" s="11" t="s">
        <v>352</v>
      </c>
      <c r="G242" s="12">
        <v>25.633970938213913</v>
      </c>
      <c r="H242" s="12">
        <v>4.6371335903693609</v>
      </c>
      <c r="J242" s="11" t="s">
        <v>24</v>
      </c>
      <c r="K242" s="13">
        <v>34500</v>
      </c>
      <c r="L242" s="13">
        <v>34500</v>
      </c>
      <c r="M242" s="13">
        <v>41212</v>
      </c>
      <c r="N242" s="11" t="s">
        <v>41</v>
      </c>
      <c r="P242" s="5">
        <f>COUNTIFS(Rllfrwrd!$B:$B,L242,Rllfrwrd!$C:$C,M242)</f>
        <v>1</v>
      </c>
    </row>
    <row r="243" spans="1:16">
      <c r="A243" s="8" t="s">
        <v>168</v>
      </c>
      <c r="B243" s="9" t="s">
        <v>169</v>
      </c>
      <c r="C243" s="10" t="s">
        <v>324</v>
      </c>
      <c r="D243" s="11" t="s">
        <v>448</v>
      </c>
      <c r="E243" s="11" t="s">
        <v>467</v>
      </c>
      <c r="F243" s="11" t="s">
        <v>354</v>
      </c>
      <c r="G243" s="12">
        <v>319.15573361173364</v>
      </c>
      <c r="H243" s="12">
        <v>45.509438100719407</v>
      </c>
      <c r="J243" s="11" t="s">
        <v>24</v>
      </c>
      <c r="K243" s="13">
        <v>34500</v>
      </c>
      <c r="L243" s="13">
        <v>34500</v>
      </c>
      <c r="M243" s="13">
        <v>41207</v>
      </c>
      <c r="N243" s="11" t="s">
        <v>39</v>
      </c>
      <c r="P243" s="5">
        <f>COUNTIFS(Rllfrwrd!$B:$B,L243,Rllfrwrd!$C:$C,M243)</f>
        <v>1</v>
      </c>
    </row>
    <row r="244" spans="1:16">
      <c r="A244" s="8" t="s">
        <v>168</v>
      </c>
      <c r="B244" s="9" t="s">
        <v>169</v>
      </c>
      <c r="C244" s="10" t="s">
        <v>324</v>
      </c>
      <c r="D244" s="11" t="s">
        <v>448</v>
      </c>
      <c r="E244" s="11" t="s">
        <v>468</v>
      </c>
      <c r="F244" s="11" t="s">
        <v>356</v>
      </c>
      <c r="G244" s="12">
        <v>1934.4636248911795</v>
      </c>
      <c r="H244" s="12">
        <v>208.08646685048797</v>
      </c>
      <c r="J244" s="11" t="s">
        <v>24</v>
      </c>
      <c r="K244" s="13">
        <v>34500</v>
      </c>
      <c r="L244" s="13">
        <v>34500</v>
      </c>
      <c r="M244" s="13">
        <v>30600</v>
      </c>
      <c r="N244" s="11" t="s">
        <v>27</v>
      </c>
      <c r="P244" s="5">
        <f>COUNTIFS(Rllfrwrd!$B:$B,L244,Rllfrwrd!$C:$C,M244)</f>
        <v>1</v>
      </c>
    </row>
    <row r="245" spans="1:16">
      <c r="A245" s="8" t="s">
        <v>168</v>
      </c>
      <c r="B245" s="9" t="s">
        <v>169</v>
      </c>
      <c r="C245" s="10" t="s">
        <v>324</v>
      </c>
      <c r="D245" s="11" t="s">
        <v>448</v>
      </c>
      <c r="E245" s="11" t="s">
        <v>469</v>
      </c>
      <c r="F245" s="11" t="s">
        <v>358</v>
      </c>
      <c r="G245" s="12">
        <v>151.93967737551196</v>
      </c>
      <c r="H245" s="12">
        <v>70.578553156598232</v>
      </c>
      <c r="J245" s="11" t="s">
        <v>24</v>
      </c>
      <c r="K245" s="13">
        <v>34500</v>
      </c>
      <c r="L245" s="13">
        <v>34500</v>
      </c>
      <c r="M245" s="13">
        <v>40700</v>
      </c>
      <c r="N245" s="11" t="s">
        <v>34</v>
      </c>
      <c r="P245" s="5">
        <f>COUNTIFS(Rllfrwrd!$B:$B,L245,Rllfrwrd!$C:$C,M245)</f>
        <v>1</v>
      </c>
    </row>
    <row r="246" spans="1:16">
      <c r="A246" s="8" t="s">
        <v>168</v>
      </c>
      <c r="B246" s="9" t="s">
        <v>169</v>
      </c>
      <c r="C246" s="10" t="s">
        <v>324</v>
      </c>
      <c r="D246" s="11" t="s">
        <v>448</v>
      </c>
      <c r="E246" s="11" t="s">
        <v>470</v>
      </c>
      <c r="F246" s="11" t="s">
        <v>360</v>
      </c>
      <c r="G246" s="12">
        <v>43.179980695456827</v>
      </c>
      <c r="H246" s="12">
        <v>100.82302444803263</v>
      </c>
      <c r="J246" s="11" t="s">
        <v>24</v>
      </c>
      <c r="K246" s="13">
        <v>34500</v>
      </c>
      <c r="L246" s="13">
        <v>34500</v>
      </c>
      <c r="M246" s="13">
        <v>41400</v>
      </c>
      <c r="N246" s="11" t="s">
        <v>42</v>
      </c>
      <c r="P246" s="5">
        <f>COUNTIFS(Rllfrwrd!$B:$B,L246,Rllfrwrd!$C:$C,M246)</f>
        <v>1</v>
      </c>
    </row>
    <row r="247" spans="1:16">
      <c r="A247" s="8" t="s">
        <v>168</v>
      </c>
      <c r="B247" s="9" t="s">
        <v>169</v>
      </c>
      <c r="C247" s="10" t="s">
        <v>324</v>
      </c>
      <c r="D247" s="11" t="s">
        <v>448</v>
      </c>
      <c r="E247" s="11" t="s">
        <v>471</v>
      </c>
      <c r="F247" s="11" t="s">
        <v>362</v>
      </c>
      <c r="G247" s="12">
        <v>22.039318106324654</v>
      </c>
      <c r="H247" s="12">
        <v>189.29866272381159</v>
      </c>
      <c r="J247" s="11" t="s">
        <v>24</v>
      </c>
      <c r="K247" s="13">
        <v>34500</v>
      </c>
      <c r="L247" s="13">
        <v>34500</v>
      </c>
      <c r="M247" s="13">
        <v>41500</v>
      </c>
      <c r="N247" s="11" t="s">
        <v>43</v>
      </c>
      <c r="P247" s="5">
        <f>COUNTIFS(Rllfrwrd!$B:$B,L247,Rllfrwrd!$C:$C,M247)</f>
        <v>1</v>
      </c>
    </row>
    <row r="248" spans="1:16">
      <c r="A248" s="8" t="s">
        <v>168</v>
      </c>
      <c r="B248" s="9" t="s">
        <v>169</v>
      </c>
      <c r="C248" s="10" t="s">
        <v>324</v>
      </c>
      <c r="D248" s="11" t="s">
        <v>448</v>
      </c>
      <c r="E248" s="11" t="s">
        <v>472</v>
      </c>
      <c r="F248" s="11" t="s">
        <v>364</v>
      </c>
      <c r="G248" s="12">
        <v>171.26391658880002</v>
      </c>
      <c r="H248" s="12">
        <v>57.964889838399998</v>
      </c>
      <c r="J248" s="11" t="s">
        <v>24</v>
      </c>
      <c r="K248" s="13">
        <v>34500</v>
      </c>
      <c r="L248" s="13">
        <v>34500</v>
      </c>
      <c r="M248" s="13">
        <v>40300</v>
      </c>
      <c r="N248" s="11" t="s">
        <v>32</v>
      </c>
      <c r="P248" s="5">
        <f>COUNTIFS(Rllfrwrd!$B:$B,L248,Rllfrwrd!$C:$C,M248)</f>
        <v>1</v>
      </c>
    </row>
    <row r="249" spans="1:16">
      <c r="A249" s="8" t="s">
        <v>168</v>
      </c>
      <c r="B249" s="9" t="s">
        <v>169</v>
      </c>
      <c r="C249" s="10" t="s">
        <v>324</v>
      </c>
      <c r="D249" s="11" t="s">
        <v>448</v>
      </c>
      <c r="E249" s="11" t="s">
        <v>473</v>
      </c>
      <c r="F249" s="11" t="s">
        <v>366</v>
      </c>
      <c r="G249" s="12">
        <v>10.731686875000001</v>
      </c>
      <c r="H249" s="12">
        <v>14.304965187499997</v>
      </c>
      <c r="J249" s="11" t="s">
        <v>24</v>
      </c>
      <c r="K249" s="13">
        <v>34500</v>
      </c>
      <c r="L249" s="13">
        <v>34500</v>
      </c>
      <c r="M249" s="13">
        <v>40302</v>
      </c>
      <c r="N249" s="11" t="s">
        <v>33</v>
      </c>
      <c r="P249" s="5">
        <f>COUNTIFS(Rllfrwrd!$B:$B,L249,Rllfrwrd!$C:$C,M249)</f>
        <v>1</v>
      </c>
    </row>
    <row r="250" spans="1:16">
      <c r="A250" s="8" t="s">
        <v>168</v>
      </c>
      <c r="B250" s="9" t="s">
        <v>169</v>
      </c>
      <c r="C250" s="10" t="s">
        <v>324</v>
      </c>
      <c r="D250" s="11" t="s">
        <v>474</v>
      </c>
      <c r="E250" s="11" t="s">
        <v>475</v>
      </c>
      <c r="F250" s="11" t="s">
        <v>327</v>
      </c>
      <c r="G250" s="12">
        <v>3962.6823396381506</v>
      </c>
      <c r="H250" s="49">
        <v>5319.9974400711162</v>
      </c>
      <c r="J250" s="11" t="s">
        <v>24</v>
      </c>
      <c r="K250" s="13">
        <v>34600</v>
      </c>
      <c r="L250" s="13">
        <v>34600</v>
      </c>
      <c r="M250" s="13">
        <v>30300</v>
      </c>
      <c r="N250" s="11" t="s">
        <v>25</v>
      </c>
      <c r="P250" s="5">
        <f>COUNTIFS(Rllfrwrd!$B:$B,L250,Rllfrwrd!$C:$C,M250)</f>
        <v>1</v>
      </c>
    </row>
    <row r="251" spans="1:16">
      <c r="A251" s="8" t="s">
        <v>168</v>
      </c>
      <c r="B251" s="9" t="s">
        <v>169</v>
      </c>
      <c r="C251" s="10" t="s">
        <v>324</v>
      </c>
      <c r="D251" s="11" t="s">
        <v>474</v>
      </c>
      <c r="E251" s="11" t="s">
        <v>476</v>
      </c>
      <c r="F251" s="11" t="s">
        <v>327</v>
      </c>
      <c r="G251" s="12">
        <v>36</v>
      </c>
      <c r="H251" s="49">
        <v>168</v>
      </c>
      <c r="J251" s="11" t="s">
        <v>24</v>
      </c>
      <c r="K251" s="13">
        <v>34600</v>
      </c>
      <c r="L251" s="13">
        <v>34600</v>
      </c>
      <c r="M251" s="13">
        <v>30300</v>
      </c>
      <c r="N251" s="11" t="s">
        <v>25</v>
      </c>
      <c r="P251" s="5">
        <f>COUNTIFS(Rllfrwrd!$B:$B,L251,Rllfrwrd!$C:$C,M251)</f>
        <v>1</v>
      </c>
    </row>
    <row r="252" spans="1:16">
      <c r="A252" s="8" t="s">
        <v>168</v>
      </c>
      <c r="B252" s="9" t="s">
        <v>169</v>
      </c>
      <c r="C252" s="10" t="s">
        <v>324</v>
      </c>
      <c r="D252" s="11" t="s">
        <v>474</v>
      </c>
      <c r="E252" s="11" t="s">
        <v>477</v>
      </c>
      <c r="F252" s="11" t="s">
        <v>330</v>
      </c>
      <c r="G252" s="12">
        <v>16.302889292507743</v>
      </c>
      <c r="H252" s="49">
        <v>20.127227672284793</v>
      </c>
      <c r="J252" s="11" t="s">
        <v>24</v>
      </c>
      <c r="K252" s="13">
        <v>34600</v>
      </c>
      <c r="L252" s="13">
        <v>34600</v>
      </c>
      <c r="M252" s="13">
        <v>30500</v>
      </c>
      <c r="N252" s="11" t="s">
        <v>26</v>
      </c>
      <c r="P252" s="5">
        <f>COUNTIFS(Rllfrwrd!$B:$B,L252,Rllfrwrd!$C:$C,M252)</f>
        <v>1</v>
      </c>
    </row>
    <row r="253" spans="1:16">
      <c r="A253" s="8" t="s">
        <v>168</v>
      </c>
      <c r="B253" s="9" t="s">
        <v>169</v>
      </c>
      <c r="C253" s="10" t="s">
        <v>324</v>
      </c>
      <c r="D253" s="11" t="s">
        <v>474</v>
      </c>
      <c r="E253" s="11" t="s">
        <v>478</v>
      </c>
      <c r="F253" s="11" t="s">
        <v>330</v>
      </c>
      <c r="G253" s="12">
        <v>0</v>
      </c>
      <c r="H253" s="49">
        <v>24</v>
      </c>
      <c r="J253" s="11" t="s">
        <v>24</v>
      </c>
      <c r="K253" s="13">
        <v>34600</v>
      </c>
      <c r="L253" s="13">
        <v>34600</v>
      </c>
      <c r="M253" s="13">
        <v>30500</v>
      </c>
      <c r="N253" s="11" t="s">
        <v>26</v>
      </c>
      <c r="P253" s="5">
        <f>COUNTIFS(Rllfrwrd!$B:$B,L253,Rllfrwrd!$C:$C,M253)</f>
        <v>1</v>
      </c>
    </row>
    <row r="254" spans="1:16">
      <c r="A254" s="8" t="s">
        <v>168</v>
      </c>
      <c r="B254" s="9" t="s">
        <v>169</v>
      </c>
      <c r="C254" s="10" t="s">
        <v>324</v>
      </c>
      <c r="D254" s="11" t="s">
        <v>474</v>
      </c>
      <c r="E254" s="11" t="s">
        <v>479</v>
      </c>
      <c r="F254" s="11" t="s">
        <v>333</v>
      </c>
      <c r="G254" s="12">
        <v>40.877232701600001</v>
      </c>
      <c r="H254" s="49">
        <v>24.878241645999999</v>
      </c>
      <c r="J254" s="11" t="s">
        <v>24</v>
      </c>
      <c r="K254" s="13">
        <v>34600</v>
      </c>
      <c r="L254" s="13">
        <v>34600</v>
      </c>
      <c r="M254" s="13">
        <v>41007</v>
      </c>
      <c r="N254" s="11" t="s">
        <v>37</v>
      </c>
      <c r="P254" s="5">
        <f>COUNTIFS(Rllfrwrd!$B:$B,L254,Rllfrwrd!$C:$C,M254)</f>
        <v>1</v>
      </c>
    </row>
    <row r="255" spans="1:16">
      <c r="A255" s="8" t="s">
        <v>168</v>
      </c>
      <c r="B255" s="9" t="s">
        <v>169</v>
      </c>
      <c r="C255" s="10" t="s">
        <v>324</v>
      </c>
      <c r="D255" s="11" t="s">
        <v>474</v>
      </c>
      <c r="E255" s="11" t="s">
        <v>480</v>
      </c>
      <c r="F255" s="11" t="s">
        <v>333</v>
      </c>
      <c r="G255" s="12">
        <v>15.829861648554365</v>
      </c>
      <c r="H255" s="49">
        <v>6.322197107186124</v>
      </c>
      <c r="J255" s="11" t="s">
        <v>24</v>
      </c>
      <c r="K255" s="13">
        <v>34600</v>
      </c>
      <c r="L255" s="13">
        <v>34600</v>
      </c>
      <c r="M255" s="13">
        <v>41007</v>
      </c>
      <c r="N255" s="11" t="s">
        <v>37</v>
      </c>
      <c r="P255" s="5">
        <f>COUNTIFS(Rllfrwrd!$B:$B,L255,Rllfrwrd!$C:$C,M255)</f>
        <v>1</v>
      </c>
    </row>
    <row r="256" spans="1:16">
      <c r="A256" s="8" t="s">
        <v>168</v>
      </c>
      <c r="B256" s="9" t="s">
        <v>169</v>
      </c>
      <c r="C256" s="10" t="s">
        <v>324</v>
      </c>
      <c r="D256" s="11" t="s">
        <v>474</v>
      </c>
      <c r="E256" s="11" t="s">
        <v>481</v>
      </c>
      <c r="F256" s="11" t="s">
        <v>339</v>
      </c>
      <c r="G256" s="12">
        <v>66.762701765293869</v>
      </c>
      <c r="H256" s="12">
        <v>14.687284007343798</v>
      </c>
      <c r="J256" s="11" t="s">
        <v>24</v>
      </c>
      <c r="K256" s="13">
        <v>34600</v>
      </c>
      <c r="L256" s="13">
        <v>34600</v>
      </c>
      <c r="M256" s="13">
        <v>31102</v>
      </c>
      <c r="N256" s="11" t="s">
        <v>29</v>
      </c>
      <c r="P256" s="5">
        <f>COUNTIFS(Rllfrwrd!$B:$B,L256,Rllfrwrd!$C:$C,M256)</f>
        <v>1</v>
      </c>
    </row>
    <row r="257" spans="1:16">
      <c r="A257" s="8" t="s">
        <v>168</v>
      </c>
      <c r="B257" s="9" t="s">
        <v>169</v>
      </c>
      <c r="C257" s="10" t="s">
        <v>324</v>
      </c>
      <c r="D257" s="11" t="s">
        <v>474</v>
      </c>
      <c r="E257" s="11" t="s">
        <v>482</v>
      </c>
      <c r="F257" s="11" t="s">
        <v>339</v>
      </c>
      <c r="G257" s="12">
        <v>3.4451547344999991</v>
      </c>
      <c r="H257" s="12">
        <v>17.083355772000001</v>
      </c>
      <c r="J257" s="11" t="s">
        <v>24</v>
      </c>
      <c r="K257" s="13">
        <v>34600</v>
      </c>
      <c r="L257" s="13">
        <v>34600</v>
      </c>
      <c r="M257" s="13">
        <v>31102</v>
      </c>
      <c r="N257" s="11" t="s">
        <v>29</v>
      </c>
      <c r="P257" s="5">
        <f>COUNTIFS(Rllfrwrd!$B:$B,L257,Rllfrwrd!$C:$C,M257)</f>
        <v>1</v>
      </c>
    </row>
    <row r="258" spans="1:16">
      <c r="A258" s="8" t="s">
        <v>168</v>
      </c>
      <c r="B258" s="9" t="s">
        <v>169</v>
      </c>
      <c r="C258" s="10" t="s">
        <v>324</v>
      </c>
      <c r="D258" s="11" t="s">
        <v>474</v>
      </c>
      <c r="E258" s="11" t="s">
        <v>483</v>
      </c>
      <c r="F258" s="11" t="s">
        <v>342</v>
      </c>
      <c r="G258" s="12">
        <v>215.10296462657342</v>
      </c>
      <c r="H258" s="12">
        <v>17.048579147483554</v>
      </c>
      <c r="J258" s="11" t="s">
        <v>24</v>
      </c>
      <c r="K258" s="13">
        <v>34600</v>
      </c>
      <c r="L258" s="13">
        <v>34600</v>
      </c>
      <c r="M258" s="13">
        <v>31103</v>
      </c>
      <c r="N258" s="11" t="s">
        <v>30</v>
      </c>
      <c r="P258" s="5">
        <f>COUNTIFS(Rllfrwrd!$B:$B,L258,Rllfrwrd!$C:$C,M258)</f>
        <v>1</v>
      </c>
    </row>
    <row r="259" spans="1:16">
      <c r="A259" s="8" t="s">
        <v>168</v>
      </c>
      <c r="B259" s="9" t="s">
        <v>169</v>
      </c>
      <c r="C259" s="10" t="s">
        <v>324</v>
      </c>
      <c r="D259" s="11" t="s">
        <v>474</v>
      </c>
      <c r="E259" s="11" t="s">
        <v>484</v>
      </c>
      <c r="F259" s="11" t="s">
        <v>342</v>
      </c>
      <c r="G259" s="12">
        <v>126.19154483300012</v>
      </c>
      <c r="H259" s="12">
        <v>25.219731705231165</v>
      </c>
      <c r="J259" s="11" t="s">
        <v>24</v>
      </c>
      <c r="K259" s="13">
        <v>34600</v>
      </c>
      <c r="L259" s="13">
        <v>34600</v>
      </c>
      <c r="M259" s="13">
        <v>31103</v>
      </c>
      <c r="N259" s="11" t="s">
        <v>30</v>
      </c>
      <c r="P259" s="5">
        <f>COUNTIFS(Rllfrwrd!$B:$B,L259,Rllfrwrd!$C:$C,M259)</f>
        <v>1</v>
      </c>
    </row>
    <row r="260" spans="1:16">
      <c r="A260" s="8" t="s">
        <v>168</v>
      </c>
      <c r="B260" s="9" t="s">
        <v>169</v>
      </c>
      <c r="C260" s="10" t="s">
        <v>324</v>
      </c>
      <c r="D260" s="11" t="s">
        <v>474</v>
      </c>
      <c r="E260" s="11" t="s">
        <v>485</v>
      </c>
      <c r="F260" s="11" t="s">
        <v>342</v>
      </c>
      <c r="G260" s="12">
        <v>3.03400458</v>
      </c>
      <c r="H260" s="12">
        <v>15.044601383999998</v>
      </c>
      <c r="J260" s="11" t="s">
        <v>24</v>
      </c>
      <c r="K260" s="13">
        <v>34600</v>
      </c>
      <c r="L260" s="13">
        <v>34600</v>
      </c>
      <c r="M260" s="13">
        <v>31103</v>
      </c>
      <c r="N260" s="11" t="s">
        <v>30</v>
      </c>
      <c r="P260" s="5">
        <f>COUNTIFS(Rllfrwrd!$B:$B,L260,Rllfrwrd!$C:$C,M260)</f>
        <v>1</v>
      </c>
    </row>
    <row r="261" spans="1:16">
      <c r="A261" s="8" t="s">
        <v>168</v>
      </c>
      <c r="B261" s="9" t="s">
        <v>169</v>
      </c>
      <c r="C261" s="10" t="s">
        <v>324</v>
      </c>
      <c r="D261" s="11" t="s">
        <v>474</v>
      </c>
      <c r="E261" s="11" t="s">
        <v>486</v>
      </c>
      <c r="F261" s="11" t="s">
        <v>345</v>
      </c>
      <c r="G261" s="12">
        <v>272.08648520117674</v>
      </c>
      <c r="H261" s="12">
        <v>33.203781008100655</v>
      </c>
      <c r="J261" s="11" t="s">
        <v>24</v>
      </c>
      <c r="K261" s="13">
        <v>34600</v>
      </c>
      <c r="L261" s="13">
        <v>34600</v>
      </c>
      <c r="M261" s="13">
        <v>31104</v>
      </c>
      <c r="N261" s="11" t="s">
        <v>31</v>
      </c>
      <c r="P261" s="5">
        <f>COUNTIFS(Rllfrwrd!$B:$B,L261,Rllfrwrd!$C:$C,M261)</f>
        <v>1</v>
      </c>
    </row>
    <row r="262" spans="1:16">
      <c r="A262" s="8" t="s">
        <v>168</v>
      </c>
      <c r="B262" s="9" t="s">
        <v>169</v>
      </c>
      <c r="C262" s="10" t="s">
        <v>324</v>
      </c>
      <c r="D262" s="11" t="s">
        <v>474</v>
      </c>
      <c r="E262" s="11" t="s">
        <v>487</v>
      </c>
      <c r="F262" s="11" t="s">
        <v>345</v>
      </c>
      <c r="G262" s="12">
        <v>10.32</v>
      </c>
      <c r="H262" s="12">
        <v>50.880000000000017</v>
      </c>
      <c r="J262" s="11" t="s">
        <v>24</v>
      </c>
      <c r="K262" s="13">
        <v>34600</v>
      </c>
      <c r="L262" s="13">
        <v>34600</v>
      </c>
      <c r="M262" s="13">
        <v>31104</v>
      </c>
      <c r="N262" s="11" t="s">
        <v>31</v>
      </c>
      <c r="P262" s="5">
        <f>COUNTIFS(Rllfrwrd!$B:$B,L262,Rllfrwrd!$C:$C,M262)</f>
        <v>1</v>
      </c>
    </row>
    <row r="263" spans="1:16">
      <c r="A263" s="8" t="s">
        <v>168</v>
      </c>
      <c r="B263" s="9" t="s">
        <v>169</v>
      </c>
      <c r="C263" s="10" t="s">
        <v>324</v>
      </c>
      <c r="D263" s="11" t="s">
        <v>474</v>
      </c>
      <c r="E263" s="11" t="s">
        <v>488</v>
      </c>
      <c r="F263" s="11" t="s">
        <v>348</v>
      </c>
      <c r="G263" s="12">
        <v>59.424472487767574</v>
      </c>
      <c r="H263" s="12">
        <v>32.746218589520687</v>
      </c>
      <c r="J263" s="11" t="s">
        <v>24</v>
      </c>
      <c r="K263" s="13">
        <v>34600</v>
      </c>
      <c r="L263" s="13">
        <v>34600</v>
      </c>
      <c r="M263" s="13">
        <v>41200</v>
      </c>
      <c r="N263" s="11" t="s">
        <v>38</v>
      </c>
      <c r="P263" s="5">
        <f>COUNTIFS(Rllfrwrd!$B:$B,L263,Rllfrwrd!$C:$C,M263)</f>
        <v>1</v>
      </c>
    </row>
    <row r="264" spans="1:16">
      <c r="A264" s="8" t="s">
        <v>168</v>
      </c>
      <c r="B264" s="9" t="s">
        <v>169</v>
      </c>
      <c r="C264" s="10" t="s">
        <v>324</v>
      </c>
      <c r="D264" s="11" t="s">
        <v>474</v>
      </c>
      <c r="E264" s="11" t="s">
        <v>489</v>
      </c>
      <c r="F264" s="11" t="s">
        <v>350</v>
      </c>
      <c r="G264" s="12">
        <v>0</v>
      </c>
      <c r="H264" s="12">
        <v>0.90952849279999992</v>
      </c>
      <c r="J264" s="11" t="s">
        <v>24</v>
      </c>
      <c r="K264" s="13">
        <v>34600</v>
      </c>
      <c r="L264" s="13">
        <v>34600</v>
      </c>
      <c r="M264" s="13">
        <v>41211</v>
      </c>
      <c r="N264" s="11" t="s">
        <v>40</v>
      </c>
      <c r="P264" s="5">
        <f>COUNTIFS(Rllfrwrd!$B:$B,L264,Rllfrwrd!$C:$C,M264)</f>
        <v>1</v>
      </c>
    </row>
    <row r="265" spans="1:16">
      <c r="A265" s="8" t="s">
        <v>168</v>
      </c>
      <c r="B265" s="9" t="s">
        <v>169</v>
      </c>
      <c r="C265" s="10" t="s">
        <v>324</v>
      </c>
      <c r="D265" s="11" t="s">
        <v>474</v>
      </c>
      <c r="E265" s="11" t="s">
        <v>490</v>
      </c>
      <c r="F265" s="11" t="s">
        <v>352</v>
      </c>
      <c r="G265" s="12">
        <v>0.44381709718786772</v>
      </c>
      <c r="H265" s="12">
        <v>8.028561686016647E-2</v>
      </c>
      <c r="J265" s="11" t="s">
        <v>24</v>
      </c>
      <c r="K265" s="13">
        <v>34600</v>
      </c>
      <c r="L265" s="13">
        <v>34600</v>
      </c>
      <c r="M265" s="13">
        <v>41212</v>
      </c>
      <c r="N265" s="11" t="s">
        <v>41</v>
      </c>
      <c r="P265" s="5">
        <f>COUNTIFS(Rllfrwrd!$B:$B,L265,Rllfrwrd!$C:$C,M265)</f>
        <v>1</v>
      </c>
    </row>
    <row r="266" spans="1:16">
      <c r="A266" s="8" t="s">
        <v>168</v>
      </c>
      <c r="B266" s="9" t="s">
        <v>169</v>
      </c>
      <c r="C266" s="10" t="s">
        <v>324</v>
      </c>
      <c r="D266" s="11" t="s">
        <v>474</v>
      </c>
      <c r="E266" s="11" t="s">
        <v>491</v>
      </c>
      <c r="F266" s="11" t="s">
        <v>354</v>
      </c>
      <c r="G266" s="12">
        <v>48.824413163402774</v>
      </c>
      <c r="H266" s="12">
        <v>6.9620294253179562</v>
      </c>
      <c r="J266" s="11" t="s">
        <v>24</v>
      </c>
      <c r="K266" s="13">
        <v>34600</v>
      </c>
      <c r="L266" s="13">
        <v>34600</v>
      </c>
      <c r="M266" s="13">
        <v>41207</v>
      </c>
      <c r="N266" s="11" t="s">
        <v>39</v>
      </c>
      <c r="P266" s="5">
        <f>COUNTIFS(Rllfrwrd!$B:$B,L266,Rllfrwrd!$C:$C,M266)</f>
        <v>1</v>
      </c>
    </row>
    <row r="267" spans="1:16">
      <c r="A267" s="8" t="s">
        <v>168</v>
      </c>
      <c r="B267" s="9" t="s">
        <v>169</v>
      </c>
      <c r="C267" s="10" t="s">
        <v>324</v>
      </c>
      <c r="D267" s="11" t="s">
        <v>474</v>
      </c>
      <c r="E267" s="11" t="s">
        <v>492</v>
      </c>
      <c r="F267" s="11" t="s">
        <v>356</v>
      </c>
      <c r="G267" s="12">
        <v>578.80760882252048</v>
      </c>
      <c r="H267" s="12">
        <v>108.2989404186698</v>
      </c>
      <c r="J267" s="11" t="s">
        <v>24</v>
      </c>
      <c r="K267" s="13">
        <v>34600</v>
      </c>
      <c r="L267" s="13">
        <v>34600</v>
      </c>
      <c r="M267" s="13">
        <v>30600</v>
      </c>
      <c r="N267" s="11" t="s">
        <v>27</v>
      </c>
      <c r="P267" s="5">
        <f>COUNTIFS(Rllfrwrd!$B:$B,L267,Rllfrwrd!$C:$C,M267)</f>
        <v>1</v>
      </c>
    </row>
    <row r="268" spans="1:16">
      <c r="A268" s="8" t="s">
        <v>168</v>
      </c>
      <c r="B268" s="9" t="s">
        <v>169</v>
      </c>
      <c r="C268" s="10" t="s">
        <v>324</v>
      </c>
      <c r="D268" s="11" t="s">
        <v>474</v>
      </c>
      <c r="E268" s="11" t="s">
        <v>493</v>
      </c>
      <c r="F268" s="11" t="s">
        <v>356</v>
      </c>
      <c r="G268" s="12">
        <v>414.29352441477766</v>
      </c>
      <c r="H268" s="12">
        <v>44.564743748726229</v>
      </c>
      <c r="J268" s="11" t="s">
        <v>24</v>
      </c>
      <c r="K268" s="13">
        <v>34600</v>
      </c>
      <c r="L268" s="13">
        <v>34600</v>
      </c>
      <c r="M268" s="13">
        <v>30600</v>
      </c>
      <c r="N268" s="11" t="s">
        <v>27</v>
      </c>
      <c r="P268" s="5">
        <f>COUNTIFS(Rllfrwrd!$B:$B,L268,Rllfrwrd!$C:$C,M268)</f>
        <v>1</v>
      </c>
    </row>
    <row r="269" spans="1:16">
      <c r="A269" s="8" t="s">
        <v>168</v>
      </c>
      <c r="B269" s="9" t="s">
        <v>169</v>
      </c>
      <c r="C269" s="10" t="s">
        <v>324</v>
      </c>
      <c r="D269" s="11" t="s">
        <v>474</v>
      </c>
      <c r="E269" s="11" t="s">
        <v>494</v>
      </c>
      <c r="F269" s="11" t="s">
        <v>358</v>
      </c>
      <c r="G269" s="12">
        <v>49.401512544869803</v>
      </c>
      <c r="H269" s="12">
        <v>22.947839164797365</v>
      </c>
      <c r="J269" s="11" t="s">
        <v>24</v>
      </c>
      <c r="K269" s="13">
        <v>34600</v>
      </c>
      <c r="L269" s="13">
        <v>34600</v>
      </c>
      <c r="M269" s="13">
        <v>40700</v>
      </c>
      <c r="N269" s="11" t="s">
        <v>34</v>
      </c>
      <c r="P269" s="5">
        <f>COUNTIFS(Rllfrwrd!$B:$B,L269,Rllfrwrd!$C:$C,M269)</f>
        <v>1</v>
      </c>
    </row>
    <row r="270" spans="1:16">
      <c r="A270" s="8" t="s">
        <v>168</v>
      </c>
      <c r="B270" s="9" t="s">
        <v>169</v>
      </c>
      <c r="C270" s="10" t="s">
        <v>324</v>
      </c>
      <c r="D270" s="11" t="s">
        <v>474</v>
      </c>
      <c r="E270" s="11" t="s">
        <v>495</v>
      </c>
      <c r="F270" s="11" t="s">
        <v>360</v>
      </c>
      <c r="G270" s="12">
        <v>8.4099400944793388</v>
      </c>
      <c r="H270" s="12">
        <v>19.636775702435493</v>
      </c>
      <c r="J270" s="11" t="s">
        <v>24</v>
      </c>
      <c r="K270" s="13">
        <v>34600</v>
      </c>
      <c r="L270" s="13">
        <v>34600</v>
      </c>
      <c r="M270" s="13">
        <v>41400</v>
      </c>
      <c r="N270" s="11" t="s">
        <v>42</v>
      </c>
      <c r="P270" s="5">
        <f>COUNTIFS(Rllfrwrd!$B:$B,L270,Rllfrwrd!$C:$C,M270)</f>
        <v>1</v>
      </c>
    </row>
    <row r="271" spans="1:16">
      <c r="A271" s="8" t="s">
        <v>168</v>
      </c>
      <c r="B271" s="9" t="s">
        <v>169</v>
      </c>
      <c r="C271" s="10" t="s">
        <v>324</v>
      </c>
      <c r="D271" s="11" t="s">
        <v>474</v>
      </c>
      <c r="E271" s="11" t="s">
        <v>496</v>
      </c>
      <c r="F271" s="11" t="s">
        <v>362</v>
      </c>
      <c r="G271" s="12">
        <v>5.4909584008907499</v>
      </c>
      <c r="H271" s="12">
        <v>47.162579048324119</v>
      </c>
      <c r="J271" s="11" t="s">
        <v>24</v>
      </c>
      <c r="K271" s="13">
        <v>34600</v>
      </c>
      <c r="L271" s="13">
        <v>34600</v>
      </c>
      <c r="M271" s="13">
        <v>41500</v>
      </c>
      <c r="N271" s="11" t="s">
        <v>43</v>
      </c>
      <c r="P271" s="5">
        <f>COUNTIFS(Rllfrwrd!$B:$B,L271,Rllfrwrd!$C:$C,M271)</f>
        <v>1</v>
      </c>
    </row>
    <row r="272" spans="1:16">
      <c r="A272" s="8" t="s">
        <v>168</v>
      </c>
      <c r="B272" s="9" t="s">
        <v>169</v>
      </c>
      <c r="C272" s="10" t="s">
        <v>324</v>
      </c>
      <c r="D272" s="11" t="s">
        <v>474</v>
      </c>
      <c r="E272" s="11" t="s">
        <v>497</v>
      </c>
      <c r="F272" s="11" t="s">
        <v>364</v>
      </c>
      <c r="G272" s="12">
        <v>10.3895139824</v>
      </c>
      <c r="H272" s="12">
        <v>3.5163684531999997</v>
      </c>
      <c r="J272" s="11" t="s">
        <v>24</v>
      </c>
      <c r="K272" s="13">
        <v>34600</v>
      </c>
      <c r="L272" s="13">
        <v>34600</v>
      </c>
      <c r="M272" s="13">
        <v>40300</v>
      </c>
      <c r="N272" s="11" t="s">
        <v>32</v>
      </c>
      <c r="P272" s="5">
        <f>COUNTIFS(Rllfrwrd!$B:$B,L272,Rllfrwrd!$C:$C,M272)</f>
        <v>1</v>
      </c>
    </row>
    <row r="273" spans="1:16">
      <c r="A273" s="8" t="s">
        <v>168</v>
      </c>
      <c r="B273" s="9" t="s">
        <v>169</v>
      </c>
      <c r="C273" s="10" t="s">
        <v>324</v>
      </c>
      <c r="D273" s="11" t="s">
        <v>474</v>
      </c>
      <c r="E273" s="11" t="s">
        <v>498</v>
      </c>
      <c r="F273" s="11" t="s">
        <v>366</v>
      </c>
      <c r="G273" s="12">
        <v>4299.8100000000004</v>
      </c>
      <c r="H273" s="12">
        <v>0</v>
      </c>
      <c r="J273" s="11" t="s">
        <v>24</v>
      </c>
      <c r="K273" s="13">
        <v>34600</v>
      </c>
      <c r="L273" s="13">
        <v>34600</v>
      </c>
      <c r="M273" s="13">
        <v>40302</v>
      </c>
      <c r="N273" s="11" t="s">
        <v>33</v>
      </c>
      <c r="P273" s="5">
        <f>COUNTIFS(Rllfrwrd!$B:$B,L273,Rllfrwrd!$C:$C,M273)</f>
        <v>1</v>
      </c>
    </row>
    <row r="274" spans="1:16">
      <c r="A274" s="8" t="s">
        <v>168</v>
      </c>
      <c r="B274" s="9" t="s">
        <v>169</v>
      </c>
      <c r="C274" s="10" t="s">
        <v>324</v>
      </c>
      <c r="D274" s="11" t="s">
        <v>474</v>
      </c>
      <c r="E274" s="11" t="s">
        <v>499</v>
      </c>
      <c r="F274" s="11" t="s">
        <v>366</v>
      </c>
      <c r="G274" s="12">
        <v>0.19812345000000001</v>
      </c>
      <c r="H274" s="12">
        <v>0.26409166500000003</v>
      </c>
      <c r="J274" s="11" t="s">
        <v>24</v>
      </c>
      <c r="K274" s="13">
        <v>34600</v>
      </c>
      <c r="L274" s="13">
        <v>34600</v>
      </c>
      <c r="M274" s="13">
        <v>40302</v>
      </c>
      <c r="N274" s="11" t="s">
        <v>33</v>
      </c>
      <c r="P274" s="5">
        <f>COUNTIFS(Rllfrwrd!$B:$B,L274,Rllfrwrd!$C:$C,M274)</f>
        <v>1</v>
      </c>
    </row>
    <row r="275" spans="1:16">
      <c r="A275" s="8" t="s">
        <v>168</v>
      </c>
      <c r="B275" s="9" t="s">
        <v>169</v>
      </c>
      <c r="C275" s="10" t="s">
        <v>324</v>
      </c>
      <c r="D275" s="11" t="s">
        <v>500</v>
      </c>
      <c r="E275" s="11" t="s">
        <v>501</v>
      </c>
      <c r="F275" s="11" t="s">
        <v>336</v>
      </c>
      <c r="G275" s="12">
        <v>114.37532498713179</v>
      </c>
      <c r="H275" s="12">
        <v>719.24355189528706</v>
      </c>
      <c r="J275" s="11" t="s">
        <v>24</v>
      </c>
      <c r="K275" s="13">
        <v>34600</v>
      </c>
      <c r="L275" s="13">
        <v>34600</v>
      </c>
      <c r="M275" s="13">
        <v>31101</v>
      </c>
      <c r="N275" s="11" t="s">
        <v>28</v>
      </c>
      <c r="P275" s="5">
        <f>COUNTIFS(Rllfrwrd!$B:$B,L275,Rllfrwrd!$C:$C,M275)</f>
        <v>1</v>
      </c>
    </row>
    <row r="276" spans="1:16">
      <c r="A276" s="8" t="s">
        <v>168</v>
      </c>
      <c r="B276" s="9" t="s">
        <v>169</v>
      </c>
      <c r="C276" s="10" t="s">
        <v>324</v>
      </c>
      <c r="D276" s="11" t="s">
        <v>500</v>
      </c>
      <c r="E276" s="11" t="s">
        <v>502</v>
      </c>
      <c r="F276" s="11" t="s">
        <v>336</v>
      </c>
      <c r="G276" s="12">
        <v>7.0065657240000006</v>
      </c>
      <c r="H276" s="12">
        <v>34.743186924</v>
      </c>
      <c r="J276" s="11" t="s">
        <v>24</v>
      </c>
      <c r="K276" s="13">
        <v>34600</v>
      </c>
      <c r="L276" s="13">
        <v>34600</v>
      </c>
      <c r="M276" s="13">
        <v>31101</v>
      </c>
      <c r="N276" s="11" t="s">
        <v>28</v>
      </c>
      <c r="P276" s="5">
        <f>COUNTIFS(Rllfrwrd!$B:$B,L276,Rllfrwrd!$C:$C,M276)</f>
        <v>1</v>
      </c>
    </row>
    <row r="277" spans="1:16">
      <c r="A277" s="8" t="s">
        <v>168</v>
      </c>
      <c r="B277" s="9" t="s">
        <v>169</v>
      </c>
      <c r="C277" s="10" t="s">
        <v>324</v>
      </c>
      <c r="D277" s="11" t="s">
        <v>503</v>
      </c>
      <c r="E277" s="11" t="s">
        <v>504</v>
      </c>
      <c r="F277" s="11" t="s">
        <v>180</v>
      </c>
      <c r="G277" s="12">
        <v>98.069984308799988</v>
      </c>
      <c r="H277" s="12">
        <v>1.5691197489408036E-5</v>
      </c>
      <c r="J277" s="11" t="s">
        <v>79</v>
      </c>
      <c r="K277" s="13">
        <v>36100</v>
      </c>
      <c r="L277" s="13">
        <v>36100</v>
      </c>
      <c r="M277" s="13" t="s">
        <v>64</v>
      </c>
      <c r="N277" s="11" t="s">
        <v>174</v>
      </c>
      <c r="P277" s="5">
        <f>COUNTIFS(Rllfrwrd!$B:$B,L277,Rllfrwrd!$C:$C,M277)</f>
        <v>1</v>
      </c>
    </row>
    <row r="278" spans="1:16">
      <c r="A278" s="8" t="s">
        <v>168</v>
      </c>
      <c r="B278" s="9" t="s">
        <v>169</v>
      </c>
      <c r="C278" s="10" t="s">
        <v>324</v>
      </c>
      <c r="D278" s="11" t="s">
        <v>503</v>
      </c>
      <c r="E278" s="11" t="s">
        <v>505</v>
      </c>
      <c r="F278" s="11" t="s">
        <v>180</v>
      </c>
      <c r="G278" s="12">
        <v>104674.90948059052</v>
      </c>
      <c r="H278" s="12">
        <v>31052.445778350455</v>
      </c>
      <c r="J278" s="11" t="s">
        <v>79</v>
      </c>
      <c r="K278" s="13">
        <v>36100</v>
      </c>
      <c r="L278" s="13">
        <v>36100</v>
      </c>
      <c r="M278" s="13" t="s">
        <v>64</v>
      </c>
      <c r="N278" s="11" t="s">
        <v>174</v>
      </c>
      <c r="P278" s="5">
        <f>COUNTIFS(Rllfrwrd!$B:$B,L278,Rllfrwrd!$C:$C,M278)</f>
        <v>1</v>
      </c>
    </row>
    <row r="279" spans="1:16">
      <c r="A279" s="8" t="s">
        <v>168</v>
      </c>
      <c r="B279" s="9" t="s">
        <v>169</v>
      </c>
      <c r="C279" s="10" t="s">
        <v>324</v>
      </c>
      <c r="D279" s="11" t="s">
        <v>503</v>
      </c>
      <c r="E279" s="11" t="s">
        <v>506</v>
      </c>
      <c r="F279" s="11" t="s">
        <v>180</v>
      </c>
      <c r="G279" s="12">
        <v>423.94800000000004</v>
      </c>
      <c r="H279" s="12">
        <v>0</v>
      </c>
      <c r="J279" s="11" t="s">
        <v>79</v>
      </c>
      <c r="K279" s="13">
        <v>36100</v>
      </c>
      <c r="L279" s="13">
        <v>36100</v>
      </c>
      <c r="M279" s="13" t="s">
        <v>64</v>
      </c>
      <c r="N279" s="11" t="s">
        <v>174</v>
      </c>
      <c r="P279" s="5">
        <f>COUNTIFS(Rllfrwrd!$B:$B,L279,Rllfrwrd!$C:$C,M279)</f>
        <v>1</v>
      </c>
    </row>
    <row r="280" spans="1:16">
      <c r="A280" s="8" t="s">
        <v>168</v>
      </c>
      <c r="B280" s="9" t="s">
        <v>169</v>
      </c>
      <c r="C280" s="10" t="s">
        <v>324</v>
      </c>
      <c r="D280" s="11" t="s">
        <v>507</v>
      </c>
      <c r="E280" s="11" t="s">
        <v>508</v>
      </c>
      <c r="F280" s="11" t="s">
        <v>333</v>
      </c>
      <c r="G280" s="12">
        <v>1727.0877700000001</v>
      </c>
      <c r="H280" s="12">
        <v>1622.4067500000001</v>
      </c>
      <c r="J280" s="11" t="s">
        <v>24</v>
      </c>
      <c r="K280" s="13">
        <v>34100</v>
      </c>
      <c r="L280" s="14">
        <v>34310</v>
      </c>
      <c r="M280" s="13">
        <v>41007</v>
      </c>
      <c r="N280" s="11" t="s">
        <v>37</v>
      </c>
      <c r="P280" s="5">
        <f>COUNTIFS(Rllfrwrd!$B:$B,L280,Rllfrwrd!$C:$C,M280)</f>
        <v>1</v>
      </c>
    </row>
    <row r="281" spans="1:16">
      <c r="A281" s="8" t="s">
        <v>168</v>
      </c>
      <c r="B281" s="9" t="s">
        <v>169</v>
      </c>
      <c r="C281" s="10" t="s">
        <v>324</v>
      </c>
      <c r="D281" s="11" t="s">
        <v>507</v>
      </c>
      <c r="E281" s="11" t="s">
        <v>509</v>
      </c>
      <c r="F281" s="11" t="s">
        <v>352</v>
      </c>
      <c r="G281" s="12">
        <v>1410.0351099999998</v>
      </c>
      <c r="H281" s="12">
        <v>0</v>
      </c>
      <c r="J281" s="11" t="s">
        <v>24</v>
      </c>
      <c r="K281" s="13">
        <v>34100</v>
      </c>
      <c r="L281" s="14">
        <v>34310</v>
      </c>
      <c r="M281" s="13">
        <v>41212</v>
      </c>
      <c r="N281" s="11" t="s">
        <v>41</v>
      </c>
      <c r="P281" s="5">
        <f>COUNTIFS(Rllfrwrd!$B:$B,L281,Rllfrwrd!$C:$C,M281)</f>
        <v>1</v>
      </c>
    </row>
    <row r="282" spans="1:16">
      <c r="A282" s="8" t="s">
        <v>168</v>
      </c>
      <c r="B282" s="9" t="s">
        <v>169</v>
      </c>
      <c r="C282" s="10" t="s">
        <v>510</v>
      </c>
      <c r="D282" s="11" t="s">
        <v>511</v>
      </c>
      <c r="E282" s="11" t="s">
        <v>512</v>
      </c>
      <c r="F282" s="11" t="s">
        <v>513</v>
      </c>
      <c r="G282" s="12">
        <v>1539.1630706129181</v>
      </c>
      <c r="H282" s="12">
        <v>1030.7017751039598</v>
      </c>
      <c r="J282" s="11" t="s">
        <v>44</v>
      </c>
      <c r="K282" s="13" t="s">
        <v>514</v>
      </c>
      <c r="L282" s="13" t="s">
        <v>514</v>
      </c>
      <c r="M282" s="13">
        <v>51600</v>
      </c>
      <c r="N282" s="11" t="s">
        <v>60</v>
      </c>
      <c r="P282" s="5">
        <f>COUNTIFS(Rllfrwrd!$B:$B,L282,Rllfrwrd!$C:$C,M282)</f>
        <v>0</v>
      </c>
    </row>
    <row r="283" spans="1:16">
      <c r="A283" s="8" t="s">
        <v>168</v>
      </c>
      <c r="B283" s="9" t="s">
        <v>169</v>
      </c>
      <c r="C283" s="10" t="s">
        <v>510</v>
      </c>
      <c r="D283" s="11" t="s">
        <v>511</v>
      </c>
      <c r="E283" s="11" t="s">
        <v>515</v>
      </c>
      <c r="F283" s="11" t="s">
        <v>516</v>
      </c>
      <c r="G283" s="12">
        <v>207.63574999999989</v>
      </c>
      <c r="H283" s="12">
        <v>207.63575000000009</v>
      </c>
      <c r="J283" s="11" t="s">
        <v>44</v>
      </c>
      <c r="K283" s="13" t="s">
        <v>514</v>
      </c>
      <c r="L283" s="13" t="s">
        <v>514</v>
      </c>
      <c r="M283" s="13">
        <v>50300</v>
      </c>
      <c r="N283" s="11" t="s">
        <v>47</v>
      </c>
      <c r="P283" s="5">
        <f>COUNTIFS(Rllfrwrd!$B:$B,L283,Rllfrwrd!$C:$C,M283)</f>
        <v>0</v>
      </c>
    </row>
    <row r="284" spans="1:16">
      <c r="A284" s="8" t="s">
        <v>168</v>
      </c>
      <c r="B284" s="9" t="s">
        <v>169</v>
      </c>
      <c r="C284" s="10" t="s">
        <v>510</v>
      </c>
      <c r="D284" s="11" t="s">
        <v>511</v>
      </c>
      <c r="E284" s="11" t="s">
        <v>517</v>
      </c>
      <c r="F284" s="11" t="s">
        <v>180</v>
      </c>
      <c r="G284" s="12">
        <v>108518.69100000011</v>
      </c>
      <c r="H284" s="49"/>
      <c r="J284" s="11" t="s">
        <v>44</v>
      </c>
      <c r="K284" s="13" t="s">
        <v>514</v>
      </c>
      <c r="L284" s="13" t="s">
        <v>514</v>
      </c>
      <c r="M284" s="13">
        <v>59923</v>
      </c>
      <c r="N284" s="11" t="s">
        <v>62</v>
      </c>
      <c r="P284" s="5">
        <f>COUNTIFS(Rllfrwrd!$B:$B,L284,Rllfrwrd!$C:$C,M284)</f>
        <v>0</v>
      </c>
    </row>
    <row r="285" spans="1:16">
      <c r="A285" s="8" t="s">
        <v>168</v>
      </c>
      <c r="B285" s="9" t="s">
        <v>169</v>
      </c>
      <c r="C285" s="10" t="s">
        <v>510</v>
      </c>
      <c r="D285" s="11" t="s">
        <v>511</v>
      </c>
      <c r="E285" s="11" t="s">
        <v>518</v>
      </c>
      <c r="F285" s="11" t="s">
        <v>180</v>
      </c>
      <c r="G285" s="12">
        <v>114645.8939031778</v>
      </c>
      <c r="H285" s="49"/>
      <c r="J285" s="11" t="s">
        <v>44</v>
      </c>
      <c r="K285" s="13" t="s">
        <v>514</v>
      </c>
      <c r="L285" s="13" t="s">
        <v>514</v>
      </c>
      <c r="M285" s="13">
        <v>59923</v>
      </c>
      <c r="N285" s="11" t="s">
        <v>62</v>
      </c>
      <c r="P285" s="5">
        <f>COUNTIFS(Rllfrwrd!$B:$B,L285,Rllfrwrd!$C:$C,M285)</f>
        <v>0</v>
      </c>
    </row>
    <row r="286" spans="1:16">
      <c r="A286" s="8" t="s">
        <v>168</v>
      </c>
      <c r="B286" s="9" t="s">
        <v>169</v>
      </c>
      <c r="C286" s="10" t="s">
        <v>510</v>
      </c>
      <c r="D286" s="11" t="s">
        <v>511</v>
      </c>
      <c r="E286" s="11" t="s">
        <v>519</v>
      </c>
      <c r="F286" s="11" t="s">
        <v>180</v>
      </c>
      <c r="G286" s="12">
        <v>118097.08</v>
      </c>
      <c r="H286" s="49"/>
      <c r="J286" s="11" t="s">
        <v>44</v>
      </c>
      <c r="K286" s="13" t="s">
        <v>514</v>
      </c>
      <c r="L286" s="13" t="s">
        <v>514</v>
      </c>
      <c r="M286" s="13">
        <v>59923</v>
      </c>
      <c r="N286" s="11" t="s">
        <v>62</v>
      </c>
      <c r="P286" s="5">
        <f>COUNTIFS(Rllfrwrd!$B:$B,L286,Rllfrwrd!$C:$C,M286)</f>
        <v>0</v>
      </c>
    </row>
    <row r="287" spans="1:16">
      <c r="A287" s="8" t="s">
        <v>168</v>
      </c>
      <c r="B287" s="9" t="s">
        <v>169</v>
      </c>
      <c r="C287" s="10" t="s">
        <v>510</v>
      </c>
      <c r="D287" s="11" t="s">
        <v>511</v>
      </c>
      <c r="E287" s="11" t="s">
        <v>520</v>
      </c>
      <c r="F287" s="11" t="s">
        <v>180</v>
      </c>
      <c r="G287" s="12">
        <v>95793.46</v>
      </c>
      <c r="H287" s="49"/>
      <c r="J287" s="11" t="s">
        <v>44</v>
      </c>
      <c r="K287" s="13" t="s">
        <v>514</v>
      </c>
      <c r="L287" s="13" t="s">
        <v>514</v>
      </c>
      <c r="M287" s="13">
        <v>59923</v>
      </c>
      <c r="N287" s="11" t="s">
        <v>62</v>
      </c>
      <c r="P287" s="5">
        <f>COUNTIFS(Rllfrwrd!$B:$B,L287,Rllfrwrd!$C:$C,M287)</f>
        <v>0</v>
      </c>
    </row>
    <row r="288" spans="1:16">
      <c r="A288" s="8" t="s">
        <v>168</v>
      </c>
      <c r="B288" s="9" t="s">
        <v>169</v>
      </c>
      <c r="C288" s="10" t="s">
        <v>510</v>
      </c>
      <c r="D288" s="11" t="s">
        <v>511</v>
      </c>
      <c r="E288" s="11" t="s">
        <v>521</v>
      </c>
      <c r="F288" s="11" t="s">
        <v>180</v>
      </c>
      <c r="G288" s="12">
        <v>0</v>
      </c>
      <c r="H288" s="49"/>
      <c r="J288" s="11" t="s">
        <v>44</v>
      </c>
      <c r="K288" s="13" t="s">
        <v>514</v>
      </c>
      <c r="L288" s="13" t="s">
        <v>514</v>
      </c>
      <c r="M288" s="13">
        <v>59923</v>
      </c>
      <c r="N288" s="11" t="s">
        <v>62</v>
      </c>
      <c r="P288" s="5">
        <f>COUNTIFS(Rllfrwrd!$B:$B,L288,Rllfrwrd!$C:$C,M288)</f>
        <v>0</v>
      </c>
    </row>
    <row r="289" spans="1:16">
      <c r="A289" s="8" t="s">
        <v>168</v>
      </c>
      <c r="B289" s="9" t="s">
        <v>169</v>
      </c>
      <c r="C289" s="10" t="s">
        <v>510</v>
      </c>
      <c r="D289" s="11" t="s">
        <v>511</v>
      </c>
      <c r="E289" s="11" t="s">
        <v>522</v>
      </c>
      <c r="F289" s="11" t="s">
        <v>180</v>
      </c>
      <c r="G289" s="12">
        <v>0</v>
      </c>
      <c r="H289" s="49"/>
      <c r="J289" s="11" t="s">
        <v>44</v>
      </c>
      <c r="K289" s="13" t="s">
        <v>514</v>
      </c>
      <c r="L289" s="13" t="s">
        <v>514</v>
      </c>
      <c r="M289" s="13">
        <v>59923</v>
      </c>
      <c r="N289" s="11" t="s">
        <v>62</v>
      </c>
      <c r="P289" s="5">
        <f>COUNTIFS(Rllfrwrd!$B:$B,L289,Rllfrwrd!$C:$C,M289)</f>
        <v>0</v>
      </c>
    </row>
    <row r="290" spans="1:16">
      <c r="A290" s="8" t="s">
        <v>168</v>
      </c>
      <c r="B290" s="9" t="s">
        <v>169</v>
      </c>
      <c r="C290" s="10" t="s">
        <v>510</v>
      </c>
      <c r="D290" s="11" t="s">
        <v>511</v>
      </c>
      <c r="E290" s="11" t="s">
        <v>523</v>
      </c>
      <c r="F290" s="11" t="s">
        <v>180</v>
      </c>
      <c r="G290" s="12">
        <v>0</v>
      </c>
      <c r="H290" s="49"/>
      <c r="J290" s="11" t="s">
        <v>44</v>
      </c>
      <c r="K290" s="13" t="s">
        <v>514</v>
      </c>
      <c r="L290" s="13" t="s">
        <v>514</v>
      </c>
      <c r="M290" s="13">
        <v>59923</v>
      </c>
      <c r="N290" s="11" t="s">
        <v>62</v>
      </c>
      <c r="P290" s="5">
        <f>COUNTIFS(Rllfrwrd!$B:$B,L290,Rllfrwrd!$C:$C,M290)</f>
        <v>0</v>
      </c>
    </row>
    <row r="291" spans="1:16">
      <c r="A291" s="8" t="s">
        <v>168</v>
      </c>
      <c r="B291" s="9" t="s">
        <v>169</v>
      </c>
      <c r="C291" s="10" t="s">
        <v>510</v>
      </c>
      <c r="D291" s="11" t="s">
        <v>511</v>
      </c>
      <c r="E291" s="11" t="s">
        <v>524</v>
      </c>
      <c r="F291" s="11" t="s">
        <v>180</v>
      </c>
      <c r="G291" s="12">
        <v>0</v>
      </c>
      <c r="H291" s="49"/>
      <c r="J291" s="11" t="s">
        <v>44</v>
      </c>
      <c r="K291" s="13" t="s">
        <v>514</v>
      </c>
      <c r="L291" s="13" t="s">
        <v>514</v>
      </c>
      <c r="M291" s="13">
        <v>59923</v>
      </c>
      <c r="N291" s="11" t="s">
        <v>62</v>
      </c>
      <c r="P291" s="5">
        <f>COUNTIFS(Rllfrwrd!$B:$B,L291,Rllfrwrd!$C:$C,M291)</f>
        <v>0</v>
      </c>
    </row>
    <row r="292" spans="1:16">
      <c r="A292" s="8" t="s">
        <v>168</v>
      </c>
      <c r="B292" s="9" t="s">
        <v>169</v>
      </c>
      <c r="C292" s="10" t="s">
        <v>510</v>
      </c>
      <c r="D292" s="11" t="s">
        <v>511</v>
      </c>
      <c r="E292" s="11" t="s">
        <v>525</v>
      </c>
      <c r="F292" s="11" t="s">
        <v>180</v>
      </c>
      <c r="G292" s="12">
        <v>676.05000000000007</v>
      </c>
      <c r="H292" s="49"/>
      <c r="J292" s="11" t="s">
        <v>44</v>
      </c>
      <c r="K292" s="13" t="s">
        <v>514</v>
      </c>
      <c r="L292" s="13" t="s">
        <v>514</v>
      </c>
      <c r="M292" s="13">
        <v>59923</v>
      </c>
      <c r="N292" s="11" t="s">
        <v>62</v>
      </c>
      <c r="P292" s="5">
        <f>COUNTIFS(Rllfrwrd!$B:$B,L292,Rllfrwrd!$C:$C,M292)</f>
        <v>0</v>
      </c>
    </row>
    <row r="293" spans="1:16">
      <c r="A293" s="8" t="s">
        <v>168</v>
      </c>
      <c r="B293" s="9" t="s">
        <v>169</v>
      </c>
      <c r="C293" s="10" t="s">
        <v>526</v>
      </c>
      <c r="D293" s="11" t="s">
        <v>527</v>
      </c>
      <c r="E293" s="11" t="s">
        <v>528</v>
      </c>
      <c r="F293" s="11" t="s">
        <v>529</v>
      </c>
      <c r="G293" s="12">
        <v>966.4332692749108</v>
      </c>
      <c r="H293" s="12">
        <v>420.21259351366547</v>
      </c>
      <c r="J293" s="11" t="s">
        <v>20</v>
      </c>
      <c r="K293" s="13">
        <v>31100</v>
      </c>
      <c r="L293" s="13">
        <v>31100</v>
      </c>
      <c r="M293" s="13">
        <v>10100</v>
      </c>
      <c r="N293" s="11" t="s">
        <v>21</v>
      </c>
      <c r="P293" s="5">
        <f>COUNTIFS(Rllfrwrd!$B:$B,L293,Rllfrwrd!$C:$C,M293)</f>
        <v>1</v>
      </c>
    </row>
    <row r="294" spans="1:16">
      <c r="A294" s="8" t="s">
        <v>168</v>
      </c>
      <c r="B294" s="9" t="s">
        <v>169</v>
      </c>
      <c r="C294" s="10" t="s">
        <v>526</v>
      </c>
      <c r="D294" s="11" t="s">
        <v>527</v>
      </c>
      <c r="E294" s="11" t="s">
        <v>530</v>
      </c>
      <c r="F294" s="11" t="s">
        <v>529</v>
      </c>
      <c r="G294" s="12">
        <v>108</v>
      </c>
      <c r="H294" s="12">
        <v>528</v>
      </c>
      <c r="J294" s="11" t="s">
        <v>20</v>
      </c>
      <c r="K294" s="13">
        <v>31100</v>
      </c>
      <c r="L294" s="13">
        <v>31100</v>
      </c>
      <c r="M294" s="13">
        <v>10100</v>
      </c>
      <c r="N294" s="11" t="s">
        <v>21</v>
      </c>
      <c r="P294" s="5">
        <f>COUNTIFS(Rllfrwrd!$B:$B,L294,Rllfrwrd!$C:$C,M294)</f>
        <v>1</v>
      </c>
    </row>
    <row r="295" spans="1:16">
      <c r="A295" s="8" t="s">
        <v>168</v>
      </c>
      <c r="B295" s="9" t="s">
        <v>169</v>
      </c>
      <c r="C295" s="10" t="s">
        <v>526</v>
      </c>
      <c r="D295" s="11" t="s">
        <v>527</v>
      </c>
      <c r="E295" s="11" t="s">
        <v>531</v>
      </c>
      <c r="F295" s="11" t="s">
        <v>532</v>
      </c>
      <c r="G295" s="12">
        <v>6092.9143869959653</v>
      </c>
      <c r="H295" s="12">
        <v>2863.2506532723905</v>
      </c>
      <c r="J295" s="11" t="s">
        <v>20</v>
      </c>
      <c r="K295" s="13">
        <v>31100</v>
      </c>
      <c r="L295" s="13">
        <v>31100</v>
      </c>
      <c r="M295" s="13">
        <v>10500</v>
      </c>
      <c r="N295" s="11" t="s">
        <v>22</v>
      </c>
      <c r="P295" s="5">
        <f>COUNTIFS(Rllfrwrd!$B:$B,L295,Rllfrwrd!$C:$C,M295)</f>
        <v>1</v>
      </c>
    </row>
    <row r="296" spans="1:16">
      <c r="A296" s="8" t="s">
        <v>168</v>
      </c>
      <c r="B296" s="9" t="s">
        <v>169</v>
      </c>
      <c r="C296" s="10" t="s">
        <v>526</v>
      </c>
      <c r="D296" s="11" t="s">
        <v>527</v>
      </c>
      <c r="E296" s="11" t="s">
        <v>533</v>
      </c>
      <c r="F296" s="11" t="s">
        <v>532</v>
      </c>
      <c r="G296" s="12">
        <v>190.90977611999998</v>
      </c>
      <c r="H296" s="12">
        <v>946.65693611999984</v>
      </c>
      <c r="J296" s="11" t="s">
        <v>20</v>
      </c>
      <c r="K296" s="13">
        <v>31100</v>
      </c>
      <c r="L296" s="13">
        <v>31100</v>
      </c>
      <c r="M296" s="13">
        <v>10500</v>
      </c>
      <c r="N296" s="11" t="s">
        <v>22</v>
      </c>
      <c r="P296" s="5">
        <f>COUNTIFS(Rllfrwrd!$B:$B,L296,Rllfrwrd!$C:$C,M296)</f>
        <v>1</v>
      </c>
    </row>
    <row r="297" spans="1:16">
      <c r="A297" s="8" t="s">
        <v>168</v>
      </c>
      <c r="B297" s="9" t="s">
        <v>169</v>
      </c>
      <c r="C297" s="10" t="s">
        <v>526</v>
      </c>
      <c r="D297" s="11" t="s">
        <v>534</v>
      </c>
      <c r="E297" s="11" t="s">
        <v>535</v>
      </c>
      <c r="F297" s="11" t="s">
        <v>532</v>
      </c>
      <c r="G297" s="12">
        <v>0</v>
      </c>
      <c r="H297" s="12">
        <v>0.57999999999999996</v>
      </c>
      <c r="J297" s="11" t="s">
        <v>20</v>
      </c>
      <c r="K297" s="13">
        <v>31200</v>
      </c>
      <c r="L297" s="13">
        <v>31200</v>
      </c>
      <c r="M297" s="13">
        <v>10500</v>
      </c>
      <c r="N297" s="11" t="s">
        <v>22</v>
      </c>
      <c r="P297" s="5">
        <f>COUNTIFS(Rllfrwrd!$B:$B,L297,Rllfrwrd!$C:$C,M297)</f>
        <v>1</v>
      </c>
    </row>
    <row r="298" spans="1:16">
      <c r="A298" s="8" t="s">
        <v>168</v>
      </c>
      <c r="B298" s="9" t="s">
        <v>169</v>
      </c>
      <c r="C298" s="10" t="s">
        <v>526</v>
      </c>
      <c r="D298" s="11" t="s">
        <v>534</v>
      </c>
      <c r="E298" s="11" t="s">
        <v>536</v>
      </c>
      <c r="F298" s="11" t="s">
        <v>532</v>
      </c>
      <c r="G298" s="12">
        <v>359.57914160000001</v>
      </c>
      <c r="H298" s="12">
        <v>2.0399999999999998E-5</v>
      </c>
      <c r="J298" s="11" t="s">
        <v>20</v>
      </c>
      <c r="K298" s="13">
        <v>31200</v>
      </c>
      <c r="L298" s="13">
        <v>31200</v>
      </c>
      <c r="M298" s="13">
        <v>10500</v>
      </c>
      <c r="N298" s="11" t="s">
        <v>22</v>
      </c>
      <c r="P298" s="5">
        <f>COUNTIFS(Rllfrwrd!$B:$B,L298,Rllfrwrd!$C:$C,M298)</f>
        <v>1</v>
      </c>
    </row>
    <row r="299" spans="1:16">
      <c r="A299" s="8" t="s">
        <v>168</v>
      </c>
      <c r="B299" s="9" t="s">
        <v>169</v>
      </c>
      <c r="C299" s="10" t="s">
        <v>526</v>
      </c>
      <c r="D299" s="11" t="s">
        <v>534</v>
      </c>
      <c r="E299" s="11" t="s">
        <v>537</v>
      </c>
      <c r="F299" s="11" t="s">
        <v>529</v>
      </c>
      <c r="G299" s="12">
        <v>1528.4415030916066</v>
      </c>
      <c r="H299" s="12">
        <v>1007.2124320703165</v>
      </c>
      <c r="J299" s="11" t="s">
        <v>20</v>
      </c>
      <c r="K299" s="13">
        <v>31200</v>
      </c>
      <c r="L299" s="13">
        <v>31200</v>
      </c>
      <c r="M299" s="13">
        <v>10100</v>
      </c>
      <c r="N299" s="11" t="s">
        <v>21</v>
      </c>
      <c r="P299" s="5">
        <f>COUNTIFS(Rllfrwrd!$B:$B,L299,Rllfrwrd!$C:$C,M299)</f>
        <v>1</v>
      </c>
    </row>
    <row r="300" spans="1:16">
      <c r="A300" s="8" t="s">
        <v>168</v>
      </c>
      <c r="B300" s="9" t="s">
        <v>169</v>
      </c>
      <c r="C300" s="10" t="s">
        <v>526</v>
      </c>
      <c r="D300" s="11" t="s">
        <v>534</v>
      </c>
      <c r="E300" s="11" t="s">
        <v>538</v>
      </c>
      <c r="F300" s="11" t="s">
        <v>529</v>
      </c>
      <c r="G300" s="12">
        <v>528</v>
      </c>
      <c r="H300" s="12">
        <v>2652</v>
      </c>
      <c r="J300" s="11" t="s">
        <v>20</v>
      </c>
      <c r="K300" s="13">
        <v>31200</v>
      </c>
      <c r="L300" s="13">
        <v>31200</v>
      </c>
      <c r="M300" s="13">
        <v>10100</v>
      </c>
      <c r="N300" s="11" t="s">
        <v>21</v>
      </c>
      <c r="P300" s="5">
        <f>COUNTIFS(Rllfrwrd!$B:$B,L300,Rllfrwrd!$C:$C,M300)</f>
        <v>1</v>
      </c>
    </row>
    <row r="301" spans="1:16">
      <c r="A301" s="8" t="s">
        <v>168</v>
      </c>
      <c r="B301" s="9" t="s">
        <v>169</v>
      </c>
      <c r="C301" s="10" t="s">
        <v>526</v>
      </c>
      <c r="D301" s="11" t="s">
        <v>534</v>
      </c>
      <c r="E301" s="11" t="s">
        <v>539</v>
      </c>
      <c r="F301" s="11" t="s">
        <v>532</v>
      </c>
      <c r="G301" s="12">
        <v>10423.813118664821</v>
      </c>
      <c r="H301" s="12">
        <v>5849.9273303854607</v>
      </c>
      <c r="J301" s="11" t="s">
        <v>20</v>
      </c>
      <c r="K301" s="13">
        <v>31200</v>
      </c>
      <c r="L301" s="13">
        <v>31200</v>
      </c>
      <c r="M301" s="13">
        <v>10500</v>
      </c>
      <c r="N301" s="11" t="s">
        <v>22</v>
      </c>
      <c r="P301" s="5">
        <f>COUNTIFS(Rllfrwrd!$B:$B,L301,Rllfrwrd!$C:$C,M301)</f>
        <v>1</v>
      </c>
    </row>
    <row r="302" spans="1:16">
      <c r="A302" s="8" t="s">
        <v>168</v>
      </c>
      <c r="B302" s="9" t="s">
        <v>169</v>
      </c>
      <c r="C302" s="10" t="s">
        <v>526</v>
      </c>
      <c r="D302" s="11" t="s">
        <v>534</v>
      </c>
      <c r="E302" s="11" t="s">
        <v>540</v>
      </c>
      <c r="F302" s="11" t="s">
        <v>532</v>
      </c>
      <c r="G302" s="12">
        <v>707.81342015999996</v>
      </c>
      <c r="H302" s="12">
        <v>3509.8070783999997</v>
      </c>
      <c r="J302" s="11" t="s">
        <v>20</v>
      </c>
      <c r="K302" s="13">
        <v>31200</v>
      </c>
      <c r="L302" s="13">
        <v>31200</v>
      </c>
      <c r="M302" s="13">
        <v>10500</v>
      </c>
      <c r="N302" s="11" t="s">
        <v>22</v>
      </c>
      <c r="P302" s="5">
        <f>COUNTIFS(Rllfrwrd!$B:$B,L302,Rllfrwrd!$C:$C,M302)</f>
        <v>1</v>
      </c>
    </row>
    <row r="303" spans="1:16">
      <c r="A303" s="8" t="s">
        <v>168</v>
      </c>
      <c r="B303" s="9" t="s">
        <v>169</v>
      </c>
      <c r="C303" s="10" t="s">
        <v>526</v>
      </c>
      <c r="D303" s="11" t="s">
        <v>541</v>
      </c>
      <c r="E303" s="11" t="s">
        <v>542</v>
      </c>
      <c r="F303" s="11" t="s">
        <v>529</v>
      </c>
      <c r="G303" s="12">
        <v>1081.9155452358232</v>
      </c>
      <c r="H303" s="12">
        <v>712.96074164922993</v>
      </c>
      <c r="J303" s="11" t="s">
        <v>20</v>
      </c>
      <c r="K303" s="13">
        <v>31400</v>
      </c>
      <c r="L303" s="13">
        <v>31400</v>
      </c>
      <c r="M303" s="13">
        <v>10100</v>
      </c>
      <c r="N303" s="11" t="s">
        <v>21</v>
      </c>
      <c r="P303" s="5">
        <f>COUNTIFS(Rllfrwrd!$B:$B,L303,Rllfrwrd!$C:$C,M303)</f>
        <v>1</v>
      </c>
    </row>
    <row r="304" spans="1:16">
      <c r="A304" s="8" t="s">
        <v>168</v>
      </c>
      <c r="B304" s="9" t="s">
        <v>169</v>
      </c>
      <c r="C304" s="10" t="s">
        <v>526</v>
      </c>
      <c r="D304" s="11" t="s">
        <v>541</v>
      </c>
      <c r="E304" s="11" t="s">
        <v>543</v>
      </c>
      <c r="F304" s="11" t="s">
        <v>529</v>
      </c>
      <c r="G304" s="12">
        <v>372</v>
      </c>
      <c r="H304" s="12">
        <v>1872</v>
      </c>
      <c r="J304" s="11" t="s">
        <v>20</v>
      </c>
      <c r="K304" s="13">
        <v>31400</v>
      </c>
      <c r="L304" s="13">
        <v>31400</v>
      </c>
      <c r="M304" s="13">
        <v>10100</v>
      </c>
      <c r="N304" s="11" t="s">
        <v>21</v>
      </c>
      <c r="P304" s="5">
        <f>COUNTIFS(Rllfrwrd!$B:$B,L304,Rllfrwrd!$C:$C,M304)</f>
        <v>1</v>
      </c>
    </row>
    <row r="305" spans="1:16">
      <c r="A305" s="8" t="s">
        <v>168</v>
      </c>
      <c r="B305" s="9" t="s">
        <v>169</v>
      </c>
      <c r="C305" s="10" t="s">
        <v>526</v>
      </c>
      <c r="D305" s="11" t="s">
        <v>541</v>
      </c>
      <c r="E305" s="11" t="s">
        <v>544</v>
      </c>
      <c r="F305" s="11" t="s">
        <v>532</v>
      </c>
      <c r="G305" s="12">
        <v>1833.2552398520365</v>
      </c>
      <c r="H305" s="12">
        <v>1073.1562547228989</v>
      </c>
      <c r="J305" s="11" t="s">
        <v>20</v>
      </c>
      <c r="K305" s="13">
        <v>31400</v>
      </c>
      <c r="L305" s="13">
        <v>31400</v>
      </c>
      <c r="M305" s="13">
        <v>10500</v>
      </c>
      <c r="N305" s="11" t="s">
        <v>22</v>
      </c>
      <c r="P305" s="5">
        <f>COUNTIFS(Rllfrwrd!$B:$B,L305,Rllfrwrd!$C:$C,M305)</f>
        <v>1</v>
      </c>
    </row>
    <row r="306" spans="1:16">
      <c r="A306" s="8" t="s">
        <v>168</v>
      </c>
      <c r="B306" s="9" t="s">
        <v>169</v>
      </c>
      <c r="C306" s="10" t="s">
        <v>526</v>
      </c>
      <c r="D306" s="11" t="s">
        <v>541</v>
      </c>
      <c r="E306" s="11" t="s">
        <v>545</v>
      </c>
      <c r="F306" s="11" t="s">
        <v>532</v>
      </c>
      <c r="G306" s="12">
        <v>142.24094004</v>
      </c>
      <c r="H306" s="12">
        <v>705.32465747999993</v>
      </c>
      <c r="J306" s="11" t="s">
        <v>20</v>
      </c>
      <c r="K306" s="13">
        <v>31400</v>
      </c>
      <c r="L306" s="13">
        <v>31400</v>
      </c>
      <c r="M306" s="13">
        <v>10500</v>
      </c>
      <c r="N306" s="11" t="s">
        <v>22</v>
      </c>
      <c r="P306" s="5">
        <f>COUNTIFS(Rllfrwrd!$B:$B,L306,Rllfrwrd!$C:$C,M306)</f>
        <v>1</v>
      </c>
    </row>
    <row r="307" spans="1:16">
      <c r="A307" s="8" t="s">
        <v>168</v>
      </c>
      <c r="B307" s="9" t="s">
        <v>169</v>
      </c>
      <c r="C307" s="10" t="s">
        <v>526</v>
      </c>
      <c r="D307" s="11" t="s">
        <v>546</v>
      </c>
      <c r="E307" s="11" t="s">
        <v>547</v>
      </c>
      <c r="F307" s="11" t="s">
        <v>529</v>
      </c>
      <c r="G307" s="12">
        <v>263.66882162050592</v>
      </c>
      <c r="H307" s="12">
        <v>173.75248875951735</v>
      </c>
      <c r="J307" s="11" t="s">
        <v>20</v>
      </c>
      <c r="K307" s="13">
        <v>31500</v>
      </c>
      <c r="L307" s="13">
        <v>31500</v>
      </c>
      <c r="M307" s="13">
        <v>10100</v>
      </c>
      <c r="N307" s="11" t="s">
        <v>21</v>
      </c>
      <c r="P307" s="5">
        <f>COUNTIFS(Rllfrwrd!$B:$B,L307,Rllfrwrd!$C:$C,M307)</f>
        <v>1</v>
      </c>
    </row>
    <row r="308" spans="1:16">
      <c r="A308" s="8" t="s">
        <v>168</v>
      </c>
      <c r="B308" s="9" t="s">
        <v>169</v>
      </c>
      <c r="C308" s="10" t="s">
        <v>526</v>
      </c>
      <c r="D308" s="11" t="s">
        <v>546</v>
      </c>
      <c r="E308" s="11" t="s">
        <v>548</v>
      </c>
      <c r="F308" s="11" t="s">
        <v>529</v>
      </c>
      <c r="G308" s="12">
        <v>96</v>
      </c>
      <c r="H308" s="12">
        <v>456</v>
      </c>
      <c r="J308" s="11" t="s">
        <v>20</v>
      </c>
      <c r="K308" s="13">
        <v>31500</v>
      </c>
      <c r="L308" s="13">
        <v>31500</v>
      </c>
      <c r="M308" s="13">
        <v>10100</v>
      </c>
      <c r="N308" s="11" t="s">
        <v>21</v>
      </c>
      <c r="P308" s="5">
        <f>COUNTIFS(Rllfrwrd!$B:$B,L308,Rllfrwrd!$C:$C,M308)</f>
        <v>1</v>
      </c>
    </row>
    <row r="309" spans="1:16">
      <c r="A309" s="8" t="s">
        <v>168</v>
      </c>
      <c r="B309" s="9" t="s">
        <v>169</v>
      </c>
      <c r="C309" s="10" t="s">
        <v>526</v>
      </c>
      <c r="D309" s="11" t="s">
        <v>546</v>
      </c>
      <c r="E309" s="11" t="s">
        <v>549</v>
      </c>
      <c r="F309" s="11" t="s">
        <v>532</v>
      </c>
      <c r="G309" s="12">
        <v>987.59846905672271</v>
      </c>
      <c r="H309" s="12">
        <v>578.12324829821455</v>
      </c>
      <c r="J309" s="11" t="s">
        <v>20</v>
      </c>
      <c r="K309" s="13">
        <v>31500</v>
      </c>
      <c r="L309" s="13">
        <v>31500</v>
      </c>
      <c r="M309" s="13">
        <v>10500</v>
      </c>
      <c r="N309" s="11" t="s">
        <v>22</v>
      </c>
      <c r="P309" s="5">
        <f>COUNTIFS(Rllfrwrd!$B:$B,L309,Rllfrwrd!$C:$C,M309)</f>
        <v>1</v>
      </c>
    </row>
    <row r="310" spans="1:16">
      <c r="A310" s="8" t="s">
        <v>168</v>
      </c>
      <c r="B310" s="9" t="s">
        <v>169</v>
      </c>
      <c r="C310" s="10" t="s">
        <v>526</v>
      </c>
      <c r="D310" s="11" t="s">
        <v>546</v>
      </c>
      <c r="E310" s="11" t="s">
        <v>550</v>
      </c>
      <c r="F310" s="11" t="s">
        <v>532</v>
      </c>
      <c r="G310" s="12">
        <v>76.627046543999995</v>
      </c>
      <c r="H310" s="12">
        <v>379.96757724000003</v>
      </c>
      <c r="J310" s="11" t="s">
        <v>20</v>
      </c>
      <c r="K310" s="13">
        <v>31500</v>
      </c>
      <c r="L310" s="13">
        <v>31500</v>
      </c>
      <c r="M310" s="13">
        <v>10500</v>
      </c>
      <c r="N310" s="11" t="s">
        <v>22</v>
      </c>
      <c r="P310" s="5">
        <f>COUNTIFS(Rllfrwrd!$B:$B,L310,Rllfrwrd!$C:$C,M310)</f>
        <v>1</v>
      </c>
    </row>
    <row r="311" spans="1:16">
      <c r="A311" s="8" t="s">
        <v>168</v>
      </c>
      <c r="B311" s="9" t="s">
        <v>169</v>
      </c>
      <c r="C311" s="10" t="s">
        <v>526</v>
      </c>
      <c r="D311" s="11" t="s">
        <v>551</v>
      </c>
      <c r="E311" s="11" t="s">
        <v>552</v>
      </c>
      <c r="F311" s="11" t="s">
        <v>529</v>
      </c>
      <c r="G311" s="12">
        <v>67.435062493016972</v>
      </c>
      <c r="H311" s="12">
        <v>44.438359703671651</v>
      </c>
      <c r="J311" s="11" t="s">
        <v>20</v>
      </c>
      <c r="K311" s="13">
        <v>31610.000000000004</v>
      </c>
      <c r="L311" s="13">
        <v>31600</v>
      </c>
      <c r="M311" s="13">
        <v>10100</v>
      </c>
      <c r="N311" s="11" t="s">
        <v>21</v>
      </c>
      <c r="P311" s="5">
        <f>COUNTIFS(Rllfrwrd!$B:$B,L311,Rllfrwrd!$C:$C,M311)</f>
        <v>1</v>
      </c>
    </row>
    <row r="312" spans="1:16">
      <c r="A312" s="8" t="s">
        <v>168</v>
      </c>
      <c r="B312" s="9" t="s">
        <v>169</v>
      </c>
      <c r="C312" s="10" t="s">
        <v>526</v>
      </c>
      <c r="D312" s="11" t="s">
        <v>551</v>
      </c>
      <c r="E312" s="11" t="s">
        <v>553</v>
      </c>
      <c r="F312" s="11" t="s">
        <v>529</v>
      </c>
      <c r="G312" s="12">
        <v>24</v>
      </c>
      <c r="H312" s="12">
        <v>120</v>
      </c>
      <c r="J312" s="11" t="s">
        <v>20</v>
      </c>
      <c r="K312" s="13">
        <v>31610.000000000004</v>
      </c>
      <c r="L312" s="13">
        <v>31600</v>
      </c>
      <c r="M312" s="13">
        <v>10100</v>
      </c>
      <c r="N312" s="11" t="s">
        <v>21</v>
      </c>
      <c r="P312" s="5">
        <f>COUNTIFS(Rllfrwrd!$B:$B,L312,Rllfrwrd!$C:$C,M312)</f>
        <v>1</v>
      </c>
    </row>
    <row r="313" spans="1:16">
      <c r="A313" s="8" t="s">
        <v>168</v>
      </c>
      <c r="B313" s="9" t="s">
        <v>169</v>
      </c>
      <c r="C313" s="10" t="s">
        <v>526</v>
      </c>
      <c r="D313" s="11" t="s">
        <v>551</v>
      </c>
      <c r="E313" s="11" t="s">
        <v>554</v>
      </c>
      <c r="F313" s="11" t="s">
        <v>532</v>
      </c>
      <c r="G313" s="12">
        <v>214.15508543044683</v>
      </c>
      <c r="H313" s="12">
        <v>125.36272332103083</v>
      </c>
      <c r="J313" s="11" t="s">
        <v>20</v>
      </c>
      <c r="K313" s="13">
        <v>31610.000000000004</v>
      </c>
      <c r="L313" s="13">
        <v>31600</v>
      </c>
      <c r="M313" s="13">
        <v>10500</v>
      </c>
      <c r="N313" s="11" t="s">
        <v>22</v>
      </c>
      <c r="P313" s="5">
        <f>COUNTIFS(Rllfrwrd!$B:$B,L313,Rllfrwrd!$C:$C,M313)</f>
        <v>1</v>
      </c>
    </row>
    <row r="314" spans="1:16">
      <c r="A314" s="8" t="s">
        <v>168</v>
      </c>
      <c r="B314" s="9" t="s">
        <v>169</v>
      </c>
      <c r="C314" s="10" t="s">
        <v>526</v>
      </c>
      <c r="D314" s="11" t="s">
        <v>551</v>
      </c>
      <c r="E314" s="11" t="s">
        <v>555</v>
      </c>
      <c r="F314" s="11" t="s">
        <v>532</v>
      </c>
      <c r="G314" s="12">
        <v>16.616137236000004</v>
      </c>
      <c r="H314" s="12">
        <v>82.393798200000006</v>
      </c>
      <c r="J314" s="11" t="s">
        <v>20</v>
      </c>
      <c r="K314" s="13">
        <v>31610.000000000004</v>
      </c>
      <c r="L314" s="13">
        <v>31600</v>
      </c>
      <c r="M314" s="13">
        <v>10500</v>
      </c>
      <c r="N314" s="11" t="s">
        <v>22</v>
      </c>
      <c r="P314" s="5">
        <f>COUNTIFS(Rllfrwrd!$B:$B,L314,Rllfrwrd!$C:$C,M314)</f>
        <v>1</v>
      </c>
    </row>
    <row r="315" spans="1:16">
      <c r="A315" s="8" t="s">
        <v>168</v>
      </c>
      <c r="B315" s="9" t="s">
        <v>169</v>
      </c>
      <c r="C315" s="10" t="s">
        <v>556</v>
      </c>
      <c r="D315" s="11" t="s">
        <v>557</v>
      </c>
      <c r="E315" s="11" t="s">
        <v>558</v>
      </c>
      <c r="F315" s="11" t="s">
        <v>180</v>
      </c>
      <c r="G315" s="12">
        <v>2396.971415</v>
      </c>
      <c r="H315" s="12">
        <v>0</v>
      </c>
      <c r="J315" s="11" t="s">
        <v>66</v>
      </c>
      <c r="K315" s="13">
        <v>35010</v>
      </c>
      <c r="L315" s="13">
        <v>35001</v>
      </c>
      <c r="M315" s="13" t="s">
        <v>64</v>
      </c>
      <c r="N315" s="11" t="s">
        <v>174</v>
      </c>
      <c r="P315" s="5">
        <f>COUNTIFS(Rllfrwrd!$B:$B,L315,Rllfrwrd!$C:$C,M315)</f>
        <v>1</v>
      </c>
    </row>
    <row r="316" spans="1:16">
      <c r="A316" s="8" t="s">
        <v>168</v>
      </c>
      <c r="B316" s="9" t="s">
        <v>169</v>
      </c>
      <c r="C316" s="10" t="s">
        <v>556</v>
      </c>
      <c r="D316" s="11" t="s">
        <v>557</v>
      </c>
      <c r="E316" s="11" t="s">
        <v>559</v>
      </c>
      <c r="F316" s="11" t="s">
        <v>180</v>
      </c>
      <c r="G316" s="12">
        <v>32.624397299999998</v>
      </c>
      <c r="H316" s="12">
        <v>442.72146600000002</v>
      </c>
      <c r="J316" s="11" t="s">
        <v>66</v>
      </c>
      <c r="K316" s="13">
        <v>35010</v>
      </c>
      <c r="L316" s="13">
        <v>35001</v>
      </c>
      <c r="M316" s="13" t="s">
        <v>64</v>
      </c>
      <c r="N316" s="11" t="s">
        <v>174</v>
      </c>
      <c r="P316" s="5">
        <f>COUNTIFS(Rllfrwrd!$B:$B,L316,Rllfrwrd!$C:$C,M316)</f>
        <v>1</v>
      </c>
    </row>
    <row r="317" spans="1:16">
      <c r="A317" s="8" t="s">
        <v>168</v>
      </c>
      <c r="B317" s="9" t="s">
        <v>169</v>
      </c>
      <c r="C317" s="10" t="s">
        <v>556</v>
      </c>
      <c r="D317" s="11" t="s">
        <v>557</v>
      </c>
      <c r="E317" s="11" t="s">
        <v>560</v>
      </c>
      <c r="F317" s="11" t="s">
        <v>180</v>
      </c>
      <c r="G317" s="12">
        <v>247.79516629999995</v>
      </c>
      <c r="H317" s="12">
        <v>473.25274959999996</v>
      </c>
      <c r="J317" s="11" t="s">
        <v>66</v>
      </c>
      <c r="K317" s="13">
        <v>35010</v>
      </c>
      <c r="L317" s="13">
        <v>35001</v>
      </c>
      <c r="M317" s="13" t="s">
        <v>64</v>
      </c>
      <c r="N317" s="11" t="s">
        <v>174</v>
      </c>
      <c r="P317" s="5">
        <f>COUNTIFS(Rllfrwrd!$B:$B,L317,Rllfrwrd!$C:$C,M317)</f>
        <v>1</v>
      </c>
    </row>
    <row r="318" spans="1:16">
      <c r="A318" s="8" t="s">
        <v>168</v>
      </c>
      <c r="B318" s="9" t="s">
        <v>169</v>
      </c>
      <c r="C318" s="10" t="s">
        <v>556</v>
      </c>
      <c r="D318" s="11" t="s">
        <v>557</v>
      </c>
      <c r="E318" s="11" t="s">
        <v>561</v>
      </c>
      <c r="F318" s="11" t="s">
        <v>180</v>
      </c>
      <c r="G318" s="12">
        <v>727.17353529999991</v>
      </c>
      <c r="H318" s="12">
        <v>882.42615999999987</v>
      </c>
      <c r="J318" s="11" t="s">
        <v>66</v>
      </c>
      <c r="K318" s="13">
        <v>35010</v>
      </c>
      <c r="L318" s="13">
        <v>35001</v>
      </c>
      <c r="M318" s="13" t="s">
        <v>64</v>
      </c>
      <c r="N318" s="11" t="s">
        <v>174</v>
      </c>
      <c r="P318" s="5">
        <f>COUNTIFS(Rllfrwrd!$B:$B,L318,Rllfrwrd!$C:$C,M318)</f>
        <v>1</v>
      </c>
    </row>
    <row r="319" spans="1:16">
      <c r="A319" s="8" t="s">
        <v>168</v>
      </c>
      <c r="B319" s="9" t="s">
        <v>169</v>
      </c>
      <c r="C319" s="10" t="s">
        <v>556</v>
      </c>
      <c r="D319" s="11" t="s">
        <v>557</v>
      </c>
      <c r="E319" s="11" t="s">
        <v>562</v>
      </c>
      <c r="F319" s="11" t="s">
        <v>180</v>
      </c>
      <c r="G319" s="12">
        <v>319.23973999999993</v>
      </c>
      <c r="H319" s="12">
        <v>13446.205219900001</v>
      </c>
      <c r="J319" s="11" t="s">
        <v>66</v>
      </c>
      <c r="K319" s="13">
        <v>35010</v>
      </c>
      <c r="L319" s="13">
        <v>35001</v>
      </c>
      <c r="M319" s="13" t="s">
        <v>64</v>
      </c>
      <c r="N319" s="11" t="s">
        <v>174</v>
      </c>
      <c r="P319" s="5">
        <f>COUNTIFS(Rllfrwrd!$B:$B,L319,Rllfrwrd!$C:$C,M319)</f>
        <v>1</v>
      </c>
    </row>
    <row r="320" spans="1:16">
      <c r="A320" s="8" t="s">
        <v>168</v>
      </c>
      <c r="B320" s="9" t="s">
        <v>169</v>
      </c>
      <c r="C320" s="10" t="s">
        <v>556</v>
      </c>
      <c r="D320" s="11" t="s">
        <v>563</v>
      </c>
      <c r="E320" s="11" t="s">
        <v>564</v>
      </c>
      <c r="F320" s="11" t="s">
        <v>180</v>
      </c>
      <c r="G320" s="12">
        <v>10277.200631299998</v>
      </c>
      <c r="H320" s="12">
        <v>0</v>
      </c>
      <c r="J320" s="11" t="s">
        <v>66</v>
      </c>
      <c r="K320" s="13">
        <v>35310</v>
      </c>
      <c r="L320" s="13">
        <v>35300</v>
      </c>
      <c r="M320" s="13" t="s">
        <v>64</v>
      </c>
      <c r="N320" s="11" t="s">
        <v>174</v>
      </c>
      <c r="P320" s="5">
        <f>COUNTIFS(Rllfrwrd!$B:$B,L320,Rllfrwrd!$C:$C,M320)</f>
        <v>1</v>
      </c>
    </row>
    <row r="321" spans="1:16">
      <c r="A321" s="8" t="s">
        <v>168</v>
      </c>
      <c r="B321" s="9" t="s">
        <v>169</v>
      </c>
      <c r="C321" s="10" t="s">
        <v>556</v>
      </c>
      <c r="D321" s="11" t="s">
        <v>563</v>
      </c>
      <c r="E321" s="11" t="s">
        <v>565</v>
      </c>
      <c r="F321" s="11" t="s">
        <v>180</v>
      </c>
      <c r="G321" s="12">
        <v>26416.260227499999</v>
      </c>
      <c r="H321" s="12">
        <v>0</v>
      </c>
      <c r="J321" s="11" t="s">
        <v>66</v>
      </c>
      <c r="K321" s="13">
        <v>35310</v>
      </c>
      <c r="L321" s="13">
        <v>35300</v>
      </c>
      <c r="M321" s="13" t="s">
        <v>64</v>
      </c>
      <c r="N321" s="11" t="s">
        <v>174</v>
      </c>
      <c r="P321" s="5">
        <f>COUNTIFS(Rllfrwrd!$B:$B,L321,Rllfrwrd!$C:$C,M321)</f>
        <v>1</v>
      </c>
    </row>
    <row r="322" spans="1:16">
      <c r="A322" s="8" t="s">
        <v>168</v>
      </c>
      <c r="B322" s="9" t="s">
        <v>169</v>
      </c>
      <c r="C322" s="10" t="s">
        <v>556</v>
      </c>
      <c r="D322" s="11" t="s">
        <v>563</v>
      </c>
      <c r="E322" s="11" t="s">
        <v>566</v>
      </c>
      <c r="F322" s="11" t="s">
        <v>180</v>
      </c>
      <c r="G322" s="12">
        <v>612.14024101729296</v>
      </c>
      <c r="H322" s="12">
        <v>613.33933841055773</v>
      </c>
      <c r="J322" s="11" t="s">
        <v>66</v>
      </c>
      <c r="K322" s="13">
        <v>35310</v>
      </c>
      <c r="L322" s="13">
        <v>35300</v>
      </c>
      <c r="M322" s="13" t="s">
        <v>64</v>
      </c>
      <c r="N322" s="11" t="s">
        <v>174</v>
      </c>
      <c r="P322" s="5">
        <f>COUNTIFS(Rllfrwrd!$B:$B,L322,Rllfrwrd!$C:$C,M322)</f>
        <v>1</v>
      </c>
    </row>
    <row r="323" spans="1:16">
      <c r="A323" s="8" t="s">
        <v>168</v>
      </c>
      <c r="B323" s="9" t="s">
        <v>169</v>
      </c>
      <c r="C323" s="10" t="s">
        <v>556</v>
      </c>
      <c r="D323" s="11" t="s">
        <v>563</v>
      </c>
      <c r="E323" s="11" t="s">
        <v>567</v>
      </c>
      <c r="F323" s="11" t="s">
        <v>180</v>
      </c>
      <c r="G323" s="12">
        <v>61188.12014159</v>
      </c>
      <c r="H323" s="12">
        <v>23891.450428673001</v>
      </c>
      <c r="J323" s="11" t="s">
        <v>66</v>
      </c>
      <c r="K323" s="13">
        <v>35310</v>
      </c>
      <c r="L323" s="13">
        <v>35300</v>
      </c>
      <c r="M323" s="13" t="s">
        <v>64</v>
      </c>
      <c r="N323" s="11" t="s">
        <v>174</v>
      </c>
      <c r="P323" s="5">
        <f>COUNTIFS(Rllfrwrd!$B:$B,L323,Rllfrwrd!$C:$C,M323)</f>
        <v>1</v>
      </c>
    </row>
    <row r="324" spans="1:16">
      <c r="A324" s="8" t="s">
        <v>168</v>
      </c>
      <c r="B324" s="9" t="s">
        <v>169</v>
      </c>
      <c r="C324" s="10" t="s">
        <v>556</v>
      </c>
      <c r="D324" s="11" t="s">
        <v>563</v>
      </c>
      <c r="E324" s="11" t="s">
        <v>568</v>
      </c>
      <c r="F324" s="11" t="s">
        <v>180</v>
      </c>
      <c r="G324" s="12">
        <v>6585.0842000000002</v>
      </c>
      <c r="H324" s="12">
        <v>6.95289</v>
      </c>
      <c r="J324" s="11" t="s">
        <v>66</v>
      </c>
      <c r="K324" s="13">
        <v>35310</v>
      </c>
      <c r="L324" s="13">
        <v>35300</v>
      </c>
      <c r="M324" s="13" t="s">
        <v>64</v>
      </c>
      <c r="N324" s="11" t="s">
        <v>174</v>
      </c>
      <c r="P324" s="5">
        <f>COUNTIFS(Rllfrwrd!$B:$B,L324,Rllfrwrd!$C:$C,M324)</f>
        <v>1</v>
      </c>
    </row>
    <row r="325" spans="1:16">
      <c r="A325" s="8" t="s">
        <v>168</v>
      </c>
      <c r="B325" s="9" t="s">
        <v>169</v>
      </c>
      <c r="C325" s="10" t="s">
        <v>556</v>
      </c>
      <c r="D325" s="11" t="s">
        <v>563</v>
      </c>
      <c r="E325" s="11" t="s">
        <v>569</v>
      </c>
      <c r="F325" s="11" t="s">
        <v>180</v>
      </c>
      <c r="G325" s="12">
        <v>121909.35471180876</v>
      </c>
      <c r="H325" s="12">
        <v>0</v>
      </c>
      <c r="J325" s="11" t="s">
        <v>66</v>
      </c>
      <c r="K325" s="13">
        <v>35310</v>
      </c>
      <c r="L325" s="13">
        <v>35300</v>
      </c>
      <c r="M325" s="13" t="s">
        <v>64</v>
      </c>
      <c r="N325" s="11" t="s">
        <v>174</v>
      </c>
      <c r="P325" s="5">
        <f>COUNTIFS(Rllfrwrd!$B:$B,L325,Rllfrwrd!$C:$C,M325)</f>
        <v>1</v>
      </c>
    </row>
    <row r="326" spans="1:16">
      <c r="A326" s="8" t="s">
        <v>168</v>
      </c>
      <c r="B326" s="9" t="s">
        <v>169</v>
      </c>
      <c r="C326" s="10" t="s">
        <v>556</v>
      </c>
      <c r="D326" s="11" t="s">
        <v>563</v>
      </c>
      <c r="E326" s="11" t="s">
        <v>570</v>
      </c>
      <c r="F326" s="11" t="s">
        <v>180</v>
      </c>
      <c r="G326" s="12">
        <v>39034.763846599999</v>
      </c>
      <c r="H326" s="12">
        <v>39669.632649599997</v>
      </c>
      <c r="J326" s="11" t="s">
        <v>66</v>
      </c>
      <c r="K326" s="13">
        <v>35310</v>
      </c>
      <c r="L326" s="13">
        <v>35300</v>
      </c>
      <c r="M326" s="13" t="s">
        <v>64</v>
      </c>
      <c r="N326" s="11" t="s">
        <v>174</v>
      </c>
      <c r="P326" s="5">
        <f>COUNTIFS(Rllfrwrd!$B:$B,L326,Rllfrwrd!$C:$C,M326)</f>
        <v>1</v>
      </c>
    </row>
    <row r="327" spans="1:16">
      <c r="A327" s="8" t="s">
        <v>168</v>
      </c>
      <c r="B327" s="9" t="s">
        <v>169</v>
      </c>
      <c r="C327" s="10" t="s">
        <v>556</v>
      </c>
      <c r="D327" s="11" t="s">
        <v>563</v>
      </c>
      <c r="E327" s="11" t="s">
        <v>571</v>
      </c>
      <c r="F327" s="11" t="s">
        <v>180</v>
      </c>
      <c r="G327" s="12">
        <v>5314.6999999999989</v>
      </c>
      <c r="H327" s="12">
        <v>6046</v>
      </c>
      <c r="J327" s="11" t="s">
        <v>66</v>
      </c>
      <c r="K327" s="13">
        <v>35310</v>
      </c>
      <c r="L327" s="13">
        <v>35300</v>
      </c>
      <c r="M327" s="13" t="s">
        <v>64</v>
      </c>
      <c r="N327" s="11" t="s">
        <v>174</v>
      </c>
      <c r="P327" s="5">
        <f>COUNTIFS(Rllfrwrd!$B:$B,L327,Rllfrwrd!$C:$C,M327)</f>
        <v>1</v>
      </c>
    </row>
    <row r="328" spans="1:16">
      <c r="A328" s="8" t="s">
        <v>168</v>
      </c>
      <c r="B328" s="9" t="s">
        <v>169</v>
      </c>
      <c r="C328" s="10" t="s">
        <v>556</v>
      </c>
      <c r="D328" s="11" t="s">
        <v>563</v>
      </c>
      <c r="E328" s="11" t="s">
        <v>572</v>
      </c>
      <c r="F328" s="11" t="s">
        <v>180</v>
      </c>
      <c r="G328" s="12">
        <v>9999.9999999999964</v>
      </c>
      <c r="H328" s="12">
        <v>20000.000000399992</v>
      </c>
      <c r="J328" s="11" t="s">
        <v>66</v>
      </c>
      <c r="K328" s="13">
        <v>35310</v>
      </c>
      <c r="L328" s="13">
        <v>35300</v>
      </c>
      <c r="M328" s="13" t="s">
        <v>64</v>
      </c>
      <c r="N328" s="11" t="s">
        <v>174</v>
      </c>
      <c r="P328" s="5">
        <f>COUNTIFS(Rllfrwrd!$B:$B,L328,Rllfrwrd!$C:$C,M328)</f>
        <v>1</v>
      </c>
    </row>
    <row r="329" spans="1:16">
      <c r="A329" s="8" t="s">
        <v>168</v>
      </c>
      <c r="B329" s="9" t="s">
        <v>169</v>
      </c>
      <c r="C329" s="10" t="s">
        <v>556</v>
      </c>
      <c r="D329" s="11" t="s">
        <v>563</v>
      </c>
      <c r="E329" s="11" t="s">
        <v>573</v>
      </c>
      <c r="F329" s="11" t="s">
        <v>180</v>
      </c>
      <c r="G329" s="12">
        <v>0</v>
      </c>
      <c r="H329" s="12">
        <v>13581.114700300001</v>
      </c>
      <c r="J329" s="11" t="s">
        <v>66</v>
      </c>
      <c r="K329" s="13">
        <v>35310</v>
      </c>
      <c r="L329" s="13">
        <v>35300</v>
      </c>
      <c r="M329" s="13" t="s">
        <v>64</v>
      </c>
      <c r="N329" s="11" t="s">
        <v>174</v>
      </c>
      <c r="P329" s="5">
        <f>COUNTIFS(Rllfrwrd!$B:$B,L329,Rllfrwrd!$C:$C,M329)</f>
        <v>1</v>
      </c>
    </row>
    <row r="330" spans="1:16">
      <c r="A330" s="8" t="s">
        <v>168</v>
      </c>
      <c r="B330" s="9" t="s">
        <v>169</v>
      </c>
      <c r="C330" s="10" t="s">
        <v>556</v>
      </c>
      <c r="D330" s="11" t="s">
        <v>563</v>
      </c>
      <c r="E330" s="11" t="s">
        <v>574</v>
      </c>
      <c r="F330" s="11" t="s">
        <v>180</v>
      </c>
      <c r="G330" s="12">
        <v>14605.915865499999</v>
      </c>
      <c r="H330" s="12">
        <v>18770.3046196</v>
      </c>
      <c r="J330" s="11" t="s">
        <v>66</v>
      </c>
      <c r="K330" s="13">
        <v>35310</v>
      </c>
      <c r="L330" s="13">
        <v>35300</v>
      </c>
      <c r="M330" s="13" t="s">
        <v>64</v>
      </c>
      <c r="N330" s="11" t="s">
        <v>174</v>
      </c>
      <c r="P330" s="5">
        <f>COUNTIFS(Rllfrwrd!$B:$B,L330,Rllfrwrd!$C:$C,M330)</f>
        <v>1</v>
      </c>
    </row>
    <row r="331" spans="1:16">
      <c r="A331" s="8" t="s">
        <v>168</v>
      </c>
      <c r="B331" s="9" t="s">
        <v>169</v>
      </c>
      <c r="C331" s="10" t="s">
        <v>556</v>
      </c>
      <c r="D331" s="11" t="s">
        <v>575</v>
      </c>
      <c r="E331" s="11" t="s">
        <v>576</v>
      </c>
      <c r="F331" s="11" t="s">
        <v>180</v>
      </c>
      <c r="G331" s="12">
        <v>0</v>
      </c>
      <c r="H331" s="12">
        <v>4001.9113395999998</v>
      </c>
      <c r="J331" s="11" t="s">
        <v>66</v>
      </c>
      <c r="K331" s="13">
        <v>35320</v>
      </c>
      <c r="L331" s="13">
        <v>35391</v>
      </c>
      <c r="M331" s="13" t="s">
        <v>64</v>
      </c>
      <c r="N331" s="11" t="s">
        <v>174</v>
      </c>
      <c r="P331" s="5">
        <f>COUNTIFS(Rllfrwrd!$B:$B,L331,Rllfrwrd!$C:$C,M331)</f>
        <v>1</v>
      </c>
    </row>
    <row r="332" spans="1:16">
      <c r="A332" s="8" t="s">
        <v>168</v>
      </c>
      <c r="B332" s="9" t="s">
        <v>169</v>
      </c>
      <c r="C332" s="10" t="s">
        <v>556</v>
      </c>
      <c r="D332" s="11" t="s">
        <v>575</v>
      </c>
      <c r="E332" s="11" t="s">
        <v>577</v>
      </c>
      <c r="F332" s="11" t="s">
        <v>180</v>
      </c>
      <c r="G332" s="12">
        <v>0.45</v>
      </c>
      <c r="H332" s="12">
        <v>0</v>
      </c>
      <c r="J332" s="11" t="s">
        <v>66</v>
      </c>
      <c r="K332" s="13">
        <v>35320</v>
      </c>
      <c r="L332" s="13">
        <v>35391</v>
      </c>
      <c r="M332" s="13" t="s">
        <v>64</v>
      </c>
      <c r="N332" s="11" t="s">
        <v>174</v>
      </c>
      <c r="P332" s="5">
        <f>COUNTIFS(Rllfrwrd!$B:$B,L332,Rllfrwrd!$C:$C,M332)</f>
        <v>1</v>
      </c>
    </row>
    <row r="333" spans="1:16">
      <c r="A333" s="8" t="s">
        <v>168</v>
      </c>
      <c r="B333" s="9" t="s">
        <v>169</v>
      </c>
      <c r="C333" s="10" t="s">
        <v>556</v>
      </c>
      <c r="D333" s="11" t="s">
        <v>578</v>
      </c>
      <c r="E333" s="11" t="s">
        <v>579</v>
      </c>
      <c r="F333" s="11" t="s">
        <v>180</v>
      </c>
      <c r="G333" s="12">
        <v>0</v>
      </c>
      <c r="H333" s="12">
        <v>20417.802619572598</v>
      </c>
      <c r="J333" s="11" t="s">
        <v>66</v>
      </c>
      <c r="K333" s="13">
        <v>35500</v>
      </c>
      <c r="L333" s="13">
        <v>35500</v>
      </c>
      <c r="M333" s="13" t="s">
        <v>64</v>
      </c>
      <c r="N333" s="11" t="s">
        <v>174</v>
      </c>
      <c r="P333" s="5">
        <f>COUNTIFS(Rllfrwrd!$B:$B,L333,Rllfrwrd!$C:$C,M333)</f>
        <v>1</v>
      </c>
    </row>
    <row r="334" spans="1:16">
      <c r="A334" s="8" t="s">
        <v>168</v>
      </c>
      <c r="B334" s="9" t="s">
        <v>169</v>
      </c>
      <c r="C334" s="10" t="s">
        <v>556</v>
      </c>
      <c r="D334" s="11" t="s">
        <v>578</v>
      </c>
      <c r="E334" s="11" t="s">
        <v>580</v>
      </c>
      <c r="F334" s="11" t="s">
        <v>180</v>
      </c>
      <c r="G334" s="12">
        <v>0</v>
      </c>
      <c r="H334" s="12">
        <v>106762.15999157417</v>
      </c>
      <c r="J334" s="11" t="s">
        <v>66</v>
      </c>
      <c r="K334" s="13">
        <v>35500</v>
      </c>
      <c r="L334" s="13">
        <v>35500</v>
      </c>
      <c r="M334" s="13" t="s">
        <v>64</v>
      </c>
      <c r="N334" s="11" t="s">
        <v>174</v>
      </c>
      <c r="P334" s="5">
        <f>COUNTIFS(Rllfrwrd!$B:$B,L334,Rllfrwrd!$C:$C,M334)</f>
        <v>1</v>
      </c>
    </row>
    <row r="335" spans="1:16">
      <c r="A335" s="8" t="s">
        <v>168</v>
      </c>
      <c r="B335" s="9" t="s">
        <v>169</v>
      </c>
      <c r="C335" s="10" t="s">
        <v>556</v>
      </c>
      <c r="D335" s="11" t="s">
        <v>578</v>
      </c>
      <c r="E335" s="11" t="s">
        <v>581</v>
      </c>
      <c r="F335" s="11" t="s">
        <v>180</v>
      </c>
      <c r="G335" s="12">
        <v>13123.811752993202</v>
      </c>
      <c r="H335" s="12">
        <v>0</v>
      </c>
      <c r="J335" s="11" t="s">
        <v>66</v>
      </c>
      <c r="K335" s="13">
        <v>35500</v>
      </c>
      <c r="L335" s="13">
        <v>35500</v>
      </c>
      <c r="M335" s="13" t="s">
        <v>64</v>
      </c>
      <c r="N335" s="11" t="s">
        <v>174</v>
      </c>
      <c r="P335" s="5">
        <f>COUNTIFS(Rllfrwrd!$B:$B,L335,Rllfrwrd!$C:$C,M335)</f>
        <v>1</v>
      </c>
    </row>
    <row r="336" spans="1:16">
      <c r="A336" s="8" t="s">
        <v>168</v>
      </c>
      <c r="B336" s="9" t="s">
        <v>169</v>
      </c>
      <c r="C336" s="10" t="s">
        <v>556</v>
      </c>
      <c r="D336" s="11" t="s">
        <v>578</v>
      </c>
      <c r="E336" s="11" t="s">
        <v>582</v>
      </c>
      <c r="F336" s="11" t="s">
        <v>180</v>
      </c>
      <c r="G336" s="12">
        <v>5931.1718369877017</v>
      </c>
      <c r="H336" s="12">
        <v>0</v>
      </c>
      <c r="J336" s="11" t="s">
        <v>66</v>
      </c>
      <c r="K336" s="13">
        <v>35500</v>
      </c>
      <c r="L336" s="13">
        <v>35500</v>
      </c>
      <c r="M336" s="13" t="s">
        <v>64</v>
      </c>
      <c r="N336" s="11" t="s">
        <v>174</v>
      </c>
      <c r="P336" s="5">
        <f>COUNTIFS(Rllfrwrd!$B:$B,L336,Rllfrwrd!$C:$C,M336)</f>
        <v>1</v>
      </c>
    </row>
    <row r="337" spans="1:16">
      <c r="A337" s="8" t="s">
        <v>168</v>
      </c>
      <c r="B337" s="9" t="s">
        <v>169</v>
      </c>
      <c r="C337" s="10" t="s">
        <v>556</v>
      </c>
      <c r="D337" s="11" t="s">
        <v>578</v>
      </c>
      <c r="E337" s="11" t="s">
        <v>583</v>
      </c>
      <c r="F337" s="11" t="s">
        <v>180</v>
      </c>
      <c r="G337" s="12">
        <v>0</v>
      </c>
      <c r="H337" s="12">
        <v>76127.578809377505</v>
      </c>
      <c r="J337" s="11" t="s">
        <v>66</v>
      </c>
      <c r="K337" s="13">
        <v>35500</v>
      </c>
      <c r="L337" s="13">
        <v>35500</v>
      </c>
      <c r="M337" s="13" t="s">
        <v>64</v>
      </c>
      <c r="N337" s="11" t="s">
        <v>174</v>
      </c>
      <c r="P337" s="5">
        <f>COUNTIFS(Rllfrwrd!$B:$B,L337,Rllfrwrd!$C:$C,M337)</f>
        <v>1</v>
      </c>
    </row>
    <row r="338" spans="1:16">
      <c r="A338" s="8" t="s">
        <v>168</v>
      </c>
      <c r="B338" s="9" t="s">
        <v>169</v>
      </c>
      <c r="C338" s="10" t="s">
        <v>556</v>
      </c>
      <c r="D338" s="11" t="s">
        <v>578</v>
      </c>
      <c r="E338" s="11" t="s">
        <v>584</v>
      </c>
      <c r="F338" s="11" t="s">
        <v>180</v>
      </c>
      <c r="G338" s="12">
        <v>51631.746075936899</v>
      </c>
      <c r="H338" s="12">
        <v>26711.986685888704</v>
      </c>
      <c r="J338" s="11" t="s">
        <v>66</v>
      </c>
      <c r="K338" s="13">
        <v>35500</v>
      </c>
      <c r="L338" s="13">
        <v>35500</v>
      </c>
      <c r="M338" s="13" t="s">
        <v>64</v>
      </c>
      <c r="N338" s="11" t="s">
        <v>174</v>
      </c>
      <c r="P338" s="5">
        <f>COUNTIFS(Rllfrwrd!$B:$B,L338,Rllfrwrd!$C:$C,M338)</f>
        <v>1</v>
      </c>
    </row>
    <row r="339" spans="1:16">
      <c r="A339" s="8" t="s">
        <v>168</v>
      </c>
      <c r="B339" s="9" t="s">
        <v>169</v>
      </c>
      <c r="C339" s="10" t="s">
        <v>556</v>
      </c>
      <c r="D339" s="11" t="s">
        <v>578</v>
      </c>
      <c r="E339" s="11" t="s">
        <v>585</v>
      </c>
      <c r="F339" s="11" t="s">
        <v>180</v>
      </c>
      <c r="G339" s="12">
        <v>0</v>
      </c>
      <c r="H339" s="12">
        <v>175250.08819071486</v>
      </c>
      <c r="J339" s="11" t="s">
        <v>66</v>
      </c>
      <c r="K339" s="13">
        <v>35500</v>
      </c>
      <c r="L339" s="13">
        <v>35500</v>
      </c>
      <c r="M339" s="13" t="s">
        <v>64</v>
      </c>
      <c r="N339" s="11" t="s">
        <v>174</v>
      </c>
      <c r="P339" s="5">
        <f>COUNTIFS(Rllfrwrd!$B:$B,L339,Rllfrwrd!$C:$C,M339)</f>
        <v>1</v>
      </c>
    </row>
    <row r="340" spans="1:16">
      <c r="A340" s="8" t="s">
        <v>168</v>
      </c>
      <c r="B340" s="9" t="s">
        <v>169</v>
      </c>
      <c r="C340" s="10" t="s">
        <v>556</v>
      </c>
      <c r="D340" s="11" t="s">
        <v>578</v>
      </c>
      <c r="E340" s="11" t="s">
        <v>586</v>
      </c>
      <c r="F340" s="11" t="s">
        <v>180</v>
      </c>
      <c r="G340" s="12">
        <v>895.65065554049988</v>
      </c>
      <c r="H340" s="12">
        <v>1514.4113417448</v>
      </c>
      <c r="J340" s="11" t="s">
        <v>66</v>
      </c>
      <c r="K340" s="13">
        <v>35500</v>
      </c>
      <c r="L340" s="13">
        <v>35500</v>
      </c>
      <c r="M340" s="13" t="s">
        <v>64</v>
      </c>
      <c r="N340" s="11" t="s">
        <v>174</v>
      </c>
      <c r="P340" s="5">
        <f>COUNTIFS(Rllfrwrd!$B:$B,L340,Rllfrwrd!$C:$C,M340)</f>
        <v>1</v>
      </c>
    </row>
    <row r="341" spans="1:16">
      <c r="A341" s="8" t="s">
        <v>168</v>
      </c>
      <c r="B341" s="9" t="s">
        <v>169</v>
      </c>
      <c r="C341" s="10" t="s">
        <v>556</v>
      </c>
      <c r="D341" s="11" t="s">
        <v>578</v>
      </c>
      <c r="E341" s="11" t="s">
        <v>587</v>
      </c>
      <c r="F341" s="11" t="s">
        <v>180</v>
      </c>
      <c r="G341" s="12">
        <v>35754.880554440002</v>
      </c>
      <c r="H341" s="12">
        <v>0</v>
      </c>
      <c r="J341" s="11" t="s">
        <v>66</v>
      </c>
      <c r="K341" s="13">
        <v>35500</v>
      </c>
      <c r="L341" s="13">
        <v>35500</v>
      </c>
      <c r="M341" s="13" t="s">
        <v>64</v>
      </c>
      <c r="N341" s="11" t="s">
        <v>174</v>
      </c>
      <c r="P341" s="5">
        <f>COUNTIFS(Rllfrwrd!$B:$B,L341,Rllfrwrd!$C:$C,M341)</f>
        <v>1</v>
      </c>
    </row>
    <row r="342" spans="1:16">
      <c r="A342" s="8" t="s">
        <v>168</v>
      </c>
      <c r="B342" s="9" t="s">
        <v>169</v>
      </c>
      <c r="C342" s="10" t="s">
        <v>556</v>
      </c>
      <c r="D342" s="11" t="s">
        <v>578</v>
      </c>
      <c r="E342" s="11" t="s">
        <v>588</v>
      </c>
      <c r="F342" s="11" t="s">
        <v>180</v>
      </c>
      <c r="G342" s="12">
        <v>1316.1091663671</v>
      </c>
      <c r="H342" s="12">
        <v>0</v>
      </c>
      <c r="J342" s="11" t="s">
        <v>66</v>
      </c>
      <c r="K342" s="13">
        <v>35500</v>
      </c>
      <c r="L342" s="13">
        <v>35500</v>
      </c>
      <c r="M342" s="13" t="s">
        <v>64</v>
      </c>
      <c r="N342" s="11" t="s">
        <v>174</v>
      </c>
      <c r="P342" s="5">
        <f>COUNTIFS(Rllfrwrd!$B:$B,L342,Rllfrwrd!$C:$C,M342)</f>
        <v>1</v>
      </c>
    </row>
    <row r="343" spans="1:16">
      <c r="A343" s="8" t="s">
        <v>168</v>
      </c>
      <c r="B343" s="9" t="s">
        <v>169</v>
      </c>
      <c r="C343" s="10" t="s">
        <v>556</v>
      </c>
      <c r="D343" s="11" t="s">
        <v>578</v>
      </c>
      <c r="E343" s="11" t="s">
        <v>589</v>
      </c>
      <c r="F343" s="11" t="s">
        <v>180</v>
      </c>
      <c r="G343" s="12">
        <v>3550.5067233336003</v>
      </c>
      <c r="H343" s="12">
        <v>1138.1994161334001</v>
      </c>
      <c r="J343" s="11" t="s">
        <v>66</v>
      </c>
      <c r="K343" s="13">
        <v>35500</v>
      </c>
      <c r="L343" s="13">
        <v>35500</v>
      </c>
      <c r="M343" s="13" t="s">
        <v>64</v>
      </c>
      <c r="N343" s="11" t="s">
        <v>174</v>
      </c>
      <c r="P343" s="5">
        <f>COUNTIFS(Rllfrwrd!$B:$B,L343,Rllfrwrd!$C:$C,M343)</f>
        <v>1</v>
      </c>
    </row>
    <row r="344" spans="1:16">
      <c r="A344" s="8" t="s">
        <v>168</v>
      </c>
      <c r="B344" s="9" t="s">
        <v>169</v>
      </c>
      <c r="C344" s="10" t="s">
        <v>556</v>
      </c>
      <c r="D344" s="11" t="s">
        <v>578</v>
      </c>
      <c r="E344" s="11" t="s">
        <v>590</v>
      </c>
      <c r="F344" s="11" t="s">
        <v>180</v>
      </c>
      <c r="G344" s="12">
        <v>7670.5862181193797</v>
      </c>
      <c r="H344" s="12">
        <v>4727.1060421248603</v>
      </c>
      <c r="J344" s="11" t="s">
        <v>66</v>
      </c>
      <c r="K344" s="13">
        <v>35500</v>
      </c>
      <c r="L344" s="13">
        <v>35500</v>
      </c>
      <c r="M344" s="13" t="s">
        <v>64</v>
      </c>
      <c r="N344" s="11" t="s">
        <v>174</v>
      </c>
      <c r="P344" s="5">
        <f>COUNTIFS(Rllfrwrd!$B:$B,L344,Rllfrwrd!$C:$C,M344)</f>
        <v>1</v>
      </c>
    </row>
    <row r="345" spans="1:16">
      <c r="A345" s="8" t="s">
        <v>168</v>
      </c>
      <c r="B345" s="9" t="s">
        <v>169</v>
      </c>
      <c r="C345" s="10" t="s">
        <v>556</v>
      </c>
      <c r="D345" s="11" t="s">
        <v>578</v>
      </c>
      <c r="E345" s="11" t="s">
        <v>591</v>
      </c>
      <c r="F345" s="11" t="s">
        <v>180</v>
      </c>
      <c r="G345" s="12">
        <v>95097.579195902101</v>
      </c>
      <c r="H345" s="12">
        <v>101459.31519547831</v>
      </c>
      <c r="J345" s="11" t="s">
        <v>66</v>
      </c>
      <c r="K345" s="13">
        <v>35500</v>
      </c>
      <c r="L345" s="13">
        <v>35500</v>
      </c>
      <c r="M345" s="13" t="s">
        <v>64</v>
      </c>
      <c r="N345" s="11" t="s">
        <v>174</v>
      </c>
      <c r="P345" s="5">
        <f>COUNTIFS(Rllfrwrd!$B:$B,L345,Rllfrwrd!$C:$C,M345)</f>
        <v>1</v>
      </c>
    </row>
    <row r="346" spans="1:16">
      <c r="A346" s="8" t="s">
        <v>168</v>
      </c>
      <c r="B346" s="9" t="s">
        <v>169</v>
      </c>
      <c r="C346" s="10" t="s">
        <v>556</v>
      </c>
      <c r="D346" s="11" t="s">
        <v>578</v>
      </c>
      <c r="E346" s="11" t="s">
        <v>592</v>
      </c>
      <c r="F346" s="11" t="s">
        <v>180</v>
      </c>
      <c r="G346" s="12">
        <v>6916.6700625899994</v>
      </c>
      <c r="H346" s="12">
        <v>8221.2144977850003</v>
      </c>
      <c r="J346" s="11" t="s">
        <v>66</v>
      </c>
      <c r="K346" s="13">
        <v>35500</v>
      </c>
      <c r="L346" s="13">
        <v>35500</v>
      </c>
      <c r="M346" s="13" t="s">
        <v>64</v>
      </c>
      <c r="N346" s="11" t="s">
        <v>174</v>
      </c>
      <c r="P346" s="5">
        <f>COUNTIFS(Rllfrwrd!$B:$B,L346,Rllfrwrd!$C:$C,M346)</f>
        <v>1</v>
      </c>
    </row>
    <row r="347" spans="1:16">
      <c r="A347" s="8" t="s">
        <v>168</v>
      </c>
      <c r="B347" s="9" t="s">
        <v>169</v>
      </c>
      <c r="C347" s="10" t="s">
        <v>556</v>
      </c>
      <c r="D347" s="11" t="s">
        <v>593</v>
      </c>
      <c r="E347" s="11" t="s">
        <v>594</v>
      </c>
      <c r="F347" s="11" t="s">
        <v>180</v>
      </c>
      <c r="G347" s="12">
        <v>-558.11</v>
      </c>
      <c r="H347" s="12">
        <v>0</v>
      </c>
      <c r="J347" s="11" t="s">
        <v>66</v>
      </c>
      <c r="K347" s="13">
        <v>35600</v>
      </c>
      <c r="L347" s="13">
        <v>35600</v>
      </c>
      <c r="M347" s="13" t="s">
        <v>64</v>
      </c>
      <c r="N347" s="11" t="s">
        <v>174</v>
      </c>
      <c r="P347" s="5">
        <f>COUNTIFS(Rllfrwrd!$B:$B,L347,Rllfrwrd!$C:$C,M347)</f>
        <v>1</v>
      </c>
    </row>
    <row r="348" spans="1:16">
      <c r="A348" s="8" t="s">
        <v>168</v>
      </c>
      <c r="B348" s="9" t="s">
        <v>169</v>
      </c>
      <c r="C348" s="10" t="s">
        <v>556</v>
      </c>
      <c r="D348" s="11" t="s">
        <v>593</v>
      </c>
      <c r="E348" s="11" t="s">
        <v>595</v>
      </c>
      <c r="F348" s="11" t="s">
        <v>180</v>
      </c>
      <c r="G348" s="12">
        <v>0</v>
      </c>
      <c r="H348" s="12">
        <v>6547.670625027401</v>
      </c>
      <c r="J348" s="11" t="s">
        <v>66</v>
      </c>
      <c r="K348" s="13">
        <v>35600</v>
      </c>
      <c r="L348" s="13">
        <v>35600</v>
      </c>
      <c r="M348" s="13" t="s">
        <v>64</v>
      </c>
      <c r="N348" s="11" t="s">
        <v>174</v>
      </c>
      <c r="P348" s="5">
        <f>COUNTIFS(Rllfrwrd!$B:$B,L348,Rllfrwrd!$C:$C,M348)</f>
        <v>1</v>
      </c>
    </row>
    <row r="349" spans="1:16">
      <c r="A349" s="8" t="s">
        <v>168</v>
      </c>
      <c r="B349" s="9" t="s">
        <v>169</v>
      </c>
      <c r="C349" s="10" t="s">
        <v>556</v>
      </c>
      <c r="D349" s="11" t="s">
        <v>593</v>
      </c>
      <c r="E349" s="11" t="s">
        <v>596</v>
      </c>
      <c r="F349" s="11" t="s">
        <v>180</v>
      </c>
      <c r="G349" s="12">
        <v>9662.3284540271979</v>
      </c>
      <c r="H349" s="12">
        <v>1.5459725526443555E-3</v>
      </c>
      <c r="J349" s="11" t="s">
        <v>66</v>
      </c>
      <c r="K349" s="13">
        <v>35600</v>
      </c>
      <c r="L349" s="13">
        <v>35600</v>
      </c>
      <c r="M349" s="13" t="s">
        <v>64</v>
      </c>
      <c r="N349" s="11" t="s">
        <v>174</v>
      </c>
      <c r="P349" s="5">
        <f>COUNTIFS(Rllfrwrd!$B:$B,L349,Rllfrwrd!$C:$C,M349)</f>
        <v>1</v>
      </c>
    </row>
    <row r="350" spans="1:16">
      <c r="A350" s="8" t="s">
        <v>168</v>
      </c>
      <c r="B350" s="9" t="s">
        <v>169</v>
      </c>
      <c r="C350" s="10" t="s">
        <v>556</v>
      </c>
      <c r="D350" s="11" t="s">
        <v>593</v>
      </c>
      <c r="E350" s="11" t="s">
        <v>597</v>
      </c>
      <c r="F350" s="11" t="s">
        <v>180</v>
      </c>
      <c r="G350" s="12">
        <v>0</v>
      </c>
      <c r="H350" s="12">
        <v>26564.308244642376</v>
      </c>
      <c r="J350" s="11" t="s">
        <v>66</v>
      </c>
      <c r="K350" s="13">
        <v>35600</v>
      </c>
      <c r="L350" s="13">
        <v>35600</v>
      </c>
      <c r="M350" s="13" t="s">
        <v>64</v>
      </c>
      <c r="N350" s="11" t="s">
        <v>174</v>
      </c>
      <c r="P350" s="5">
        <f>COUNTIFS(Rllfrwrd!$B:$B,L350,Rllfrwrd!$C:$C,M350)</f>
        <v>1</v>
      </c>
    </row>
    <row r="351" spans="1:16">
      <c r="A351" s="8" t="s">
        <v>168</v>
      </c>
      <c r="B351" s="9" t="s">
        <v>169</v>
      </c>
      <c r="C351" s="10" t="s">
        <v>556</v>
      </c>
      <c r="D351" s="11" t="s">
        <v>593</v>
      </c>
      <c r="E351" s="11" t="s">
        <v>598</v>
      </c>
      <c r="F351" s="11" t="s">
        <v>180</v>
      </c>
      <c r="G351" s="12">
        <v>50377.89</v>
      </c>
      <c r="H351" s="12">
        <v>0</v>
      </c>
      <c r="J351" s="11" t="s">
        <v>66</v>
      </c>
      <c r="K351" s="13">
        <v>35600</v>
      </c>
      <c r="L351" s="13">
        <v>35600</v>
      </c>
      <c r="M351" s="13" t="s">
        <v>64</v>
      </c>
      <c r="N351" s="11" t="s">
        <v>174</v>
      </c>
      <c r="P351" s="5">
        <f>COUNTIFS(Rllfrwrd!$B:$B,L351,Rllfrwrd!$C:$C,M351)</f>
        <v>1</v>
      </c>
    </row>
    <row r="352" spans="1:16">
      <c r="A352" s="8" t="s">
        <v>168</v>
      </c>
      <c r="B352" s="9" t="s">
        <v>169</v>
      </c>
      <c r="C352" s="10" t="s">
        <v>556</v>
      </c>
      <c r="D352" s="11" t="s">
        <v>593</v>
      </c>
      <c r="E352" s="11" t="s">
        <v>599</v>
      </c>
      <c r="F352" s="11" t="s">
        <v>180</v>
      </c>
      <c r="G352" s="12">
        <v>6147.5711442068005</v>
      </c>
      <c r="H352" s="12">
        <v>0</v>
      </c>
      <c r="J352" s="11" t="s">
        <v>66</v>
      </c>
      <c r="K352" s="13">
        <v>35600</v>
      </c>
      <c r="L352" s="13">
        <v>35600</v>
      </c>
      <c r="M352" s="13" t="s">
        <v>64</v>
      </c>
      <c r="N352" s="11" t="s">
        <v>174</v>
      </c>
      <c r="P352" s="5">
        <f>COUNTIFS(Rllfrwrd!$B:$B,L352,Rllfrwrd!$C:$C,M352)</f>
        <v>1</v>
      </c>
    </row>
    <row r="353" spans="1:16">
      <c r="A353" s="8" t="s">
        <v>168</v>
      </c>
      <c r="B353" s="9" t="s">
        <v>169</v>
      </c>
      <c r="C353" s="10" t="s">
        <v>556</v>
      </c>
      <c r="D353" s="11" t="s">
        <v>593</v>
      </c>
      <c r="E353" s="11" t="s">
        <v>600</v>
      </c>
      <c r="F353" s="11" t="s">
        <v>180</v>
      </c>
      <c r="G353" s="12">
        <v>18535.560000000001</v>
      </c>
      <c r="H353" s="12">
        <v>0</v>
      </c>
      <c r="J353" s="11" t="s">
        <v>66</v>
      </c>
      <c r="K353" s="13">
        <v>35600</v>
      </c>
      <c r="L353" s="13">
        <v>35600</v>
      </c>
      <c r="M353" s="13" t="s">
        <v>64</v>
      </c>
      <c r="N353" s="11" t="s">
        <v>174</v>
      </c>
      <c r="P353" s="5">
        <f>COUNTIFS(Rllfrwrd!$B:$B,L353,Rllfrwrd!$C:$C,M353)</f>
        <v>1</v>
      </c>
    </row>
    <row r="354" spans="1:16">
      <c r="A354" s="8" t="s">
        <v>168</v>
      </c>
      <c r="B354" s="9" t="s">
        <v>169</v>
      </c>
      <c r="C354" s="10" t="s">
        <v>556</v>
      </c>
      <c r="D354" s="11" t="s">
        <v>593</v>
      </c>
      <c r="E354" s="11" t="s">
        <v>601</v>
      </c>
      <c r="F354" s="11" t="s">
        <v>180</v>
      </c>
      <c r="G354" s="12">
        <v>2778.3315947123006</v>
      </c>
      <c r="H354" s="12">
        <v>0</v>
      </c>
      <c r="J354" s="11" t="s">
        <v>66</v>
      </c>
      <c r="K354" s="13">
        <v>35600</v>
      </c>
      <c r="L354" s="13">
        <v>35600</v>
      </c>
      <c r="M354" s="13" t="s">
        <v>64</v>
      </c>
      <c r="N354" s="11" t="s">
        <v>174</v>
      </c>
      <c r="P354" s="5">
        <f>COUNTIFS(Rllfrwrd!$B:$B,L354,Rllfrwrd!$C:$C,M354)</f>
        <v>1</v>
      </c>
    </row>
    <row r="355" spans="1:16">
      <c r="A355" s="8" t="s">
        <v>168</v>
      </c>
      <c r="B355" s="9" t="s">
        <v>169</v>
      </c>
      <c r="C355" s="10" t="s">
        <v>556</v>
      </c>
      <c r="D355" s="11" t="s">
        <v>593</v>
      </c>
      <c r="E355" s="11" t="s">
        <v>602</v>
      </c>
      <c r="F355" s="11" t="s">
        <v>180</v>
      </c>
      <c r="G355" s="12">
        <v>12258.490000000002</v>
      </c>
      <c r="H355" s="12">
        <v>0</v>
      </c>
      <c r="J355" s="11" t="s">
        <v>66</v>
      </c>
      <c r="K355" s="13">
        <v>35600</v>
      </c>
      <c r="L355" s="13">
        <v>35600</v>
      </c>
      <c r="M355" s="13" t="s">
        <v>64</v>
      </c>
      <c r="N355" s="11" t="s">
        <v>174</v>
      </c>
      <c r="P355" s="5">
        <f>COUNTIFS(Rllfrwrd!$B:$B,L355,Rllfrwrd!$C:$C,M355)</f>
        <v>1</v>
      </c>
    </row>
    <row r="356" spans="1:16">
      <c r="A356" s="8" t="s">
        <v>168</v>
      </c>
      <c r="B356" s="9" t="s">
        <v>169</v>
      </c>
      <c r="C356" s="10" t="s">
        <v>556</v>
      </c>
      <c r="D356" s="11" t="s">
        <v>593</v>
      </c>
      <c r="E356" s="11" t="s">
        <v>603</v>
      </c>
      <c r="F356" s="11" t="s">
        <v>180</v>
      </c>
      <c r="G356" s="12">
        <v>51.979324216700782</v>
      </c>
      <c r="H356" s="12">
        <v>0</v>
      </c>
      <c r="J356" s="11" t="s">
        <v>66</v>
      </c>
      <c r="K356" s="13">
        <v>35600</v>
      </c>
      <c r="L356" s="13">
        <v>35600</v>
      </c>
      <c r="M356" s="13" t="s">
        <v>64</v>
      </c>
      <c r="N356" s="11" t="s">
        <v>174</v>
      </c>
      <c r="P356" s="5">
        <f>COUNTIFS(Rllfrwrd!$B:$B,L356,Rllfrwrd!$C:$C,M356)</f>
        <v>1</v>
      </c>
    </row>
    <row r="357" spans="1:16">
      <c r="A357" s="8" t="s">
        <v>168</v>
      </c>
      <c r="B357" s="9" t="s">
        <v>169</v>
      </c>
      <c r="C357" s="10" t="s">
        <v>556</v>
      </c>
      <c r="D357" s="11" t="s">
        <v>593</v>
      </c>
      <c r="E357" s="11" t="s">
        <v>604</v>
      </c>
      <c r="F357" s="11" t="s">
        <v>180</v>
      </c>
      <c r="G357" s="12">
        <v>0</v>
      </c>
      <c r="H357" s="12">
        <v>56224.000410443645</v>
      </c>
      <c r="J357" s="11" t="s">
        <v>66</v>
      </c>
      <c r="K357" s="13">
        <v>35600</v>
      </c>
      <c r="L357" s="13">
        <v>35600</v>
      </c>
      <c r="M357" s="13" t="s">
        <v>64</v>
      </c>
      <c r="N357" s="11" t="s">
        <v>174</v>
      </c>
      <c r="P357" s="5">
        <f>COUNTIFS(Rllfrwrd!$B:$B,L357,Rllfrwrd!$C:$C,M357)</f>
        <v>1</v>
      </c>
    </row>
    <row r="358" spans="1:16">
      <c r="A358" s="8" t="s">
        <v>168</v>
      </c>
      <c r="B358" s="9" t="s">
        <v>169</v>
      </c>
      <c r="C358" s="10" t="s">
        <v>556</v>
      </c>
      <c r="D358" s="11" t="s">
        <v>593</v>
      </c>
      <c r="E358" s="11" t="s">
        <v>605</v>
      </c>
      <c r="F358" s="11" t="s">
        <v>180</v>
      </c>
      <c r="G358" s="12">
        <v>0</v>
      </c>
      <c r="H358" s="12">
        <v>35660.348957696624</v>
      </c>
      <c r="J358" s="11" t="s">
        <v>66</v>
      </c>
      <c r="K358" s="13">
        <v>35600</v>
      </c>
      <c r="L358" s="13">
        <v>35600</v>
      </c>
      <c r="M358" s="13" t="s">
        <v>64</v>
      </c>
      <c r="N358" s="11" t="s">
        <v>174</v>
      </c>
      <c r="P358" s="5">
        <f>COUNTIFS(Rllfrwrd!$B:$B,L358,Rllfrwrd!$C:$C,M358)</f>
        <v>1</v>
      </c>
    </row>
    <row r="359" spans="1:16">
      <c r="A359" s="8" t="s">
        <v>168</v>
      </c>
      <c r="B359" s="9" t="s">
        <v>169</v>
      </c>
      <c r="C359" s="10" t="s">
        <v>556</v>
      </c>
      <c r="D359" s="11" t="s">
        <v>593</v>
      </c>
      <c r="E359" s="11" t="s">
        <v>606</v>
      </c>
      <c r="F359" s="11" t="s">
        <v>180</v>
      </c>
      <c r="G359" s="12">
        <v>23248.6385289631</v>
      </c>
      <c r="H359" s="12">
        <v>12512.663366811299</v>
      </c>
      <c r="J359" s="11" t="s">
        <v>66</v>
      </c>
      <c r="K359" s="13">
        <v>35600</v>
      </c>
      <c r="L359" s="13">
        <v>35600</v>
      </c>
      <c r="M359" s="13" t="s">
        <v>64</v>
      </c>
      <c r="N359" s="11" t="s">
        <v>174</v>
      </c>
      <c r="P359" s="5">
        <f>COUNTIFS(Rllfrwrd!$B:$B,L359,Rllfrwrd!$C:$C,M359)</f>
        <v>1</v>
      </c>
    </row>
    <row r="360" spans="1:16">
      <c r="A360" s="8" t="s">
        <v>168</v>
      </c>
      <c r="B360" s="9" t="s">
        <v>169</v>
      </c>
      <c r="C360" s="10" t="s">
        <v>556</v>
      </c>
      <c r="D360" s="11" t="s">
        <v>593</v>
      </c>
      <c r="E360" s="11" t="s">
        <v>607</v>
      </c>
      <c r="F360" s="11" t="s">
        <v>180</v>
      </c>
      <c r="G360" s="12">
        <v>0</v>
      </c>
      <c r="H360" s="12">
        <v>18051.570459697188</v>
      </c>
      <c r="J360" s="11" t="s">
        <v>66</v>
      </c>
      <c r="K360" s="13">
        <v>35600</v>
      </c>
      <c r="L360" s="13">
        <v>35600</v>
      </c>
      <c r="M360" s="13" t="s">
        <v>64</v>
      </c>
      <c r="N360" s="11" t="s">
        <v>174</v>
      </c>
      <c r="P360" s="5">
        <f>COUNTIFS(Rllfrwrd!$B:$B,L360,Rllfrwrd!$C:$C,M360)</f>
        <v>1</v>
      </c>
    </row>
    <row r="361" spans="1:16">
      <c r="A361" s="8" t="s">
        <v>168</v>
      </c>
      <c r="B361" s="9" t="s">
        <v>169</v>
      </c>
      <c r="C361" s="10" t="s">
        <v>556</v>
      </c>
      <c r="D361" s="11" t="s">
        <v>593</v>
      </c>
      <c r="E361" s="11" t="s">
        <v>608</v>
      </c>
      <c r="F361" s="11" t="s">
        <v>180</v>
      </c>
      <c r="G361" s="12">
        <v>419.54854495949996</v>
      </c>
      <c r="H361" s="12">
        <v>709.39385905519998</v>
      </c>
      <c r="J361" s="11" t="s">
        <v>66</v>
      </c>
      <c r="K361" s="13">
        <v>35600</v>
      </c>
      <c r="L361" s="13">
        <v>35600</v>
      </c>
      <c r="M361" s="13" t="s">
        <v>64</v>
      </c>
      <c r="N361" s="11" t="s">
        <v>174</v>
      </c>
      <c r="P361" s="5">
        <f>COUNTIFS(Rllfrwrd!$B:$B,L361,Rllfrwrd!$C:$C,M361)</f>
        <v>1</v>
      </c>
    </row>
    <row r="362" spans="1:16">
      <c r="A362" s="8" t="s">
        <v>168</v>
      </c>
      <c r="B362" s="9" t="s">
        <v>169</v>
      </c>
      <c r="C362" s="10" t="s">
        <v>556</v>
      </c>
      <c r="D362" s="11" t="s">
        <v>593</v>
      </c>
      <c r="E362" s="11" t="s">
        <v>609</v>
      </c>
      <c r="F362" s="11" t="s">
        <v>180</v>
      </c>
      <c r="G362" s="12">
        <v>239.54068556000001</v>
      </c>
      <c r="H362" s="12">
        <v>0</v>
      </c>
      <c r="J362" s="11" t="s">
        <v>66</v>
      </c>
      <c r="K362" s="13">
        <v>35600</v>
      </c>
      <c r="L362" s="13">
        <v>35600</v>
      </c>
      <c r="M362" s="13" t="s">
        <v>64</v>
      </c>
      <c r="N362" s="11" t="s">
        <v>174</v>
      </c>
      <c r="P362" s="5">
        <f>COUNTIFS(Rllfrwrd!$B:$B,L362,Rllfrwrd!$C:$C,M362)</f>
        <v>1</v>
      </c>
    </row>
    <row r="363" spans="1:16">
      <c r="A363" s="8" t="s">
        <v>168</v>
      </c>
      <c r="B363" s="9" t="s">
        <v>169</v>
      </c>
      <c r="C363" s="10" t="s">
        <v>556</v>
      </c>
      <c r="D363" s="11" t="s">
        <v>593</v>
      </c>
      <c r="E363" s="11" t="s">
        <v>610</v>
      </c>
      <c r="F363" s="11" t="s">
        <v>180</v>
      </c>
      <c r="G363" s="12">
        <v>202.2</v>
      </c>
      <c r="H363" s="12">
        <v>0</v>
      </c>
      <c r="J363" s="11" t="s">
        <v>66</v>
      </c>
      <c r="K363" s="13">
        <v>35600</v>
      </c>
      <c r="L363" s="13">
        <v>35600</v>
      </c>
      <c r="M363" s="13" t="s">
        <v>64</v>
      </c>
      <c r="N363" s="11" t="s">
        <v>174</v>
      </c>
      <c r="P363" s="5">
        <f>COUNTIFS(Rllfrwrd!$B:$B,L363,Rllfrwrd!$C:$C,M363)</f>
        <v>1</v>
      </c>
    </row>
    <row r="364" spans="1:16">
      <c r="A364" s="8" t="s">
        <v>168</v>
      </c>
      <c r="B364" s="9" t="s">
        <v>169</v>
      </c>
      <c r="C364" s="10" t="s">
        <v>556</v>
      </c>
      <c r="D364" s="11" t="s">
        <v>593</v>
      </c>
      <c r="E364" s="11" t="s">
        <v>611</v>
      </c>
      <c r="F364" s="11" t="s">
        <v>180</v>
      </c>
      <c r="G364" s="12">
        <v>616.50341273289996</v>
      </c>
      <c r="H364" s="12">
        <v>0</v>
      </c>
      <c r="J364" s="11" t="s">
        <v>66</v>
      </c>
      <c r="K364" s="13">
        <v>35600</v>
      </c>
      <c r="L364" s="13">
        <v>35600</v>
      </c>
      <c r="M364" s="13" t="s">
        <v>64</v>
      </c>
      <c r="N364" s="11" t="s">
        <v>174</v>
      </c>
      <c r="P364" s="5">
        <f>COUNTIFS(Rllfrwrd!$B:$B,L364,Rllfrwrd!$C:$C,M364)</f>
        <v>1</v>
      </c>
    </row>
    <row r="365" spans="1:16">
      <c r="A365" s="8" t="s">
        <v>168</v>
      </c>
      <c r="B365" s="9" t="s">
        <v>169</v>
      </c>
      <c r="C365" s="10" t="s">
        <v>556</v>
      </c>
      <c r="D365" s="11" t="s">
        <v>593</v>
      </c>
      <c r="E365" s="11" t="s">
        <v>612</v>
      </c>
      <c r="F365" s="11" t="s">
        <v>180</v>
      </c>
      <c r="G365" s="12">
        <v>1441.8972022664002</v>
      </c>
      <c r="H365" s="12">
        <v>533.16536526660013</v>
      </c>
      <c r="J365" s="11" t="s">
        <v>66</v>
      </c>
      <c r="K365" s="13">
        <v>35600</v>
      </c>
      <c r="L365" s="13">
        <v>35600</v>
      </c>
      <c r="M365" s="13" t="s">
        <v>64</v>
      </c>
      <c r="N365" s="11" t="s">
        <v>174</v>
      </c>
      <c r="P365" s="5">
        <f>COUNTIFS(Rllfrwrd!$B:$B,L365,Rllfrwrd!$C:$C,M365)</f>
        <v>1</v>
      </c>
    </row>
    <row r="366" spans="1:16">
      <c r="A366" s="8" t="s">
        <v>168</v>
      </c>
      <c r="B366" s="9" t="s">
        <v>169</v>
      </c>
      <c r="C366" s="10" t="s">
        <v>556</v>
      </c>
      <c r="D366" s="11" t="s">
        <v>593</v>
      </c>
      <c r="E366" s="11" t="s">
        <v>613</v>
      </c>
      <c r="F366" s="11" t="s">
        <v>180</v>
      </c>
      <c r="G366" s="12">
        <v>3206.3300000000004</v>
      </c>
      <c r="H366" s="12">
        <v>0</v>
      </c>
      <c r="J366" s="11" t="s">
        <v>66</v>
      </c>
      <c r="K366" s="13">
        <v>35600</v>
      </c>
      <c r="L366" s="13">
        <v>35600</v>
      </c>
      <c r="M366" s="13" t="s">
        <v>64</v>
      </c>
      <c r="N366" s="11" t="s">
        <v>174</v>
      </c>
      <c r="P366" s="5">
        <f>COUNTIFS(Rllfrwrd!$B:$B,L366,Rllfrwrd!$C:$C,M366)</f>
        <v>1</v>
      </c>
    </row>
    <row r="367" spans="1:16">
      <c r="A367" s="8" t="s">
        <v>168</v>
      </c>
      <c r="B367" s="9" t="s">
        <v>169</v>
      </c>
      <c r="C367" s="10" t="s">
        <v>556</v>
      </c>
      <c r="D367" s="11" t="s">
        <v>593</v>
      </c>
      <c r="E367" s="11" t="s">
        <v>614</v>
      </c>
      <c r="F367" s="11" t="s">
        <v>180</v>
      </c>
      <c r="G367" s="12">
        <v>1625.2446748606199</v>
      </c>
      <c r="H367" s="12">
        <v>2214.31252193514</v>
      </c>
      <c r="J367" s="11" t="s">
        <v>66</v>
      </c>
      <c r="K367" s="13">
        <v>35600</v>
      </c>
      <c r="L367" s="13">
        <v>35600</v>
      </c>
      <c r="M367" s="13" t="s">
        <v>64</v>
      </c>
      <c r="N367" s="11" t="s">
        <v>174</v>
      </c>
      <c r="P367" s="5">
        <f>COUNTIFS(Rllfrwrd!$B:$B,L367,Rllfrwrd!$C:$C,M367)</f>
        <v>1</v>
      </c>
    </row>
    <row r="368" spans="1:16">
      <c r="A368" s="8" t="s">
        <v>168</v>
      </c>
      <c r="B368" s="9" t="s">
        <v>169</v>
      </c>
      <c r="C368" s="10" t="s">
        <v>556</v>
      </c>
      <c r="D368" s="11" t="s">
        <v>593</v>
      </c>
      <c r="E368" s="11" t="s">
        <v>615</v>
      </c>
      <c r="F368" s="11" t="s">
        <v>180</v>
      </c>
      <c r="G368" s="12">
        <v>44546.443118197902</v>
      </c>
      <c r="H368" s="12">
        <v>47526.463358821697</v>
      </c>
      <c r="J368" s="11" t="s">
        <v>66</v>
      </c>
      <c r="K368" s="13">
        <v>35600</v>
      </c>
      <c r="L368" s="13">
        <v>35600</v>
      </c>
      <c r="M368" s="13" t="s">
        <v>64</v>
      </c>
      <c r="N368" s="11" t="s">
        <v>174</v>
      </c>
      <c r="P368" s="5">
        <f>COUNTIFS(Rllfrwrd!$B:$B,L368,Rllfrwrd!$C:$C,M368)</f>
        <v>1</v>
      </c>
    </row>
    <row r="369" spans="1:16">
      <c r="A369" s="8" t="s">
        <v>168</v>
      </c>
      <c r="B369" s="9" t="s">
        <v>169</v>
      </c>
      <c r="C369" s="10" t="s">
        <v>556</v>
      </c>
      <c r="D369" s="11" t="s">
        <v>593</v>
      </c>
      <c r="E369" s="11" t="s">
        <v>616</v>
      </c>
      <c r="F369" s="11" t="s">
        <v>180</v>
      </c>
      <c r="G369" s="12">
        <v>3239.9673274100001</v>
      </c>
      <c r="H369" s="12">
        <v>3851.0534872150001</v>
      </c>
      <c r="J369" s="11" t="s">
        <v>66</v>
      </c>
      <c r="K369" s="13">
        <v>35600</v>
      </c>
      <c r="L369" s="13">
        <v>35600</v>
      </c>
      <c r="M369" s="13" t="s">
        <v>64</v>
      </c>
      <c r="N369" s="11" t="s">
        <v>174</v>
      </c>
      <c r="P369" s="5">
        <f>COUNTIFS(Rllfrwrd!$B:$B,L369,Rllfrwrd!$C:$C,M369)</f>
        <v>1</v>
      </c>
    </row>
    <row r="370" spans="1:16">
      <c r="A370" s="8" t="s">
        <v>168</v>
      </c>
      <c r="B370" s="9" t="s">
        <v>617</v>
      </c>
      <c r="C370" s="10" t="s">
        <v>170</v>
      </c>
      <c r="D370" s="11" t="s">
        <v>171</v>
      </c>
      <c r="E370" s="11" t="s">
        <v>172</v>
      </c>
      <c r="F370" s="11" t="s">
        <v>173</v>
      </c>
      <c r="G370" s="12">
        <v>23123.000000000044</v>
      </c>
      <c r="H370" s="12">
        <v>0</v>
      </c>
      <c r="J370" s="11" t="s">
        <v>79</v>
      </c>
      <c r="K370" s="13">
        <v>34800</v>
      </c>
      <c r="L370" s="14">
        <v>36300</v>
      </c>
      <c r="M370" s="60" t="s">
        <v>64</v>
      </c>
      <c r="N370" s="11" t="s">
        <v>174</v>
      </c>
      <c r="P370" s="5">
        <f>COUNTIFS(Rllfrwrd!$B:$B,L370,Rllfrwrd!$C:$C,M370)</f>
        <v>1</v>
      </c>
    </row>
    <row r="371" spans="1:16">
      <c r="A371" s="8" t="s">
        <v>168</v>
      </c>
      <c r="B371" s="9" t="s">
        <v>617</v>
      </c>
      <c r="C371" s="10" t="s">
        <v>170</v>
      </c>
      <c r="D371" s="11" t="s">
        <v>171</v>
      </c>
      <c r="E371" s="11" t="s">
        <v>618</v>
      </c>
      <c r="F371" s="11" t="s">
        <v>173</v>
      </c>
      <c r="G371" s="12">
        <v>0</v>
      </c>
      <c r="H371" s="12">
        <v>3900</v>
      </c>
      <c r="J371" s="11" t="s">
        <v>79</v>
      </c>
      <c r="K371" s="13">
        <v>34800</v>
      </c>
      <c r="L371" s="14">
        <v>36300</v>
      </c>
      <c r="M371" s="60" t="s">
        <v>64</v>
      </c>
      <c r="N371" s="11" t="s">
        <v>174</v>
      </c>
      <c r="P371" s="5">
        <f>COUNTIFS(Rllfrwrd!$B:$B,L371,Rllfrwrd!$C:$C,M371)</f>
        <v>1</v>
      </c>
    </row>
    <row r="372" spans="1:16">
      <c r="A372" s="8" t="s">
        <v>168</v>
      </c>
      <c r="B372" s="9" t="s">
        <v>617</v>
      </c>
      <c r="C372" s="10" t="s">
        <v>170</v>
      </c>
      <c r="D372" s="11" t="s">
        <v>171</v>
      </c>
      <c r="E372" s="11" t="s">
        <v>175</v>
      </c>
      <c r="F372" s="11" t="s">
        <v>173</v>
      </c>
      <c r="G372" s="12">
        <v>0</v>
      </c>
      <c r="H372" s="12">
        <v>0</v>
      </c>
      <c r="J372" s="11" t="s">
        <v>79</v>
      </c>
      <c r="K372" s="13">
        <v>34800</v>
      </c>
      <c r="L372" s="14">
        <v>36300</v>
      </c>
      <c r="M372" s="60" t="s">
        <v>64</v>
      </c>
      <c r="N372" s="11" t="s">
        <v>174</v>
      </c>
      <c r="P372" s="5">
        <f>COUNTIFS(Rllfrwrd!$B:$B,L372,Rllfrwrd!$C:$C,M372)</f>
        <v>1</v>
      </c>
    </row>
    <row r="373" spans="1:16">
      <c r="A373" s="8" t="s">
        <v>168</v>
      </c>
      <c r="B373" s="9" t="s">
        <v>617</v>
      </c>
      <c r="C373" s="10" t="s">
        <v>170</v>
      </c>
      <c r="D373" s="11" t="s">
        <v>171</v>
      </c>
      <c r="E373" s="11" t="s">
        <v>619</v>
      </c>
      <c r="F373" s="11" t="s">
        <v>173</v>
      </c>
      <c r="G373" s="12">
        <v>97.34</v>
      </c>
      <c r="H373" s="12">
        <v>97.34</v>
      </c>
      <c r="J373" s="11" t="s">
        <v>79</v>
      </c>
      <c r="K373" s="13">
        <v>34800</v>
      </c>
      <c r="L373" s="14">
        <v>36300</v>
      </c>
      <c r="M373" s="60" t="s">
        <v>64</v>
      </c>
      <c r="N373" s="11" t="s">
        <v>174</v>
      </c>
      <c r="P373" s="5">
        <f>COUNTIFS(Rllfrwrd!$B:$B,L373,Rllfrwrd!$C:$C,M373)</f>
        <v>1</v>
      </c>
    </row>
    <row r="374" spans="1:16">
      <c r="A374" s="8" t="s">
        <v>168</v>
      </c>
      <c r="B374" s="9" t="s">
        <v>617</v>
      </c>
      <c r="C374" s="10" t="s">
        <v>170</v>
      </c>
      <c r="D374" s="11" t="s">
        <v>171</v>
      </c>
      <c r="E374" s="11" t="s">
        <v>620</v>
      </c>
      <c r="F374" s="11" t="s">
        <v>173</v>
      </c>
      <c r="G374" s="12">
        <v>662.99</v>
      </c>
      <c r="H374" s="12">
        <v>662.99</v>
      </c>
      <c r="J374" s="11" t="s">
        <v>79</v>
      </c>
      <c r="K374" s="13">
        <v>34800</v>
      </c>
      <c r="L374" s="14">
        <v>36300</v>
      </c>
      <c r="M374" s="60" t="s">
        <v>64</v>
      </c>
      <c r="N374" s="11" t="s">
        <v>174</v>
      </c>
      <c r="P374" s="5">
        <f>COUNTIFS(Rllfrwrd!$B:$B,L374,Rllfrwrd!$C:$C,M374)</f>
        <v>1</v>
      </c>
    </row>
    <row r="375" spans="1:16">
      <c r="A375" s="8" t="s">
        <v>168</v>
      </c>
      <c r="B375" s="9" t="s">
        <v>617</v>
      </c>
      <c r="C375" s="10" t="s">
        <v>170</v>
      </c>
      <c r="D375" s="11" t="s">
        <v>171</v>
      </c>
      <c r="E375" s="11" t="s">
        <v>621</v>
      </c>
      <c r="F375" s="11" t="s">
        <v>173</v>
      </c>
      <c r="G375" s="12">
        <v>32.94</v>
      </c>
      <c r="H375" s="12">
        <v>32.94</v>
      </c>
      <c r="J375" s="11" t="s">
        <v>79</v>
      </c>
      <c r="K375" s="13">
        <v>34800</v>
      </c>
      <c r="L375" s="14">
        <v>36300</v>
      </c>
      <c r="M375" s="60" t="s">
        <v>64</v>
      </c>
      <c r="N375" s="11" t="s">
        <v>174</v>
      </c>
      <c r="P375" s="5">
        <f>COUNTIFS(Rllfrwrd!$B:$B,L375,Rllfrwrd!$C:$C,M375)</f>
        <v>1</v>
      </c>
    </row>
    <row r="376" spans="1:16">
      <c r="A376" s="8" t="s">
        <v>168</v>
      </c>
      <c r="B376" s="9" t="s">
        <v>617</v>
      </c>
      <c r="C376" s="10" t="s">
        <v>170</v>
      </c>
      <c r="D376" s="11" t="s">
        <v>171</v>
      </c>
      <c r="E376" s="11" t="s">
        <v>176</v>
      </c>
      <c r="F376" s="11" t="s">
        <v>173</v>
      </c>
      <c r="G376" s="12">
        <v>23907.37</v>
      </c>
      <c r="H376" s="12">
        <v>0</v>
      </c>
      <c r="J376" s="11" t="s">
        <v>79</v>
      </c>
      <c r="K376" s="13">
        <v>34800</v>
      </c>
      <c r="L376" s="14">
        <v>36300</v>
      </c>
      <c r="M376" s="60" t="s">
        <v>64</v>
      </c>
      <c r="N376" s="11" t="s">
        <v>174</v>
      </c>
      <c r="P376" s="5">
        <f>COUNTIFS(Rllfrwrd!$B:$B,L376,Rllfrwrd!$C:$C,M376)</f>
        <v>1</v>
      </c>
    </row>
    <row r="377" spans="1:16">
      <c r="A377" s="8" t="s">
        <v>168</v>
      </c>
      <c r="B377" s="9" t="s">
        <v>617</v>
      </c>
      <c r="C377" s="10" t="s">
        <v>170</v>
      </c>
      <c r="D377" s="11" t="s">
        <v>171</v>
      </c>
      <c r="E377" s="11" t="s">
        <v>622</v>
      </c>
      <c r="F377" s="11" t="s">
        <v>173</v>
      </c>
      <c r="G377" s="12">
        <v>2559.6700000000037</v>
      </c>
      <c r="H377" s="12">
        <v>2559.6700000000037</v>
      </c>
      <c r="J377" s="11" t="s">
        <v>79</v>
      </c>
      <c r="K377" s="13">
        <v>34800</v>
      </c>
      <c r="L377" s="14">
        <v>36300</v>
      </c>
      <c r="M377" s="60" t="s">
        <v>64</v>
      </c>
      <c r="N377" s="11" t="s">
        <v>174</v>
      </c>
      <c r="P377" s="5">
        <f>COUNTIFS(Rllfrwrd!$B:$B,L377,Rllfrwrd!$C:$C,M377)</f>
        <v>1</v>
      </c>
    </row>
    <row r="378" spans="1:16">
      <c r="A378" s="8" t="s">
        <v>168</v>
      </c>
      <c r="B378" s="9" t="s">
        <v>617</v>
      </c>
      <c r="C378" s="10" t="s">
        <v>177</v>
      </c>
      <c r="D378" s="11" t="s">
        <v>178</v>
      </c>
      <c r="E378" s="11" t="s">
        <v>179</v>
      </c>
      <c r="F378" s="11" t="s">
        <v>180</v>
      </c>
      <c r="G378" s="12">
        <v>42.06390470654366</v>
      </c>
      <c r="H378" s="12">
        <v>5.8678303412323798</v>
      </c>
      <c r="J378" s="11" t="s">
        <v>79</v>
      </c>
      <c r="K378" s="13">
        <v>36010</v>
      </c>
      <c r="L378" s="13">
        <v>36001</v>
      </c>
      <c r="M378" s="13" t="s">
        <v>64</v>
      </c>
      <c r="N378" s="11" t="s">
        <v>174</v>
      </c>
      <c r="P378" s="5">
        <f>COUNTIFS(Rllfrwrd!$B:$B,L378,Rllfrwrd!$C:$C,M378)</f>
        <v>1</v>
      </c>
    </row>
    <row r="379" spans="1:16">
      <c r="A379" s="8" t="s">
        <v>168</v>
      </c>
      <c r="B379" s="9" t="s">
        <v>617</v>
      </c>
      <c r="C379" s="10" t="s">
        <v>177</v>
      </c>
      <c r="D379" s="11" t="s">
        <v>178</v>
      </c>
      <c r="E379" s="11" t="s">
        <v>181</v>
      </c>
      <c r="F379" s="11" t="s">
        <v>180</v>
      </c>
      <c r="G379" s="12">
        <v>2.4135999999999935E-2</v>
      </c>
      <c r="H379" s="12">
        <v>9.6543999999999732E-6</v>
      </c>
      <c r="J379" s="11" t="s">
        <v>79</v>
      </c>
      <c r="K379" s="13">
        <v>36010</v>
      </c>
      <c r="L379" s="13">
        <v>36001</v>
      </c>
      <c r="M379" s="13" t="s">
        <v>64</v>
      </c>
      <c r="N379" s="11" t="s">
        <v>174</v>
      </c>
      <c r="P379" s="5">
        <f>COUNTIFS(Rllfrwrd!$B:$B,L379,Rllfrwrd!$C:$C,M379)</f>
        <v>1</v>
      </c>
    </row>
    <row r="380" spans="1:16">
      <c r="A380" s="8" t="s">
        <v>168</v>
      </c>
      <c r="B380" s="9" t="s">
        <v>617</v>
      </c>
      <c r="C380" s="10" t="s">
        <v>177</v>
      </c>
      <c r="D380" s="11" t="s">
        <v>178</v>
      </c>
      <c r="E380" s="11" t="s">
        <v>182</v>
      </c>
      <c r="F380" s="11" t="s">
        <v>180</v>
      </c>
      <c r="G380" s="12">
        <v>0</v>
      </c>
      <c r="H380" s="12">
        <v>0</v>
      </c>
      <c r="J380" s="11" t="s">
        <v>79</v>
      </c>
      <c r="K380" s="13">
        <v>36010</v>
      </c>
      <c r="L380" s="13">
        <v>36001</v>
      </c>
      <c r="M380" s="13" t="s">
        <v>64</v>
      </c>
      <c r="N380" s="11" t="s">
        <v>174</v>
      </c>
      <c r="P380" s="5">
        <f>COUNTIFS(Rllfrwrd!$B:$B,L380,Rllfrwrd!$C:$C,M380)</f>
        <v>1</v>
      </c>
    </row>
    <row r="381" spans="1:16">
      <c r="A381" s="8" t="s">
        <v>168</v>
      </c>
      <c r="B381" s="9" t="s">
        <v>617</v>
      </c>
      <c r="C381" s="10" t="s">
        <v>177</v>
      </c>
      <c r="D381" s="11" t="s">
        <v>178</v>
      </c>
      <c r="E381" s="11" t="s">
        <v>183</v>
      </c>
      <c r="F381" s="11" t="s">
        <v>180</v>
      </c>
      <c r="G381" s="12">
        <v>5.4448800000000269E-4</v>
      </c>
      <c r="H381" s="12">
        <v>0</v>
      </c>
      <c r="J381" s="11" t="s">
        <v>79</v>
      </c>
      <c r="K381" s="13">
        <v>36010</v>
      </c>
      <c r="L381" s="13">
        <v>36001</v>
      </c>
      <c r="M381" s="13" t="s">
        <v>64</v>
      </c>
      <c r="N381" s="11" t="s">
        <v>174</v>
      </c>
      <c r="P381" s="5">
        <f>COUNTIFS(Rllfrwrd!$B:$B,L381,Rllfrwrd!$C:$C,M381)</f>
        <v>1</v>
      </c>
    </row>
    <row r="382" spans="1:16">
      <c r="A382" s="8" t="s">
        <v>168</v>
      </c>
      <c r="B382" s="9" t="s">
        <v>617</v>
      </c>
      <c r="C382" s="10" t="s">
        <v>177</v>
      </c>
      <c r="D382" s="11" t="s">
        <v>178</v>
      </c>
      <c r="E382" s="11" t="s">
        <v>184</v>
      </c>
      <c r="F382" s="11" t="s">
        <v>180</v>
      </c>
      <c r="G382" s="12">
        <v>0</v>
      </c>
      <c r="H382" s="12">
        <v>0</v>
      </c>
      <c r="J382" s="11" t="s">
        <v>79</v>
      </c>
      <c r="K382" s="13">
        <v>36010</v>
      </c>
      <c r="L382" s="13">
        <v>36001</v>
      </c>
      <c r="M382" s="13" t="s">
        <v>64</v>
      </c>
      <c r="N382" s="11" t="s">
        <v>174</v>
      </c>
      <c r="P382" s="5">
        <f>COUNTIFS(Rllfrwrd!$B:$B,L382,Rllfrwrd!$C:$C,M382)</f>
        <v>1</v>
      </c>
    </row>
    <row r="383" spans="1:16">
      <c r="A383" s="8" t="s">
        <v>168</v>
      </c>
      <c r="B383" s="9" t="s">
        <v>617</v>
      </c>
      <c r="C383" s="10" t="s">
        <v>177</v>
      </c>
      <c r="D383" s="11" t="s">
        <v>178</v>
      </c>
      <c r="E383" s="11" t="s">
        <v>185</v>
      </c>
      <c r="F383" s="11" t="s">
        <v>180</v>
      </c>
      <c r="G383" s="12">
        <v>252.94322770000002</v>
      </c>
      <c r="H383" s="12">
        <v>2086.7591790000001</v>
      </c>
      <c r="J383" s="11" t="s">
        <v>79</v>
      </c>
      <c r="K383" s="13">
        <v>36010</v>
      </c>
      <c r="L383" s="13">
        <v>36001</v>
      </c>
      <c r="M383" s="13" t="s">
        <v>64</v>
      </c>
      <c r="N383" s="11" t="s">
        <v>174</v>
      </c>
      <c r="P383" s="5">
        <f>COUNTIFS(Rllfrwrd!$B:$B,L383,Rllfrwrd!$C:$C,M383)</f>
        <v>1</v>
      </c>
    </row>
    <row r="384" spans="1:16">
      <c r="A384" s="8" t="s">
        <v>168</v>
      </c>
      <c r="B384" s="9" t="s">
        <v>617</v>
      </c>
      <c r="C384" s="10" t="s">
        <v>177</v>
      </c>
      <c r="D384" s="11" t="s">
        <v>178</v>
      </c>
      <c r="E384" s="11" t="s">
        <v>186</v>
      </c>
      <c r="F384" s="11" t="s">
        <v>180</v>
      </c>
      <c r="G384" s="12">
        <v>0</v>
      </c>
      <c r="H384" s="12">
        <v>0</v>
      </c>
      <c r="J384" s="11" t="s">
        <v>79</v>
      </c>
      <c r="K384" s="13">
        <v>36010</v>
      </c>
      <c r="L384" s="13">
        <v>36001</v>
      </c>
      <c r="M384" s="13" t="s">
        <v>64</v>
      </c>
      <c r="N384" s="11" t="s">
        <v>174</v>
      </c>
      <c r="P384" s="5">
        <f>COUNTIFS(Rllfrwrd!$B:$B,L384,Rllfrwrd!$C:$C,M384)</f>
        <v>1</v>
      </c>
    </row>
    <row r="385" spans="1:16">
      <c r="A385" s="8" t="s">
        <v>168</v>
      </c>
      <c r="B385" s="9" t="s">
        <v>617</v>
      </c>
      <c r="C385" s="10" t="s">
        <v>177</v>
      </c>
      <c r="D385" s="11" t="s">
        <v>178</v>
      </c>
      <c r="E385" s="11" t="s">
        <v>187</v>
      </c>
      <c r="F385" s="11" t="s">
        <v>180</v>
      </c>
      <c r="G385" s="12">
        <v>4.1064556999999997</v>
      </c>
      <c r="H385" s="12">
        <v>0</v>
      </c>
      <c r="J385" s="11" t="s">
        <v>79</v>
      </c>
      <c r="K385" s="13">
        <v>36010</v>
      </c>
      <c r="L385" s="13">
        <v>36001</v>
      </c>
      <c r="M385" s="13" t="s">
        <v>64</v>
      </c>
      <c r="N385" s="11" t="s">
        <v>174</v>
      </c>
      <c r="P385" s="5">
        <f>COUNTIFS(Rllfrwrd!$B:$B,L385,Rllfrwrd!$C:$C,M385)</f>
        <v>1</v>
      </c>
    </row>
    <row r="386" spans="1:16">
      <c r="A386" s="8" t="s">
        <v>168</v>
      </c>
      <c r="B386" s="9" t="s">
        <v>617</v>
      </c>
      <c r="C386" s="10" t="s">
        <v>177</v>
      </c>
      <c r="D386" s="11" t="s">
        <v>178</v>
      </c>
      <c r="E386" s="11" t="s">
        <v>188</v>
      </c>
      <c r="F386" s="11" t="s">
        <v>180</v>
      </c>
      <c r="G386" s="12">
        <v>929.47755219999999</v>
      </c>
      <c r="H386" s="12">
        <v>0</v>
      </c>
      <c r="J386" s="11" t="s">
        <v>79</v>
      </c>
      <c r="K386" s="13">
        <v>36010</v>
      </c>
      <c r="L386" s="13">
        <v>36001</v>
      </c>
      <c r="M386" s="13" t="s">
        <v>64</v>
      </c>
      <c r="N386" s="11" t="s">
        <v>174</v>
      </c>
      <c r="P386" s="5">
        <f>COUNTIFS(Rllfrwrd!$B:$B,L386,Rllfrwrd!$C:$C,M386)</f>
        <v>1</v>
      </c>
    </row>
    <row r="387" spans="1:16">
      <c r="A387" s="8" t="s">
        <v>168</v>
      </c>
      <c r="B387" s="9" t="s">
        <v>617</v>
      </c>
      <c r="C387" s="10" t="s">
        <v>177</v>
      </c>
      <c r="D387" s="11" t="s">
        <v>178</v>
      </c>
      <c r="E387" s="11" t="s">
        <v>189</v>
      </c>
      <c r="F387" s="11" t="s">
        <v>180</v>
      </c>
      <c r="G387" s="12">
        <v>0</v>
      </c>
      <c r="H387" s="12">
        <v>0</v>
      </c>
      <c r="J387" s="11" t="s">
        <v>79</v>
      </c>
      <c r="K387" s="13">
        <v>36010</v>
      </c>
      <c r="L387" s="13">
        <v>36001</v>
      </c>
      <c r="M387" s="13" t="s">
        <v>64</v>
      </c>
      <c r="N387" s="11" t="s">
        <v>174</v>
      </c>
      <c r="P387" s="5">
        <f>COUNTIFS(Rllfrwrd!$B:$B,L387,Rllfrwrd!$C:$C,M387)</f>
        <v>1</v>
      </c>
    </row>
    <row r="388" spans="1:16">
      <c r="A388" s="8" t="s">
        <v>168</v>
      </c>
      <c r="B388" s="9" t="s">
        <v>617</v>
      </c>
      <c r="C388" s="10" t="s">
        <v>177</v>
      </c>
      <c r="D388" s="11" t="s">
        <v>503</v>
      </c>
      <c r="E388" s="11" t="s">
        <v>623</v>
      </c>
      <c r="F388" s="11" t="s">
        <v>180</v>
      </c>
      <c r="G388" s="12">
        <v>61.64</v>
      </c>
      <c r="H388" s="12">
        <v>61.64</v>
      </c>
      <c r="J388" s="11" t="s">
        <v>79</v>
      </c>
      <c r="K388" s="13">
        <v>36100</v>
      </c>
      <c r="L388" s="13">
        <v>36100</v>
      </c>
      <c r="M388" s="13" t="s">
        <v>64</v>
      </c>
      <c r="N388" s="11" t="s">
        <v>174</v>
      </c>
      <c r="P388" s="5">
        <f>COUNTIFS(Rllfrwrd!$B:$B,L388,Rllfrwrd!$C:$C,M388)</f>
        <v>1</v>
      </c>
    </row>
    <row r="389" spans="1:16">
      <c r="A389" s="8" t="s">
        <v>168</v>
      </c>
      <c r="B389" s="9" t="s">
        <v>617</v>
      </c>
      <c r="C389" s="10" t="s">
        <v>177</v>
      </c>
      <c r="D389" s="11" t="s">
        <v>190</v>
      </c>
      <c r="E389" s="11" t="s">
        <v>191</v>
      </c>
      <c r="F389" s="11" t="s">
        <v>180</v>
      </c>
      <c r="G389" s="12">
        <v>47.050825489962563</v>
      </c>
      <c r="H389" s="12">
        <v>100.78049426108043</v>
      </c>
      <c r="J389" s="11" t="s">
        <v>79</v>
      </c>
      <c r="K389" s="13">
        <v>36200</v>
      </c>
      <c r="L389" s="13">
        <v>36200</v>
      </c>
      <c r="M389" s="13" t="s">
        <v>64</v>
      </c>
      <c r="N389" s="11" t="s">
        <v>174</v>
      </c>
      <c r="P389" s="5">
        <f>COUNTIFS(Rllfrwrd!$B:$B,L389,Rllfrwrd!$C:$C,M389)</f>
        <v>1</v>
      </c>
    </row>
    <row r="390" spans="1:16">
      <c r="A390" s="8" t="s">
        <v>168</v>
      </c>
      <c r="B390" s="9" t="s">
        <v>617</v>
      </c>
      <c r="C390" s="10" t="s">
        <v>177</v>
      </c>
      <c r="D390" s="11" t="s">
        <v>190</v>
      </c>
      <c r="E390" s="11" t="s">
        <v>192</v>
      </c>
      <c r="F390" s="11" t="s">
        <v>180</v>
      </c>
      <c r="G390" s="12">
        <v>1009.0415945896714</v>
      </c>
      <c r="H390" s="12">
        <v>140.75927866434367</v>
      </c>
      <c r="J390" s="11" t="s">
        <v>79</v>
      </c>
      <c r="K390" s="13">
        <v>36200</v>
      </c>
      <c r="L390" s="13">
        <v>36200</v>
      </c>
      <c r="M390" s="13" t="s">
        <v>64</v>
      </c>
      <c r="N390" s="11" t="s">
        <v>174</v>
      </c>
      <c r="P390" s="5">
        <f>COUNTIFS(Rllfrwrd!$B:$B,L390,Rllfrwrd!$C:$C,M390)</f>
        <v>1</v>
      </c>
    </row>
    <row r="391" spans="1:16">
      <c r="A391" s="8" t="s">
        <v>168</v>
      </c>
      <c r="B391" s="9" t="s">
        <v>617</v>
      </c>
      <c r="C391" s="10" t="s">
        <v>177</v>
      </c>
      <c r="D391" s="11" t="s">
        <v>190</v>
      </c>
      <c r="E391" s="11" t="s">
        <v>624</v>
      </c>
      <c r="F391" s="11" t="s">
        <v>180</v>
      </c>
      <c r="G391" s="12">
        <v>2016.85</v>
      </c>
      <c r="H391" s="12">
        <v>2016.85</v>
      </c>
      <c r="J391" s="11" t="s">
        <v>79</v>
      </c>
      <c r="K391" s="13">
        <v>36200</v>
      </c>
      <c r="L391" s="13">
        <v>36200</v>
      </c>
      <c r="M391" s="13" t="s">
        <v>64</v>
      </c>
      <c r="N391" s="11" t="s">
        <v>174</v>
      </c>
      <c r="P391" s="5">
        <f>COUNTIFS(Rllfrwrd!$B:$B,L391,Rllfrwrd!$C:$C,M391)</f>
        <v>1</v>
      </c>
    </row>
    <row r="392" spans="1:16">
      <c r="A392" s="8" t="s">
        <v>168</v>
      </c>
      <c r="B392" s="9" t="s">
        <v>617</v>
      </c>
      <c r="C392" s="10" t="s">
        <v>177</v>
      </c>
      <c r="D392" s="11" t="s">
        <v>190</v>
      </c>
      <c r="E392" s="11" t="s">
        <v>193</v>
      </c>
      <c r="F392" s="11" t="s">
        <v>180</v>
      </c>
      <c r="G392" s="12">
        <v>7103.9317954405633</v>
      </c>
      <c r="H392" s="12">
        <v>7518.1742840935349</v>
      </c>
      <c r="J392" s="11" t="s">
        <v>79</v>
      </c>
      <c r="K392" s="13">
        <v>36200</v>
      </c>
      <c r="L392" s="13">
        <v>36200</v>
      </c>
      <c r="M392" s="13" t="s">
        <v>64</v>
      </c>
      <c r="N392" s="11" t="s">
        <v>174</v>
      </c>
      <c r="P392" s="5">
        <f>COUNTIFS(Rllfrwrd!$B:$B,L392,Rllfrwrd!$C:$C,M392)</f>
        <v>1</v>
      </c>
    </row>
    <row r="393" spans="1:16">
      <c r="A393" s="8" t="s">
        <v>168</v>
      </c>
      <c r="B393" s="9" t="s">
        <v>617</v>
      </c>
      <c r="C393" s="10" t="s">
        <v>177</v>
      </c>
      <c r="D393" s="11" t="s">
        <v>190</v>
      </c>
      <c r="E393" s="11" t="s">
        <v>194</v>
      </c>
      <c r="F393" s="11" t="s">
        <v>180</v>
      </c>
      <c r="G393" s="12">
        <v>14.166536402823226</v>
      </c>
      <c r="H393" s="12">
        <v>19.35657010183877</v>
      </c>
      <c r="J393" s="11" t="s">
        <v>79</v>
      </c>
      <c r="K393" s="13">
        <v>36200</v>
      </c>
      <c r="L393" s="13">
        <v>36200</v>
      </c>
      <c r="M393" s="13" t="s">
        <v>64</v>
      </c>
      <c r="N393" s="11" t="s">
        <v>174</v>
      </c>
      <c r="P393" s="5">
        <f>COUNTIFS(Rllfrwrd!$B:$B,L393,Rllfrwrd!$C:$C,M393)</f>
        <v>1</v>
      </c>
    </row>
    <row r="394" spans="1:16">
      <c r="A394" s="8" t="s">
        <v>168</v>
      </c>
      <c r="B394" s="9" t="s">
        <v>617</v>
      </c>
      <c r="C394" s="10" t="s">
        <v>177</v>
      </c>
      <c r="D394" s="11" t="s">
        <v>190</v>
      </c>
      <c r="E394" s="11" t="s">
        <v>195</v>
      </c>
      <c r="F394" s="11" t="s">
        <v>180</v>
      </c>
      <c r="G394" s="12">
        <v>77029.997795817137</v>
      </c>
      <c r="H394" s="12">
        <v>77487.40627205612</v>
      </c>
      <c r="J394" s="11" t="s">
        <v>79</v>
      </c>
      <c r="K394" s="13">
        <v>36200</v>
      </c>
      <c r="L394" s="13">
        <v>36200</v>
      </c>
      <c r="M394" s="13" t="s">
        <v>64</v>
      </c>
      <c r="N394" s="11" t="s">
        <v>174</v>
      </c>
      <c r="P394" s="5">
        <f>COUNTIFS(Rllfrwrd!$B:$B,L394,Rllfrwrd!$C:$C,M394)</f>
        <v>1</v>
      </c>
    </row>
    <row r="395" spans="1:16">
      <c r="A395" s="8" t="s">
        <v>168</v>
      </c>
      <c r="B395" s="9" t="s">
        <v>617</v>
      </c>
      <c r="C395" s="10" t="s">
        <v>177</v>
      </c>
      <c r="D395" s="11" t="s">
        <v>190</v>
      </c>
      <c r="E395" s="11" t="s">
        <v>196</v>
      </c>
      <c r="F395" s="11" t="s">
        <v>180</v>
      </c>
      <c r="G395" s="12">
        <v>0</v>
      </c>
      <c r="H395" s="12">
        <v>0</v>
      </c>
      <c r="J395" s="11" t="s">
        <v>79</v>
      </c>
      <c r="K395" s="13">
        <v>36200</v>
      </c>
      <c r="L395" s="13">
        <v>36200</v>
      </c>
      <c r="M395" s="13" t="s">
        <v>64</v>
      </c>
      <c r="N395" s="11" t="s">
        <v>174</v>
      </c>
      <c r="P395" s="5">
        <f>COUNTIFS(Rllfrwrd!$B:$B,L395,Rllfrwrd!$C:$C,M395)</f>
        <v>1</v>
      </c>
    </row>
    <row r="396" spans="1:16">
      <c r="A396" s="8" t="s">
        <v>168</v>
      </c>
      <c r="B396" s="9" t="s">
        <v>617</v>
      </c>
      <c r="C396" s="10" t="s">
        <v>177</v>
      </c>
      <c r="D396" s="11" t="s">
        <v>190</v>
      </c>
      <c r="E396" s="11" t="s">
        <v>197</v>
      </c>
      <c r="F396" s="11" t="s">
        <v>180</v>
      </c>
      <c r="G396" s="12">
        <v>60.17291859969373</v>
      </c>
      <c r="H396" s="12">
        <v>178.16558833752788</v>
      </c>
      <c r="J396" s="11" t="s">
        <v>79</v>
      </c>
      <c r="K396" s="13">
        <v>36200</v>
      </c>
      <c r="L396" s="13">
        <v>36200</v>
      </c>
      <c r="M396" s="13" t="s">
        <v>64</v>
      </c>
      <c r="N396" s="11" t="s">
        <v>174</v>
      </c>
      <c r="P396" s="5">
        <f>COUNTIFS(Rllfrwrd!$B:$B,L396,Rllfrwrd!$C:$C,M396)</f>
        <v>1</v>
      </c>
    </row>
    <row r="397" spans="1:16">
      <c r="A397" s="8" t="s">
        <v>168</v>
      </c>
      <c r="B397" s="9" t="s">
        <v>617</v>
      </c>
      <c r="C397" s="10" t="s">
        <v>177</v>
      </c>
      <c r="D397" s="11" t="s">
        <v>190</v>
      </c>
      <c r="E397" s="11" t="s">
        <v>198</v>
      </c>
      <c r="F397" s="11" t="s">
        <v>180</v>
      </c>
      <c r="G397" s="12">
        <v>0</v>
      </c>
      <c r="H397" s="12">
        <v>0</v>
      </c>
      <c r="J397" s="11" t="s">
        <v>79</v>
      </c>
      <c r="K397" s="13">
        <v>36200</v>
      </c>
      <c r="L397" s="13">
        <v>36200</v>
      </c>
      <c r="M397" s="13" t="s">
        <v>64</v>
      </c>
      <c r="N397" s="11" t="s">
        <v>174</v>
      </c>
      <c r="P397" s="5">
        <f>COUNTIFS(Rllfrwrd!$B:$B,L397,Rllfrwrd!$C:$C,M397)</f>
        <v>1</v>
      </c>
    </row>
    <row r="398" spans="1:16">
      <c r="A398" s="8" t="s">
        <v>168</v>
      </c>
      <c r="B398" s="9" t="s">
        <v>617</v>
      </c>
      <c r="C398" s="10" t="s">
        <v>177</v>
      </c>
      <c r="D398" s="11" t="s">
        <v>190</v>
      </c>
      <c r="E398" s="11" t="s">
        <v>199</v>
      </c>
      <c r="F398" s="11" t="s">
        <v>180</v>
      </c>
      <c r="G398" s="12">
        <v>0</v>
      </c>
      <c r="H398" s="12">
        <v>0</v>
      </c>
      <c r="J398" s="11" t="s">
        <v>79</v>
      </c>
      <c r="K398" s="13">
        <v>36200</v>
      </c>
      <c r="L398" s="13">
        <v>36200</v>
      </c>
      <c r="M398" s="13" t="s">
        <v>64</v>
      </c>
      <c r="N398" s="11" t="s">
        <v>174</v>
      </c>
      <c r="P398" s="5">
        <f>COUNTIFS(Rllfrwrd!$B:$B,L398,Rllfrwrd!$C:$C,M398)</f>
        <v>1</v>
      </c>
    </row>
    <row r="399" spans="1:16">
      <c r="A399" s="8" t="s">
        <v>168</v>
      </c>
      <c r="B399" s="9" t="s">
        <v>617</v>
      </c>
      <c r="C399" s="10" t="s">
        <v>177</v>
      </c>
      <c r="D399" s="11" t="s">
        <v>190</v>
      </c>
      <c r="E399" s="11" t="s">
        <v>200</v>
      </c>
      <c r="F399" s="11" t="s">
        <v>180</v>
      </c>
      <c r="G399" s="12">
        <v>3.2327300000000001</v>
      </c>
      <c r="H399" s="12">
        <v>3.2327300000000001</v>
      </c>
      <c r="J399" s="11" t="s">
        <v>79</v>
      </c>
      <c r="K399" s="13">
        <v>36200</v>
      </c>
      <c r="L399" s="13">
        <v>36200</v>
      </c>
      <c r="M399" s="13" t="s">
        <v>64</v>
      </c>
      <c r="N399" s="11" t="s">
        <v>174</v>
      </c>
      <c r="P399" s="5">
        <f>COUNTIFS(Rllfrwrd!$B:$B,L399,Rllfrwrd!$C:$C,M399)</f>
        <v>1</v>
      </c>
    </row>
    <row r="400" spans="1:16">
      <c r="A400" s="8" t="s">
        <v>168</v>
      </c>
      <c r="B400" s="9" t="s">
        <v>617</v>
      </c>
      <c r="C400" s="10" t="s">
        <v>177</v>
      </c>
      <c r="D400" s="11" t="s">
        <v>190</v>
      </c>
      <c r="E400" s="11" t="s">
        <v>201</v>
      </c>
      <c r="F400" s="11" t="s">
        <v>180</v>
      </c>
      <c r="G400" s="12">
        <v>0</v>
      </c>
      <c r="H400" s="12">
        <v>0</v>
      </c>
      <c r="J400" s="11" t="s">
        <v>79</v>
      </c>
      <c r="K400" s="13">
        <v>36200</v>
      </c>
      <c r="L400" s="13">
        <v>36200</v>
      </c>
      <c r="M400" s="13" t="s">
        <v>64</v>
      </c>
      <c r="N400" s="11" t="s">
        <v>174</v>
      </c>
      <c r="P400" s="5">
        <f>COUNTIFS(Rllfrwrd!$B:$B,L400,Rllfrwrd!$C:$C,M400)</f>
        <v>1</v>
      </c>
    </row>
    <row r="401" spans="1:16">
      <c r="A401" s="8" t="s">
        <v>168</v>
      </c>
      <c r="B401" s="9" t="s">
        <v>617</v>
      </c>
      <c r="C401" s="10" t="s">
        <v>177</v>
      </c>
      <c r="D401" s="11" t="s">
        <v>190</v>
      </c>
      <c r="E401" s="11" t="s">
        <v>202</v>
      </c>
      <c r="F401" s="11" t="s">
        <v>180</v>
      </c>
      <c r="G401" s="12">
        <v>0</v>
      </c>
      <c r="H401" s="12">
        <v>0</v>
      </c>
      <c r="J401" s="11" t="s">
        <v>79</v>
      </c>
      <c r="K401" s="13">
        <v>36200</v>
      </c>
      <c r="L401" s="13">
        <v>36200</v>
      </c>
      <c r="M401" s="13" t="s">
        <v>64</v>
      </c>
      <c r="N401" s="11" t="s">
        <v>174</v>
      </c>
      <c r="P401" s="5">
        <f>COUNTIFS(Rllfrwrd!$B:$B,L401,Rllfrwrd!$C:$C,M401)</f>
        <v>1</v>
      </c>
    </row>
    <row r="402" spans="1:16">
      <c r="A402" s="8" t="s">
        <v>168</v>
      </c>
      <c r="B402" s="9" t="s">
        <v>617</v>
      </c>
      <c r="C402" s="10" t="s">
        <v>177</v>
      </c>
      <c r="D402" s="11" t="s">
        <v>190</v>
      </c>
      <c r="E402" s="11" t="s">
        <v>203</v>
      </c>
      <c r="F402" s="11" t="s">
        <v>180</v>
      </c>
      <c r="G402" s="12">
        <v>909.98000000000047</v>
      </c>
      <c r="H402" s="12">
        <v>909.98</v>
      </c>
      <c r="J402" s="11" t="s">
        <v>79</v>
      </c>
      <c r="K402" s="13">
        <v>36200</v>
      </c>
      <c r="L402" s="13">
        <v>36200</v>
      </c>
      <c r="M402" s="13" t="s">
        <v>64</v>
      </c>
      <c r="N402" s="11" t="s">
        <v>174</v>
      </c>
      <c r="P402" s="5">
        <f>COUNTIFS(Rllfrwrd!$B:$B,L402,Rllfrwrd!$C:$C,M402)</f>
        <v>1</v>
      </c>
    </row>
    <row r="403" spans="1:16">
      <c r="A403" s="8" t="s">
        <v>168</v>
      </c>
      <c r="B403" s="9" t="s">
        <v>617</v>
      </c>
      <c r="C403" s="10" t="s">
        <v>177</v>
      </c>
      <c r="D403" s="11" t="s">
        <v>204</v>
      </c>
      <c r="E403" s="11" t="s">
        <v>205</v>
      </c>
      <c r="F403" s="11" t="s">
        <v>180</v>
      </c>
      <c r="G403" s="12">
        <v>31.931614420156649</v>
      </c>
      <c r="H403" s="12">
        <v>68.39590698582208</v>
      </c>
      <c r="J403" s="11" t="s">
        <v>79</v>
      </c>
      <c r="K403" s="13">
        <v>36400</v>
      </c>
      <c r="L403" s="13">
        <v>36400</v>
      </c>
      <c r="M403" s="13" t="s">
        <v>64</v>
      </c>
      <c r="N403" s="11" t="s">
        <v>174</v>
      </c>
      <c r="P403" s="5">
        <f>COUNTIFS(Rllfrwrd!$B:$B,L403,Rllfrwrd!$C:$C,M403)</f>
        <v>1</v>
      </c>
    </row>
    <row r="404" spans="1:16">
      <c r="A404" s="8" t="s">
        <v>168</v>
      </c>
      <c r="B404" s="9" t="s">
        <v>617</v>
      </c>
      <c r="C404" s="10" t="s">
        <v>177</v>
      </c>
      <c r="D404" s="11" t="s">
        <v>204</v>
      </c>
      <c r="E404" s="11" t="s">
        <v>206</v>
      </c>
      <c r="F404" s="11" t="s">
        <v>180</v>
      </c>
      <c r="G404" s="12">
        <v>277.79799665166092</v>
      </c>
      <c r="H404" s="12">
        <v>558.92869492038017</v>
      </c>
      <c r="J404" s="11" t="s">
        <v>79</v>
      </c>
      <c r="K404" s="13">
        <v>36400</v>
      </c>
      <c r="L404" s="13">
        <v>36400</v>
      </c>
      <c r="M404" s="13" t="s">
        <v>64</v>
      </c>
      <c r="N404" s="11" t="s">
        <v>174</v>
      </c>
      <c r="P404" s="5">
        <f>COUNTIFS(Rllfrwrd!$B:$B,L404,Rllfrwrd!$C:$C,M404)</f>
        <v>1</v>
      </c>
    </row>
    <row r="405" spans="1:16">
      <c r="A405" s="8" t="s">
        <v>168</v>
      </c>
      <c r="B405" s="9" t="s">
        <v>617</v>
      </c>
      <c r="C405" s="10" t="s">
        <v>177</v>
      </c>
      <c r="D405" s="11" t="s">
        <v>204</v>
      </c>
      <c r="E405" s="11" t="s">
        <v>207</v>
      </c>
      <c r="F405" s="11" t="s">
        <v>180</v>
      </c>
      <c r="G405" s="12">
        <v>9.6107284699864977</v>
      </c>
      <c r="H405" s="12">
        <v>13.136571495300814</v>
      </c>
      <c r="J405" s="11" t="s">
        <v>79</v>
      </c>
      <c r="K405" s="13">
        <v>36400</v>
      </c>
      <c r="L405" s="13">
        <v>36400</v>
      </c>
      <c r="M405" s="13" t="s">
        <v>64</v>
      </c>
      <c r="N405" s="11" t="s">
        <v>174</v>
      </c>
      <c r="P405" s="5">
        <f>COUNTIFS(Rllfrwrd!$B:$B,L405,Rllfrwrd!$C:$C,M405)</f>
        <v>1</v>
      </c>
    </row>
    <row r="406" spans="1:16">
      <c r="A406" s="8" t="s">
        <v>168</v>
      </c>
      <c r="B406" s="9" t="s">
        <v>617</v>
      </c>
      <c r="C406" s="10" t="s">
        <v>177</v>
      </c>
      <c r="D406" s="11" t="s">
        <v>204</v>
      </c>
      <c r="E406" s="11" t="s">
        <v>208</v>
      </c>
      <c r="F406" s="11" t="s">
        <v>180</v>
      </c>
      <c r="G406" s="12">
        <v>306.80808920190384</v>
      </c>
      <c r="H406" s="12">
        <v>617.23390944368646</v>
      </c>
      <c r="J406" s="11" t="s">
        <v>79</v>
      </c>
      <c r="K406" s="13">
        <v>36400</v>
      </c>
      <c r="L406" s="13">
        <v>36400</v>
      </c>
      <c r="M406" s="13" t="s">
        <v>64</v>
      </c>
      <c r="N406" s="11" t="s">
        <v>174</v>
      </c>
      <c r="P406" s="5">
        <f>COUNTIFS(Rllfrwrd!$B:$B,L406,Rllfrwrd!$C:$C,M406)</f>
        <v>1</v>
      </c>
    </row>
    <row r="407" spans="1:16">
      <c r="A407" s="8" t="s">
        <v>168</v>
      </c>
      <c r="B407" s="9" t="s">
        <v>617</v>
      </c>
      <c r="C407" s="10" t="s">
        <v>177</v>
      </c>
      <c r="D407" s="11" t="s">
        <v>204</v>
      </c>
      <c r="E407" s="11" t="s">
        <v>209</v>
      </c>
      <c r="F407" s="11" t="s">
        <v>180</v>
      </c>
      <c r="G407" s="12">
        <v>0</v>
      </c>
      <c r="H407" s="12">
        <v>0</v>
      </c>
      <c r="J407" s="11" t="s">
        <v>79</v>
      </c>
      <c r="K407" s="13">
        <v>36400</v>
      </c>
      <c r="L407" s="13">
        <v>36400</v>
      </c>
      <c r="M407" s="13" t="s">
        <v>64</v>
      </c>
      <c r="N407" s="11" t="s">
        <v>174</v>
      </c>
      <c r="P407" s="5">
        <f>COUNTIFS(Rllfrwrd!$B:$B,L407,Rllfrwrd!$C:$C,M407)</f>
        <v>1</v>
      </c>
    </row>
    <row r="408" spans="1:16">
      <c r="A408" s="8" t="s">
        <v>168</v>
      </c>
      <c r="B408" s="9" t="s">
        <v>617</v>
      </c>
      <c r="C408" s="10" t="s">
        <v>177</v>
      </c>
      <c r="D408" s="11" t="s">
        <v>204</v>
      </c>
      <c r="E408" s="11" t="s">
        <v>210</v>
      </c>
      <c r="F408" s="11" t="s">
        <v>180</v>
      </c>
      <c r="G408" s="12">
        <v>0</v>
      </c>
      <c r="H408" s="12">
        <v>0</v>
      </c>
      <c r="J408" s="11" t="s">
        <v>79</v>
      </c>
      <c r="K408" s="13">
        <v>36400</v>
      </c>
      <c r="L408" s="13">
        <v>36400</v>
      </c>
      <c r="M408" s="13" t="s">
        <v>64</v>
      </c>
      <c r="N408" s="11" t="s">
        <v>174</v>
      </c>
      <c r="P408" s="5">
        <f>COUNTIFS(Rllfrwrd!$B:$B,L408,Rllfrwrd!$C:$C,M408)</f>
        <v>1</v>
      </c>
    </row>
    <row r="409" spans="1:16">
      <c r="A409" s="8" t="s">
        <v>168</v>
      </c>
      <c r="B409" s="9" t="s">
        <v>617</v>
      </c>
      <c r="C409" s="10" t="s">
        <v>177</v>
      </c>
      <c r="D409" s="11" t="s">
        <v>204</v>
      </c>
      <c r="E409" s="11" t="s">
        <v>211</v>
      </c>
      <c r="F409" s="11" t="s">
        <v>180</v>
      </c>
      <c r="G409" s="12">
        <v>393.43185884665741</v>
      </c>
      <c r="H409" s="12">
        <v>663.58424142527224</v>
      </c>
      <c r="J409" s="11" t="s">
        <v>79</v>
      </c>
      <c r="K409" s="13">
        <v>36400</v>
      </c>
      <c r="L409" s="13">
        <v>36400</v>
      </c>
      <c r="M409" s="13" t="s">
        <v>64</v>
      </c>
      <c r="N409" s="11" t="s">
        <v>174</v>
      </c>
      <c r="P409" s="5">
        <f>COUNTIFS(Rllfrwrd!$B:$B,L409,Rllfrwrd!$C:$C,M409)</f>
        <v>1</v>
      </c>
    </row>
    <row r="410" spans="1:16">
      <c r="A410" s="8" t="s">
        <v>168</v>
      </c>
      <c r="B410" s="9" t="s">
        <v>617</v>
      </c>
      <c r="C410" s="10" t="s">
        <v>177</v>
      </c>
      <c r="D410" s="11" t="s">
        <v>204</v>
      </c>
      <c r="E410" s="11" t="s">
        <v>212</v>
      </c>
      <c r="F410" s="11" t="s">
        <v>180</v>
      </c>
      <c r="G410" s="12">
        <v>0</v>
      </c>
      <c r="H410" s="12">
        <v>235.91999465542202</v>
      </c>
      <c r="J410" s="11" t="s">
        <v>79</v>
      </c>
      <c r="K410" s="13">
        <v>36400</v>
      </c>
      <c r="L410" s="13">
        <v>36400</v>
      </c>
      <c r="M410" s="13" t="s">
        <v>64</v>
      </c>
      <c r="N410" s="11" t="s">
        <v>174</v>
      </c>
      <c r="P410" s="5">
        <f>COUNTIFS(Rllfrwrd!$B:$B,L410,Rllfrwrd!$C:$C,M410)</f>
        <v>1</v>
      </c>
    </row>
    <row r="411" spans="1:16">
      <c r="A411" s="8" t="s">
        <v>168</v>
      </c>
      <c r="B411" s="9" t="s">
        <v>617</v>
      </c>
      <c r="C411" s="10" t="s">
        <v>177</v>
      </c>
      <c r="D411" s="11" t="s">
        <v>204</v>
      </c>
      <c r="E411" s="11" t="s">
        <v>625</v>
      </c>
      <c r="F411" s="11" t="s">
        <v>180</v>
      </c>
      <c r="G411" s="12">
        <v>3413.2493265240996</v>
      </c>
      <c r="H411" s="12">
        <v>15997.693610258189</v>
      </c>
      <c r="J411" s="11" t="s">
        <v>79</v>
      </c>
      <c r="K411" s="13">
        <v>36400</v>
      </c>
      <c r="L411" s="13">
        <v>36400</v>
      </c>
      <c r="M411" s="13" t="s">
        <v>64</v>
      </c>
      <c r="N411" s="11" t="s">
        <v>174</v>
      </c>
      <c r="P411" s="5">
        <f>COUNTIFS(Rllfrwrd!$B:$B,L411,Rllfrwrd!$C:$C,M411)</f>
        <v>1</v>
      </c>
    </row>
    <row r="412" spans="1:16">
      <c r="A412" s="8" t="s">
        <v>168</v>
      </c>
      <c r="B412" s="9" t="s">
        <v>617</v>
      </c>
      <c r="C412" s="10" t="s">
        <v>177</v>
      </c>
      <c r="D412" s="11" t="s">
        <v>204</v>
      </c>
      <c r="E412" s="11" t="s">
        <v>213</v>
      </c>
      <c r="F412" s="11" t="s">
        <v>180</v>
      </c>
      <c r="G412" s="12">
        <v>10241.42668039893</v>
      </c>
      <c r="H412" s="12">
        <v>274.86437626535917</v>
      </c>
      <c r="J412" s="11" t="s">
        <v>79</v>
      </c>
      <c r="K412" s="13">
        <v>36400</v>
      </c>
      <c r="L412" s="13">
        <v>36400</v>
      </c>
      <c r="M412" s="13" t="s">
        <v>64</v>
      </c>
      <c r="N412" s="11" t="s">
        <v>174</v>
      </c>
      <c r="P412" s="5">
        <f>COUNTIFS(Rllfrwrd!$B:$B,L412,Rllfrwrd!$C:$C,M412)</f>
        <v>1</v>
      </c>
    </row>
    <row r="413" spans="1:16">
      <c r="A413" s="8" t="s">
        <v>168</v>
      </c>
      <c r="B413" s="9" t="s">
        <v>617</v>
      </c>
      <c r="C413" s="10" t="s">
        <v>177</v>
      </c>
      <c r="D413" s="11" t="s">
        <v>204</v>
      </c>
      <c r="E413" s="11" t="s">
        <v>626</v>
      </c>
      <c r="F413" s="11" t="s">
        <v>180</v>
      </c>
      <c r="G413" s="12">
        <v>3181.5120798514486</v>
      </c>
      <c r="H413" s="12">
        <v>17362.182292953286</v>
      </c>
      <c r="J413" s="11" t="s">
        <v>79</v>
      </c>
      <c r="K413" s="13">
        <v>36400</v>
      </c>
      <c r="L413" s="13">
        <v>36400</v>
      </c>
      <c r="M413" s="13" t="s">
        <v>64</v>
      </c>
      <c r="N413" s="11" t="s">
        <v>174</v>
      </c>
      <c r="P413" s="5">
        <f>COUNTIFS(Rllfrwrd!$B:$B,L413,Rllfrwrd!$C:$C,M413)</f>
        <v>1</v>
      </c>
    </row>
    <row r="414" spans="1:16">
      <c r="A414" s="8" t="s">
        <v>168</v>
      </c>
      <c r="B414" s="9" t="s">
        <v>617</v>
      </c>
      <c r="C414" s="10" t="s">
        <v>177</v>
      </c>
      <c r="D414" s="11" t="s">
        <v>204</v>
      </c>
      <c r="E414" s="11" t="s">
        <v>214</v>
      </c>
      <c r="F414" s="11" t="s">
        <v>180</v>
      </c>
      <c r="G414" s="12">
        <v>0</v>
      </c>
      <c r="H414" s="12">
        <v>0</v>
      </c>
      <c r="J414" s="11" t="s">
        <v>79</v>
      </c>
      <c r="K414" s="13">
        <v>36400</v>
      </c>
      <c r="L414" s="13">
        <v>36400</v>
      </c>
      <c r="M414" s="13" t="s">
        <v>64</v>
      </c>
      <c r="N414" s="11" t="s">
        <v>174</v>
      </c>
      <c r="P414" s="5">
        <f>COUNTIFS(Rllfrwrd!$B:$B,L414,Rllfrwrd!$C:$C,M414)</f>
        <v>1</v>
      </c>
    </row>
    <row r="415" spans="1:16">
      <c r="A415" s="8" t="s">
        <v>168</v>
      </c>
      <c r="B415" s="9" t="s">
        <v>617</v>
      </c>
      <c r="C415" s="10" t="s">
        <v>177</v>
      </c>
      <c r="D415" s="11" t="s">
        <v>204</v>
      </c>
      <c r="E415" s="11" t="s">
        <v>215</v>
      </c>
      <c r="F415" s="11" t="s">
        <v>180</v>
      </c>
      <c r="G415" s="12">
        <v>60330.492268820955</v>
      </c>
      <c r="H415" s="12">
        <v>0</v>
      </c>
      <c r="J415" s="11" t="s">
        <v>79</v>
      </c>
      <c r="K415" s="13">
        <v>36400</v>
      </c>
      <c r="L415" s="13">
        <v>36400</v>
      </c>
      <c r="M415" s="13" t="s">
        <v>64</v>
      </c>
      <c r="N415" s="11" t="s">
        <v>174</v>
      </c>
      <c r="P415" s="5">
        <f>COUNTIFS(Rllfrwrd!$B:$B,L415,Rllfrwrd!$C:$C,M415)</f>
        <v>1</v>
      </c>
    </row>
    <row r="416" spans="1:16">
      <c r="A416" s="8" t="s">
        <v>168</v>
      </c>
      <c r="B416" s="9" t="s">
        <v>617</v>
      </c>
      <c r="C416" s="10" t="s">
        <v>177</v>
      </c>
      <c r="D416" s="11" t="s">
        <v>204</v>
      </c>
      <c r="E416" s="11" t="s">
        <v>627</v>
      </c>
      <c r="F416" s="11" t="s">
        <v>180</v>
      </c>
      <c r="G416" s="12">
        <v>1935.6817651217198</v>
      </c>
      <c r="H416" s="12">
        <v>78942.814115151807</v>
      </c>
      <c r="J416" s="11" t="s">
        <v>79</v>
      </c>
      <c r="K416" s="13">
        <v>36400</v>
      </c>
      <c r="L416" s="13">
        <v>36400</v>
      </c>
      <c r="M416" s="13" t="s">
        <v>64</v>
      </c>
      <c r="N416" s="11" t="s">
        <v>174</v>
      </c>
      <c r="P416" s="5">
        <f>COUNTIFS(Rllfrwrd!$B:$B,L416,Rllfrwrd!$C:$C,M416)</f>
        <v>1</v>
      </c>
    </row>
    <row r="417" spans="1:16">
      <c r="A417" s="8" t="s">
        <v>168</v>
      </c>
      <c r="B417" s="9" t="s">
        <v>617</v>
      </c>
      <c r="C417" s="10" t="s">
        <v>177</v>
      </c>
      <c r="D417" s="11" t="s">
        <v>204</v>
      </c>
      <c r="E417" s="11" t="s">
        <v>628</v>
      </c>
      <c r="F417" s="11" t="s">
        <v>180</v>
      </c>
      <c r="G417" s="12">
        <v>26456.396526593511</v>
      </c>
      <c r="H417" s="12">
        <v>26127.935129444882</v>
      </c>
      <c r="J417" s="11" t="s">
        <v>79</v>
      </c>
      <c r="K417" s="13">
        <v>36400</v>
      </c>
      <c r="L417" s="13">
        <v>36400</v>
      </c>
      <c r="M417" s="13" t="s">
        <v>64</v>
      </c>
      <c r="N417" s="11" t="s">
        <v>174</v>
      </c>
      <c r="P417" s="5">
        <f>COUNTIFS(Rllfrwrd!$B:$B,L417,Rllfrwrd!$C:$C,M417)</f>
        <v>1</v>
      </c>
    </row>
    <row r="418" spans="1:16">
      <c r="A418" s="8" t="s">
        <v>168</v>
      </c>
      <c r="B418" s="9" t="s">
        <v>617</v>
      </c>
      <c r="C418" s="10" t="s">
        <v>177</v>
      </c>
      <c r="D418" s="11" t="s">
        <v>204</v>
      </c>
      <c r="E418" s="11" t="s">
        <v>216</v>
      </c>
      <c r="F418" s="11" t="s">
        <v>180</v>
      </c>
      <c r="G418" s="12">
        <v>12.234777837005645</v>
      </c>
      <c r="H418" s="12">
        <v>24.837250026389242</v>
      </c>
      <c r="J418" s="11" t="s">
        <v>79</v>
      </c>
      <c r="K418" s="13">
        <v>36400</v>
      </c>
      <c r="L418" s="13">
        <v>36400</v>
      </c>
      <c r="M418" s="13" t="s">
        <v>64</v>
      </c>
      <c r="N418" s="11" t="s">
        <v>174</v>
      </c>
      <c r="P418" s="5">
        <f>COUNTIFS(Rllfrwrd!$B:$B,L418,Rllfrwrd!$C:$C,M418)</f>
        <v>1</v>
      </c>
    </row>
    <row r="419" spans="1:16">
      <c r="A419" s="8" t="s">
        <v>168</v>
      </c>
      <c r="B419" s="9" t="s">
        <v>617</v>
      </c>
      <c r="C419" s="10" t="s">
        <v>177</v>
      </c>
      <c r="D419" s="11" t="s">
        <v>204</v>
      </c>
      <c r="E419" s="11" t="s">
        <v>217</v>
      </c>
      <c r="F419" s="11" t="s">
        <v>180</v>
      </c>
      <c r="G419" s="12">
        <v>40.83708235195104</v>
      </c>
      <c r="H419" s="12">
        <v>120.91424136539263</v>
      </c>
      <c r="J419" s="11" t="s">
        <v>79</v>
      </c>
      <c r="K419" s="13">
        <v>36400</v>
      </c>
      <c r="L419" s="13">
        <v>36400</v>
      </c>
      <c r="M419" s="13" t="s">
        <v>64</v>
      </c>
      <c r="N419" s="11" t="s">
        <v>174</v>
      </c>
      <c r="P419" s="5">
        <f>COUNTIFS(Rllfrwrd!$B:$B,L419,Rllfrwrd!$C:$C,M419)</f>
        <v>1</v>
      </c>
    </row>
    <row r="420" spans="1:16">
      <c r="A420" s="8" t="s">
        <v>168</v>
      </c>
      <c r="B420" s="9" t="s">
        <v>617</v>
      </c>
      <c r="C420" s="10" t="s">
        <v>177</v>
      </c>
      <c r="D420" s="11" t="s">
        <v>204</v>
      </c>
      <c r="E420" s="11" t="s">
        <v>218</v>
      </c>
      <c r="F420" s="11" t="s">
        <v>180</v>
      </c>
      <c r="G420" s="12">
        <v>1.3388169404960006</v>
      </c>
      <c r="H420" s="12">
        <v>6.6580899157639886</v>
      </c>
      <c r="J420" s="11" t="s">
        <v>79</v>
      </c>
      <c r="K420" s="13">
        <v>36400</v>
      </c>
      <c r="L420" s="13">
        <v>36400</v>
      </c>
      <c r="M420" s="13" t="s">
        <v>64</v>
      </c>
      <c r="N420" s="11" t="s">
        <v>174</v>
      </c>
      <c r="P420" s="5">
        <f>COUNTIFS(Rllfrwrd!$B:$B,L420,Rllfrwrd!$C:$C,M420)</f>
        <v>1</v>
      </c>
    </row>
    <row r="421" spans="1:16">
      <c r="A421" s="8" t="s">
        <v>168</v>
      </c>
      <c r="B421" s="9" t="s">
        <v>617</v>
      </c>
      <c r="C421" s="10" t="s">
        <v>177</v>
      </c>
      <c r="D421" s="11" t="s">
        <v>220</v>
      </c>
      <c r="E421" s="11" t="s">
        <v>221</v>
      </c>
      <c r="F421" s="11" t="s">
        <v>180</v>
      </c>
      <c r="G421" s="12">
        <v>41.239191985857389</v>
      </c>
      <c r="H421" s="12">
        <v>88.332268519899117</v>
      </c>
      <c r="J421" s="11" t="s">
        <v>79</v>
      </c>
      <c r="K421" s="13">
        <v>36500</v>
      </c>
      <c r="L421" s="13">
        <v>36500</v>
      </c>
      <c r="M421" s="13" t="s">
        <v>64</v>
      </c>
      <c r="N421" s="11" t="s">
        <v>174</v>
      </c>
      <c r="P421" s="5">
        <f>COUNTIFS(Rllfrwrd!$B:$B,L421,Rllfrwrd!$C:$C,M421)</f>
        <v>1</v>
      </c>
    </row>
    <row r="422" spans="1:16">
      <c r="A422" s="8" t="s">
        <v>168</v>
      </c>
      <c r="B422" s="9" t="s">
        <v>617</v>
      </c>
      <c r="C422" s="10" t="s">
        <v>177</v>
      </c>
      <c r="D422" s="11" t="s">
        <v>220</v>
      </c>
      <c r="E422" s="11" t="s">
        <v>222</v>
      </c>
      <c r="F422" s="11" t="s">
        <v>180</v>
      </c>
      <c r="G422" s="12">
        <v>358.7718668547102</v>
      </c>
      <c r="H422" s="12">
        <v>721.84786691136469</v>
      </c>
      <c r="J422" s="11" t="s">
        <v>79</v>
      </c>
      <c r="K422" s="13">
        <v>36500</v>
      </c>
      <c r="L422" s="13">
        <v>36500</v>
      </c>
      <c r="M422" s="13" t="s">
        <v>64</v>
      </c>
      <c r="N422" s="11" t="s">
        <v>174</v>
      </c>
      <c r="P422" s="5">
        <f>COUNTIFS(Rllfrwrd!$B:$B,L422,Rllfrwrd!$C:$C,M422)</f>
        <v>1</v>
      </c>
    </row>
    <row r="423" spans="1:16">
      <c r="A423" s="8" t="s">
        <v>168</v>
      </c>
      <c r="B423" s="9" t="s">
        <v>617</v>
      </c>
      <c r="C423" s="10" t="s">
        <v>177</v>
      </c>
      <c r="D423" s="11" t="s">
        <v>220</v>
      </c>
      <c r="E423" s="11" t="s">
        <v>223</v>
      </c>
      <c r="F423" s="11" t="s">
        <v>180</v>
      </c>
      <c r="G423" s="12">
        <v>12.412087394358537</v>
      </c>
      <c r="H423" s="12">
        <v>16.965681308883973</v>
      </c>
      <c r="J423" s="11" t="s">
        <v>79</v>
      </c>
      <c r="K423" s="13">
        <v>36500</v>
      </c>
      <c r="L423" s="13">
        <v>36500</v>
      </c>
      <c r="M423" s="13" t="s">
        <v>64</v>
      </c>
      <c r="N423" s="11" t="s">
        <v>174</v>
      </c>
      <c r="P423" s="5">
        <f>COUNTIFS(Rllfrwrd!$B:$B,L423,Rllfrwrd!$C:$C,M423)</f>
        <v>1</v>
      </c>
    </row>
    <row r="424" spans="1:16">
      <c r="A424" s="8" t="s">
        <v>168</v>
      </c>
      <c r="B424" s="9" t="s">
        <v>617</v>
      </c>
      <c r="C424" s="10" t="s">
        <v>177</v>
      </c>
      <c r="D424" s="11" t="s">
        <v>220</v>
      </c>
      <c r="E424" s="11" t="s">
        <v>224</v>
      </c>
      <c r="F424" s="11" t="s">
        <v>180</v>
      </c>
      <c r="G424" s="12">
        <v>396.23795799765708</v>
      </c>
      <c r="H424" s="12">
        <v>797.14816034048204</v>
      </c>
      <c r="J424" s="11" t="s">
        <v>79</v>
      </c>
      <c r="K424" s="13">
        <v>36500</v>
      </c>
      <c r="L424" s="13">
        <v>36500</v>
      </c>
      <c r="M424" s="13" t="s">
        <v>64</v>
      </c>
      <c r="N424" s="11" t="s">
        <v>174</v>
      </c>
      <c r="P424" s="5">
        <f>COUNTIFS(Rllfrwrd!$B:$B,L424,Rllfrwrd!$C:$C,M424)</f>
        <v>1</v>
      </c>
    </row>
    <row r="425" spans="1:16">
      <c r="A425" s="8" t="s">
        <v>168</v>
      </c>
      <c r="B425" s="9" t="s">
        <v>617</v>
      </c>
      <c r="C425" s="10" t="s">
        <v>177</v>
      </c>
      <c r="D425" s="11" t="s">
        <v>220</v>
      </c>
      <c r="E425" s="11" t="s">
        <v>225</v>
      </c>
      <c r="F425" s="11" t="s">
        <v>180</v>
      </c>
      <c r="G425" s="12">
        <v>0</v>
      </c>
      <c r="H425" s="12">
        <v>0</v>
      </c>
      <c r="J425" s="11" t="s">
        <v>79</v>
      </c>
      <c r="K425" s="13">
        <v>36500</v>
      </c>
      <c r="L425" s="13">
        <v>36500</v>
      </c>
      <c r="M425" s="13" t="s">
        <v>64</v>
      </c>
      <c r="N425" s="11" t="s">
        <v>174</v>
      </c>
      <c r="P425" s="5">
        <f>COUNTIFS(Rllfrwrd!$B:$B,L425,Rllfrwrd!$C:$C,M425)</f>
        <v>1</v>
      </c>
    </row>
    <row r="426" spans="1:16">
      <c r="A426" s="8" t="s">
        <v>168</v>
      </c>
      <c r="B426" s="9" t="s">
        <v>617</v>
      </c>
      <c r="C426" s="10" t="s">
        <v>177</v>
      </c>
      <c r="D426" s="11" t="s">
        <v>220</v>
      </c>
      <c r="E426" s="11" t="s">
        <v>226</v>
      </c>
      <c r="F426" s="11" t="s">
        <v>180</v>
      </c>
      <c r="G426" s="12">
        <v>469.25774088900152</v>
      </c>
      <c r="H426" s="12">
        <v>791.47642728682104</v>
      </c>
      <c r="J426" s="11" t="s">
        <v>79</v>
      </c>
      <c r="K426" s="13">
        <v>36500</v>
      </c>
      <c r="L426" s="13">
        <v>36500</v>
      </c>
      <c r="M426" s="13" t="s">
        <v>64</v>
      </c>
      <c r="N426" s="11" t="s">
        <v>174</v>
      </c>
      <c r="P426" s="5">
        <f>COUNTIFS(Rllfrwrd!$B:$B,L426,Rllfrwrd!$C:$C,M426)</f>
        <v>1</v>
      </c>
    </row>
    <row r="427" spans="1:16">
      <c r="A427" s="8" t="s">
        <v>168</v>
      </c>
      <c r="B427" s="9" t="s">
        <v>617</v>
      </c>
      <c r="C427" s="10" t="s">
        <v>177</v>
      </c>
      <c r="D427" s="11" t="s">
        <v>220</v>
      </c>
      <c r="E427" s="11" t="s">
        <v>227</v>
      </c>
      <c r="F427" s="11" t="s">
        <v>180</v>
      </c>
      <c r="G427" s="12">
        <v>0</v>
      </c>
      <c r="H427" s="12">
        <v>281.38871124236397</v>
      </c>
      <c r="J427" s="11" t="s">
        <v>79</v>
      </c>
      <c r="K427" s="13">
        <v>36500</v>
      </c>
      <c r="L427" s="13">
        <v>36500</v>
      </c>
      <c r="M427" s="13" t="s">
        <v>64</v>
      </c>
      <c r="N427" s="11" t="s">
        <v>174</v>
      </c>
      <c r="P427" s="5">
        <f>COUNTIFS(Rllfrwrd!$B:$B,L427,Rllfrwrd!$C:$C,M427)</f>
        <v>1</v>
      </c>
    </row>
    <row r="428" spans="1:16">
      <c r="A428" s="8" t="s">
        <v>168</v>
      </c>
      <c r="B428" s="9" t="s">
        <v>617</v>
      </c>
      <c r="C428" s="10" t="s">
        <v>177</v>
      </c>
      <c r="D428" s="11" t="s">
        <v>220</v>
      </c>
      <c r="E428" s="11" t="s">
        <v>629</v>
      </c>
      <c r="F428" s="11" t="s">
        <v>180</v>
      </c>
      <c r="G428" s="12">
        <v>4071.0827861041998</v>
      </c>
      <c r="H428" s="12">
        <v>19080.91933630138</v>
      </c>
      <c r="J428" s="11" t="s">
        <v>79</v>
      </c>
      <c r="K428" s="13">
        <v>36500</v>
      </c>
      <c r="L428" s="13">
        <v>36500</v>
      </c>
      <c r="M428" s="13" t="s">
        <v>64</v>
      </c>
      <c r="N428" s="11" t="s">
        <v>174</v>
      </c>
      <c r="P428" s="5">
        <f>COUNTIFS(Rllfrwrd!$B:$B,L428,Rllfrwrd!$C:$C,M428)</f>
        <v>1</v>
      </c>
    </row>
    <row r="429" spans="1:16">
      <c r="A429" s="8" t="s">
        <v>168</v>
      </c>
      <c r="B429" s="9" t="s">
        <v>617</v>
      </c>
      <c r="C429" s="10" t="s">
        <v>177</v>
      </c>
      <c r="D429" s="11" t="s">
        <v>220</v>
      </c>
      <c r="E429" s="11" t="s">
        <v>228</v>
      </c>
      <c r="F429" s="11" t="s">
        <v>180</v>
      </c>
      <c r="G429" s="12">
        <v>11324.961595774497</v>
      </c>
      <c r="H429" s="12">
        <v>318.48053133383655</v>
      </c>
      <c r="J429" s="11" t="s">
        <v>79</v>
      </c>
      <c r="K429" s="13">
        <v>36500</v>
      </c>
      <c r="L429" s="13">
        <v>36500</v>
      </c>
      <c r="M429" s="13" t="s">
        <v>64</v>
      </c>
      <c r="N429" s="11" t="s">
        <v>174</v>
      </c>
      <c r="P429" s="5">
        <f>COUNTIFS(Rllfrwrd!$B:$B,L429,Rllfrwrd!$C:$C,M429)</f>
        <v>1</v>
      </c>
    </row>
    <row r="430" spans="1:16">
      <c r="A430" s="8" t="s">
        <v>168</v>
      </c>
      <c r="B430" s="9" t="s">
        <v>617</v>
      </c>
      <c r="C430" s="10" t="s">
        <v>177</v>
      </c>
      <c r="D430" s="11" t="s">
        <v>220</v>
      </c>
      <c r="E430" s="11" t="s">
        <v>630</v>
      </c>
      <c r="F430" s="11" t="s">
        <v>180</v>
      </c>
      <c r="G430" s="12">
        <v>3794.6829613105756</v>
      </c>
      <c r="H430" s="12">
        <v>20708.385090058935</v>
      </c>
      <c r="J430" s="11" t="s">
        <v>79</v>
      </c>
      <c r="K430" s="13">
        <v>36500</v>
      </c>
      <c r="L430" s="13">
        <v>36500</v>
      </c>
      <c r="M430" s="13" t="s">
        <v>64</v>
      </c>
      <c r="N430" s="11" t="s">
        <v>174</v>
      </c>
      <c r="P430" s="5">
        <f>COUNTIFS(Rllfrwrd!$B:$B,L430,Rllfrwrd!$C:$C,M430)</f>
        <v>1</v>
      </c>
    </row>
    <row r="431" spans="1:16">
      <c r="A431" s="8" t="s">
        <v>168</v>
      </c>
      <c r="B431" s="9" t="s">
        <v>617</v>
      </c>
      <c r="C431" s="10" t="s">
        <v>177</v>
      </c>
      <c r="D431" s="11" t="s">
        <v>220</v>
      </c>
      <c r="E431" s="11" t="s">
        <v>229</v>
      </c>
      <c r="F431" s="11" t="s">
        <v>180</v>
      </c>
      <c r="G431" s="12">
        <v>0</v>
      </c>
      <c r="H431" s="12">
        <v>0</v>
      </c>
      <c r="J431" s="11" t="s">
        <v>79</v>
      </c>
      <c r="K431" s="13">
        <v>36500</v>
      </c>
      <c r="L431" s="13">
        <v>36500</v>
      </c>
      <c r="M431" s="13" t="s">
        <v>64</v>
      </c>
      <c r="N431" s="11" t="s">
        <v>174</v>
      </c>
      <c r="P431" s="5">
        <f>COUNTIFS(Rllfrwrd!$B:$B,L431,Rllfrwrd!$C:$C,M431)</f>
        <v>1</v>
      </c>
    </row>
    <row r="432" spans="1:16">
      <c r="A432" s="8" t="s">
        <v>168</v>
      </c>
      <c r="B432" s="9" t="s">
        <v>617</v>
      </c>
      <c r="C432" s="10" t="s">
        <v>177</v>
      </c>
      <c r="D432" s="11" t="s">
        <v>220</v>
      </c>
      <c r="E432" s="11" t="s">
        <v>230</v>
      </c>
      <c r="F432" s="11" t="s">
        <v>180</v>
      </c>
      <c r="G432" s="12">
        <v>71014.705040576358</v>
      </c>
      <c r="H432" s="12">
        <v>0</v>
      </c>
      <c r="J432" s="11" t="s">
        <v>79</v>
      </c>
      <c r="K432" s="13">
        <v>36500</v>
      </c>
      <c r="L432" s="13">
        <v>36500</v>
      </c>
      <c r="M432" s="13" t="s">
        <v>64</v>
      </c>
      <c r="N432" s="11" t="s">
        <v>174</v>
      </c>
      <c r="P432" s="5">
        <f>COUNTIFS(Rllfrwrd!$B:$B,L432,Rllfrwrd!$C:$C,M432)</f>
        <v>1</v>
      </c>
    </row>
    <row r="433" spans="1:16">
      <c r="A433" s="8" t="s">
        <v>168</v>
      </c>
      <c r="B433" s="9" t="s">
        <v>617</v>
      </c>
      <c r="C433" s="10" t="s">
        <v>177</v>
      </c>
      <c r="D433" s="11" t="s">
        <v>220</v>
      </c>
      <c r="E433" s="11" t="s">
        <v>631</v>
      </c>
      <c r="F433" s="11" t="s">
        <v>180</v>
      </c>
      <c r="G433" s="12">
        <v>2308.7445303586401</v>
      </c>
      <c r="H433" s="12">
        <v>94157.414500422659</v>
      </c>
      <c r="J433" s="11" t="s">
        <v>79</v>
      </c>
      <c r="K433" s="13">
        <v>36500</v>
      </c>
      <c r="L433" s="13">
        <v>36500</v>
      </c>
      <c r="M433" s="13" t="s">
        <v>64</v>
      </c>
      <c r="N433" s="11" t="s">
        <v>174</v>
      </c>
      <c r="P433" s="5">
        <f>COUNTIFS(Rllfrwrd!$B:$B,L433,Rllfrwrd!$C:$C,M433)</f>
        <v>1</v>
      </c>
    </row>
    <row r="434" spans="1:16">
      <c r="A434" s="8" t="s">
        <v>168</v>
      </c>
      <c r="B434" s="9" t="s">
        <v>617</v>
      </c>
      <c r="C434" s="10" t="s">
        <v>177</v>
      </c>
      <c r="D434" s="11" t="s">
        <v>220</v>
      </c>
      <c r="E434" s="11" t="s">
        <v>632</v>
      </c>
      <c r="F434" s="11" t="s">
        <v>180</v>
      </c>
      <c r="G434" s="12">
        <v>-193.33364960975996</v>
      </c>
      <c r="H434" s="12">
        <v>-585.0992113694399</v>
      </c>
      <c r="J434" s="11" t="s">
        <v>79</v>
      </c>
      <c r="K434" s="13">
        <v>36500</v>
      </c>
      <c r="L434" s="13">
        <v>36500</v>
      </c>
      <c r="M434" s="13" t="s">
        <v>64</v>
      </c>
      <c r="N434" s="11" t="s">
        <v>174</v>
      </c>
      <c r="P434" s="5">
        <f>COUNTIFS(Rllfrwrd!$B:$B,L434,Rllfrwrd!$C:$C,M434)</f>
        <v>1</v>
      </c>
    </row>
    <row r="435" spans="1:16">
      <c r="A435" s="8" t="s">
        <v>168</v>
      </c>
      <c r="B435" s="9" t="s">
        <v>617</v>
      </c>
      <c r="C435" s="10" t="s">
        <v>177</v>
      </c>
      <c r="D435" s="11" t="s">
        <v>220</v>
      </c>
      <c r="E435" s="11" t="s">
        <v>231</v>
      </c>
      <c r="F435" s="11" t="s">
        <v>180</v>
      </c>
      <c r="G435" s="12">
        <v>14.592779102593703</v>
      </c>
      <c r="H435" s="12">
        <v>29.624118065693693</v>
      </c>
      <c r="J435" s="11" t="s">
        <v>79</v>
      </c>
      <c r="K435" s="13">
        <v>36500</v>
      </c>
      <c r="L435" s="13">
        <v>36500</v>
      </c>
      <c r="M435" s="13" t="s">
        <v>64</v>
      </c>
      <c r="N435" s="11" t="s">
        <v>174</v>
      </c>
      <c r="P435" s="5">
        <f>COUNTIFS(Rllfrwrd!$B:$B,L435,Rllfrwrd!$C:$C,M435)</f>
        <v>1</v>
      </c>
    </row>
    <row r="436" spans="1:16">
      <c r="A436" s="8" t="s">
        <v>168</v>
      </c>
      <c r="B436" s="9" t="s">
        <v>617</v>
      </c>
      <c r="C436" s="10" t="s">
        <v>177</v>
      </c>
      <c r="D436" s="11" t="s">
        <v>220</v>
      </c>
      <c r="E436" s="11" t="s">
        <v>232</v>
      </c>
      <c r="F436" s="11" t="s">
        <v>180</v>
      </c>
      <c r="G436" s="12">
        <v>52.740467709998029</v>
      </c>
      <c r="H436" s="12">
        <v>156.15889468914884</v>
      </c>
      <c r="J436" s="11" t="s">
        <v>79</v>
      </c>
      <c r="K436" s="13">
        <v>36500</v>
      </c>
      <c r="L436" s="13">
        <v>36500</v>
      </c>
      <c r="M436" s="13" t="s">
        <v>64</v>
      </c>
      <c r="N436" s="11" t="s">
        <v>174</v>
      </c>
      <c r="P436" s="5">
        <f>COUNTIFS(Rllfrwrd!$B:$B,L436,Rllfrwrd!$C:$C,M436)</f>
        <v>1</v>
      </c>
    </row>
    <row r="437" spans="1:16">
      <c r="A437" s="8" t="s">
        <v>168</v>
      </c>
      <c r="B437" s="9" t="s">
        <v>617</v>
      </c>
      <c r="C437" s="10" t="s">
        <v>177</v>
      </c>
      <c r="D437" s="11" t="s">
        <v>220</v>
      </c>
      <c r="E437" s="11" t="s">
        <v>233</v>
      </c>
      <c r="F437" s="11" t="s">
        <v>180</v>
      </c>
      <c r="G437" s="12">
        <v>1.5968463123520014</v>
      </c>
      <c r="H437" s="12">
        <v>7.9412995217679825</v>
      </c>
      <c r="J437" s="11" t="s">
        <v>79</v>
      </c>
      <c r="K437" s="13">
        <v>36500</v>
      </c>
      <c r="L437" s="13">
        <v>36500</v>
      </c>
      <c r="M437" s="13" t="s">
        <v>64</v>
      </c>
      <c r="N437" s="11" t="s">
        <v>174</v>
      </c>
      <c r="P437" s="5">
        <f>COUNTIFS(Rllfrwrd!$B:$B,L437,Rllfrwrd!$C:$C,M437)</f>
        <v>1</v>
      </c>
    </row>
    <row r="438" spans="1:16">
      <c r="A438" s="8" t="s">
        <v>168</v>
      </c>
      <c r="B438" s="9" t="s">
        <v>617</v>
      </c>
      <c r="C438" s="10" t="s">
        <v>177</v>
      </c>
      <c r="D438" s="11" t="s">
        <v>234</v>
      </c>
      <c r="E438" s="11" t="s">
        <v>235</v>
      </c>
      <c r="F438" s="11" t="s">
        <v>180</v>
      </c>
      <c r="G438" s="12">
        <v>15.106761126566624</v>
      </c>
      <c r="H438" s="12">
        <v>32.357920124998657</v>
      </c>
      <c r="J438" s="11" t="s">
        <v>79</v>
      </c>
      <c r="K438" s="13">
        <v>36600</v>
      </c>
      <c r="L438" s="13">
        <v>36600</v>
      </c>
      <c r="M438" s="13" t="s">
        <v>64</v>
      </c>
      <c r="N438" s="11" t="s">
        <v>174</v>
      </c>
      <c r="P438" s="5">
        <f>COUNTIFS(Rllfrwrd!$B:$B,L438,Rllfrwrd!$C:$C,M438)</f>
        <v>1</v>
      </c>
    </row>
    <row r="439" spans="1:16">
      <c r="A439" s="8" t="s">
        <v>168</v>
      </c>
      <c r="B439" s="9" t="s">
        <v>617</v>
      </c>
      <c r="C439" s="10" t="s">
        <v>177</v>
      </c>
      <c r="D439" s="11" t="s">
        <v>234</v>
      </c>
      <c r="E439" s="11" t="s">
        <v>236</v>
      </c>
      <c r="F439" s="11" t="s">
        <v>180</v>
      </c>
      <c r="G439" s="12">
        <v>131.42548703100658</v>
      </c>
      <c r="H439" s="12">
        <v>264.42766625717013</v>
      </c>
      <c r="J439" s="11" t="s">
        <v>79</v>
      </c>
      <c r="K439" s="13">
        <v>36600</v>
      </c>
      <c r="L439" s="13">
        <v>36600</v>
      </c>
      <c r="M439" s="13" t="s">
        <v>64</v>
      </c>
      <c r="N439" s="11" t="s">
        <v>174</v>
      </c>
      <c r="P439" s="5">
        <f>COUNTIFS(Rllfrwrd!$B:$B,L439,Rllfrwrd!$C:$C,M439)</f>
        <v>1</v>
      </c>
    </row>
    <row r="440" spans="1:16">
      <c r="A440" s="8" t="s">
        <v>168</v>
      </c>
      <c r="B440" s="9" t="s">
        <v>617</v>
      </c>
      <c r="C440" s="10" t="s">
        <v>177</v>
      </c>
      <c r="D440" s="11" t="s">
        <v>234</v>
      </c>
      <c r="E440" s="11" t="s">
        <v>237</v>
      </c>
      <c r="F440" s="11" t="s">
        <v>180</v>
      </c>
      <c r="G440" s="12">
        <v>4.5468019696639033</v>
      </c>
      <c r="H440" s="12">
        <v>6.2148767359617523</v>
      </c>
      <c r="J440" s="11" t="s">
        <v>79</v>
      </c>
      <c r="K440" s="13">
        <v>36600</v>
      </c>
      <c r="L440" s="13">
        <v>36600</v>
      </c>
      <c r="M440" s="13" t="s">
        <v>64</v>
      </c>
      <c r="N440" s="11" t="s">
        <v>174</v>
      </c>
      <c r="P440" s="5">
        <f>COUNTIFS(Rllfrwrd!$B:$B,L440,Rllfrwrd!$C:$C,M440)</f>
        <v>1</v>
      </c>
    </row>
    <row r="441" spans="1:16">
      <c r="A441" s="8" t="s">
        <v>168</v>
      </c>
      <c r="B441" s="9" t="s">
        <v>617</v>
      </c>
      <c r="C441" s="10" t="s">
        <v>177</v>
      </c>
      <c r="D441" s="11" t="s">
        <v>234</v>
      </c>
      <c r="E441" s="11" t="s">
        <v>238</v>
      </c>
      <c r="F441" s="11" t="s">
        <v>180</v>
      </c>
      <c r="G441" s="12">
        <v>145.15008399781317</v>
      </c>
      <c r="H441" s="12">
        <v>292.01170684613601</v>
      </c>
      <c r="J441" s="11" t="s">
        <v>79</v>
      </c>
      <c r="K441" s="13">
        <v>36600</v>
      </c>
      <c r="L441" s="13">
        <v>36600</v>
      </c>
      <c r="M441" s="13" t="s">
        <v>64</v>
      </c>
      <c r="N441" s="11" t="s">
        <v>174</v>
      </c>
      <c r="P441" s="5">
        <f>COUNTIFS(Rllfrwrd!$B:$B,L441,Rllfrwrd!$C:$C,M441)</f>
        <v>1</v>
      </c>
    </row>
    <row r="442" spans="1:16">
      <c r="A442" s="8" t="s">
        <v>168</v>
      </c>
      <c r="B442" s="9" t="s">
        <v>617</v>
      </c>
      <c r="C442" s="10" t="s">
        <v>177</v>
      </c>
      <c r="D442" s="11" t="s">
        <v>234</v>
      </c>
      <c r="E442" s="11" t="s">
        <v>239</v>
      </c>
      <c r="F442" s="11" t="s">
        <v>180</v>
      </c>
      <c r="G442" s="12">
        <v>0</v>
      </c>
      <c r="H442" s="12">
        <v>0</v>
      </c>
      <c r="J442" s="11" t="s">
        <v>79</v>
      </c>
      <c r="K442" s="13">
        <v>36600</v>
      </c>
      <c r="L442" s="13">
        <v>36600</v>
      </c>
      <c r="M442" s="13" t="s">
        <v>64</v>
      </c>
      <c r="N442" s="11" t="s">
        <v>174</v>
      </c>
      <c r="P442" s="5">
        <f>COUNTIFS(Rllfrwrd!$B:$B,L442,Rllfrwrd!$C:$C,M442)</f>
        <v>1</v>
      </c>
    </row>
    <row r="443" spans="1:16">
      <c r="A443" s="8" t="s">
        <v>168</v>
      </c>
      <c r="B443" s="9" t="s">
        <v>617</v>
      </c>
      <c r="C443" s="10" t="s">
        <v>177</v>
      </c>
      <c r="D443" s="11" t="s">
        <v>234</v>
      </c>
      <c r="E443" s="11" t="s">
        <v>240</v>
      </c>
      <c r="F443" s="11" t="s">
        <v>180</v>
      </c>
      <c r="G443" s="12">
        <v>19.319914116444693</v>
      </c>
      <c r="H443" s="12">
        <v>57.204203241098185</v>
      </c>
      <c r="J443" s="11" t="s">
        <v>79</v>
      </c>
      <c r="K443" s="13">
        <v>36600</v>
      </c>
      <c r="L443" s="13">
        <v>36600</v>
      </c>
      <c r="M443" s="13" t="s">
        <v>64</v>
      </c>
      <c r="N443" s="11" t="s">
        <v>174</v>
      </c>
      <c r="P443" s="5">
        <f>COUNTIFS(Rllfrwrd!$B:$B,L443,Rllfrwrd!$C:$C,M443)</f>
        <v>1</v>
      </c>
    </row>
    <row r="444" spans="1:16">
      <c r="A444" s="8" t="s">
        <v>168</v>
      </c>
      <c r="B444" s="9" t="s">
        <v>617</v>
      </c>
      <c r="C444" s="10" t="s">
        <v>177</v>
      </c>
      <c r="D444" s="11" t="s">
        <v>241</v>
      </c>
      <c r="E444" s="11" t="s">
        <v>242</v>
      </c>
      <c r="F444" s="11" t="s">
        <v>180</v>
      </c>
      <c r="G444" s="12">
        <v>45.601652096908083</v>
      </c>
      <c r="H444" s="12">
        <v>97.676437970862992</v>
      </c>
      <c r="J444" s="11" t="s">
        <v>79</v>
      </c>
      <c r="K444" s="13">
        <v>36700</v>
      </c>
      <c r="L444" s="13">
        <v>36700</v>
      </c>
      <c r="M444" s="13" t="s">
        <v>64</v>
      </c>
      <c r="N444" s="11" t="s">
        <v>174</v>
      </c>
      <c r="P444" s="5">
        <f>COUNTIFS(Rllfrwrd!$B:$B,L444,Rllfrwrd!$C:$C,M444)</f>
        <v>1</v>
      </c>
    </row>
    <row r="445" spans="1:16">
      <c r="A445" s="8" t="s">
        <v>168</v>
      </c>
      <c r="B445" s="9" t="s">
        <v>617</v>
      </c>
      <c r="C445" s="10" t="s">
        <v>177</v>
      </c>
      <c r="D445" s="11" t="s">
        <v>241</v>
      </c>
      <c r="E445" s="11" t="s">
        <v>243</v>
      </c>
      <c r="F445" s="11" t="s">
        <v>180</v>
      </c>
      <c r="G445" s="12">
        <v>396.72430682146842</v>
      </c>
      <c r="H445" s="12">
        <v>798.20805667278819</v>
      </c>
      <c r="J445" s="11" t="s">
        <v>79</v>
      </c>
      <c r="K445" s="13">
        <v>36700</v>
      </c>
      <c r="L445" s="13">
        <v>36700</v>
      </c>
      <c r="M445" s="13" t="s">
        <v>64</v>
      </c>
      <c r="N445" s="11" t="s">
        <v>174</v>
      </c>
      <c r="P445" s="5">
        <f>COUNTIFS(Rllfrwrd!$B:$B,L445,Rllfrwrd!$C:$C,M445)</f>
        <v>1</v>
      </c>
    </row>
    <row r="446" spans="1:16">
      <c r="A446" s="8" t="s">
        <v>168</v>
      </c>
      <c r="B446" s="9" t="s">
        <v>617</v>
      </c>
      <c r="C446" s="10" t="s">
        <v>177</v>
      </c>
      <c r="D446" s="11" t="s">
        <v>241</v>
      </c>
      <c r="E446" s="11" t="s">
        <v>244</v>
      </c>
      <c r="F446" s="11" t="s">
        <v>180</v>
      </c>
      <c r="G446" s="12">
        <v>13.725091688218868</v>
      </c>
      <c r="H446" s="12">
        <v>18.760384463887362</v>
      </c>
      <c r="J446" s="11" t="s">
        <v>79</v>
      </c>
      <c r="K446" s="13">
        <v>36700</v>
      </c>
      <c r="L446" s="13">
        <v>36700</v>
      </c>
      <c r="M446" s="13" t="s">
        <v>64</v>
      </c>
      <c r="N446" s="11" t="s">
        <v>174</v>
      </c>
      <c r="P446" s="5">
        <f>COUNTIFS(Rllfrwrd!$B:$B,L446,Rllfrwrd!$C:$C,M446)</f>
        <v>1</v>
      </c>
    </row>
    <row r="447" spans="1:16">
      <c r="A447" s="8" t="s">
        <v>168</v>
      </c>
      <c r="B447" s="9" t="s">
        <v>617</v>
      </c>
      <c r="C447" s="10" t="s">
        <v>177</v>
      </c>
      <c r="D447" s="11" t="s">
        <v>241</v>
      </c>
      <c r="E447" s="11" t="s">
        <v>245</v>
      </c>
      <c r="F447" s="11" t="s">
        <v>180</v>
      </c>
      <c r="G447" s="12">
        <v>438.1537231475113</v>
      </c>
      <c r="H447" s="12">
        <v>881.47394085711744</v>
      </c>
      <c r="J447" s="11" t="s">
        <v>79</v>
      </c>
      <c r="K447" s="13">
        <v>36700</v>
      </c>
      <c r="L447" s="13">
        <v>36700</v>
      </c>
      <c r="M447" s="13" t="s">
        <v>64</v>
      </c>
      <c r="N447" s="11" t="s">
        <v>174</v>
      </c>
      <c r="P447" s="5">
        <f>COUNTIFS(Rllfrwrd!$B:$B,L447,Rllfrwrd!$C:$C,M447)</f>
        <v>1</v>
      </c>
    </row>
    <row r="448" spans="1:16">
      <c r="A448" s="8" t="s">
        <v>168</v>
      </c>
      <c r="B448" s="9" t="s">
        <v>617</v>
      </c>
      <c r="C448" s="10" t="s">
        <v>177</v>
      </c>
      <c r="D448" s="11" t="s">
        <v>241</v>
      </c>
      <c r="E448" s="11" t="s">
        <v>246</v>
      </c>
      <c r="F448" s="11" t="s">
        <v>180</v>
      </c>
      <c r="G448" s="12">
        <v>0</v>
      </c>
      <c r="H448" s="12">
        <v>0</v>
      </c>
      <c r="J448" s="11" t="s">
        <v>79</v>
      </c>
      <c r="K448" s="13">
        <v>36700</v>
      </c>
      <c r="L448" s="13">
        <v>36700</v>
      </c>
      <c r="M448" s="13" t="s">
        <v>64</v>
      </c>
      <c r="N448" s="11" t="s">
        <v>174</v>
      </c>
      <c r="P448" s="5">
        <f>COUNTIFS(Rllfrwrd!$B:$B,L448,Rllfrwrd!$C:$C,M448)</f>
        <v>1</v>
      </c>
    </row>
    <row r="449" spans="1:16">
      <c r="A449" s="8" t="s">
        <v>168</v>
      </c>
      <c r="B449" s="9" t="s">
        <v>617</v>
      </c>
      <c r="C449" s="10" t="s">
        <v>177</v>
      </c>
      <c r="D449" s="11" t="s">
        <v>241</v>
      </c>
      <c r="E449" s="11" t="s">
        <v>247</v>
      </c>
      <c r="F449" s="11" t="s">
        <v>180</v>
      </c>
      <c r="G449" s="12">
        <v>58.319582516659011</v>
      </c>
      <c r="H449" s="12">
        <v>172.67805804474483</v>
      </c>
      <c r="J449" s="11" t="s">
        <v>79</v>
      </c>
      <c r="K449" s="13">
        <v>36700</v>
      </c>
      <c r="L449" s="13">
        <v>36700</v>
      </c>
      <c r="M449" s="13" t="s">
        <v>64</v>
      </c>
      <c r="N449" s="11" t="s">
        <v>174</v>
      </c>
      <c r="P449" s="5">
        <f>COUNTIFS(Rllfrwrd!$B:$B,L449,Rllfrwrd!$C:$C,M449)</f>
        <v>1</v>
      </c>
    </row>
    <row r="450" spans="1:16">
      <c r="A450" s="8" t="s">
        <v>168</v>
      </c>
      <c r="B450" s="9" t="s">
        <v>617</v>
      </c>
      <c r="C450" s="10" t="s">
        <v>177</v>
      </c>
      <c r="D450" s="11" t="s">
        <v>241</v>
      </c>
      <c r="E450" s="11" t="s">
        <v>633</v>
      </c>
      <c r="F450" s="11" t="s">
        <v>180</v>
      </c>
      <c r="G450" s="12">
        <v>404.88</v>
      </c>
      <c r="H450" s="12">
        <v>404.88</v>
      </c>
      <c r="J450" s="11" t="s">
        <v>79</v>
      </c>
      <c r="K450" s="13">
        <v>36700</v>
      </c>
      <c r="L450" s="13">
        <v>36700</v>
      </c>
      <c r="M450" s="13" t="s">
        <v>64</v>
      </c>
      <c r="N450" s="11" t="s">
        <v>174</v>
      </c>
      <c r="P450" s="5">
        <f>COUNTIFS(Rllfrwrd!$B:$B,L450,Rllfrwrd!$C:$C,M450)</f>
        <v>1</v>
      </c>
    </row>
    <row r="451" spans="1:16">
      <c r="A451" s="8" t="s">
        <v>168</v>
      </c>
      <c r="B451" s="9" t="s">
        <v>617</v>
      </c>
      <c r="C451" s="10" t="s">
        <v>177</v>
      </c>
      <c r="D451" s="11" t="s">
        <v>241</v>
      </c>
      <c r="E451" s="11" t="s">
        <v>634</v>
      </c>
      <c r="F451" s="11" t="s">
        <v>180</v>
      </c>
      <c r="G451" s="12">
        <v>8169.58</v>
      </c>
      <c r="H451" s="12">
        <v>8169.58</v>
      </c>
      <c r="J451" s="11" t="s">
        <v>79</v>
      </c>
      <c r="K451" s="13">
        <v>36700</v>
      </c>
      <c r="L451" s="13">
        <v>36700</v>
      </c>
      <c r="M451" s="13" t="s">
        <v>64</v>
      </c>
      <c r="N451" s="11" t="s">
        <v>174</v>
      </c>
      <c r="P451" s="5">
        <f>COUNTIFS(Rllfrwrd!$B:$B,L451,Rllfrwrd!$C:$C,M451)</f>
        <v>1</v>
      </c>
    </row>
    <row r="452" spans="1:16">
      <c r="A452" s="8" t="s">
        <v>168</v>
      </c>
      <c r="B452" s="9" t="s">
        <v>617</v>
      </c>
      <c r="C452" s="10" t="s">
        <v>177</v>
      </c>
      <c r="D452" s="11" t="s">
        <v>241</v>
      </c>
      <c r="E452" s="11" t="s">
        <v>635</v>
      </c>
      <c r="F452" s="11" t="s">
        <v>180</v>
      </c>
      <c r="G452" s="12">
        <v>14456.14</v>
      </c>
      <c r="H452" s="12">
        <v>14456.14</v>
      </c>
      <c r="J452" s="11" t="s">
        <v>79</v>
      </c>
      <c r="K452" s="13">
        <v>36700</v>
      </c>
      <c r="L452" s="13">
        <v>36700</v>
      </c>
      <c r="M452" s="13" t="s">
        <v>64</v>
      </c>
      <c r="N452" s="11" t="s">
        <v>174</v>
      </c>
      <c r="P452" s="5">
        <f>COUNTIFS(Rllfrwrd!$B:$B,L452,Rllfrwrd!$C:$C,M452)</f>
        <v>1</v>
      </c>
    </row>
    <row r="453" spans="1:16">
      <c r="A453" s="8" t="s">
        <v>168</v>
      </c>
      <c r="B453" s="9" t="s">
        <v>617</v>
      </c>
      <c r="C453" s="10" t="s">
        <v>177</v>
      </c>
      <c r="D453" s="11" t="s">
        <v>248</v>
      </c>
      <c r="E453" s="11" t="s">
        <v>249</v>
      </c>
      <c r="F453" s="11" t="s">
        <v>180</v>
      </c>
      <c r="G453" s="12">
        <v>34.441522977199554</v>
      </c>
      <c r="H453" s="12">
        <v>73.772004478157498</v>
      </c>
      <c r="J453" s="11" t="s">
        <v>79</v>
      </c>
      <c r="K453" s="13">
        <v>36800</v>
      </c>
      <c r="L453" s="13">
        <v>36800</v>
      </c>
      <c r="M453" s="13" t="s">
        <v>64</v>
      </c>
      <c r="N453" s="11" t="s">
        <v>174</v>
      </c>
      <c r="P453" s="5">
        <f>COUNTIFS(Rllfrwrd!$B:$B,L453,Rllfrwrd!$C:$C,M453)</f>
        <v>1</v>
      </c>
    </row>
    <row r="454" spans="1:16">
      <c r="A454" s="8" t="s">
        <v>168</v>
      </c>
      <c r="B454" s="9" t="s">
        <v>617</v>
      </c>
      <c r="C454" s="10" t="s">
        <v>177</v>
      </c>
      <c r="D454" s="11" t="s">
        <v>248</v>
      </c>
      <c r="E454" s="11" t="s">
        <v>250</v>
      </c>
      <c r="F454" s="11" t="s">
        <v>180</v>
      </c>
      <c r="G454" s="12">
        <v>299.63364704349442</v>
      </c>
      <c r="H454" s="12">
        <v>602.86195478311743</v>
      </c>
      <c r="J454" s="11" t="s">
        <v>79</v>
      </c>
      <c r="K454" s="13">
        <v>36800</v>
      </c>
      <c r="L454" s="13">
        <v>36800</v>
      </c>
      <c r="M454" s="13" t="s">
        <v>64</v>
      </c>
      <c r="N454" s="11" t="s">
        <v>174</v>
      </c>
      <c r="P454" s="5">
        <f>COUNTIFS(Rllfrwrd!$B:$B,L454,Rllfrwrd!$C:$C,M454)</f>
        <v>1</v>
      </c>
    </row>
    <row r="455" spans="1:16">
      <c r="A455" s="8" t="s">
        <v>168</v>
      </c>
      <c r="B455" s="9" t="s">
        <v>617</v>
      </c>
      <c r="C455" s="10" t="s">
        <v>177</v>
      </c>
      <c r="D455" s="11" t="s">
        <v>248</v>
      </c>
      <c r="E455" s="11" t="s">
        <v>251</v>
      </c>
      <c r="F455" s="11" t="s">
        <v>180</v>
      </c>
      <c r="G455" s="12">
        <v>10.366138922761024</v>
      </c>
      <c r="H455" s="12">
        <v>14.169140433793359</v>
      </c>
      <c r="J455" s="11" t="s">
        <v>79</v>
      </c>
      <c r="K455" s="13">
        <v>36800</v>
      </c>
      <c r="L455" s="13">
        <v>36800</v>
      </c>
      <c r="M455" s="13" t="s">
        <v>64</v>
      </c>
      <c r="N455" s="11" t="s">
        <v>174</v>
      </c>
      <c r="P455" s="5">
        <f>COUNTIFS(Rllfrwrd!$B:$B,L455,Rllfrwrd!$C:$C,M455)</f>
        <v>1</v>
      </c>
    </row>
    <row r="456" spans="1:16">
      <c r="A456" s="8" t="s">
        <v>168</v>
      </c>
      <c r="B456" s="9" t="s">
        <v>617</v>
      </c>
      <c r="C456" s="10" t="s">
        <v>177</v>
      </c>
      <c r="D456" s="11" t="s">
        <v>248</v>
      </c>
      <c r="E456" s="11" t="s">
        <v>252</v>
      </c>
      <c r="F456" s="11" t="s">
        <v>180</v>
      </c>
      <c r="G456" s="12">
        <v>330.92400887716417</v>
      </c>
      <c r="H456" s="12">
        <v>665.75011193271064</v>
      </c>
      <c r="J456" s="11" t="s">
        <v>79</v>
      </c>
      <c r="K456" s="13">
        <v>36800</v>
      </c>
      <c r="L456" s="13">
        <v>36800</v>
      </c>
      <c r="M456" s="13" t="s">
        <v>64</v>
      </c>
      <c r="N456" s="11" t="s">
        <v>174</v>
      </c>
      <c r="P456" s="5">
        <f>COUNTIFS(Rllfrwrd!$B:$B,L456,Rllfrwrd!$C:$C,M456)</f>
        <v>1</v>
      </c>
    </row>
    <row r="457" spans="1:16">
      <c r="A457" s="8" t="s">
        <v>168</v>
      </c>
      <c r="B457" s="9" t="s">
        <v>617</v>
      </c>
      <c r="C457" s="10" t="s">
        <v>177</v>
      </c>
      <c r="D457" s="11" t="s">
        <v>248</v>
      </c>
      <c r="E457" s="11" t="s">
        <v>253</v>
      </c>
      <c r="F457" s="11" t="s">
        <v>180</v>
      </c>
      <c r="G457" s="12">
        <v>0</v>
      </c>
      <c r="H457" s="12">
        <v>0</v>
      </c>
      <c r="J457" s="11" t="s">
        <v>79</v>
      </c>
      <c r="K457" s="13">
        <v>36800</v>
      </c>
      <c r="L457" s="13">
        <v>36800</v>
      </c>
      <c r="M457" s="13" t="s">
        <v>64</v>
      </c>
      <c r="N457" s="11" t="s">
        <v>174</v>
      </c>
      <c r="P457" s="5">
        <f>COUNTIFS(Rllfrwrd!$B:$B,L457,Rllfrwrd!$C:$C,M457)</f>
        <v>1</v>
      </c>
    </row>
    <row r="458" spans="1:16">
      <c r="A458" s="8" t="s">
        <v>168</v>
      </c>
      <c r="B458" s="9" t="s">
        <v>617</v>
      </c>
      <c r="C458" s="10" t="s">
        <v>177</v>
      </c>
      <c r="D458" s="11" t="s">
        <v>248</v>
      </c>
      <c r="E458" s="11" t="s">
        <v>636</v>
      </c>
      <c r="F458" s="11" t="s">
        <v>180</v>
      </c>
      <c r="G458" s="12">
        <v>2233.5299999999997</v>
      </c>
      <c r="H458" s="12">
        <v>2233.5299999999997</v>
      </c>
      <c r="J458" s="11" t="s">
        <v>79</v>
      </c>
      <c r="K458" s="13">
        <v>36800</v>
      </c>
      <c r="L458" s="13">
        <v>36800</v>
      </c>
      <c r="M458" s="13" t="s">
        <v>64</v>
      </c>
      <c r="N458" s="11" t="s">
        <v>174</v>
      </c>
      <c r="P458" s="5">
        <f>COUNTIFS(Rllfrwrd!$B:$B,L458,Rllfrwrd!$C:$C,M458)</f>
        <v>1</v>
      </c>
    </row>
    <row r="459" spans="1:16">
      <c r="A459" s="8" t="s">
        <v>168</v>
      </c>
      <c r="B459" s="9" t="s">
        <v>617</v>
      </c>
      <c r="C459" s="10" t="s">
        <v>177</v>
      </c>
      <c r="D459" s="11" t="s">
        <v>248</v>
      </c>
      <c r="E459" s="11" t="s">
        <v>254</v>
      </c>
      <c r="F459" s="11" t="s">
        <v>180</v>
      </c>
      <c r="G459" s="12">
        <v>448.8202432303417</v>
      </c>
      <c r="H459" s="12">
        <v>730.19147697590677</v>
      </c>
      <c r="J459" s="11" t="s">
        <v>79</v>
      </c>
      <c r="K459" s="13">
        <v>36800</v>
      </c>
      <c r="L459" s="13">
        <v>36800</v>
      </c>
      <c r="M459" s="13" t="s">
        <v>64</v>
      </c>
      <c r="N459" s="11" t="s">
        <v>174</v>
      </c>
      <c r="P459" s="5">
        <f>COUNTIFS(Rllfrwrd!$B:$B,L459,Rllfrwrd!$C:$C,M459)</f>
        <v>1</v>
      </c>
    </row>
    <row r="460" spans="1:16">
      <c r="A460" s="8" t="s">
        <v>168</v>
      </c>
      <c r="B460" s="9" t="s">
        <v>617</v>
      </c>
      <c r="C460" s="10" t="s">
        <v>177</v>
      </c>
      <c r="D460" s="11" t="s">
        <v>248</v>
      </c>
      <c r="E460" s="11" t="s">
        <v>255</v>
      </c>
      <c r="F460" s="11" t="s">
        <v>180</v>
      </c>
      <c r="G460" s="12">
        <v>0</v>
      </c>
      <c r="H460" s="12">
        <v>245.71724790221404</v>
      </c>
      <c r="J460" s="11" t="s">
        <v>79</v>
      </c>
      <c r="K460" s="13">
        <v>36800</v>
      </c>
      <c r="L460" s="13">
        <v>36800</v>
      </c>
      <c r="M460" s="13" t="s">
        <v>64</v>
      </c>
      <c r="N460" s="11" t="s">
        <v>174</v>
      </c>
      <c r="P460" s="5">
        <f>COUNTIFS(Rllfrwrd!$B:$B,L460,Rllfrwrd!$C:$C,M460)</f>
        <v>1</v>
      </c>
    </row>
    <row r="461" spans="1:16">
      <c r="A461" s="8" t="s">
        <v>168</v>
      </c>
      <c r="B461" s="9" t="s">
        <v>617</v>
      </c>
      <c r="C461" s="10" t="s">
        <v>177</v>
      </c>
      <c r="D461" s="11" t="s">
        <v>248</v>
      </c>
      <c r="E461" s="11" t="s">
        <v>637</v>
      </c>
      <c r="F461" s="11" t="s">
        <v>180</v>
      </c>
      <c r="G461" s="12">
        <v>3554.9942773716998</v>
      </c>
      <c r="H461" s="12">
        <v>16662.043640840417</v>
      </c>
      <c r="J461" s="11" t="s">
        <v>79</v>
      </c>
      <c r="K461" s="13">
        <v>36800</v>
      </c>
      <c r="L461" s="13">
        <v>36800</v>
      </c>
      <c r="M461" s="13" t="s">
        <v>64</v>
      </c>
      <c r="N461" s="11" t="s">
        <v>174</v>
      </c>
      <c r="P461" s="5">
        <f>COUNTIFS(Rllfrwrd!$B:$B,L461,Rllfrwrd!$C:$C,M461)</f>
        <v>1</v>
      </c>
    </row>
    <row r="462" spans="1:16">
      <c r="A462" s="8" t="s">
        <v>168</v>
      </c>
      <c r="B462" s="9" t="s">
        <v>617</v>
      </c>
      <c r="C462" s="10" t="s">
        <v>177</v>
      </c>
      <c r="D462" s="11" t="s">
        <v>248</v>
      </c>
      <c r="E462" s="11" t="s">
        <v>256</v>
      </c>
      <c r="F462" s="11" t="s">
        <v>180</v>
      </c>
      <c r="G462" s="12">
        <v>10015.653602926574</v>
      </c>
      <c r="H462" s="12">
        <v>279.43509240085768</v>
      </c>
      <c r="J462" s="11" t="s">
        <v>79</v>
      </c>
      <c r="K462" s="13">
        <v>36800</v>
      </c>
      <c r="L462" s="13">
        <v>36800</v>
      </c>
      <c r="M462" s="13" t="s">
        <v>64</v>
      </c>
      <c r="N462" s="11" t="s">
        <v>174</v>
      </c>
      <c r="P462" s="5">
        <f>COUNTIFS(Rllfrwrd!$B:$B,L462,Rllfrwrd!$C:$C,M462)</f>
        <v>1</v>
      </c>
    </row>
    <row r="463" spans="1:16">
      <c r="A463" s="8" t="s">
        <v>168</v>
      </c>
      <c r="B463" s="9" t="s">
        <v>617</v>
      </c>
      <c r="C463" s="10" t="s">
        <v>177</v>
      </c>
      <c r="D463" s="11" t="s">
        <v>248</v>
      </c>
      <c r="E463" s="11" t="s">
        <v>638</v>
      </c>
      <c r="F463" s="11" t="s">
        <v>180</v>
      </c>
      <c r="G463" s="12">
        <v>3313.6334780379761</v>
      </c>
      <c r="H463" s="12">
        <v>18083.196622787767</v>
      </c>
      <c r="J463" s="11" t="s">
        <v>79</v>
      </c>
      <c r="K463" s="13">
        <v>36800</v>
      </c>
      <c r="L463" s="13">
        <v>36800</v>
      </c>
      <c r="M463" s="13" t="s">
        <v>64</v>
      </c>
      <c r="N463" s="11" t="s">
        <v>174</v>
      </c>
      <c r="P463" s="5">
        <f>COUNTIFS(Rllfrwrd!$B:$B,L463,Rllfrwrd!$C:$C,M463)</f>
        <v>1</v>
      </c>
    </row>
    <row r="464" spans="1:16">
      <c r="A464" s="8" t="s">
        <v>168</v>
      </c>
      <c r="B464" s="9" t="s">
        <v>617</v>
      </c>
      <c r="C464" s="10" t="s">
        <v>177</v>
      </c>
      <c r="D464" s="11" t="s">
        <v>248</v>
      </c>
      <c r="E464" s="11" t="s">
        <v>257</v>
      </c>
      <c r="F464" s="11" t="s">
        <v>180</v>
      </c>
      <c r="G464" s="12">
        <v>0</v>
      </c>
      <c r="H464" s="12">
        <v>0</v>
      </c>
      <c r="J464" s="11" t="s">
        <v>79</v>
      </c>
      <c r="K464" s="13">
        <v>36800</v>
      </c>
      <c r="L464" s="13">
        <v>36800</v>
      </c>
      <c r="M464" s="13" t="s">
        <v>64</v>
      </c>
      <c r="N464" s="11" t="s">
        <v>174</v>
      </c>
      <c r="P464" s="5">
        <f>COUNTIFS(Rllfrwrd!$B:$B,L464,Rllfrwrd!$C:$C,M464)</f>
        <v>1</v>
      </c>
    </row>
    <row r="465" spans="1:16">
      <c r="A465" s="8" t="s">
        <v>168</v>
      </c>
      <c r="B465" s="9" t="s">
        <v>617</v>
      </c>
      <c r="C465" s="10" t="s">
        <v>177</v>
      </c>
      <c r="D465" s="11" t="s">
        <v>248</v>
      </c>
      <c r="E465" s="11" t="s">
        <v>258</v>
      </c>
      <c r="F465" s="11" t="s">
        <v>180</v>
      </c>
      <c r="G465" s="12">
        <v>62012.217214102711</v>
      </c>
      <c r="H465" s="12">
        <v>0</v>
      </c>
      <c r="J465" s="11" t="s">
        <v>79</v>
      </c>
      <c r="K465" s="13">
        <v>36800</v>
      </c>
      <c r="L465" s="13">
        <v>36800</v>
      </c>
      <c r="M465" s="13" t="s">
        <v>64</v>
      </c>
      <c r="N465" s="11" t="s">
        <v>174</v>
      </c>
      <c r="P465" s="5">
        <f>COUNTIFS(Rllfrwrd!$B:$B,L465,Rllfrwrd!$C:$C,M465)</f>
        <v>1</v>
      </c>
    </row>
    <row r="466" spans="1:16">
      <c r="A466" s="8" t="s">
        <v>168</v>
      </c>
      <c r="B466" s="9" t="s">
        <v>617</v>
      </c>
      <c r="C466" s="10" t="s">
        <v>177</v>
      </c>
      <c r="D466" s="11" t="s">
        <v>248</v>
      </c>
      <c r="E466" s="11" t="s">
        <v>639</v>
      </c>
      <c r="F466" s="11" t="s">
        <v>180</v>
      </c>
      <c r="G466" s="12">
        <v>2016.06649251964</v>
      </c>
      <c r="H466" s="12">
        <v>82221.140494525491</v>
      </c>
      <c r="J466" s="11" t="s">
        <v>79</v>
      </c>
      <c r="K466" s="13">
        <v>36800</v>
      </c>
      <c r="L466" s="13">
        <v>36800</v>
      </c>
      <c r="M466" s="13" t="s">
        <v>64</v>
      </c>
      <c r="N466" s="11" t="s">
        <v>174</v>
      </c>
      <c r="P466" s="5">
        <f>COUNTIFS(Rllfrwrd!$B:$B,L466,Rllfrwrd!$C:$C,M466)</f>
        <v>1</v>
      </c>
    </row>
    <row r="467" spans="1:16">
      <c r="A467" s="8" t="s">
        <v>168</v>
      </c>
      <c r="B467" s="9" t="s">
        <v>617</v>
      </c>
      <c r="C467" s="10" t="s">
        <v>177</v>
      </c>
      <c r="D467" s="11" t="s">
        <v>248</v>
      </c>
      <c r="E467" s="11" t="s">
        <v>640</v>
      </c>
      <c r="F467" s="11" t="s">
        <v>180</v>
      </c>
      <c r="G467" s="12">
        <v>-168.82486898375998</v>
      </c>
      <c r="H467" s="12">
        <v>-510.92656607543984</v>
      </c>
      <c r="J467" s="11" t="s">
        <v>79</v>
      </c>
      <c r="K467" s="13">
        <v>36800</v>
      </c>
      <c r="L467" s="13">
        <v>36800</v>
      </c>
      <c r="M467" s="13" t="s">
        <v>64</v>
      </c>
      <c r="N467" s="11" t="s">
        <v>174</v>
      </c>
      <c r="P467" s="5">
        <f>COUNTIFS(Rllfrwrd!$B:$B,L467,Rllfrwrd!$C:$C,M467)</f>
        <v>1</v>
      </c>
    </row>
    <row r="468" spans="1:16">
      <c r="A468" s="8" t="s">
        <v>168</v>
      </c>
      <c r="B468" s="9" t="s">
        <v>617</v>
      </c>
      <c r="C468" s="10" t="s">
        <v>177</v>
      </c>
      <c r="D468" s="11" t="s">
        <v>248</v>
      </c>
      <c r="E468" s="11" t="s">
        <v>259</v>
      </c>
      <c r="F468" s="11" t="s">
        <v>180</v>
      </c>
      <c r="G468" s="12">
        <v>12.742862016400707</v>
      </c>
      <c r="H468" s="12">
        <v>25.868687945917152</v>
      </c>
      <c r="J468" s="11" t="s">
        <v>79</v>
      </c>
      <c r="K468" s="13">
        <v>36800</v>
      </c>
      <c r="L468" s="13">
        <v>36800</v>
      </c>
      <c r="M468" s="13" t="s">
        <v>64</v>
      </c>
      <c r="N468" s="11" t="s">
        <v>174</v>
      </c>
      <c r="P468" s="5">
        <f>COUNTIFS(Rllfrwrd!$B:$B,L468,Rllfrwrd!$C:$C,M468)</f>
        <v>1</v>
      </c>
    </row>
    <row r="469" spans="1:16">
      <c r="A469" s="8" t="s">
        <v>168</v>
      </c>
      <c r="B469" s="9" t="s">
        <v>617</v>
      </c>
      <c r="C469" s="10" t="s">
        <v>177</v>
      </c>
      <c r="D469" s="11" t="s">
        <v>248</v>
      </c>
      <c r="E469" s="11" t="s">
        <v>260</v>
      </c>
      <c r="F469" s="11" t="s">
        <v>180</v>
      </c>
      <c r="G469" s="12">
        <v>44.0469840215369</v>
      </c>
      <c r="H469" s="12">
        <v>130.41841754258621</v>
      </c>
      <c r="J469" s="11" t="s">
        <v>79</v>
      </c>
      <c r="K469" s="13">
        <v>36800</v>
      </c>
      <c r="L469" s="13">
        <v>36800</v>
      </c>
      <c r="M469" s="13" t="s">
        <v>64</v>
      </c>
      <c r="N469" s="11" t="s">
        <v>174</v>
      </c>
      <c r="P469" s="5">
        <f>COUNTIFS(Rllfrwrd!$B:$B,L469,Rllfrwrd!$C:$C,M469)</f>
        <v>1</v>
      </c>
    </row>
    <row r="470" spans="1:16">
      <c r="A470" s="8" t="s">
        <v>168</v>
      </c>
      <c r="B470" s="9" t="s">
        <v>617</v>
      </c>
      <c r="C470" s="10" t="s">
        <v>177</v>
      </c>
      <c r="D470" s="11" t="s">
        <v>248</v>
      </c>
      <c r="E470" s="11" t="s">
        <v>261</v>
      </c>
      <c r="F470" s="11" t="s">
        <v>180</v>
      </c>
      <c r="G470" s="12">
        <v>1.3944151471520048</v>
      </c>
      <c r="H470" s="12">
        <v>6.9345861624679879</v>
      </c>
      <c r="J470" s="11" t="s">
        <v>79</v>
      </c>
      <c r="K470" s="13">
        <v>36800</v>
      </c>
      <c r="L470" s="13">
        <v>36800</v>
      </c>
      <c r="M470" s="13" t="s">
        <v>64</v>
      </c>
      <c r="N470" s="11" t="s">
        <v>174</v>
      </c>
      <c r="P470" s="5">
        <f>COUNTIFS(Rllfrwrd!$B:$B,L470,Rllfrwrd!$C:$C,M470)</f>
        <v>1</v>
      </c>
    </row>
    <row r="471" spans="1:16">
      <c r="A471" s="8" t="s">
        <v>168</v>
      </c>
      <c r="B471" s="9" t="s">
        <v>617</v>
      </c>
      <c r="C471" s="10" t="s">
        <v>177</v>
      </c>
      <c r="D471" s="11" t="s">
        <v>262</v>
      </c>
      <c r="E471" s="11" t="s">
        <v>263</v>
      </c>
      <c r="F471" s="11" t="s">
        <v>180</v>
      </c>
      <c r="G471" s="12">
        <v>21.234623188950124</v>
      </c>
      <c r="H471" s="12">
        <v>45.483491482773815</v>
      </c>
      <c r="J471" s="11" t="s">
        <v>79</v>
      </c>
      <c r="K471" s="13">
        <v>36910</v>
      </c>
      <c r="L471" s="13">
        <v>36901</v>
      </c>
      <c r="M471" s="13" t="s">
        <v>64</v>
      </c>
      <c r="N471" s="11" t="s">
        <v>174</v>
      </c>
      <c r="P471" s="5">
        <f>COUNTIFS(Rllfrwrd!$B:$B,L471,Rllfrwrd!$C:$C,M471)</f>
        <v>1</v>
      </c>
    </row>
    <row r="472" spans="1:16">
      <c r="A472" s="8" t="s">
        <v>168</v>
      </c>
      <c r="B472" s="9" t="s">
        <v>617</v>
      </c>
      <c r="C472" s="10" t="s">
        <v>177</v>
      </c>
      <c r="D472" s="11" t="s">
        <v>262</v>
      </c>
      <c r="E472" s="11" t="s">
        <v>264</v>
      </c>
      <c r="F472" s="11" t="s">
        <v>180</v>
      </c>
      <c r="G472" s="12">
        <v>6.3911533208000151</v>
      </c>
      <c r="H472" s="12">
        <v>8.7358610193311961</v>
      </c>
      <c r="J472" s="11" t="s">
        <v>79</v>
      </c>
      <c r="K472" s="13">
        <v>36910</v>
      </c>
      <c r="L472" s="13">
        <v>36901</v>
      </c>
      <c r="M472" s="13" t="s">
        <v>64</v>
      </c>
      <c r="N472" s="11" t="s">
        <v>174</v>
      </c>
      <c r="P472" s="5">
        <f>COUNTIFS(Rllfrwrd!$B:$B,L472,Rllfrwrd!$C:$C,M472)</f>
        <v>1</v>
      </c>
    </row>
    <row r="473" spans="1:16">
      <c r="A473" s="8" t="s">
        <v>168</v>
      </c>
      <c r="B473" s="9" t="s">
        <v>617</v>
      </c>
      <c r="C473" s="10" t="s">
        <v>177</v>
      </c>
      <c r="D473" s="11" t="s">
        <v>262</v>
      </c>
      <c r="E473" s="11" t="s">
        <v>265</v>
      </c>
      <c r="F473" s="11" t="s">
        <v>180</v>
      </c>
      <c r="G473" s="12">
        <v>204.02833630020609</v>
      </c>
      <c r="H473" s="12">
        <v>410.46247502618189</v>
      </c>
      <c r="J473" s="11" t="s">
        <v>79</v>
      </c>
      <c r="K473" s="13">
        <v>36910</v>
      </c>
      <c r="L473" s="13">
        <v>36901</v>
      </c>
      <c r="M473" s="13" t="s">
        <v>64</v>
      </c>
      <c r="N473" s="11" t="s">
        <v>174</v>
      </c>
      <c r="P473" s="5">
        <f>COUNTIFS(Rllfrwrd!$B:$B,L473,Rllfrwrd!$C:$C,M473)</f>
        <v>1</v>
      </c>
    </row>
    <row r="474" spans="1:16">
      <c r="A474" s="8" t="s">
        <v>168</v>
      </c>
      <c r="B474" s="9" t="s">
        <v>617</v>
      </c>
      <c r="C474" s="10" t="s">
        <v>177</v>
      </c>
      <c r="D474" s="11" t="s">
        <v>262</v>
      </c>
      <c r="E474" s="11" t="s">
        <v>266</v>
      </c>
      <c r="F474" s="11" t="s">
        <v>180</v>
      </c>
      <c r="G474" s="12">
        <v>0</v>
      </c>
      <c r="H474" s="12">
        <v>0</v>
      </c>
      <c r="J474" s="11" t="s">
        <v>79</v>
      </c>
      <c r="K474" s="13">
        <v>36910</v>
      </c>
      <c r="L474" s="13">
        <v>36901</v>
      </c>
      <c r="M474" s="13" t="s">
        <v>64</v>
      </c>
      <c r="N474" s="11" t="s">
        <v>174</v>
      </c>
      <c r="P474" s="5">
        <f>COUNTIFS(Rllfrwrd!$B:$B,L474,Rllfrwrd!$C:$C,M474)</f>
        <v>1</v>
      </c>
    </row>
    <row r="475" spans="1:16">
      <c r="A475" s="8" t="s">
        <v>168</v>
      </c>
      <c r="B475" s="9" t="s">
        <v>617</v>
      </c>
      <c r="C475" s="10" t="s">
        <v>177</v>
      </c>
      <c r="D475" s="11" t="s">
        <v>262</v>
      </c>
      <c r="E475" s="11" t="s">
        <v>267</v>
      </c>
      <c r="F475" s="11" t="s">
        <v>180</v>
      </c>
      <c r="G475" s="12">
        <v>27.156787141097993</v>
      </c>
      <c r="H475" s="12">
        <v>80.408347657834838</v>
      </c>
      <c r="J475" s="11" t="s">
        <v>79</v>
      </c>
      <c r="K475" s="13">
        <v>36910</v>
      </c>
      <c r="L475" s="13">
        <v>36901</v>
      </c>
      <c r="M475" s="13" t="s">
        <v>64</v>
      </c>
      <c r="N475" s="11" t="s">
        <v>174</v>
      </c>
      <c r="P475" s="5">
        <f>COUNTIFS(Rllfrwrd!$B:$B,L475,Rllfrwrd!$C:$C,M475)</f>
        <v>1</v>
      </c>
    </row>
    <row r="476" spans="1:16">
      <c r="A476" s="8" t="s">
        <v>168</v>
      </c>
      <c r="B476" s="9" t="s">
        <v>617</v>
      </c>
      <c r="C476" s="10" t="s">
        <v>177</v>
      </c>
      <c r="D476" s="11" t="s">
        <v>268</v>
      </c>
      <c r="E476" s="11" t="s">
        <v>269</v>
      </c>
      <c r="F476" s="11" t="s">
        <v>180</v>
      </c>
      <c r="G476" s="12">
        <v>184.73653426741771</v>
      </c>
      <c r="H476" s="12">
        <v>371.68932550538057</v>
      </c>
      <c r="J476" s="11" t="s">
        <v>79</v>
      </c>
      <c r="K476" s="13">
        <v>36920</v>
      </c>
      <c r="L476" s="13">
        <v>36902</v>
      </c>
      <c r="M476" s="13" t="s">
        <v>64</v>
      </c>
      <c r="N476" s="11" t="s">
        <v>174</v>
      </c>
      <c r="P476" s="5">
        <f>COUNTIFS(Rllfrwrd!$B:$B,L476,Rllfrwrd!$C:$C,M476)</f>
        <v>1</v>
      </c>
    </row>
    <row r="477" spans="1:16">
      <c r="A477" s="8" t="s">
        <v>168</v>
      </c>
      <c r="B477" s="9" t="s">
        <v>617</v>
      </c>
      <c r="C477" s="10" t="s">
        <v>177</v>
      </c>
      <c r="D477" s="11" t="s">
        <v>270</v>
      </c>
      <c r="E477" s="11" t="s">
        <v>271</v>
      </c>
      <c r="F477" s="11" t="s">
        <v>180</v>
      </c>
      <c r="G477" s="12">
        <v>0</v>
      </c>
      <c r="H477" s="12">
        <v>0</v>
      </c>
      <c r="J477" s="11" t="s">
        <v>79</v>
      </c>
      <c r="K477" s="13">
        <v>37000</v>
      </c>
      <c r="L477" s="14">
        <v>37002</v>
      </c>
      <c r="M477" s="13" t="s">
        <v>64</v>
      </c>
      <c r="N477" s="11" t="s">
        <v>174</v>
      </c>
      <c r="P477" s="5">
        <f>COUNTIFS(Rllfrwrd!$B:$B,L477,Rllfrwrd!$C:$C,M477)</f>
        <v>1</v>
      </c>
    </row>
    <row r="478" spans="1:16">
      <c r="A478" s="8" t="s">
        <v>168</v>
      </c>
      <c r="B478" s="9" t="s">
        <v>617</v>
      </c>
      <c r="C478" s="10" t="s">
        <v>177</v>
      </c>
      <c r="D478" s="11" t="s">
        <v>270</v>
      </c>
      <c r="E478" s="11" t="s">
        <v>272</v>
      </c>
      <c r="F478" s="11" t="s">
        <v>180</v>
      </c>
      <c r="G478" s="12">
        <v>15.84888949357935</v>
      </c>
      <c r="H478" s="12">
        <v>46.926869874887871</v>
      </c>
      <c r="J478" s="11" t="s">
        <v>79</v>
      </c>
      <c r="K478" s="13">
        <v>37000</v>
      </c>
      <c r="L478" s="14">
        <v>37002</v>
      </c>
      <c r="M478" s="13" t="s">
        <v>64</v>
      </c>
      <c r="N478" s="11" t="s">
        <v>174</v>
      </c>
      <c r="P478" s="5">
        <f>COUNTIFS(Rllfrwrd!$B:$B,L478,Rllfrwrd!$C:$C,M478)</f>
        <v>1</v>
      </c>
    </row>
    <row r="479" spans="1:16">
      <c r="A479" s="8" t="s">
        <v>168</v>
      </c>
      <c r="B479" s="9" t="s">
        <v>617</v>
      </c>
      <c r="C479" s="10" t="s">
        <v>177</v>
      </c>
      <c r="D479" s="11" t="s">
        <v>273</v>
      </c>
      <c r="E479" s="11" t="s">
        <v>274</v>
      </c>
      <c r="F479" s="11" t="s">
        <v>180</v>
      </c>
      <c r="G479" s="12">
        <v>12.392673500399226</v>
      </c>
      <c r="H479" s="12">
        <v>26.54448136840584</v>
      </c>
      <c r="J479" s="11" t="s">
        <v>79</v>
      </c>
      <c r="K479" s="13">
        <v>37020</v>
      </c>
      <c r="L479" s="13">
        <v>37002</v>
      </c>
      <c r="M479" s="13" t="s">
        <v>64</v>
      </c>
      <c r="N479" s="11" t="s">
        <v>174</v>
      </c>
      <c r="P479" s="5">
        <f>COUNTIFS(Rllfrwrd!$B:$B,L479,Rllfrwrd!$C:$C,M479)</f>
        <v>1</v>
      </c>
    </row>
    <row r="480" spans="1:16">
      <c r="A480" s="8" t="s">
        <v>168</v>
      </c>
      <c r="B480" s="9" t="s">
        <v>617</v>
      </c>
      <c r="C480" s="10" t="s">
        <v>177</v>
      </c>
      <c r="D480" s="11" t="s">
        <v>273</v>
      </c>
      <c r="E480" s="11" t="s">
        <v>275</v>
      </c>
      <c r="F480" s="11" t="s">
        <v>180</v>
      </c>
      <c r="G480" s="12">
        <v>107.81352380967871</v>
      </c>
      <c r="H480" s="12">
        <v>216.92047057226569</v>
      </c>
      <c r="J480" s="11" t="s">
        <v>79</v>
      </c>
      <c r="K480" s="13">
        <v>37020</v>
      </c>
      <c r="L480" s="13">
        <v>37002</v>
      </c>
      <c r="M480" s="13" t="s">
        <v>64</v>
      </c>
      <c r="N480" s="11" t="s">
        <v>174</v>
      </c>
      <c r="P480" s="5">
        <f>COUNTIFS(Rllfrwrd!$B:$B,L480,Rllfrwrd!$C:$C,M480)</f>
        <v>1</v>
      </c>
    </row>
    <row r="481" spans="1:16">
      <c r="A481" s="8" t="s">
        <v>168</v>
      </c>
      <c r="B481" s="9" t="s">
        <v>617</v>
      </c>
      <c r="C481" s="10" t="s">
        <v>177</v>
      </c>
      <c r="D481" s="11" t="s">
        <v>273</v>
      </c>
      <c r="E481" s="11" t="s">
        <v>276</v>
      </c>
      <c r="F481" s="11" t="s">
        <v>180</v>
      </c>
      <c r="G481" s="12">
        <v>3.7299214443740425</v>
      </c>
      <c r="H481" s="12">
        <v>5.0983091338193276</v>
      </c>
      <c r="J481" s="11" t="s">
        <v>79</v>
      </c>
      <c r="K481" s="13">
        <v>37020</v>
      </c>
      <c r="L481" s="13">
        <v>37002</v>
      </c>
      <c r="M481" s="13" t="s">
        <v>64</v>
      </c>
      <c r="N481" s="11" t="s">
        <v>174</v>
      </c>
      <c r="P481" s="5">
        <f>COUNTIFS(Rllfrwrd!$B:$B,L481,Rllfrwrd!$C:$C,M481)</f>
        <v>1</v>
      </c>
    </row>
    <row r="482" spans="1:16">
      <c r="A482" s="8" t="s">
        <v>168</v>
      </c>
      <c r="B482" s="9" t="s">
        <v>617</v>
      </c>
      <c r="C482" s="10" t="s">
        <v>177</v>
      </c>
      <c r="D482" s="11" t="s">
        <v>273</v>
      </c>
      <c r="E482" s="11" t="s">
        <v>277</v>
      </c>
      <c r="F482" s="11" t="s">
        <v>180</v>
      </c>
      <c r="G482" s="12">
        <v>119.07235339659081</v>
      </c>
      <c r="H482" s="12">
        <v>239.54874978955309</v>
      </c>
      <c r="J482" s="11" t="s">
        <v>79</v>
      </c>
      <c r="K482" s="13">
        <v>37020</v>
      </c>
      <c r="L482" s="13">
        <v>37002</v>
      </c>
      <c r="M482" s="13" t="s">
        <v>64</v>
      </c>
      <c r="N482" s="11" t="s">
        <v>174</v>
      </c>
      <c r="P482" s="5">
        <f>COUNTIFS(Rllfrwrd!$B:$B,L482,Rllfrwrd!$C:$C,M482)</f>
        <v>1</v>
      </c>
    </row>
    <row r="483" spans="1:16">
      <c r="A483" s="8" t="s">
        <v>168</v>
      </c>
      <c r="B483" s="9" t="s">
        <v>617</v>
      </c>
      <c r="C483" s="10" t="s">
        <v>177</v>
      </c>
      <c r="D483" s="11" t="s">
        <v>273</v>
      </c>
      <c r="E483" s="11" t="s">
        <v>278</v>
      </c>
      <c r="F483" s="11" t="s">
        <v>180</v>
      </c>
      <c r="G483" s="12">
        <v>0</v>
      </c>
      <c r="H483" s="12">
        <v>0</v>
      </c>
      <c r="J483" s="11" t="s">
        <v>79</v>
      </c>
      <c r="K483" s="13">
        <v>37020</v>
      </c>
      <c r="L483" s="13">
        <v>37002</v>
      </c>
      <c r="M483" s="13" t="s">
        <v>64</v>
      </c>
      <c r="N483" s="11" t="s">
        <v>174</v>
      </c>
      <c r="P483" s="5">
        <f>COUNTIFS(Rllfrwrd!$B:$B,L483,Rllfrwrd!$C:$C,M483)</f>
        <v>1</v>
      </c>
    </row>
    <row r="484" spans="1:16">
      <c r="A484" s="8" t="s">
        <v>168</v>
      </c>
      <c r="B484" s="9" t="s">
        <v>617</v>
      </c>
      <c r="C484" s="10" t="s">
        <v>177</v>
      </c>
      <c r="D484" s="11" t="s">
        <v>641</v>
      </c>
      <c r="E484" s="11" t="s">
        <v>642</v>
      </c>
      <c r="F484" s="11" t="s">
        <v>180</v>
      </c>
      <c r="G484" s="12">
        <v>512.22</v>
      </c>
      <c r="H484" s="12">
        <v>512.22</v>
      </c>
      <c r="J484" s="11" t="s">
        <v>79</v>
      </c>
      <c r="K484" s="13">
        <v>37100</v>
      </c>
      <c r="L484" s="13">
        <v>37100</v>
      </c>
      <c r="M484" s="13" t="s">
        <v>64</v>
      </c>
      <c r="N484" s="11" t="s">
        <v>174</v>
      </c>
      <c r="P484" s="5">
        <f>COUNTIFS(Rllfrwrd!$B:$B,L484,Rllfrwrd!$C:$C,M484)</f>
        <v>1</v>
      </c>
    </row>
    <row r="485" spans="1:16">
      <c r="A485" s="8" t="s">
        <v>168</v>
      </c>
      <c r="B485" s="62" t="s">
        <v>169</v>
      </c>
      <c r="C485" s="10" t="s">
        <v>177</v>
      </c>
      <c r="D485" s="11" t="s">
        <v>641</v>
      </c>
      <c r="E485" s="11" t="s">
        <v>643</v>
      </c>
      <c r="F485" s="11" t="s">
        <v>180</v>
      </c>
      <c r="G485" s="12">
        <v>11866.92</v>
      </c>
      <c r="H485" s="12">
        <v>9173.7599999999984</v>
      </c>
      <c r="J485" s="11" t="s">
        <v>79</v>
      </c>
      <c r="K485" s="13">
        <v>37100</v>
      </c>
      <c r="L485" s="13">
        <v>37170</v>
      </c>
      <c r="M485" s="13" t="s">
        <v>64</v>
      </c>
      <c r="N485" s="11" t="s">
        <v>174</v>
      </c>
      <c r="P485" s="5">
        <f>COUNTIFS(Rllfrwrd!$B:$B,L485,Rllfrwrd!$C:$C,M485)</f>
        <v>1</v>
      </c>
    </row>
    <row r="486" spans="1:16">
      <c r="A486" s="8" t="s">
        <v>168</v>
      </c>
      <c r="B486" s="9" t="s">
        <v>617</v>
      </c>
      <c r="C486" s="10" t="s">
        <v>177</v>
      </c>
      <c r="D486" s="11" t="s">
        <v>279</v>
      </c>
      <c r="E486" s="11" t="s">
        <v>280</v>
      </c>
      <c r="F486" s="11" t="s">
        <v>180</v>
      </c>
      <c r="G486" s="12">
        <v>4294.5500000000011</v>
      </c>
      <c r="H486" s="12">
        <v>4294.5500000000038</v>
      </c>
      <c r="J486" s="11" t="s">
        <v>79</v>
      </c>
      <c r="K486" s="13">
        <v>37300</v>
      </c>
      <c r="L486" s="13">
        <v>37300</v>
      </c>
      <c r="M486" s="13" t="s">
        <v>64</v>
      </c>
      <c r="N486" s="11" t="s">
        <v>174</v>
      </c>
      <c r="P486" s="5">
        <f>COUNTIFS(Rllfrwrd!$B:$B,L486,Rllfrwrd!$C:$C,M486)</f>
        <v>1</v>
      </c>
    </row>
    <row r="487" spans="1:16">
      <c r="A487" s="8" t="s">
        <v>168</v>
      </c>
      <c r="B487" s="9" t="s">
        <v>617</v>
      </c>
      <c r="C487" s="10" t="s">
        <v>281</v>
      </c>
      <c r="D487" s="11" t="s">
        <v>282</v>
      </c>
      <c r="E487" s="11" t="s">
        <v>284</v>
      </c>
      <c r="F487" s="11" t="s">
        <v>180</v>
      </c>
      <c r="G487" s="12">
        <v>67.579999999999927</v>
      </c>
      <c r="H487" s="12">
        <v>67.579999999999927</v>
      </c>
      <c r="J487" s="11" t="s">
        <v>92</v>
      </c>
      <c r="K487" s="13">
        <v>39000</v>
      </c>
      <c r="L487" s="13">
        <v>39000</v>
      </c>
      <c r="M487" s="13" t="s">
        <v>64</v>
      </c>
      <c r="N487" s="11" t="s">
        <v>174</v>
      </c>
      <c r="P487" s="5">
        <f>COUNTIFS(Rllfrwrd!$B:$B,L487,Rllfrwrd!$C:$C,M487)</f>
        <v>1</v>
      </c>
    </row>
    <row r="488" spans="1:16">
      <c r="A488" s="8" t="s">
        <v>168</v>
      </c>
      <c r="B488" s="9" t="s">
        <v>617</v>
      </c>
      <c r="C488" s="10" t="s">
        <v>281</v>
      </c>
      <c r="D488" s="11" t="s">
        <v>282</v>
      </c>
      <c r="E488" s="11" t="s">
        <v>285</v>
      </c>
      <c r="F488" s="11" t="s">
        <v>180</v>
      </c>
      <c r="G488" s="12">
        <v>509.42440540000098</v>
      </c>
      <c r="H488" s="12">
        <v>796.28215450800053</v>
      </c>
      <c r="J488" s="11" t="s">
        <v>92</v>
      </c>
      <c r="K488" s="13">
        <v>39000</v>
      </c>
      <c r="L488" s="13">
        <v>39000</v>
      </c>
      <c r="M488" s="13" t="s">
        <v>64</v>
      </c>
      <c r="N488" s="11" t="s">
        <v>174</v>
      </c>
      <c r="P488" s="5">
        <f>COUNTIFS(Rllfrwrd!$B:$B,L488,Rllfrwrd!$C:$C,M488)</f>
        <v>1</v>
      </c>
    </row>
    <row r="489" spans="1:16">
      <c r="A489" s="8" t="s">
        <v>168</v>
      </c>
      <c r="B489" s="9" t="s">
        <v>617</v>
      </c>
      <c r="C489" s="10" t="s">
        <v>281</v>
      </c>
      <c r="D489" s="11" t="s">
        <v>282</v>
      </c>
      <c r="E489" s="11" t="s">
        <v>286</v>
      </c>
      <c r="F489" s="11" t="s">
        <v>180</v>
      </c>
      <c r="G489" s="12">
        <v>0</v>
      </c>
      <c r="H489" s="12">
        <v>0</v>
      </c>
      <c r="J489" s="11" t="s">
        <v>92</v>
      </c>
      <c r="K489" s="13">
        <v>39000</v>
      </c>
      <c r="L489" s="13">
        <v>39000</v>
      </c>
      <c r="M489" s="13" t="s">
        <v>64</v>
      </c>
      <c r="N489" s="11" t="s">
        <v>174</v>
      </c>
      <c r="P489" s="5">
        <f>COUNTIFS(Rllfrwrd!$B:$B,L489,Rllfrwrd!$C:$C,M489)</f>
        <v>1</v>
      </c>
    </row>
    <row r="490" spans="1:16">
      <c r="A490" s="8" t="s">
        <v>168</v>
      </c>
      <c r="B490" s="9" t="s">
        <v>617</v>
      </c>
      <c r="C490" s="10" t="s">
        <v>281</v>
      </c>
      <c r="D490" s="11" t="s">
        <v>282</v>
      </c>
      <c r="E490" s="11" t="s">
        <v>287</v>
      </c>
      <c r="F490" s="11" t="s">
        <v>180</v>
      </c>
      <c r="G490" s="12">
        <v>0</v>
      </c>
      <c r="H490" s="12">
        <v>0</v>
      </c>
      <c r="J490" s="11" t="s">
        <v>92</v>
      </c>
      <c r="K490" s="13">
        <v>39000</v>
      </c>
      <c r="L490" s="13">
        <v>39000</v>
      </c>
      <c r="M490" s="13" t="s">
        <v>64</v>
      </c>
      <c r="N490" s="11" t="s">
        <v>174</v>
      </c>
      <c r="P490" s="5">
        <f>COUNTIFS(Rllfrwrd!$B:$B,L490,Rllfrwrd!$C:$C,M490)</f>
        <v>1</v>
      </c>
    </row>
    <row r="491" spans="1:16">
      <c r="A491" s="8" t="s">
        <v>168</v>
      </c>
      <c r="B491" s="9" t="s">
        <v>617</v>
      </c>
      <c r="C491" s="10" t="s">
        <v>281</v>
      </c>
      <c r="D491" s="11" t="s">
        <v>288</v>
      </c>
      <c r="E491" s="11" t="s">
        <v>289</v>
      </c>
      <c r="F491" s="11" t="s">
        <v>180</v>
      </c>
      <c r="G491" s="12">
        <v>0</v>
      </c>
      <c r="H491" s="12">
        <v>0</v>
      </c>
      <c r="J491" s="11" t="s">
        <v>92</v>
      </c>
      <c r="K491" s="13">
        <v>39100</v>
      </c>
      <c r="L491" s="13">
        <v>39100</v>
      </c>
      <c r="M491" s="13" t="s">
        <v>64</v>
      </c>
      <c r="N491" s="11" t="s">
        <v>174</v>
      </c>
      <c r="P491" s="5">
        <f>COUNTIFS(Rllfrwrd!$B:$B,L491,Rllfrwrd!$C:$C,M491)</f>
        <v>1</v>
      </c>
    </row>
    <row r="492" spans="1:16">
      <c r="A492" s="8" t="s">
        <v>168</v>
      </c>
      <c r="B492" s="9" t="s">
        <v>617</v>
      </c>
      <c r="C492" s="10" t="s">
        <v>281</v>
      </c>
      <c r="D492" s="11" t="s">
        <v>290</v>
      </c>
      <c r="E492" s="11" t="s">
        <v>291</v>
      </c>
      <c r="F492" s="11" t="s">
        <v>180</v>
      </c>
      <c r="G492" s="12">
        <v>4.6255263323781577</v>
      </c>
      <c r="H492" s="12">
        <v>9.2562316940736089</v>
      </c>
      <c r="J492" s="11" t="s">
        <v>92</v>
      </c>
      <c r="K492" s="13">
        <v>39210</v>
      </c>
      <c r="L492" s="13">
        <v>39210</v>
      </c>
      <c r="M492" s="13" t="s">
        <v>64</v>
      </c>
      <c r="N492" s="11" t="s">
        <v>174</v>
      </c>
      <c r="P492" s="5">
        <f>COUNTIFS(Rllfrwrd!$B:$B,L492,Rllfrwrd!$C:$C,M492)</f>
        <v>1</v>
      </c>
    </row>
    <row r="493" spans="1:16">
      <c r="A493" s="8" t="s">
        <v>168</v>
      </c>
      <c r="B493" s="9" t="s">
        <v>617</v>
      </c>
      <c r="C493" s="10" t="s">
        <v>281</v>
      </c>
      <c r="D493" s="11" t="s">
        <v>292</v>
      </c>
      <c r="E493" s="11" t="s">
        <v>293</v>
      </c>
      <c r="F493" s="11" t="s">
        <v>180</v>
      </c>
      <c r="G493" s="12">
        <v>31.263679862345057</v>
      </c>
      <c r="H493" s="12">
        <v>62.562364500998484</v>
      </c>
      <c r="J493" s="11" t="s">
        <v>92</v>
      </c>
      <c r="K493" s="13">
        <v>39220</v>
      </c>
      <c r="L493" s="13">
        <v>39220</v>
      </c>
      <c r="M493" s="13" t="s">
        <v>64</v>
      </c>
      <c r="N493" s="11" t="s">
        <v>174</v>
      </c>
      <c r="P493" s="5">
        <f>COUNTIFS(Rllfrwrd!$B:$B,L493,Rllfrwrd!$C:$C,M493)</f>
        <v>1</v>
      </c>
    </row>
    <row r="494" spans="1:16">
      <c r="A494" s="8" t="s">
        <v>168</v>
      </c>
      <c r="B494" s="9" t="s">
        <v>617</v>
      </c>
      <c r="C494" s="10" t="s">
        <v>281</v>
      </c>
      <c r="D494" s="11" t="s">
        <v>294</v>
      </c>
      <c r="E494" s="11" t="s">
        <v>295</v>
      </c>
      <c r="F494" s="11" t="s">
        <v>180</v>
      </c>
      <c r="G494" s="12">
        <v>15.422776594115902</v>
      </c>
      <c r="H494" s="12">
        <v>30.86282149596483</v>
      </c>
      <c r="J494" s="11" t="s">
        <v>92</v>
      </c>
      <c r="K494" s="13">
        <v>39230</v>
      </c>
      <c r="L494" s="13">
        <v>39230</v>
      </c>
      <c r="M494" s="13" t="s">
        <v>64</v>
      </c>
      <c r="N494" s="11" t="s">
        <v>174</v>
      </c>
      <c r="P494" s="5">
        <f>COUNTIFS(Rllfrwrd!$B:$B,L494,Rllfrwrd!$C:$C,M494)</f>
        <v>1</v>
      </c>
    </row>
    <row r="495" spans="1:16">
      <c r="A495" s="8" t="s">
        <v>168</v>
      </c>
      <c r="B495" s="9" t="s">
        <v>617</v>
      </c>
      <c r="C495" s="10" t="s">
        <v>281</v>
      </c>
      <c r="D495" s="11" t="s">
        <v>296</v>
      </c>
      <c r="E495" s="11" t="s">
        <v>297</v>
      </c>
      <c r="F495" s="11" t="s">
        <v>180</v>
      </c>
      <c r="G495" s="12">
        <v>32.176880133238342</v>
      </c>
      <c r="H495" s="12">
        <v>64.389787519068861</v>
      </c>
      <c r="J495" s="11" t="s">
        <v>92</v>
      </c>
      <c r="K495" s="13">
        <v>39240</v>
      </c>
      <c r="L495" s="13">
        <v>39240</v>
      </c>
      <c r="M495" s="13" t="s">
        <v>64</v>
      </c>
      <c r="N495" s="11" t="s">
        <v>174</v>
      </c>
      <c r="P495" s="5">
        <f>COUNTIFS(Rllfrwrd!$B:$B,L495,Rllfrwrd!$C:$C,M495)</f>
        <v>1</v>
      </c>
    </row>
    <row r="496" spans="1:16">
      <c r="A496" s="8" t="s">
        <v>168</v>
      </c>
      <c r="B496" s="9" t="s">
        <v>617</v>
      </c>
      <c r="C496" s="10" t="s">
        <v>281</v>
      </c>
      <c r="D496" s="11" t="s">
        <v>298</v>
      </c>
      <c r="E496" s="11" t="s">
        <v>299</v>
      </c>
      <c r="F496" s="11" t="s">
        <v>180</v>
      </c>
      <c r="G496" s="12">
        <v>33.345602260534093</v>
      </c>
      <c r="H496" s="12">
        <v>66.728540348236834</v>
      </c>
      <c r="J496" s="11" t="s">
        <v>92</v>
      </c>
      <c r="K496" s="13">
        <v>39250</v>
      </c>
      <c r="L496" s="13">
        <v>39250</v>
      </c>
      <c r="M496" s="13" t="s">
        <v>64</v>
      </c>
      <c r="N496" s="11" t="s">
        <v>174</v>
      </c>
      <c r="P496" s="5">
        <f>COUNTIFS(Rllfrwrd!$B:$B,L496,Rllfrwrd!$C:$C,M496)</f>
        <v>1</v>
      </c>
    </row>
    <row r="497" spans="1:16">
      <c r="A497" s="8" t="s">
        <v>168</v>
      </c>
      <c r="B497" s="9" t="s">
        <v>617</v>
      </c>
      <c r="C497" s="10" t="s">
        <v>281</v>
      </c>
      <c r="D497" s="11" t="s">
        <v>300</v>
      </c>
      <c r="E497" s="11" t="s">
        <v>301</v>
      </c>
      <c r="F497" s="11" t="s">
        <v>180</v>
      </c>
      <c r="G497" s="12">
        <v>2547.7399999999998</v>
      </c>
      <c r="H497" s="12">
        <v>2547.7399999999998</v>
      </c>
      <c r="J497" s="11" t="s">
        <v>92</v>
      </c>
      <c r="K497" s="13">
        <v>39300</v>
      </c>
      <c r="L497" s="13">
        <v>39300</v>
      </c>
      <c r="M497" s="13" t="s">
        <v>64</v>
      </c>
      <c r="N497" s="11" t="s">
        <v>174</v>
      </c>
      <c r="P497" s="5">
        <f>COUNTIFS(Rllfrwrd!$B:$B,L497,Rllfrwrd!$C:$C,M497)</f>
        <v>1</v>
      </c>
    </row>
    <row r="498" spans="1:16">
      <c r="A498" s="8" t="s">
        <v>168</v>
      </c>
      <c r="B498" s="9" t="s">
        <v>617</v>
      </c>
      <c r="C498" s="10" t="s">
        <v>281</v>
      </c>
      <c r="D498" s="11" t="s">
        <v>302</v>
      </c>
      <c r="E498" s="11" t="s">
        <v>303</v>
      </c>
      <c r="F498" s="11" t="s">
        <v>180</v>
      </c>
      <c r="G498" s="12">
        <v>6543.0749984000031</v>
      </c>
      <c r="H498" s="12">
        <v>6639.341378240013</v>
      </c>
      <c r="J498" s="11" t="s">
        <v>92</v>
      </c>
      <c r="K498" s="13">
        <v>39400</v>
      </c>
      <c r="L498" s="13">
        <v>39400</v>
      </c>
      <c r="M498" s="13" t="s">
        <v>64</v>
      </c>
      <c r="N498" s="11" t="s">
        <v>174</v>
      </c>
      <c r="P498" s="5">
        <f>COUNTIFS(Rllfrwrd!$B:$B,L498,Rllfrwrd!$C:$C,M498)</f>
        <v>1</v>
      </c>
    </row>
    <row r="499" spans="1:16">
      <c r="A499" s="8" t="s">
        <v>168</v>
      </c>
      <c r="B499" s="9" t="s">
        <v>617</v>
      </c>
      <c r="C499" s="10" t="s">
        <v>281</v>
      </c>
      <c r="D499" s="11" t="s">
        <v>305</v>
      </c>
      <c r="E499" s="11" t="s">
        <v>306</v>
      </c>
      <c r="F499" s="11" t="s">
        <v>180</v>
      </c>
      <c r="G499" s="12">
        <v>28.348407773388601</v>
      </c>
      <c r="H499" s="12">
        <v>56.728556201657696</v>
      </c>
      <c r="J499" s="11" t="s">
        <v>92</v>
      </c>
      <c r="K499" s="13">
        <v>39600</v>
      </c>
      <c r="L499" s="13">
        <v>39600</v>
      </c>
      <c r="M499" s="13" t="s">
        <v>64</v>
      </c>
      <c r="N499" s="11" t="s">
        <v>174</v>
      </c>
      <c r="P499" s="5">
        <f>COUNTIFS(Rllfrwrd!$B:$B,L499,Rllfrwrd!$C:$C,M499)</f>
        <v>1</v>
      </c>
    </row>
    <row r="500" spans="1:16">
      <c r="A500" s="8" t="s">
        <v>168</v>
      </c>
      <c r="B500" s="9" t="s">
        <v>617</v>
      </c>
      <c r="C500" s="10" t="s">
        <v>281</v>
      </c>
      <c r="D500" s="11" t="s">
        <v>644</v>
      </c>
      <c r="E500" s="11" t="s">
        <v>645</v>
      </c>
      <c r="F500" s="11" t="s">
        <v>180</v>
      </c>
      <c r="G500" s="12">
        <v>34.169999999999995</v>
      </c>
      <c r="H500" s="12">
        <v>34.169999999999995</v>
      </c>
      <c r="J500" s="11" t="s">
        <v>92</v>
      </c>
      <c r="K500" s="13">
        <v>39700</v>
      </c>
      <c r="L500" s="13">
        <v>39700</v>
      </c>
      <c r="M500" s="13" t="s">
        <v>64</v>
      </c>
      <c r="N500" s="11" t="s">
        <v>174</v>
      </c>
      <c r="P500" s="5">
        <f>COUNTIFS(Rllfrwrd!$B:$B,L500,Rllfrwrd!$C:$C,M500)</f>
        <v>1</v>
      </c>
    </row>
    <row r="501" spans="1:16">
      <c r="A501" s="8" t="s">
        <v>168</v>
      </c>
      <c r="B501" s="9" t="s">
        <v>617</v>
      </c>
      <c r="C501" s="10" t="s">
        <v>307</v>
      </c>
      <c r="D501" s="11" t="s">
        <v>308</v>
      </c>
      <c r="E501" s="11" t="s">
        <v>309</v>
      </c>
      <c r="F501" s="11" t="s">
        <v>180</v>
      </c>
      <c r="G501" s="12">
        <v>0</v>
      </c>
      <c r="H501" s="12">
        <v>0</v>
      </c>
      <c r="J501" s="11" t="s">
        <v>100</v>
      </c>
      <c r="K501" s="13">
        <v>30300</v>
      </c>
      <c r="L501" s="13">
        <v>30300</v>
      </c>
      <c r="M501" s="13" t="s">
        <v>64</v>
      </c>
      <c r="N501" s="11" t="s">
        <v>174</v>
      </c>
      <c r="P501" s="5">
        <f>COUNTIFS(Rllfrwrd!$B:$B,L501,Rllfrwrd!$C:$C,M501)</f>
        <v>1</v>
      </c>
    </row>
    <row r="502" spans="1:16">
      <c r="A502" s="8" t="s">
        <v>168</v>
      </c>
      <c r="B502" s="9" t="s">
        <v>617</v>
      </c>
      <c r="C502" s="10" t="s">
        <v>307</v>
      </c>
      <c r="D502" s="11" t="s">
        <v>308</v>
      </c>
      <c r="E502" s="11" t="s">
        <v>310</v>
      </c>
      <c r="F502" s="11" t="s">
        <v>180</v>
      </c>
      <c r="G502" s="12">
        <v>0</v>
      </c>
      <c r="H502" s="12">
        <v>0</v>
      </c>
      <c r="J502" s="11" t="s">
        <v>100</v>
      </c>
      <c r="K502" s="13">
        <v>30300</v>
      </c>
      <c r="L502" s="13">
        <v>30300</v>
      </c>
      <c r="M502" s="13" t="s">
        <v>64</v>
      </c>
      <c r="N502" s="11" t="s">
        <v>174</v>
      </c>
      <c r="P502" s="5">
        <f>COUNTIFS(Rllfrwrd!$B:$B,L502,Rllfrwrd!$C:$C,M502)</f>
        <v>1</v>
      </c>
    </row>
    <row r="503" spans="1:16">
      <c r="A503" s="8" t="s">
        <v>168</v>
      </c>
      <c r="B503" s="9" t="s">
        <v>617</v>
      </c>
      <c r="C503" s="10" t="s">
        <v>307</v>
      </c>
      <c r="D503" s="11" t="s">
        <v>308</v>
      </c>
      <c r="E503" s="11" t="s">
        <v>312</v>
      </c>
      <c r="F503" s="11" t="s">
        <v>180</v>
      </c>
      <c r="G503" s="12">
        <v>0</v>
      </c>
      <c r="H503" s="12">
        <v>0</v>
      </c>
      <c r="J503" s="11" t="s">
        <v>100</v>
      </c>
      <c r="K503" s="13">
        <v>30300</v>
      </c>
      <c r="L503" s="13">
        <v>30300</v>
      </c>
      <c r="M503" s="13" t="s">
        <v>64</v>
      </c>
      <c r="N503" s="11" t="s">
        <v>174</v>
      </c>
      <c r="P503" s="5">
        <f>COUNTIFS(Rllfrwrd!$B:$B,L503,Rllfrwrd!$C:$C,M503)</f>
        <v>1</v>
      </c>
    </row>
    <row r="504" spans="1:16">
      <c r="A504" s="8" t="s">
        <v>168</v>
      </c>
      <c r="B504" s="9" t="s">
        <v>617</v>
      </c>
      <c r="C504" s="10" t="s">
        <v>307</v>
      </c>
      <c r="D504" s="11" t="s">
        <v>308</v>
      </c>
      <c r="E504" s="11" t="s">
        <v>313</v>
      </c>
      <c r="F504" s="11" t="s">
        <v>180</v>
      </c>
      <c r="G504" s="12">
        <v>183.30502562400034</v>
      </c>
      <c r="H504" s="12">
        <v>156.94620031247905</v>
      </c>
      <c r="J504" s="11" t="s">
        <v>100</v>
      </c>
      <c r="K504" s="13">
        <v>30300</v>
      </c>
      <c r="L504" s="13">
        <v>30300</v>
      </c>
      <c r="M504" s="13" t="s">
        <v>64</v>
      </c>
      <c r="N504" s="11" t="s">
        <v>174</v>
      </c>
      <c r="P504" s="5">
        <f>COUNTIFS(Rllfrwrd!$B:$B,L504,Rllfrwrd!$C:$C,M504)</f>
        <v>1</v>
      </c>
    </row>
    <row r="505" spans="1:16">
      <c r="A505" s="8" t="s">
        <v>168</v>
      </c>
      <c r="B505" s="9" t="s">
        <v>617</v>
      </c>
      <c r="C505" s="10" t="s">
        <v>307</v>
      </c>
      <c r="D505" s="11" t="s">
        <v>308</v>
      </c>
      <c r="E505" s="11" t="s">
        <v>314</v>
      </c>
      <c r="F505" s="11" t="s">
        <v>180</v>
      </c>
      <c r="G505" s="12">
        <v>240.0676482240012</v>
      </c>
      <c r="H505" s="12">
        <v>72.199092564480324</v>
      </c>
      <c r="J505" s="11" t="s">
        <v>100</v>
      </c>
      <c r="K505" s="13">
        <v>30300</v>
      </c>
      <c r="L505" s="13">
        <v>30300</v>
      </c>
      <c r="M505" s="13" t="s">
        <v>64</v>
      </c>
      <c r="N505" s="11" t="s">
        <v>174</v>
      </c>
      <c r="P505" s="5">
        <f>COUNTIFS(Rllfrwrd!$B:$B,L505,Rllfrwrd!$C:$C,M505)</f>
        <v>1</v>
      </c>
    </row>
    <row r="506" spans="1:16">
      <c r="A506" s="8" t="s">
        <v>168</v>
      </c>
      <c r="B506" s="9" t="s">
        <v>617</v>
      </c>
      <c r="C506" s="10" t="s">
        <v>307</v>
      </c>
      <c r="D506" s="11" t="s">
        <v>308</v>
      </c>
      <c r="E506" s="11" t="s">
        <v>315</v>
      </c>
      <c r="F506" s="11" t="s">
        <v>180</v>
      </c>
      <c r="G506" s="12">
        <v>41.503190552000206</v>
      </c>
      <c r="H506" s="12">
        <v>223.00417921103872</v>
      </c>
      <c r="J506" s="11" t="s">
        <v>100</v>
      </c>
      <c r="K506" s="13">
        <v>30300</v>
      </c>
      <c r="L506" s="13">
        <v>30300</v>
      </c>
      <c r="M506" s="13" t="s">
        <v>64</v>
      </c>
      <c r="N506" s="11" t="s">
        <v>174</v>
      </c>
      <c r="P506" s="5">
        <f>COUNTIFS(Rllfrwrd!$B:$B,L506,Rllfrwrd!$C:$C,M506)</f>
        <v>1</v>
      </c>
    </row>
    <row r="507" spans="1:16">
      <c r="A507" s="8" t="s">
        <v>168</v>
      </c>
      <c r="B507" s="9" t="s">
        <v>617</v>
      </c>
      <c r="C507" s="10" t="s">
        <v>307</v>
      </c>
      <c r="D507" s="11" t="s">
        <v>308</v>
      </c>
      <c r="E507" s="11" t="s">
        <v>646</v>
      </c>
      <c r="F507" s="11" t="s">
        <v>180</v>
      </c>
      <c r="G507" s="12">
        <v>661.81000000000006</v>
      </c>
      <c r="H507" s="12">
        <v>661.81000000000006</v>
      </c>
      <c r="J507" s="11" t="s">
        <v>100</v>
      </c>
      <c r="K507" s="13">
        <v>30300</v>
      </c>
      <c r="L507" s="13">
        <v>30300</v>
      </c>
      <c r="M507" s="13" t="s">
        <v>64</v>
      </c>
      <c r="N507" s="11" t="s">
        <v>174</v>
      </c>
      <c r="P507" s="5">
        <f>COUNTIFS(Rllfrwrd!$B:$B,L507,Rllfrwrd!$C:$C,M507)</f>
        <v>1</v>
      </c>
    </row>
    <row r="508" spans="1:16">
      <c r="A508" s="8" t="s">
        <v>168</v>
      </c>
      <c r="B508" s="9" t="s">
        <v>617</v>
      </c>
      <c r="C508" s="10" t="s">
        <v>307</v>
      </c>
      <c r="D508" s="11" t="s">
        <v>308</v>
      </c>
      <c r="E508" s="11" t="s">
        <v>647</v>
      </c>
      <c r="F508" s="11" t="s">
        <v>180</v>
      </c>
      <c r="G508" s="12">
        <v>-37568.950000000004</v>
      </c>
      <c r="H508" s="12">
        <v>-37568.950000000004</v>
      </c>
      <c r="J508" s="11" t="s">
        <v>100</v>
      </c>
      <c r="K508" s="13">
        <v>30300</v>
      </c>
      <c r="L508" s="13">
        <v>30300</v>
      </c>
      <c r="M508" s="13" t="s">
        <v>64</v>
      </c>
      <c r="N508" s="11" t="s">
        <v>174</v>
      </c>
      <c r="P508" s="5">
        <f>COUNTIFS(Rllfrwrd!$B:$B,L508,Rllfrwrd!$C:$C,M508)</f>
        <v>1</v>
      </c>
    </row>
    <row r="509" spans="1:16">
      <c r="A509" s="8" t="s">
        <v>168</v>
      </c>
      <c r="B509" s="9" t="s">
        <v>617</v>
      </c>
      <c r="C509" s="10" t="s">
        <v>307</v>
      </c>
      <c r="D509" s="11" t="s">
        <v>308</v>
      </c>
      <c r="E509" s="11" t="s">
        <v>316</v>
      </c>
      <c r="F509" s="11" t="s">
        <v>180</v>
      </c>
      <c r="G509" s="12">
        <v>0</v>
      </c>
      <c r="H509" s="12">
        <v>0</v>
      </c>
      <c r="J509" s="11" t="s">
        <v>100</v>
      </c>
      <c r="K509" s="13">
        <v>30300</v>
      </c>
      <c r="L509" s="13">
        <v>30300</v>
      </c>
      <c r="M509" s="13" t="s">
        <v>64</v>
      </c>
      <c r="N509" s="11" t="s">
        <v>174</v>
      </c>
      <c r="P509" s="5">
        <f>COUNTIFS(Rllfrwrd!$B:$B,L509,Rllfrwrd!$C:$C,M509)</f>
        <v>1</v>
      </c>
    </row>
    <row r="510" spans="1:16">
      <c r="A510" s="8" t="s">
        <v>168</v>
      </c>
      <c r="B510" s="9" t="s">
        <v>617</v>
      </c>
      <c r="C510" s="10" t="s">
        <v>307</v>
      </c>
      <c r="D510" s="11" t="s">
        <v>308</v>
      </c>
      <c r="E510" s="11" t="s">
        <v>317</v>
      </c>
      <c r="F510" s="11" t="s">
        <v>180</v>
      </c>
      <c r="G510" s="12">
        <v>0</v>
      </c>
      <c r="H510" s="12">
        <v>0</v>
      </c>
      <c r="J510" s="11" t="s">
        <v>100</v>
      </c>
      <c r="K510" s="13">
        <v>30300</v>
      </c>
      <c r="L510" s="13">
        <v>30300</v>
      </c>
      <c r="M510" s="13" t="s">
        <v>64</v>
      </c>
      <c r="N510" s="11" t="s">
        <v>174</v>
      </c>
      <c r="P510" s="5">
        <f>COUNTIFS(Rllfrwrd!$B:$B,L510,Rllfrwrd!$C:$C,M510)</f>
        <v>1</v>
      </c>
    </row>
    <row r="511" spans="1:16">
      <c r="A511" s="8" t="s">
        <v>168</v>
      </c>
      <c r="B511" s="9" t="s">
        <v>617</v>
      </c>
      <c r="C511" s="10" t="s">
        <v>307</v>
      </c>
      <c r="D511" s="11" t="s">
        <v>308</v>
      </c>
      <c r="E511" s="11" t="s">
        <v>319</v>
      </c>
      <c r="F511" s="11" t="s">
        <v>180</v>
      </c>
      <c r="G511" s="12">
        <v>264.32349840000097</v>
      </c>
      <c r="H511" s="12">
        <v>180.79945176799993</v>
      </c>
      <c r="J511" s="11" t="s">
        <v>100</v>
      </c>
      <c r="K511" s="13">
        <v>30300</v>
      </c>
      <c r="L511" s="13">
        <v>30300</v>
      </c>
      <c r="M511" s="13" t="s">
        <v>64</v>
      </c>
      <c r="N511" s="11" t="s">
        <v>174</v>
      </c>
      <c r="P511" s="5">
        <f>COUNTIFS(Rllfrwrd!$B:$B,L511,Rllfrwrd!$C:$C,M511)</f>
        <v>1</v>
      </c>
    </row>
    <row r="512" spans="1:16">
      <c r="A512" s="8" t="s">
        <v>168</v>
      </c>
      <c r="B512" s="9" t="s">
        <v>617</v>
      </c>
      <c r="C512" s="10" t="s">
        <v>307</v>
      </c>
      <c r="D512" s="11" t="s">
        <v>320</v>
      </c>
      <c r="E512" s="11" t="s">
        <v>321</v>
      </c>
      <c r="F512" s="11" t="s">
        <v>180</v>
      </c>
      <c r="G512" s="12">
        <v>588.28900000000067</v>
      </c>
      <c r="H512" s="12">
        <v>11.765780000000063</v>
      </c>
      <c r="J512" s="11" t="s">
        <v>100</v>
      </c>
      <c r="K512" s="13">
        <v>30310.000000000004</v>
      </c>
      <c r="L512" s="13">
        <v>30310</v>
      </c>
      <c r="M512" s="13" t="s">
        <v>64</v>
      </c>
      <c r="N512" s="11" t="s">
        <v>174</v>
      </c>
      <c r="P512" s="5">
        <f>COUNTIFS(Rllfrwrd!$B:$B,L512,Rllfrwrd!$C:$C,M512)</f>
        <v>1</v>
      </c>
    </row>
    <row r="513" spans="1:16">
      <c r="A513" s="8" t="s">
        <v>168</v>
      </c>
      <c r="B513" s="9" t="s">
        <v>617</v>
      </c>
      <c r="C513" s="10" t="s">
        <v>307</v>
      </c>
      <c r="D513" s="11" t="s">
        <v>322</v>
      </c>
      <c r="E513" s="11" t="s">
        <v>323</v>
      </c>
      <c r="F513" s="11" t="s">
        <v>180</v>
      </c>
      <c r="G513" s="12">
        <v>2759.38</v>
      </c>
      <c r="H513" s="12">
        <v>2759.38</v>
      </c>
      <c r="J513" s="11" t="s">
        <v>100</v>
      </c>
      <c r="K513" s="13">
        <v>30315</v>
      </c>
      <c r="L513" s="13">
        <v>30315</v>
      </c>
      <c r="M513" s="13" t="s">
        <v>64</v>
      </c>
      <c r="N513" s="11" t="s">
        <v>174</v>
      </c>
      <c r="P513" s="5">
        <f>COUNTIFS(Rllfrwrd!$B:$B,L513,Rllfrwrd!$C:$C,M513)</f>
        <v>1</v>
      </c>
    </row>
    <row r="514" spans="1:16">
      <c r="A514" s="8" t="s">
        <v>168</v>
      </c>
      <c r="B514" s="9" t="s">
        <v>617</v>
      </c>
      <c r="C514" s="10" t="s">
        <v>648</v>
      </c>
      <c r="D514" s="11" t="s">
        <v>649</v>
      </c>
      <c r="E514" s="11" t="s">
        <v>650</v>
      </c>
      <c r="F514" s="11" t="s">
        <v>651</v>
      </c>
      <c r="G514" s="12">
        <v>30.9</v>
      </c>
      <c r="H514" s="12">
        <v>30.9</v>
      </c>
      <c r="J514" s="11" t="s">
        <v>652</v>
      </c>
      <c r="K514" s="13">
        <v>99990</v>
      </c>
      <c r="L514" s="13">
        <v>39901</v>
      </c>
      <c r="M514" s="13" t="s">
        <v>64</v>
      </c>
      <c r="N514" s="11" t="s">
        <v>174</v>
      </c>
      <c r="P514" s="5">
        <f>COUNTIFS(Rllfrwrd!$B:$B,L514,Rllfrwrd!$C:$C,M514)</f>
        <v>1</v>
      </c>
    </row>
    <row r="515" spans="1:16">
      <c r="A515" s="8" t="s">
        <v>168</v>
      </c>
      <c r="B515" s="9" t="s">
        <v>617</v>
      </c>
      <c r="C515" s="10" t="s">
        <v>324</v>
      </c>
      <c r="D515" s="11" t="s">
        <v>325</v>
      </c>
      <c r="E515" s="11" t="s">
        <v>326</v>
      </c>
      <c r="F515" s="11" t="s">
        <v>327</v>
      </c>
      <c r="G515" s="12">
        <v>848.38028458638723</v>
      </c>
      <c r="H515" s="12">
        <v>1454.8256284192255</v>
      </c>
      <c r="J515" s="11" t="s">
        <v>24</v>
      </c>
      <c r="K515" s="13">
        <v>34100</v>
      </c>
      <c r="L515" s="13">
        <v>34100</v>
      </c>
      <c r="M515" s="13">
        <v>30300</v>
      </c>
      <c r="N515" s="11" t="s">
        <v>25</v>
      </c>
      <c r="P515" s="5">
        <f>COUNTIFS(Rllfrwrd!$B:$B,L515,Rllfrwrd!$C:$C,M515)</f>
        <v>1</v>
      </c>
    </row>
    <row r="516" spans="1:16">
      <c r="A516" s="8" t="s">
        <v>168</v>
      </c>
      <c r="B516" s="9" t="s">
        <v>617</v>
      </c>
      <c r="C516" s="10" t="s">
        <v>324</v>
      </c>
      <c r="D516" s="11" t="s">
        <v>325</v>
      </c>
      <c r="E516" s="11" t="s">
        <v>653</v>
      </c>
      <c r="F516" s="11" t="s">
        <v>654</v>
      </c>
      <c r="G516" s="12">
        <v>374.79</v>
      </c>
      <c r="H516" s="12">
        <v>374.79</v>
      </c>
      <c r="J516" s="11" t="s">
        <v>24</v>
      </c>
      <c r="K516" s="13">
        <v>34100</v>
      </c>
      <c r="L516" s="13">
        <v>34100</v>
      </c>
      <c r="M516" s="13">
        <v>40300</v>
      </c>
      <c r="N516" s="11" t="s">
        <v>32</v>
      </c>
      <c r="P516" s="5">
        <f>COUNTIFS(Rllfrwrd!$B:$B,L516,Rllfrwrd!$C:$C,M516)</f>
        <v>1</v>
      </c>
    </row>
    <row r="517" spans="1:16">
      <c r="A517" s="8" t="s">
        <v>168</v>
      </c>
      <c r="B517" s="9" t="s">
        <v>617</v>
      </c>
      <c r="C517" s="10" t="s">
        <v>324</v>
      </c>
      <c r="D517" s="11" t="s">
        <v>325</v>
      </c>
      <c r="E517" s="11" t="s">
        <v>655</v>
      </c>
      <c r="F517" s="11" t="s">
        <v>654</v>
      </c>
      <c r="G517" s="12">
        <v>190.12</v>
      </c>
      <c r="H517" s="12">
        <v>190.12</v>
      </c>
      <c r="J517" s="11" t="s">
        <v>24</v>
      </c>
      <c r="K517" s="13">
        <v>34100</v>
      </c>
      <c r="L517" s="13">
        <v>34100</v>
      </c>
      <c r="M517" s="13">
        <v>40300</v>
      </c>
      <c r="N517" s="11" t="s">
        <v>32</v>
      </c>
      <c r="P517" s="5">
        <f>COUNTIFS(Rllfrwrd!$B:$B,L517,Rllfrwrd!$C:$C,M517)</f>
        <v>1</v>
      </c>
    </row>
    <row r="518" spans="1:16">
      <c r="A518" s="8" t="s">
        <v>168</v>
      </c>
      <c r="B518" s="9" t="s">
        <v>617</v>
      </c>
      <c r="C518" s="10" t="s">
        <v>324</v>
      </c>
      <c r="D518" s="11" t="s">
        <v>325</v>
      </c>
      <c r="E518" s="11" t="s">
        <v>328</v>
      </c>
      <c r="F518" s="11" t="s">
        <v>327</v>
      </c>
      <c r="G518" s="12">
        <v>0</v>
      </c>
      <c r="H518" s="12">
        <v>0</v>
      </c>
      <c r="J518" s="11" t="s">
        <v>24</v>
      </c>
      <c r="K518" s="13">
        <v>34100</v>
      </c>
      <c r="L518" s="13">
        <v>34100</v>
      </c>
      <c r="M518" s="13">
        <v>30300</v>
      </c>
      <c r="N518" s="11" t="s">
        <v>25</v>
      </c>
      <c r="P518" s="5">
        <f>COUNTIFS(Rllfrwrd!$B:$B,L518,Rllfrwrd!$C:$C,M518)</f>
        <v>1</v>
      </c>
    </row>
    <row r="519" spans="1:16">
      <c r="A519" s="8" t="s">
        <v>168</v>
      </c>
      <c r="B519" s="9" t="s">
        <v>617</v>
      </c>
      <c r="C519" s="10" t="s">
        <v>324</v>
      </c>
      <c r="D519" s="11" t="s">
        <v>325</v>
      </c>
      <c r="E519" s="11" t="s">
        <v>329</v>
      </c>
      <c r="F519" s="11" t="s">
        <v>330</v>
      </c>
      <c r="G519" s="12">
        <v>614.65339028602625</v>
      </c>
      <c r="H519" s="12">
        <v>1221.9475429216077</v>
      </c>
      <c r="J519" s="11" t="s">
        <v>24</v>
      </c>
      <c r="K519" s="13">
        <v>34100</v>
      </c>
      <c r="L519" s="13">
        <v>34100</v>
      </c>
      <c r="M519" s="13">
        <v>30500</v>
      </c>
      <c r="N519" s="11" t="s">
        <v>26</v>
      </c>
      <c r="P519" s="5">
        <f>COUNTIFS(Rllfrwrd!$B:$B,L519,Rllfrwrd!$C:$C,M519)</f>
        <v>1</v>
      </c>
    </row>
    <row r="520" spans="1:16">
      <c r="A520" s="8" t="s">
        <v>168</v>
      </c>
      <c r="B520" s="9" t="s">
        <v>617</v>
      </c>
      <c r="C520" s="10" t="s">
        <v>324</v>
      </c>
      <c r="D520" s="11" t="s">
        <v>325</v>
      </c>
      <c r="E520" s="11" t="s">
        <v>331</v>
      </c>
      <c r="F520" s="11" t="s">
        <v>330</v>
      </c>
      <c r="G520" s="12">
        <v>0</v>
      </c>
      <c r="H520" s="12">
        <v>0</v>
      </c>
      <c r="J520" s="11" t="s">
        <v>24</v>
      </c>
      <c r="K520" s="13">
        <v>34100</v>
      </c>
      <c r="L520" s="13">
        <v>34100</v>
      </c>
      <c r="M520" s="13">
        <v>30500</v>
      </c>
      <c r="N520" s="11" t="s">
        <v>26</v>
      </c>
      <c r="P520" s="5">
        <f>COUNTIFS(Rllfrwrd!$B:$B,L520,Rllfrwrd!$C:$C,M520)</f>
        <v>1</v>
      </c>
    </row>
    <row r="521" spans="1:16">
      <c r="A521" s="8" t="s">
        <v>168</v>
      </c>
      <c r="B521" s="9" t="s">
        <v>617</v>
      </c>
      <c r="C521" s="10" t="s">
        <v>324</v>
      </c>
      <c r="D521" s="11" t="s">
        <v>325</v>
      </c>
      <c r="E521" s="11" t="s">
        <v>332</v>
      </c>
      <c r="F521" s="11" t="s">
        <v>333</v>
      </c>
      <c r="G521" s="12">
        <v>0</v>
      </c>
      <c r="H521" s="12">
        <v>0</v>
      </c>
      <c r="J521" s="11" t="s">
        <v>24</v>
      </c>
      <c r="K521" s="13">
        <v>34100</v>
      </c>
      <c r="L521" s="13">
        <v>34100</v>
      </c>
      <c r="M521" s="13">
        <v>41007</v>
      </c>
      <c r="N521" s="11" t="s">
        <v>37</v>
      </c>
      <c r="P521" s="5">
        <f>COUNTIFS(Rllfrwrd!$B:$B,L521,Rllfrwrd!$C:$C,M521)</f>
        <v>1</v>
      </c>
    </row>
    <row r="522" spans="1:16">
      <c r="A522" s="8" t="s">
        <v>168</v>
      </c>
      <c r="B522" s="9" t="s">
        <v>617</v>
      </c>
      <c r="C522" s="10" t="s">
        <v>324</v>
      </c>
      <c r="D522" s="11" t="s">
        <v>325</v>
      </c>
      <c r="E522" s="11" t="s">
        <v>334</v>
      </c>
      <c r="F522" s="11" t="s">
        <v>333</v>
      </c>
      <c r="G522" s="12">
        <v>7640.0237607947674</v>
      </c>
      <c r="H522" s="12">
        <v>7379.7369309506348</v>
      </c>
      <c r="J522" s="11" t="s">
        <v>24</v>
      </c>
      <c r="K522" s="13">
        <v>34100</v>
      </c>
      <c r="L522" s="13">
        <v>34100</v>
      </c>
      <c r="M522" s="13">
        <v>41007</v>
      </c>
      <c r="N522" s="11" t="s">
        <v>37</v>
      </c>
      <c r="P522" s="5">
        <f>COUNTIFS(Rllfrwrd!$B:$B,L522,Rllfrwrd!$C:$C,M522)</f>
        <v>1</v>
      </c>
    </row>
    <row r="523" spans="1:16">
      <c r="A523" s="8" t="s">
        <v>168</v>
      </c>
      <c r="B523" s="9" t="s">
        <v>617</v>
      </c>
      <c r="C523" s="10" t="s">
        <v>324</v>
      </c>
      <c r="D523" s="11" t="s">
        <v>325</v>
      </c>
      <c r="E523" s="11" t="s">
        <v>335</v>
      </c>
      <c r="F523" s="11" t="s">
        <v>336</v>
      </c>
      <c r="G523" s="12">
        <v>2157.4147406442148</v>
      </c>
      <c r="H523" s="12">
        <v>1529.0095343105488</v>
      </c>
      <c r="J523" s="11" t="s">
        <v>24</v>
      </c>
      <c r="K523" s="13">
        <v>34100</v>
      </c>
      <c r="L523" s="13">
        <v>34100</v>
      </c>
      <c r="M523" s="13">
        <v>31101</v>
      </c>
      <c r="N523" s="11" t="s">
        <v>28</v>
      </c>
      <c r="P523" s="5">
        <f>COUNTIFS(Rllfrwrd!$B:$B,L523,Rllfrwrd!$C:$C,M523)</f>
        <v>1</v>
      </c>
    </row>
    <row r="524" spans="1:16">
      <c r="A524" s="8" t="s">
        <v>168</v>
      </c>
      <c r="B524" s="9" t="s">
        <v>617</v>
      </c>
      <c r="C524" s="10" t="s">
        <v>324</v>
      </c>
      <c r="D524" s="11" t="s">
        <v>325</v>
      </c>
      <c r="E524" s="11" t="s">
        <v>337</v>
      </c>
      <c r="F524" s="11" t="s">
        <v>336</v>
      </c>
      <c r="G524" s="12">
        <v>0</v>
      </c>
      <c r="H524" s="12">
        <v>0</v>
      </c>
      <c r="J524" s="11" t="s">
        <v>24</v>
      </c>
      <c r="K524" s="13">
        <v>34100</v>
      </c>
      <c r="L524" s="13">
        <v>34100</v>
      </c>
      <c r="M524" s="13">
        <v>31101</v>
      </c>
      <c r="N524" s="11" t="s">
        <v>28</v>
      </c>
      <c r="P524" s="5">
        <f>COUNTIFS(Rllfrwrd!$B:$B,L524,Rllfrwrd!$C:$C,M524)</f>
        <v>1</v>
      </c>
    </row>
    <row r="525" spans="1:16">
      <c r="A525" s="8" t="s">
        <v>168</v>
      </c>
      <c r="B525" s="9" t="s">
        <v>617</v>
      </c>
      <c r="C525" s="10" t="s">
        <v>324</v>
      </c>
      <c r="D525" s="11" t="s">
        <v>325</v>
      </c>
      <c r="E525" s="11" t="s">
        <v>338</v>
      </c>
      <c r="F525" s="11" t="s">
        <v>339</v>
      </c>
      <c r="G525" s="12">
        <v>2879.0922582751055</v>
      </c>
      <c r="H525" s="12">
        <v>2532.8810219841926</v>
      </c>
      <c r="J525" s="11" t="s">
        <v>24</v>
      </c>
      <c r="K525" s="13">
        <v>34100</v>
      </c>
      <c r="L525" s="13">
        <v>34100</v>
      </c>
      <c r="M525" s="13">
        <v>31102</v>
      </c>
      <c r="N525" s="11" t="s">
        <v>29</v>
      </c>
      <c r="P525" s="5">
        <f>COUNTIFS(Rllfrwrd!$B:$B,L525,Rllfrwrd!$C:$C,M525)</f>
        <v>1</v>
      </c>
    </row>
    <row r="526" spans="1:16">
      <c r="A526" s="8" t="s">
        <v>168</v>
      </c>
      <c r="B526" s="9" t="s">
        <v>617</v>
      </c>
      <c r="C526" s="10" t="s">
        <v>324</v>
      </c>
      <c r="D526" s="11" t="s">
        <v>325</v>
      </c>
      <c r="E526" s="11" t="s">
        <v>340</v>
      </c>
      <c r="F526" s="11" t="s">
        <v>339</v>
      </c>
      <c r="G526" s="12">
        <v>0</v>
      </c>
      <c r="H526" s="12">
        <v>0</v>
      </c>
      <c r="J526" s="11" t="s">
        <v>24</v>
      </c>
      <c r="K526" s="13">
        <v>34100</v>
      </c>
      <c r="L526" s="13">
        <v>34100</v>
      </c>
      <c r="M526" s="13">
        <v>31102</v>
      </c>
      <c r="N526" s="11" t="s">
        <v>29</v>
      </c>
      <c r="P526" s="5">
        <f>COUNTIFS(Rllfrwrd!$B:$B,L526,Rllfrwrd!$C:$C,M526)</f>
        <v>1</v>
      </c>
    </row>
    <row r="527" spans="1:16">
      <c r="A527" s="8" t="s">
        <v>168</v>
      </c>
      <c r="B527" s="9" t="s">
        <v>617</v>
      </c>
      <c r="C527" s="10" t="s">
        <v>324</v>
      </c>
      <c r="D527" s="11" t="s">
        <v>325</v>
      </c>
      <c r="E527" s="11" t="s">
        <v>341</v>
      </c>
      <c r="F527" s="11" t="s">
        <v>342</v>
      </c>
      <c r="G527" s="12">
        <v>25.970891676587392</v>
      </c>
      <c r="H527" s="12">
        <v>211.86116433010892</v>
      </c>
      <c r="J527" s="11" t="s">
        <v>24</v>
      </c>
      <c r="K527" s="13">
        <v>34100</v>
      </c>
      <c r="L527" s="13">
        <v>34100</v>
      </c>
      <c r="M527" s="13">
        <v>31103</v>
      </c>
      <c r="N527" s="11" t="s">
        <v>30</v>
      </c>
      <c r="P527" s="5">
        <f>COUNTIFS(Rllfrwrd!$B:$B,L527,Rllfrwrd!$C:$C,M527)</f>
        <v>1</v>
      </c>
    </row>
    <row r="528" spans="1:16">
      <c r="A528" s="8" t="s">
        <v>168</v>
      </c>
      <c r="B528" s="9" t="s">
        <v>617</v>
      </c>
      <c r="C528" s="10" t="s">
        <v>324</v>
      </c>
      <c r="D528" s="11" t="s">
        <v>325</v>
      </c>
      <c r="E528" s="11" t="s">
        <v>343</v>
      </c>
      <c r="F528" s="11" t="s">
        <v>342</v>
      </c>
      <c r="G528" s="12">
        <v>0</v>
      </c>
      <c r="H528" s="12">
        <v>0</v>
      </c>
      <c r="J528" s="11" t="s">
        <v>24</v>
      </c>
      <c r="K528" s="13">
        <v>34100</v>
      </c>
      <c r="L528" s="13">
        <v>34100</v>
      </c>
      <c r="M528" s="13">
        <v>31103</v>
      </c>
      <c r="N528" s="11" t="s">
        <v>30</v>
      </c>
      <c r="P528" s="5">
        <f>COUNTIFS(Rllfrwrd!$B:$B,L528,Rllfrwrd!$C:$C,M528)</f>
        <v>1</v>
      </c>
    </row>
    <row r="529" spans="1:16">
      <c r="A529" s="8" t="s">
        <v>168</v>
      </c>
      <c r="B529" s="9" t="s">
        <v>617</v>
      </c>
      <c r="C529" s="10" t="s">
        <v>324</v>
      </c>
      <c r="D529" s="11" t="s">
        <v>325</v>
      </c>
      <c r="E529" s="11" t="s">
        <v>344</v>
      </c>
      <c r="F529" s="11" t="s">
        <v>345</v>
      </c>
      <c r="G529" s="12">
        <v>595.45369448338181</v>
      </c>
      <c r="H529" s="12">
        <v>731.59140875108415</v>
      </c>
      <c r="J529" s="11" t="s">
        <v>24</v>
      </c>
      <c r="K529" s="13">
        <v>34100</v>
      </c>
      <c r="L529" s="13">
        <v>34100</v>
      </c>
      <c r="M529" s="13">
        <v>31104</v>
      </c>
      <c r="N529" s="11" t="s">
        <v>31</v>
      </c>
      <c r="P529" s="5">
        <f>COUNTIFS(Rllfrwrd!$B:$B,L529,Rllfrwrd!$C:$C,M529)</f>
        <v>1</v>
      </c>
    </row>
    <row r="530" spans="1:16">
      <c r="A530" s="8" t="s">
        <v>168</v>
      </c>
      <c r="B530" s="9" t="s">
        <v>617</v>
      </c>
      <c r="C530" s="10" t="s">
        <v>324</v>
      </c>
      <c r="D530" s="11" t="s">
        <v>325</v>
      </c>
      <c r="E530" s="11" t="s">
        <v>346</v>
      </c>
      <c r="F530" s="11" t="s">
        <v>345</v>
      </c>
      <c r="G530" s="12">
        <v>0</v>
      </c>
      <c r="H530" s="12">
        <v>0</v>
      </c>
      <c r="J530" s="11" t="s">
        <v>24</v>
      </c>
      <c r="K530" s="13">
        <v>34100</v>
      </c>
      <c r="L530" s="13">
        <v>34100</v>
      </c>
      <c r="M530" s="13">
        <v>31104</v>
      </c>
      <c r="N530" s="11" t="s">
        <v>31</v>
      </c>
      <c r="P530" s="5">
        <f>COUNTIFS(Rllfrwrd!$B:$B,L530,Rllfrwrd!$C:$C,M530)</f>
        <v>1</v>
      </c>
    </row>
    <row r="531" spans="1:16">
      <c r="A531" s="8" t="s">
        <v>168</v>
      </c>
      <c r="B531" s="9" t="s">
        <v>617</v>
      </c>
      <c r="C531" s="10" t="s">
        <v>324</v>
      </c>
      <c r="D531" s="11" t="s">
        <v>325</v>
      </c>
      <c r="E531" s="11" t="s">
        <v>347</v>
      </c>
      <c r="F531" s="11" t="s">
        <v>348</v>
      </c>
      <c r="G531" s="12">
        <v>1755.8716668588877</v>
      </c>
      <c r="H531" s="12">
        <v>1346.5040078217121</v>
      </c>
      <c r="J531" s="11" t="s">
        <v>24</v>
      </c>
      <c r="K531" s="13">
        <v>34100</v>
      </c>
      <c r="L531" s="13">
        <v>34100</v>
      </c>
      <c r="M531" s="13">
        <v>41200</v>
      </c>
      <c r="N531" s="11" t="s">
        <v>38</v>
      </c>
      <c r="P531" s="5">
        <f>COUNTIFS(Rllfrwrd!$B:$B,L531,Rllfrwrd!$C:$C,M531)</f>
        <v>1</v>
      </c>
    </row>
    <row r="532" spans="1:16">
      <c r="A532" s="8" t="s">
        <v>168</v>
      </c>
      <c r="B532" s="9" t="s">
        <v>617</v>
      </c>
      <c r="C532" s="10" t="s">
        <v>324</v>
      </c>
      <c r="D532" s="11" t="s">
        <v>325</v>
      </c>
      <c r="E532" s="11" t="s">
        <v>349</v>
      </c>
      <c r="F532" s="11" t="s">
        <v>350</v>
      </c>
      <c r="G532" s="12">
        <v>0</v>
      </c>
      <c r="H532" s="12">
        <v>0</v>
      </c>
      <c r="J532" s="11" t="s">
        <v>24</v>
      </c>
      <c r="K532" s="13">
        <v>34100</v>
      </c>
      <c r="L532" s="13">
        <v>34100</v>
      </c>
      <c r="M532" s="13">
        <v>41211</v>
      </c>
      <c r="N532" s="11" t="s">
        <v>40</v>
      </c>
      <c r="P532" s="5">
        <f>COUNTIFS(Rllfrwrd!$B:$B,L532,Rllfrwrd!$C:$C,M532)</f>
        <v>1</v>
      </c>
    </row>
    <row r="533" spans="1:16">
      <c r="A533" s="8" t="s">
        <v>168</v>
      </c>
      <c r="B533" s="9" t="s">
        <v>617</v>
      </c>
      <c r="C533" s="10" t="s">
        <v>324</v>
      </c>
      <c r="D533" s="11" t="s">
        <v>325</v>
      </c>
      <c r="E533" s="11" t="s">
        <v>351</v>
      </c>
      <c r="F533" s="11" t="s">
        <v>352</v>
      </c>
      <c r="G533" s="12">
        <v>403.49962266323871</v>
      </c>
      <c r="H533" s="12">
        <v>330.47856579124112</v>
      </c>
      <c r="J533" s="11" t="s">
        <v>24</v>
      </c>
      <c r="K533" s="13">
        <v>34100</v>
      </c>
      <c r="L533" s="13">
        <v>34100</v>
      </c>
      <c r="M533" s="13">
        <v>41212</v>
      </c>
      <c r="N533" s="11" t="s">
        <v>41</v>
      </c>
      <c r="P533" s="5">
        <f>COUNTIFS(Rllfrwrd!$B:$B,L533,Rllfrwrd!$C:$C,M533)</f>
        <v>1</v>
      </c>
    </row>
    <row r="534" spans="1:16">
      <c r="A534" s="8" t="s">
        <v>168</v>
      </c>
      <c r="B534" s="9" t="s">
        <v>617</v>
      </c>
      <c r="C534" s="10" t="s">
        <v>324</v>
      </c>
      <c r="D534" s="11" t="s">
        <v>325</v>
      </c>
      <c r="E534" s="11" t="s">
        <v>353</v>
      </c>
      <c r="F534" s="11" t="s">
        <v>354</v>
      </c>
      <c r="G534" s="12">
        <v>0.31743926469994221</v>
      </c>
      <c r="H534" s="12">
        <v>0.31602040932330766</v>
      </c>
      <c r="J534" s="11" t="s">
        <v>24</v>
      </c>
      <c r="K534" s="13">
        <v>34100</v>
      </c>
      <c r="L534" s="13">
        <v>34100</v>
      </c>
      <c r="M534" s="13">
        <v>41207</v>
      </c>
      <c r="N534" s="11" t="s">
        <v>39</v>
      </c>
      <c r="P534" s="5">
        <f>COUNTIFS(Rllfrwrd!$B:$B,L534,Rllfrwrd!$C:$C,M534)</f>
        <v>1</v>
      </c>
    </row>
    <row r="535" spans="1:16">
      <c r="A535" s="8" t="s">
        <v>168</v>
      </c>
      <c r="B535" s="9" t="s">
        <v>617</v>
      </c>
      <c r="C535" s="10" t="s">
        <v>324</v>
      </c>
      <c r="D535" s="11" t="s">
        <v>325</v>
      </c>
      <c r="E535" s="11" t="s">
        <v>355</v>
      </c>
      <c r="F535" s="11" t="s">
        <v>356</v>
      </c>
      <c r="G535" s="12">
        <v>16033.473143305526</v>
      </c>
      <c r="H535" s="12">
        <v>14618.301248523139</v>
      </c>
      <c r="J535" s="11" t="s">
        <v>24</v>
      </c>
      <c r="K535" s="13">
        <v>34100</v>
      </c>
      <c r="L535" s="13">
        <v>34100</v>
      </c>
      <c r="M535" s="13">
        <v>30600</v>
      </c>
      <c r="N535" s="11" t="s">
        <v>27</v>
      </c>
      <c r="P535" s="5">
        <f>COUNTIFS(Rllfrwrd!$B:$B,L535,Rllfrwrd!$C:$C,M535)</f>
        <v>1</v>
      </c>
    </row>
    <row r="536" spans="1:16">
      <c r="A536" s="8" t="s">
        <v>168</v>
      </c>
      <c r="B536" s="9" t="s">
        <v>617</v>
      </c>
      <c r="C536" s="10" t="s">
        <v>324</v>
      </c>
      <c r="D536" s="11" t="s">
        <v>325</v>
      </c>
      <c r="E536" s="11" t="s">
        <v>357</v>
      </c>
      <c r="F536" s="11" t="s">
        <v>358</v>
      </c>
      <c r="G536" s="12">
        <v>7303.2357318376298</v>
      </c>
      <c r="H536" s="12">
        <v>6625.2953965782208</v>
      </c>
      <c r="J536" s="11" t="s">
        <v>24</v>
      </c>
      <c r="K536" s="13">
        <v>34100</v>
      </c>
      <c r="L536" s="13">
        <v>34100</v>
      </c>
      <c r="M536" s="13">
        <v>40700</v>
      </c>
      <c r="N536" s="11" t="s">
        <v>34</v>
      </c>
      <c r="P536" s="5">
        <f>COUNTIFS(Rllfrwrd!$B:$B,L536,Rllfrwrd!$C:$C,M536)</f>
        <v>1</v>
      </c>
    </row>
    <row r="537" spans="1:16">
      <c r="A537" s="8" t="s">
        <v>168</v>
      </c>
      <c r="B537" s="9" t="s">
        <v>617</v>
      </c>
      <c r="C537" s="10" t="s">
        <v>324</v>
      </c>
      <c r="D537" s="11" t="s">
        <v>325</v>
      </c>
      <c r="E537" s="11" t="s">
        <v>359</v>
      </c>
      <c r="F537" s="11" t="s">
        <v>360</v>
      </c>
      <c r="G537" s="12">
        <v>1505.1492671745023</v>
      </c>
      <c r="H537" s="12">
        <v>1299.9563775321344</v>
      </c>
      <c r="J537" s="11" t="s">
        <v>24</v>
      </c>
      <c r="K537" s="13">
        <v>34100</v>
      </c>
      <c r="L537" s="13">
        <v>34100</v>
      </c>
      <c r="M537" s="13">
        <v>41400</v>
      </c>
      <c r="N537" s="11" t="s">
        <v>42</v>
      </c>
      <c r="P537" s="5">
        <f>COUNTIFS(Rllfrwrd!$B:$B,L537,Rllfrwrd!$C:$C,M537)</f>
        <v>1</v>
      </c>
    </row>
    <row r="538" spans="1:16">
      <c r="A538" s="8" t="s">
        <v>168</v>
      </c>
      <c r="B538" s="9" t="s">
        <v>617</v>
      </c>
      <c r="C538" s="10" t="s">
        <v>324</v>
      </c>
      <c r="D538" s="11" t="s">
        <v>325</v>
      </c>
      <c r="E538" s="11" t="s">
        <v>361</v>
      </c>
      <c r="F538" s="11" t="s">
        <v>362</v>
      </c>
      <c r="G538" s="12">
        <v>2744.1403097384846</v>
      </c>
      <c r="H538" s="12">
        <v>1559.4315115346665</v>
      </c>
      <c r="J538" s="11" t="s">
        <v>24</v>
      </c>
      <c r="K538" s="13">
        <v>34100</v>
      </c>
      <c r="L538" s="13">
        <v>34100</v>
      </c>
      <c r="M538" s="13">
        <v>41500</v>
      </c>
      <c r="N538" s="11" t="s">
        <v>43</v>
      </c>
      <c r="P538" s="5">
        <f>COUNTIFS(Rllfrwrd!$B:$B,L538,Rllfrwrd!$C:$C,M538)</f>
        <v>1</v>
      </c>
    </row>
    <row r="539" spans="1:16">
      <c r="A539" s="8" t="s">
        <v>168</v>
      </c>
      <c r="B539" s="9" t="s">
        <v>617</v>
      </c>
      <c r="C539" s="10" t="s">
        <v>324</v>
      </c>
      <c r="D539" s="11" t="s">
        <v>325</v>
      </c>
      <c r="E539" s="11" t="s">
        <v>363</v>
      </c>
      <c r="F539" s="11" t="s">
        <v>364</v>
      </c>
      <c r="G539" s="12">
        <v>0</v>
      </c>
      <c r="H539" s="12">
        <v>0</v>
      </c>
      <c r="J539" s="11" t="s">
        <v>24</v>
      </c>
      <c r="K539" s="13">
        <v>34100</v>
      </c>
      <c r="L539" s="13">
        <v>34100</v>
      </c>
      <c r="M539" s="13">
        <v>40300</v>
      </c>
      <c r="N539" s="11" t="s">
        <v>32</v>
      </c>
      <c r="P539" s="5">
        <f>COUNTIFS(Rllfrwrd!$B:$B,L539,Rllfrwrd!$C:$C,M539)</f>
        <v>1</v>
      </c>
    </row>
    <row r="540" spans="1:16">
      <c r="A540" s="8" t="s">
        <v>168</v>
      </c>
      <c r="B540" s="9" t="s">
        <v>617</v>
      </c>
      <c r="C540" s="10" t="s">
        <v>324</v>
      </c>
      <c r="D540" s="11" t="s">
        <v>325</v>
      </c>
      <c r="E540" s="11" t="s">
        <v>365</v>
      </c>
      <c r="F540" s="11" t="s">
        <v>366</v>
      </c>
      <c r="G540" s="12">
        <v>0</v>
      </c>
      <c r="H540" s="12">
        <v>0</v>
      </c>
      <c r="J540" s="11" t="s">
        <v>24</v>
      </c>
      <c r="K540" s="13">
        <v>34100</v>
      </c>
      <c r="L540" s="13">
        <v>34100</v>
      </c>
      <c r="M540" s="13">
        <v>40302</v>
      </c>
      <c r="N540" s="11" t="s">
        <v>33</v>
      </c>
      <c r="P540" s="5">
        <f>COUNTIFS(Rllfrwrd!$B:$B,L540,Rllfrwrd!$C:$C,M540)</f>
        <v>1</v>
      </c>
    </row>
    <row r="541" spans="1:16">
      <c r="A541" s="8" t="s">
        <v>168</v>
      </c>
      <c r="B541" s="9" t="s">
        <v>617</v>
      </c>
      <c r="C541" s="10" t="s">
        <v>324</v>
      </c>
      <c r="D541" s="11" t="s">
        <v>367</v>
      </c>
      <c r="E541" s="11" t="s">
        <v>368</v>
      </c>
      <c r="F541" s="11" t="s">
        <v>327</v>
      </c>
      <c r="G541" s="12">
        <v>390.72481147308986</v>
      </c>
      <c r="H541" s="12">
        <v>670.02555306604347</v>
      </c>
      <c r="J541" s="11" t="s">
        <v>24</v>
      </c>
      <c r="K541" s="13">
        <v>34200</v>
      </c>
      <c r="L541" s="13">
        <v>34200</v>
      </c>
      <c r="M541" s="13">
        <v>30300</v>
      </c>
      <c r="N541" s="11" t="s">
        <v>25</v>
      </c>
      <c r="P541" s="5">
        <f>COUNTIFS(Rllfrwrd!$B:$B,L541,Rllfrwrd!$C:$C,M541)</f>
        <v>1</v>
      </c>
    </row>
    <row r="542" spans="1:16">
      <c r="A542" s="8" t="s">
        <v>168</v>
      </c>
      <c r="B542" s="9" t="s">
        <v>617</v>
      </c>
      <c r="C542" s="10" t="s">
        <v>324</v>
      </c>
      <c r="D542" s="11" t="s">
        <v>367</v>
      </c>
      <c r="E542" s="11" t="s">
        <v>369</v>
      </c>
      <c r="F542" s="11" t="s">
        <v>327</v>
      </c>
      <c r="G542" s="12">
        <v>0</v>
      </c>
      <c r="H542" s="12">
        <v>0</v>
      </c>
      <c r="J542" s="11" t="s">
        <v>24</v>
      </c>
      <c r="K542" s="13">
        <v>34200</v>
      </c>
      <c r="L542" s="13">
        <v>34200</v>
      </c>
      <c r="M542" s="13">
        <v>30300</v>
      </c>
      <c r="N542" s="11" t="s">
        <v>25</v>
      </c>
      <c r="P542" s="5">
        <f>COUNTIFS(Rllfrwrd!$B:$B,L542,Rllfrwrd!$C:$C,M542)</f>
        <v>1</v>
      </c>
    </row>
    <row r="543" spans="1:16">
      <c r="A543" s="8" t="s">
        <v>168</v>
      </c>
      <c r="B543" s="9" t="s">
        <v>617</v>
      </c>
      <c r="C543" s="10" t="s">
        <v>324</v>
      </c>
      <c r="D543" s="11" t="s">
        <v>367</v>
      </c>
      <c r="E543" s="11" t="s">
        <v>370</v>
      </c>
      <c r="F543" s="11" t="s">
        <v>330</v>
      </c>
      <c r="G543" s="12">
        <v>18719.026826561967</v>
      </c>
      <c r="H543" s="12">
        <v>16014.516688060194</v>
      </c>
      <c r="J543" s="11" t="s">
        <v>24</v>
      </c>
      <c r="K543" s="13">
        <v>34200</v>
      </c>
      <c r="L543" s="13">
        <v>34200</v>
      </c>
      <c r="M543" s="13">
        <v>30500</v>
      </c>
      <c r="N543" s="11" t="s">
        <v>26</v>
      </c>
      <c r="P543" s="5">
        <f>COUNTIFS(Rllfrwrd!$B:$B,L543,Rllfrwrd!$C:$C,M543)</f>
        <v>1</v>
      </c>
    </row>
    <row r="544" spans="1:16">
      <c r="A544" s="8" t="s">
        <v>168</v>
      </c>
      <c r="B544" s="9" t="s">
        <v>617</v>
      </c>
      <c r="C544" s="10" t="s">
        <v>324</v>
      </c>
      <c r="D544" s="11" t="s">
        <v>367</v>
      </c>
      <c r="E544" s="11" t="s">
        <v>371</v>
      </c>
      <c r="F544" s="11" t="s">
        <v>330</v>
      </c>
      <c r="G544" s="12">
        <v>1915.1558577945843</v>
      </c>
      <c r="H544" s="12">
        <v>3044.0006876005668</v>
      </c>
      <c r="J544" s="11" t="s">
        <v>24</v>
      </c>
      <c r="K544" s="13">
        <v>34200</v>
      </c>
      <c r="L544" s="13">
        <v>34200</v>
      </c>
      <c r="M544" s="13">
        <v>30500</v>
      </c>
      <c r="N544" s="11" t="s">
        <v>26</v>
      </c>
      <c r="P544" s="5">
        <f>COUNTIFS(Rllfrwrd!$B:$B,L544,Rllfrwrd!$C:$C,M544)</f>
        <v>1</v>
      </c>
    </row>
    <row r="545" spans="1:16">
      <c r="A545" s="8" t="s">
        <v>168</v>
      </c>
      <c r="B545" s="9" t="s">
        <v>617</v>
      </c>
      <c r="C545" s="10" t="s">
        <v>324</v>
      </c>
      <c r="D545" s="11" t="s">
        <v>367</v>
      </c>
      <c r="E545" s="11" t="s">
        <v>372</v>
      </c>
      <c r="F545" s="11" t="s">
        <v>330</v>
      </c>
      <c r="G545" s="12">
        <v>0</v>
      </c>
      <c r="H545" s="12">
        <v>0</v>
      </c>
      <c r="J545" s="11" t="s">
        <v>24</v>
      </c>
      <c r="K545" s="13">
        <v>34200</v>
      </c>
      <c r="L545" s="13">
        <v>34200</v>
      </c>
      <c r="M545" s="13">
        <v>30500</v>
      </c>
      <c r="N545" s="11" t="s">
        <v>26</v>
      </c>
      <c r="P545" s="5">
        <f>COUNTIFS(Rllfrwrd!$B:$B,L545,Rllfrwrd!$C:$C,M545)</f>
        <v>1</v>
      </c>
    </row>
    <row r="546" spans="1:16">
      <c r="A546" s="8" t="s">
        <v>168</v>
      </c>
      <c r="B546" s="9" t="s">
        <v>617</v>
      </c>
      <c r="C546" s="10" t="s">
        <v>324</v>
      </c>
      <c r="D546" s="11" t="s">
        <v>367</v>
      </c>
      <c r="E546" s="11" t="s">
        <v>373</v>
      </c>
      <c r="F546" s="11" t="s">
        <v>333</v>
      </c>
      <c r="G546" s="12">
        <v>0</v>
      </c>
      <c r="H546" s="12">
        <v>0</v>
      </c>
      <c r="J546" s="11" t="s">
        <v>24</v>
      </c>
      <c r="K546" s="13">
        <v>34200</v>
      </c>
      <c r="L546" s="13">
        <v>34200</v>
      </c>
      <c r="M546" s="13">
        <v>41007</v>
      </c>
      <c r="N546" s="11" t="s">
        <v>37</v>
      </c>
      <c r="P546" s="5">
        <f>COUNTIFS(Rllfrwrd!$B:$B,L546,Rllfrwrd!$C:$C,M546)</f>
        <v>1</v>
      </c>
    </row>
    <row r="547" spans="1:16">
      <c r="A547" s="8" t="s">
        <v>168</v>
      </c>
      <c r="B547" s="9" t="s">
        <v>617</v>
      </c>
      <c r="C547" s="10" t="s">
        <v>324</v>
      </c>
      <c r="D547" s="11" t="s">
        <v>367</v>
      </c>
      <c r="E547" s="11" t="s">
        <v>374</v>
      </c>
      <c r="F547" s="11" t="s">
        <v>333</v>
      </c>
      <c r="G547" s="12">
        <v>242.746540971223</v>
      </c>
      <c r="H547" s="12">
        <v>293.4551317720381</v>
      </c>
      <c r="J547" s="11" t="s">
        <v>24</v>
      </c>
      <c r="K547" s="13">
        <v>34200</v>
      </c>
      <c r="L547" s="13">
        <v>34200</v>
      </c>
      <c r="M547" s="13">
        <v>41007</v>
      </c>
      <c r="N547" s="11" t="s">
        <v>37</v>
      </c>
      <c r="P547" s="5">
        <f>COUNTIFS(Rllfrwrd!$B:$B,L547,Rllfrwrd!$C:$C,M547)</f>
        <v>1</v>
      </c>
    </row>
    <row r="548" spans="1:16">
      <c r="A548" s="8" t="s">
        <v>168</v>
      </c>
      <c r="B548" s="9" t="s">
        <v>617</v>
      </c>
      <c r="C548" s="10" t="s">
        <v>324</v>
      </c>
      <c r="D548" s="11" t="s">
        <v>367</v>
      </c>
      <c r="E548" s="11" t="s">
        <v>375</v>
      </c>
      <c r="F548" s="11" t="s">
        <v>336</v>
      </c>
      <c r="G548" s="12">
        <v>617.12430999068499</v>
      </c>
      <c r="H548" s="12">
        <v>437.37021725772354</v>
      </c>
      <c r="J548" s="11" t="s">
        <v>24</v>
      </c>
      <c r="K548" s="13">
        <v>34200</v>
      </c>
      <c r="L548" s="13">
        <v>34200</v>
      </c>
      <c r="M548" s="13">
        <v>31101</v>
      </c>
      <c r="N548" s="11" t="s">
        <v>28</v>
      </c>
      <c r="P548" s="5">
        <f>COUNTIFS(Rllfrwrd!$B:$B,L548,Rllfrwrd!$C:$C,M548)</f>
        <v>1</v>
      </c>
    </row>
    <row r="549" spans="1:16">
      <c r="A549" s="8" t="s">
        <v>168</v>
      </c>
      <c r="B549" s="9" t="s">
        <v>617</v>
      </c>
      <c r="C549" s="10" t="s">
        <v>324</v>
      </c>
      <c r="D549" s="11" t="s">
        <v>367</v>
      </c>
      <c r="E549" s="11" t="s">
        <v>376</v>
      </c>
      <c r="F549" s="11" t="s">
        <v>336</v>
      </c>
      <c r="G549" s="12">
        <v>0</v>
      </c>
      <c r="H549" s="12">
        <v>0</v>
      </c>
      <c r="J549" s="11" t="s">
        <v>24</v>
      </c>
      <c r="K549" s="13">
        <v>34200</v>
      </c>
      <c r="L549" s="13">
        <v>34200</v>
      </c>
      <c r="M549" s="13">
        <v>31101</v>
      </c>
      <c r="N549" s="11" t="s">
        <v>28</v>
      </c>
      <c r="P549" s="5">
        <f>COUNTIFS(Rllfrwrd!$B:$B,L549,Rllfrwrd!$C:$C,M549)</f>
        <v>1</v>
      </c>
    </row>
    <row r="550" spans="1:16">
      <c r="A550" s="8" t="s">
        <v>168</v>
      </c>
      <c r="B550" s="9" t="s">
        <v>617</v>
      </c>
      <c r="C550" s="10" t="s">
        <v>324</v>
      </c>
      <c r="D550" s="11" t="s">
        <v>367</v>
      </c>
      <c r="E550" s="11" t="s">
        <v>377</v>
      </c>
      <c r="F550" s="11" t="s">
        <v>339</v>
      </c>
      <c r="G550" s="12">
        <v>252.06191362660064</v>
      </c>
      <c r="H550" s="12">
        <v>249.03148254408535</v>
      </c>
      <c r="J550" s="11" t="s">
        <v>24</v>
      </c>
      <c r="K550" s="13">
        <v>34200</v>
      </c>
      <c r="L550" s="13">
        <v>34200</v>
      </c>
      <c r="M550" s="13">
        <v>31102</v>
      </c>
      <c r="N550" s="11" t="s">
        <v>29</v>
      </c>
      <c r="P550" s="5">
        <f>COUNTIFS(Rllfrwrd!$B:$B,L550,Rllfrwrd!$C:$C,M550)</f>
        <v>1</v>
      </c>
    </row>
    <row r="551" spans="1:16">
      <c r="A551" s="8" t="s">
        <v>168</v>
      </c>
      <c r="B551" s="9" t="s">
        <v>617</v>
      </c>
      <c r="C551" s="10" t="s">
        <v>324</v>
      </c>
      <c r="D551" s="11" t="s">
        <v>367</v>
      </c>
      <c r="E551" s="11" t="s">
        <v>378</v>
      </c>
      <c r="F551" s="11" t="s">
        <v>339</v>
      </c>
      <c r="G551" s="12">
        <v>0</v>
      </c>
      <c r="H551" s="12">
        <v>0</v>
      </c>
      <c r="J551" s="11" t="s">
        <v>24</v>
      </c>
      <c r="K551" s="13">
        <v>34200</v>
      </c>
      <c r="L551" s="13">
        <v>34200</v>
      </c>
      <c r="M551" s="13">
        <v>31102</v>
      </c>
      <c r="N551" s="11" t="s">
        <v>29</v>
      </c>
      <c r="P551" s="5">
        <f>COUNTIFS(Rllfrwrd!$B:$B,L551,Rllfrwrd!$C:$C,M551)</f>
        <v>1</v>
      </c>
    </row>
    <row r="552" spans="1:16">
      <c r="A552" s="8" t="s">
        <v>168</v>
      </c>
      <c r="B552" s="9" t="s">
        <v>617</v>
      </c>
      <c r="C552" s="10" t="s">
        <v>324</v>
      </c>
      <c r="D552" s="11" t="s">
        <v>367</v>
      </c>
      <c r="E552" s="11" t="s">
        <v>379</v>
      </c>
      <c r="F552" s="11" t="s">
        <v>342</v>
      </c>
      <c r="G552" s="12">
        <v>34.555937205691123</v>
      </c>
      <c r="H552" s="12">
        <v>281.89486838127118</v>
      </c>
      <c r="J552" s="11" t="s">
        <v>24</v>
      </c>
      <c r="K552" s="13">
        <v>34200</v>
      </c>
      <c r="L552" s="13">
        <v>34200</v>
      </c>
      <c r="M552" s="13">
        <v>31103</v>
      </c>
      <c r="N552" s="11" t="s">
        <v>30</v>
      </c>
      <c r="P552" s="5">
        <f>COUNTIFS(Rllfrwrd!$B:$B,L552,Rllfrwrd!$C:$C,M552)</f>
        <v>1</v>
      </c>
    </row>
    <row r="553" spans="1:16">
      <c r="A553" s="8" t="s">
        <v>168</v>
      </c>
      <c r="B553" s="9" t="s">
        <v>617</v>
      </c>
      <c r="C553" s="10" t="s">
        <v>324</v>
      </c>
      <c r="D553" s="11" t="s">
        <v>367</v>
      </c>
      <c r="E553" s="11" t="s">
        <v>380</v>
      </c>
      <c r="F553" s="11" t="s">
        <v>342</v>
      </c>
      <c r="G553" s="12">
        <v>0</v>
      </c>
      <c r="H553" s="12">
        <v>0</v>
      </c>
      <c r="J553" s="11" t="s">
        <v>24</v>
      </c>
      <c r="K553" s="13">
        <v>34200</v>
      </c>
      <c r="L553" s="13">
        <v>34200</v>
      </c>
      <c r="M553" s="13">
        <v>31103</v>
      </c>
      <c r="N553" s="11" t="s">
        <v>30</v>
      </c>
      <c r="P553" s="5">
        <f>COUNTIFS(Rllfrwrd!$B:$B,L553,Rllfrwrd!$C:$C,M553)</f>
        <v>1</v>
      </c>
    </row>
    <row r="554" spans="1:16">
      <c r="A554" s="8" t="s">
        <v>168</v>
      </c>
      <c r="B554" s="9" t="s">
        <v>617</v>
      </c>
      <c r="C554" s="10" t="s">
        <v>324</v>
      </c>
      <c r="D554" s="11" t="s">
        <v>367</v>
      </c>
      <c r="E554" s="11" t="s">
        <v>381</v>
      </c>
      <c r="F554" s="11" t="s">
        <v>345</v>
      </c>
      <c r="G554" s="12">
        <v>79.816203366937543</v>
      </c>
      <c r="H554" s="12">
        <v>177.68174412958678</v>
      </c>
      <c r="J554" s="11" t="s">
        <v>24</v>
      </c>
      <c r="K554" s="13">
        <v>34200</v>
      </c>
      <c r="L554" s="13">
        <v>34200</v>
      </c>
      <c r="M554" s="13">
        <v>31104</v>
      </c>
      <c r="N554" s="11" t="s">
        <v>31</v>
      </c>
      <c r="P554" s="5">
        <f>COUNTIFS(Rllfrwrd!$B:$B,L554,Rllfrwrd!$C:$C,M554)</f>
        <v>1</v>
      </c>
    </row>
    <row r="555" spans="1:16">
      <c r="A555" s="8" t="s">
        <v>168</v>
      </c>
      <c r="B555" s="9" t="s">
        <v>617</v>
      </c>
      <c r="C555" s="10" t="s">
        <v>324</v>
      </c>
      <c r="D555" s="11" t="s">
        <v>367</v>
      </c>
      <c r="E555" s="11" t="s">
        <v>382</v>
      </c>
      <c r="F555" s="11" t="s">
        <v>345</v>
      </c>
      <c r="G555" s="12">
        <v>0</v>
      </c>
      <c r="H555" s="12">
        <v>0</v>
      </c>
      <c r="J555" s="11" t="s">
        <v>24</v>
      </c>
      <c r="K555" s="13">
        <v>34200</v>
      </c>
      <c r="L555" s="13">
        <v>34200</v>
      </c>
      <c r="M555" s="13">
        <v>31104</v>
      </c>
      <c r="N555" s="11" t="s">
        <v>31</v>
      </c>
      <c r="P555" s="5">
        <f>COUNTIFS(Rllfrwrd!$B:$B,L555,Rllfrwrd!$C:$C,M555)</f>
        <v>1</v>
      </c>
    </row>
    <row r="556" spans="1:16">
      <c r="A556" s="8" t="s">
        <v>168</v>
      </c>
      <c r="B556" s="9" t="s">
        <v>617</v>
      </c>
      <c r="C556" s="10" t="s">
        <v>324</v>
      </c>
      <c r="D556" s="11" t="s">
        <v>367</v>
      </c>
      <c r="E556" s="11" t="s">
        <v>383</v>
      </c>
      <c r="F556" s="11" t="s">
        <v>348</v>
      </c>
      <c r="G556" s="12">
        <v>129.73243798332351</v>
      </c>
      <c r="H556" s="12">
        <v>175.74555627806757</v>
      </c>
      <c r="J556" s="11" t="s">
        <v>24</v>
      </c>
      <c r="K556" s="13">
        <v>34200</v>
      </c>
      <c r="L556" s="13">
        <v>34200</v>
      </c>
      <c r="M556" s="13">
        <v>41200</v>
      </c>
      <c r="N556" s="11" t="s">
        <v>38</v>
      </c>
      <c r="P556" s="5">
        <f>COUNTIFS(Rllfrwrd!$B:$B,L556,Rllfrwrd!$C:$C,M556)</f>
        <v>1</v>
      </c>
    </row>
    <row r="557" spans="1:16">
      <c r="A557" s="8" t="s">
        <v>168</v>
      </c>
      <c r="B557" s="9" t="s">
        <v>617</v>
      </c>
      <c r="C557" s="10" t="s">
        <v>324</v>
      </c>
      <c r="D557" s="11" t="s">
        <v>367</v>
      </c>
      <c r="E557" s="11" t="s">
        <v>384</v>
      </c>
      <c r="F557" s="11" t="s">
        <v>350</v>
      </c>
      <c r="G557" s="12">
        <v>0</v>
      </c>
      <c r="H557" s="12">
        <v>0</v>
      </c>
      <c r="J557" s="11" t="s">
        <v>24</v>
      </c>
      <c r="K557" s="13">
        <v>34200</v>
      </c>
      <c r="L557" s="13">
        <v>34200</v>
      </c>
      <c r="M557" s="13">
        <v>41211</v>
      </c>
      <c r="N557" s="11" t="s">
        <v>40</v>
      </c>
      <c r="P557" s="5">
        <f>COUNTIFS(Rllfrwrd!$B:$B,L557,Rllfrwrd!$C:$C,M557)</f>
        <v>1</v>
      </c>
    </row>
    <row r="558" spans="1:16">
      <c r="A558" s="8" t="s">
        <v>168</v>
      </c>
      <c r="B558" s="9" t="s">
        <v>617</v>
      </c>
      <c r="C558" s="10" t="s">
        <v>324</v>
      </c>
      <c r="D558" s="11" t="s">
        <v>367</v>
      </c>
      <c r="E558" s="11" t="s">
        <v>385</v>
      </c>
      <c r="F558" s="11" t="s">
        <v>352</v>
      </c>
      <c r="G558" s="12">
        <v>5.4825357293081414</v>
      </c>
      <c r="H558" s="12">
        <v>9.3014722195059854</v>
      </c>
      <c r="J558" s="11" t="s">
        <v>24</v>
      </c>
      <c r="K558" s="13">
        <v>34200</v>
      </c>
      <c r="L558" s="13">
        <v>34200</v>
      </c>
      <c r="M558" s="13">
        <v>41212</v>
      </c>
      <c r="N558" s="11" t="s">
        <v>41</v>
      </c>
      <c r="P558" s="5">
        <f>COUNTIFS(Rllfrwrd!$B:$B,L558,Rllfrwrd!$C:$C,M558)</f>
        <v>1</v>
      </c>
    </row>
    <row r="559" spans="1:16">
      <c r="A559" s="8" t="s">
        <v>168</v>
      </c>
      <c r="B559" s="9" t="s">
        <v>617</v>
      </c>
      <c r="C559" s="10" t="s">
        <v>324</v>
      </c>
      <c r="D559" s="11" t="s">
        <v>367</v>
      </c>
      <c r="E559" s="11" t="s">
        <v>386</v>
      </c>
      <c r="F559" s="11" t="s">
        <v>354</v>
      </c>
      <c r="G559" s="12">
        <v>0.24877240796057265</v>
      </c>
      <c r="H559" s="12">
        <v>0.24887289649163336</v>
      </c>
      <c r="J559" s="11" t="s">
        <v>24</v>
      </c>
      <c r="K559" s="13">
        <v>34200</v>
      </c>
      <c r="L559" s="13">
        <v>34200</v>
      </c>
      <c r="M559" s="13">
        <v>41207</v>
      </c>
      <c r="N559" s="11" t="s">
        <v>39</v>
      </c>
      <c r="P559" s="5">
        <f>COUNTIFS(Rllfrwrd!$B:$B,L559,Rllfrwrd!$C:$C,M559)</f>
        <v>1</v>
      </c>
    </row>
    <row r="560" spans="1:16">
      <c r="A560" s="8" t="s">
        <v>168</v>
      </c>
      <c r="B560" s="9" t="s">
        <v>617</v>
      </c>
      <c r="C560" s="10" t="s">
        <v>324</v>
      </c>
      <c r="D560" s="11" t="s">
        <v>367</v>
      </c>
      <c r="E560" s="11" t="s">
        <v>387</v>
      </c>
      <c r="F560" s="11" t="s">
        <v>356</v>
      </c>
      <c r="G560" s="12">
        <v>397.91773782045016</v>
      </c>
      <c r="H560" s="12">
        <v>423.37456368265998</v>
      </c>
      <c r="J560" s="11" t="s">
        <v>24</v>
      </c>
      <c r="K560" s="13">
        <v>34200</v>
      </c>
      <c r="L560" s="13">
        <v>34200</v>
      </c>
      <c r="M560" s="13">
        <v>30600</v>
      </c>
      <c r="N560" s="11" t="s">
        <v>27</v>
      </c>
      <c r="P560" s="5">
        <f>COUNTIFS(Rllfrwrd!$B:$B,L560,Rllfrwrd!$C:$C,M560)</f>
        <v>1</v>
      </c>
    </row>
    <row r="561" spans="1:16">
      <c r="A561" s="8" t="s">
        <v>168</v>
      </c>
      <c r="B561" s="9" t="s">
        <v>617</v>
      </c>
      <c r="C561" s="10" t="s">
        <v>324</v>
      </c>
      <c r="D561" s="11" t="s">
        <v>367</v>
      </c>
      <c r="E561" s="11" t="s">
        <v>388</v>
      </c>
      <c r="F561" s="11" t="s">
        <v>358</v>
      </c>
      <c r="G561" s="12">
        <v>225.6957748986716</v>
      </c>
      <c r="H561" s="12">
        <v>310.7195338694529</v>
      </c>
      <c r="J561" s="11" t="s">
        <v>24</v>
      </c>
      <c r="K561" s="13">
        <v>34200</v>
      </c>
      <c r="L561" s="13">
        <v>34200</v>
      </c>
      <c r="M561" s="13">
        <v>40700</v>
      </c>
      <c r="N561" s="11" t="s">
        <v>34</v>
      </c>
      <c r="P561" s="5">
        <f>COUNTIFS(Rllfrwrd!$B:$B,L561,Rllfrwrd!$C:$C,M561)</f>
        <v>1</v>
      </c>
    </row>
    <row r="562" spans="1:16">
      <c r="A562" s="8" t="s">
        <v>168</v>
      </c>
      <c r="B562" s="9" t="s">
        <v>617</v>
      </c>
      <c r="C562" s="10" t="s">
        <v>324</v>
      </c>
      <c r="D562" s="11" t="s">
        <v>367</v>
      </c>
      <c r="E562" s="11" t="s">
        <v>389</v>
      </c>
      <c r="F562" s="11" t="s">
        <v>360</v>
      </c>
      <c r="G562" s="12">
        <v>177.12042743702534</v>
      </c>
      <c r="H562" s="12">
        <v>202.40757595951538</v>
      </c>
      <c r="J562" s="11" t="s">
        <v>24</v>
      </c>
      <c r="K562" s="13">
        <v>34200</v>
      </c>
      <c r="L562" s="13">
        <v>34200</v>
      </c>
      <c r="M562" s="13">
        <v>41400</v>
      </c>
      <c r="N562" s="11" t="s">
        <v>42</v>
      </c>
      <c r="P562" s="5">
        <f>COUNTIFS(Rllfrwrd!$B:$B,L562,Rllfrwrd!$C:$C,M562)</f>
        <v>1</v>
      </c>
    </row>
    <row r="563" spans="1:16">
      <c r="A563" s="8" t="s">
        <v>168</v>
      </c>
      <c r="B563" s="9" t="s">
        <v>617</v>
      </c>
      <c r="C563" s="10" t="s">
        <v>324</v>
      </c>
      <c r="D563" s="11" t="s">
        <v>367</v>
      </c>
      <c r="E563" s="11" t="s">
        <v>390</v>
      </c>
      <c r="F563" s="11" t="s">
        <v>362</v>
      </c>
      <c r="G563" s="12">
        <v>92.834686583796554</v>
      </c>
      <c r="H563" s="12">
        <v>164.35967234672955</v>
      </c>
      <c r="J563" s="11" t="s">
        <v>24</v>
      </c>
      <c r="K563" s="13">
        <v>34200</v>
      </c>
      <c r="L563" s="13">
        <v>34200</v>
      </c>
      <c r="M563" s="13">
        <v>41500</v>
      </c>
      <c r="N563" s="11" t="s">
        <v>43</v>
      </c>
      <c r="P563" s="5">
        <f>COUNTIFS(Rllfrwrd!$B:$B,L563,Rllfrwrd!$C:$C,M563)</f>
        <v>1</v>
      </c>
    </row>
    <row r="564" spans="1:16">
      <c r="A564" s="8" t="s">
        <v>168</v>
      </c>
      <c r="B564" s="9" t="s">
        <v>617</v>
      </c>
      <c r="C564" s="10" t="s">
        <v>324</v>
      </c>
      <c r="D564" s="11" t="s">
        <v>367</v>
      </c>
      <c r="E564" s="11" t="s">
        <v>391</v>
      </c>
      <c r="F564" s="11" t="s">
        <v>364</v>
      </c>
      <c r="G564" s="12">
        <v>0</v>
      </c>
      <c r="H564" s="12">
        <v>0</v>
      </c>
      <c r="J564" s="11" t="s">
        <v>24</v>
      </c>
      <c r="K564" s="13">
        <v>34200</v>
      </c>
      <c r="L564" s="13">
        <v>34200</v>
      </c>
      <c r="M564" s="13">
        <v>40300</v>
      </c>
      <c r="N564" s="11" t="s">
        <v>32</v>
      </c>
      <c r="P564" s="5">
        <f>COUNTIFS(Rllfrwrd!$B:$B,L564,Rllfrwrd!$C:$C,M564)</f>
        <v>1</v>
      </c>
    </row>
    <row r="565" spans="1:16">
      <c r="A565" s="8" t="s">
        <v>168</v>
      </c>
      <c r="B565" s="9" t="s">
        <v>617</v>
      </c>
      <c r="C565" s="10" t="s">
        <v>324</v>
      </c>
      <c r="D565" s="11" t="s">
        <v>367</v>
      </c>
      <c r="E565" s="11" t="s">
        <v>392</v>
      </c>
      <c r="F565" s="11" t="s">
        <v>366</v>
      </c>
      <c r="G565" s="12">
        <v>0</v>
      </c>
      <c r="H565" s="12">
        <v>0</v>
      </c>
      <c r="J565" s="11" t="s">
        <v>24</v>
      </c>
      <c r="K565" s="13">
        <v>34200</v>
      </c>
      <c r="L565" s="13">
        <v>34200</v>
      </c>
      <c r="M565" s="13">
        <v>40302</v>
      </c>
      <c r="N565" s="11" t="s">
        <v>33</v>
      </c>
      <c r="P565" s="5">
        <f>COUNTIFS(Rllfrwrd!$B:$B,L565,Rllfrwrd!$C:$C,M565)</f>
        <v>1</v>
      </c>
    </row>
    <row r="566" spans="1:16">
      <c r="A566" s="8" t="s">
        <v>168</v>
      </c>
      <c r="B566" s="9" t="s">
        <v>617</v>
      </c>
      <c r="C566" s="10" t="s">
        <v>324</v>
      </c>
      <c r="D566" s="11" t="s">
        <v>393</v>
      </c>
      <c r="E566" s="11" t="s">
        <v>394</v>
      </c>
      <c r="F566" s="11" t="s">
        <v>327</v>
      </c>
      <c r="G566" s="12">
        <v>0</v>
      </c>
      <c r="H566" s="12">
        <v>0</v>
      </c>
      <c r="J566" s="11" t="s">
        <v>24</v>
      </c>
      <c r="K566" s="13">
        <v>34300</v>
      </c>
      <c r="L566" s="14">
        <v>34310</v>
      </c>
      <c r="M566" s="13">
        <v>30300</v>
      </c>
      <c r="N566" s="11" t="s">
        <v>25</v>
      </c>
      <c r="P566" s="5">
        <f>COUNTIFS(Rllfrwrd!$B:$B,L566,Rllfrwrd!$C:$C,M566)</f>
        <v>1</v>
      </c>
    </row>
    <row r="567" spans="1:16">
      <c r="A567" s="8" t="s">
        <v>168</v>
      </c>
      <c r="B567" s="9" t="s">
        <v>617</v>
      </c>
      <c r="C567" s="10" t="s">
        <v>324</v>
      </c>
      <c r="D567" s="11" t="s">
        <v>393</v>
      </c>
      <c r="E567" s="11" t="s">
        <v>395</v>
      </c>
      <c r="F567" s="11" t="s">
        <v>330</v>
      </c>
      <c r="G567" s="12">
        <v>17982.169999999998</v>
      </c>
      <c r="H567" s="12">
        <v>17988.823898267106</v>
      </c>
      <c r="J567" s="11" t="s">
        <v>24</v>
      </c>
      <c r="K567" s="13">
        <v>34300</v>
      </c>
      <c r="L567" s="14">
        <v>34310</v>
      </c>
      <c r="M567" s="13">
        <v>30500</v>
      </c>
      <c r="N567" s="11" t="s">
        <v>26</v>
      </c>
      <c r="P567" s="5">
        <f>COUNTIFS(Rllfrwrd!$B:$B,L567,Rllfrwrd!$C:$C,M567)</f>
        <v>1</v>
      </c>
    </row>
    <row r="568" spans="1:16">
      <c r="A568" s="8" t="s">
        <v>168</v>
      </c>
      <c r="B568" s="9" t="s">
        <v>617</v>
      </c>
      <c r="C568" s="10" t="s">
        <v>324</v>
      </c>
      <c r="D568" s="11" t="s">
        <v>393</v>
      </c>
      <c r="E568" s="11" t="s">
        <v>396</v>
      </c>
      <c r="F568" s="11" t="s">
        <v>345</v>
      </c>
      <c r="G568" s="12">
        <v>0</v>
      </c>
      <c r="H568" s="12">
        <v>0</v>
      </c>
      <c r="J568" s="11" t="s">
        <v>24</v>
      </c>
      <c r="K568" s="13">
        <v>34300</v>
      </c>
      <c r="L568" s="14">
        <v>34310</v>
      </c>
      <c r="M568" s="13">
        <v>31104</v>
      </c>
      <c r="N568" s="11" t="s">
        <v>31</v>
      </c>
      <c r="P568" s="5">
        <f>COUNTIFS(Rllfrwrd!$B:$B,L568,Rllfrwrd!$C:$C,M568)</f>
        <v>1</v>
      </c>
    </row>
    <row r="569" spans="1:16">
      <c r="A569" s="8" t="s">
        <v>168</v>
      </c>
      <c r="B569" s="9" t="s">
        <v>617</v>
      </c>
      <c r="C569" s="10" t="s">
        <v>324</v>
      </c>
      <c r="D569" s="11" t="s">
        <v>393</v>
      </c>
      <c r="E569" s="11" t="s">
        <v>397</v>
      </c>
      <c r="F569" s="11" t="s">
        <v>354</v>
      </c>
      <c r="G569" s="12">
        <v>0</v>
      </c>
      <c r="H569" s="12">
        <v>0</v>
      </c>
      <c r="J569" s="11" t="s">
        <v>24</v>
      </c>
      <c r="K569" s="13">
        <v>34300</v>
      </c>
      <c r="L569" s="14">
        <v>34310</v>
      </c>
      <c r="M569" s="13">
        <v>41207</v>
      </c>
      <c r="N569" s="11" t="s">
        <v>39</v>
      </c>
      <c r="P569" s="5">
        <f>COUNTIFS(Rllfrwrd!$B:$B,L569,Rllfrwrd!$C:$C,M569)</f>
        <v>1</v>
      </c>
    </row>
    <row r="570" spans="1:16">
      <c r="A570" s="8" t="s">
        <v>168</v>
      </c>
      <c r="B570" s="9" t="s">
        <v>617</v>
      </c>
      <c r="C570" s="10" t="s">
        <v>324</v>
      </c>
      <c r="D570" s="11" t="s">
        <v>393</v>
      </c>
      <c r="E570" s="11" t="s">
        <v>398</v>
      </c>
      <c r="F570" s="11" t="s">
        <v>327</v>
      </c>
      <c r="G570" s="12">
        <v>4569.2469956273599</v>
      </c>
      <c r="H570" s="12">
        <v>7835.46924956782</v>
      </c>
      <c r="J570" s="11" t="s">
        <v>24</v>
      </c>
      <c r="K570" s="13">
        <v>34300</v>
      </c>
      <c r="L570" s="13">
        <v>34300</v>
      </c>
      <c r="M570" s="13">
        <v>30300</v>
      </c>
      <c r="N570" s="11" t="s">
        <v>25</v>
      </c>
      <c r="P570" s="5">
        <f>COUNTIFS(Rllfrwrd!$B:$B,L570,Rllfrwrd!$C:$C,M570)</f>
        <v>1</v>
      </c>
    </row>
    <row r="571" spans="1:16">
      <c r="A571" s="8" t="s">
        <v>168</v>
      </c>
      <c r="B571" s="9" t="s">
        <v>617</v>
      </c>
      <c r="C571" s="10" t="s">
        <v>324</v>
      </c>
      <c r="D571" s="11" t="s">
        <v>393</v>
      </c>
      <c r="E571" s="11" t="s">
        <v>399</v>
      </c>
      <c r="F571" s="11" t="s">
        <v>327</v>
      </c>
      <c r="G571" s="12">
        <v>0</v>
      </c>
      <c r="H571" s="12">
        <v>0</v>
      </c>
      <c r="J571" s="11" t="s">
        <v>24</v>
      </c>
      <c r="K571" s="13">
        <v>34300</v>
      </c>
      <c r="L571" s="13">
        <v>34300</v>
      </c>
      <c r="M571" s="13">
        <v>30300</v>
      </c>
      <c r="N571" s="11" t="s">
        <v>25</v>
      </c>
      <c r="P571" s="5">
        <f>COUNTIFS(Rllfrwrd!$B:$B,L571,Rllfrwrd!$C:$C,M571)</f>
        <v>1</v>
      </c>
    </row>
    <row r="572" spans="1:16">
      <c r="A572" s="8" t="s">
        <v>168</v>
      </c>
      <c r="B572" s="9" t="s">
        <v>617</v>
      </c>
      <c r="C572" s="10" t="s">
        <v>324</v>
      </c>
      <c r="D572" s="11" t="s">
        <v>393</v>
      </c>
      <c r="E572" s="11" t="s">
        <v>400</v>
      </c>
      <c r="F572" s="11" t="s">
        <v>330</v>
      </c>
      <c r="G572" s="12">
        <v>2970.9482975508104</v>
      </c>
      <c r="H572" s="12">
        <v>6815.5050559925967</v>
      </c>
      <c r="J572" s="11" t="s">
        <v>24</v>
      </c>
      <c r="K572" s="13">
        <v>34300</v>
      </c>
      <c r="L572" s="13">
        <v>34300</v>
      </c>
      <c r="M572" s="13">
        <v>30500</v>
      </c>
      <c r="N572" s="11" t="s">
        <v>26</v>
      </c>
      <c r="P572" s="5">
        <f>COUNTIFS(Rllfrwrd!$B:$B,L572,Rllfrwrd!$C:$C,M572)</f>
        <v>1</v>
      </c>
    </row>
    <row r="573" spans="1:16">
      <c r="A573" s="8" t="s">
        <v>168</v>
      </c>
      <c r="B573" s="9" t="s">
        <v>617</v>
      </c>
      <c r="C573" s="10" t="s">
        <v>324</v>
      </c>
      <c r="D573" s="11" t="s">
        <v>393</v>
      </c>
      <c r="E573" s="11" t="s">
        <v>401</v>
      </c>
      <c r="F573" s="11" t="s">
        <v>330</v>
      </c>
      <c r="G573" s="12">
        <v>0</v>
      </c>
      <c r="H573" s="12">
        <v>0</v>
      </c>
      <c r="J573" s="11" t="s">
        <v>24</v>
      </c>
      <c r="K573" s="13">
        <v>34300</v>
      </c>
      <c r="L573" s="13">
        <v>34300</v>
      </c>
      <c r="M573" s="13">
        <v>30500</v>
      </c>
      <c r="N573" s="11" t="s">
        <v>26</v>
      </c>
      <c r="P573" s="5">
        <f>COUNTIFS(Rllfrwrd!$B:$B,L573,Rllfrwrd!$C:$C,M573)</f>
        <v>1</v>
      </c>
    </row>
    <row r="574" spans="1:16">
      <c r="A574" s="8" t="s">
        <v>168</v>
      </c>
      <c r="B574" s="9" t="s">
        <v>617</v>
      </c>
      <c r="C574" s="10" t="s">
        <v>324</v>
      </c>
      <c r="D574" s="11" t="s">
        <v>393</v>
      </c>
      <c r="E574" s="11" t="s">
        <v>402</v>
      </c>
      <c r="F574" s="11" t="s">
        <v>333</v>
      </c>
      <c r="G574" s="12">
        <v>0</v>
      </c>
      <c r="H574" s="12">
        <v>0</v>
      </c>
      <c r="J574" s="11" t="s">
        <v>24</v>
      </c>
      <c r="K574" s="13">
        <v>34300</v>
      </c>
      <c r="L574" s="13">
        <v>34300</v>
      </c>
      <c r="M574" s="13">
        <v>41007</v>
      </c>
      <c r="N574" s="11" t="s">
        <v>37</v>
      </c>
      <c r="P574" s="5">
        <f>COUNTIFS(Rllfrwrd!$B:$B,L574,Rllfrwrd!$C:$C,M574)</f>
        <v>1</v>
      </c>
    </row>
    <row r="575" spans="1:16">
      <c r="A575" s="8" t="s">
        <v>168</v>
      </c>
      <c r="B575" s="9" t="s">
        <v>617</v>
      </c>
      <c r="C575" s="10" t="s">
        <v>324</v>
      </c>
      <c r="D575" s="11" t="s">
        <v>393</v>
      </c>
      <c r="E575" s="11" t="s">
        <v>403</v>
      </c>
      <c r="F575" s="11" t="s">
        <v>333</v>
      </c>
      <c r="G575" s="12">
        <v>620.54888619190433</v>
      </c>
      <c r="H575" s="12">
        <v>750.17857902257276</v>
      </c>
      <c r="J575" s="11" t="s">
        <v>24</v>
      </c>
      <c r="K575" s="13">
        <v>34300</v>
      </c>
      <c r="L575" s="13">
        <v>34300</v>
      </c>
      <c r="M575" s="13">
        <v>41007</v>
      </c>
      <c r="N575" s="11" t="s">
        <v>37</v>
      </c>
      <c r="P575" s="5">
        <f>COUNTIFS(Rllfrwrd!$B:$B,L575,Rllfrwrd!$C:$C,M575)</f>
        <v>1</v>
      </c>
    </row>
    <row r="576" spans="1:16">
      <c r="A576" s="8" t="s">
        <v>168</v>
      </c>
      <c r="B576" s="9" t="s">
        <v>617</v>
      </c>
      <c r="C576" s="10" t="s">
        <v>324</v>
      </c>
      <c r="D576" s="11" t="s">
        <v>393</v>
      </c>
      <c r="E576" s="11" t="s">
        <v>404</v>
      </c>
      <c r="F576" s="11" t="s">
        <v>336</v>
      </c>
      <c r="G576" s="12">
        <v>8149.2093247404737</v>
      </c>
      <c r="H576" s="12">
        <v>5775.5324091741031</v>
      </c>
      <c r="J576" s="11" t="s">
        <v>24</v>
      </c>
      <c r="K576" s="13">
        <v>34300</v>
      </c>
      <c r="L576" s="13">
        <v>34300</v>
      </c>
      <c r="M576" s="13">
        <v>31101</v>
      </c>
      <c r="N576" s="11" t="s">
        <v>28</v>
      </c>
      <c r="P576" s="5">
        <f>COUNTIFS(Rllfrwrd!$B:$B,L576,Rllfrwrd!$C:$C,M576)</f>
        <v>1</v>
      </c>
    </row>
    <row r="577" spans="1:16">
      <c r="A577" s="8" t="s">
        <v>168</v>
      </c>
      <c r="B577" s="9" t="s">
        <v>617</v>
      </c>
      <c r="C577" s="10" t="s">
        <v>324</v>
      </c>
      <c r="D577" s="11" t="s">
        <v>393</v>
      </c>
      <c r="E577" s="11" t="s">
        <v>405</v>
      </c>
      <c r="F577" s="11" t="s">
        <v>336</v>
      </c>
      <c r="G577" s="12">
        <v>0</v>
      </c>
      <c r="H577" s="12">
        <v>0</v>
      </c>
      <c r="J577" s="11" t="s">
        <v>24</v>
      </c>
      <c r="K577" s="13">
        <v>34300</v>
      </c>
      <c r="L577" s="13">
        <v>34300</v>
      </c>
      <c r="M577" s="13">
        <v>31101</v>
      </c>
      <c r="N577" s="11" t="s">
        <v>28</v>
      </c>
      <c r="P577" s="5">
        <f>COUNTIFS(Rllfrwrd!$B:$B,L577,Rllfrwrd!$C:$C,M577)</f>
        <v>1</v>
      </c>
    </row>
    <row r="578" spans="1:16">
      <c r="A578" s="8" t="s">
        <v>168</v>
      </c>
      <c r="B578" s="9" t="s">
        <v>617</v>
      </c>
      <c r="C578" s="10" t="s">
        <v>324</v>
      </c>
      <c r="D578" s="11" t="s">
        <v>393</v>
      </c>
      <c r="E578" s="11" t="s">
        <v>406</v>
      </c>
      <c r="F578" s="11" t="s">
        <v>339</v>
      </c>
      <c r="G578" s="12">
        <v>3067.9005718178546</v>
      </c>
      <c r="H578" s="12">
        <v>3031.0165336181144</v>
      </c>
      <c r="J578" s="11" t="s">
        <v>24</v>
      </c>
      <c r="K578" s="13">
        <v>34300</v>
      </c>
      <c r="L578" s="13">
        <v>34300</v>
      </c>
      <c r="M578" s="13">
        <v>31102</v>
      </c>
      <c r="N578" s="11" t="s">
        <v>29</v>
      </c>
      <c r="P578" s="5">
        <f>COUNTIFS(Rllfrwrd!$B:$B,L578,Rllfrwrd!$C:$C,M578)</f>
        <v>1</v>
      </c>
    </row>
    <row r="579" spans="1:16">
      <c r="A579" s="8" t="s">
        <v>168</v>
      </c>
      <c r="B579" s="9" t="s">
        <v>617</v>
      </c>
      <c r="C579" s="10" t="s">
        <v>324</v>
      </c>
      <c r="D579" s="11" t="s">
        <v>393</v>
      </c>
      <c r="E579" s="11" t="s">
        <v>407</v>
      </c>
      <c r="F579" s="11" t="s">
        <v>339</v>
      </c>
      <c r="G579" s="12">
        <v>0</v>
      </c>
      <c r="H579" s="12">
        <v>0</v>
      </c>
      <c r="J579" s="11" t="s">
        <v>24</v>
      </c>
      <c r="K579" s="13">
        <v>34300</v>
      </c>
      <c r="L579" s="13">
        <v>34300</v>
      </c>
      <c r="M579" s="13">
        <v>31102</v>
      </c>
      <c r="N579" s="11" t="s">
        <v>29</v>
      </c>
      <c r="P579" s="5">
        <f>COUNTIFS(Rllfrwrd!$B:$B,L579,Rllfrwrd!$C:$C,M579)</f>
        <v>1</v>
      </c>
    </row>
    <row r="580" spans="1:16">
      <c r="A580" s="8" t="s">
        <v>168</v>
      </c>
      <c r="B580" s="9" t="s">
        <v>617</v>
      </c>
      <c r="C580" s="10" t="s">
        <v>324</v>
      </c>
      <c r="D580" s="11" t="s">
        <v>393</v>
      </c>
      <c r="E580" s="11" t="s">
        <v>408</v>
      </c>
      <c r="F580" s="11" t="s">
        <v>342</v>
      </c>
      <c r="G580" s="12">
        <v>256.84388988269518</v>
      </c>
      <c r="H580" s="12">
        <v>2095.2397876533896</v>
      </c>
      <c r="J580" s="11" t="s">
        <v>24</v>
      </c>
      <c r="K580" s="13">
        <v>34300</v>
      </c>
      <c r="L580" s="13">
        <v>34300</v>
      </c>
      <c r="M580" s="13">
        <v>31103</v>
      </c>
      <c r="N580" s="11" t="s">
        <v>30</v>
      </c>
      <c r="P580" s="5">
        <f>COUNTIFS(Rllfrwrd!$B:$B,L580,Rllfrwrd!$C:$C,M580)</f>
        <v>1</v>
      </c>
    </row>
    <row r="581" spans="1:16">
      <c r="A581" s="8" t="s">
        <v>168</v>
      </c>
      <c r="B581" s="9" t="s">
        <v>617</v>
      </c>
      <c r="C581" s="10" t="s">
        <v>324</v>
      </c>
      <c r="D581" s="11" t="s">
        <v>393</v>
      </c>
      <c r="E581" s="11" t="s">
        <v>409</v>
      </c>
      <c r="F581" s="11" t="s">
        <v>342</v>
      </c>
      <c r="G581" s="12">
        <v>0</v>
      </c>
      <c r="H581" s="12">
        <v>0</v>
      </c>
      <c r="J581" s="11" t="s">
        <v>24</v>
      </c>
      <c r="K581" s="13">
        <v>34300</v>
      </c>
      <c r="L581" s="13">
        <v>34300</v>
      </c>
      <c r="M581" s="13">
        <v>31103</v>
      </c>
      <c r="N581" s="11" t="s">
        <v>30</v>
      </c>
      <c r="P581" s="5">
        <f>COUNTIFS(Rllfrwrd!$B:$B,L581,Rllfrwrd!$C:$C,M581)</f>
        <v>1</v>
      </c>
    </row>
    <row r="582" spans="1:16">
      <c r="A582" s="8" t="s">
        <v>168</v>
      </c>
      <c r="B582" s="9" t="s">
        <v>617</v>
      </c>
      <c r="C582" s="10" t="s">
        <v>324</v>
      </c>
      <c r="D582" s="11" t="s">
        <v>393</v>
      </c>
      <c r="E582" s="11" t="s">
        <v>410</v>
      </c>
      <c r="F582" s="11" t="s">
        <v>345</v>
      </c>
      <c r="G582" s="12">
        <v>1447.9390624063465</v>
      </c>
      <c r="H582" s="12">
        <v>3223.3096432683578</v>
      </c>
      <c r="J582" s="11" t="s">
        <v>24</v>
      </c>
      <c r="K582" s="13">
        <v>34300</v>
      </c>
      <c r="L582" s="13">
        <v>34300</v>
      </c>
      <c r="M582" s="13">
        <v>31104</v>
      </c>
      <c r="N582" s="11" t="s">
        <v>31</v>
      </c>
      <c r="P582" s="5">
        <f>COUNTIFS(Rllfrwrd!$B:$B,L582,Rllfrwrd!$C:$C,M582)</f>
        <v>1</v>
      </c>
    </row>
    <row r="583" spans="1:16">
      <c r="A583" s="8" t="s">
        <v>168</v>
      </c>
      <c r="B583" s="9" t="s">
        <v>617</v>
      </c>
      <c r="C583" s="10" t="s">
        <v>324</v>
      </c>
      <c r="D583" s="11" t="s">
        <v>393</v>
      </c>
      <c r="E583" s="11" t="s">
        <v>411</v>
      </c>
      <c r="F583" s="11" t="s">
        <v>345</v>
      </c>
      <c r="G583" s="12">
        <v>0</v>
      </c>
      <c r="H583" s="12">
        <v>0</v>
      </c>
      <c r="J583" s="11" t="s">
        <v>24</v>
      </c>
      <c r="K583" s="13">
        <v>34300</v>
      </c>
      <c r="L583" s="13">
        <v>34300</v>
      </c>
      <c r="M583" s="13">
        <v>31104</v>
      </c>
      <c r="N583" s="11" t="s">
        <v>31</v>
      </c>
      <c r="P583" s="5">
        <f>COUNTIFS(Rllfrwrd!$B:$B,L583,Rllfrwrd!$C:$C,M583)</f>
        <v>1</v>
      </c>
    </row>
    <row r="584" spans="1:16">
      <c r="A584" s="8" t="s">
        <v>168</v>
      </c>
      <c r="B584" s="9" t="s">
        <v>617</v>
      </c>
      <c r="C584" s="10" t="s">
        <v>324</v>
      </c>
      <c r="D584" s="11" t="s">
        <v>393</v>
      </c>
      <c r="E584" s="11" t="s">
        <v>412</v>
      </c>
      <c r="F584" s="11" t="s">
        <v>348</v>
      </c>
      <c r="G584" s="12">
        <v>720.61654396010726</v>
      </c>
      <c r="H584" s="12">
        <v>976.20269340600203</v>
      </c>
      <c r="J584" s="11" t="s">
        <v>24</v>
      </c>
      <c r="K584" s="13">
        <v>34300</v>
      </c>
      <c r="L584" s="13">
        <v>34300</v>
      </c>
      <c r="M584" s="13">
        <v>41200</v>
      </c>
      <c r="N584" s="11" t="s">
        <v>38</v>
      </c>
      <c r="P584" s="5">
        <f>COUNTIFS(Rllfrwrd!$B:$B,L584,Rllfrwrd!$C:$C,M584)</f>
        <v>1</v>
      </c>
    </row>
    <row r="585" spans="1:16">
      <c r="A585" s="8" t="s">
        <v>168</v>
      </c>
      <c r="B585" s="9" t="s">
        <v>617</v>
      </c>
      <c r="C585" s="10" t="s">
        <v>324</v>
      </c>
      <c r="D585" s="11" t="s">
        <v>393</v>
      </c>
      <c r="E585" s="11" t="s">
        <v>413</v>
      </c>
      <c r="F585" s="11" t="s">
        <v>350</v>
      </c>
      <c r="G585" s="12">
        <v>0</v>
      </c>
      <c r="H585" s="12">
        <v>0</v>
      </c>
      <c r="J585" s="11" t="s">
        <v>24</v>
      </c>
      <c r="K585" s="13">
        <v>34300</v>
      </c>
      <c r="L585" s="13">
        <v>34300</v>
      </c>
      <c r="M585" s="13">
        <v>41211</v>
      </c>
      <c r="N585" s="11" t="s">
        <v>40</v>
      </c>
      <c r="P585" s="5">
        <f>COUNTIFS(Rllfrwrd!$B:$B,L585,Rllfrwrd!$C:$C,M585)</f>
        <v>1</v>
      </c>
    </row>
    <row r="586" spans="1:16">
      <c r="A586" s="8" t="s">
        <v>168</v>
      </c>
      <c r="B586" s="9" t="s">
        <v>617</v>
      </c>
      <c r="C586" s="10" t="s">
        <v>324</v>
      </c>
      <c r="D586" s="11" t="s">
        <v>393</v>
      </c>
      <c r="E586" s="11" t="s">
        <v>414</v>
      </c>
      <c r="F586" s="11" t="s">
        <v>352</v>
      </c>
      <c r="G586" s="12">
        <v>71.56207842407909</v>
      </c>
      <c r="H586" s="12">
        <v>121.4096391334742</v>
      </c>
      <c r="J586" s="11" t="s">
        <v>24</v>
      </c>
      <c r="K586" s="13">
        <v>34300</v>
      </c>
      <c r="L586" s="13">
        <v>34300</v>
      </c>
      <c r="M586" s="13">
        <v>41212</v>
      </c>
      <c r="N586" s="11" t="s">
        <v>41</v>
      </c>
      <c r="P586" s="5">
        <f>COUNTIFS(Rllfrwrd!$B:$B,L586,Rllfrwrd!$C:$C,M586)</f>
        <v>1</v>
      </c>
    </row>
    <row r="587" spans="1:16">
      <c r="A587" s="8" t="s">
        <v>168</v>
      </c>
      <c r="B587" s="9" t="s">
        <v>617</v>
      </c>
      <c r="C587" s="10" t="s">
        <v>324</v>
      </c>
      <c r="D587" s="11" t="s">
        <v>393</v>
      </c>
      <c r="E587" s="11" t="s">
        <v>415</v>
      </c>
      <c r="F587" s="11" t="s">
        <v>354</v>
      </c>
      <c r="G587" s="12">
        <v>2.4505498709061726</v>
      </c>
      <c r="H587" s="12">
        <v>2.4515397401559085</v>
      </c>
      <c r="J587" s="11" t="s">
        <v>24</v>
      </c>
      <c r="K587" s="13">
        <v>34300</v>
      </c>
      <c r="L587" s="13">
        <v>34300</v>
      </c>
      <c r="M587" s="13">
        <v>41207</v>
      </c>
      <c r="N587" s="11" t="s">
        <v>39</v>
      </c>
      <c r="P587" s="5">
        <f>COUNTIFS(Rllfrwrd!$B:$B,L587,Rllfrwrd!$C:$C,M587)</f>
        <v>1</v>
      </c>
    </row>
    <row r="588" spans="1:16">
      <c r="A588" s="8" t="s">
        <v>168</v>
      </c>
      <c r="B588" s="9" t="s">
        <v>617</v>
      </c>
      <c r="C588" s="10" t="s">
        <v>324</v>
      </c>
      <c r="D588" s="11" t="s">
        <v>393</v>
      </c>
      <c r="E588" s="11" t="s">
        <v>416</v>
      </c>
      <c r="F588" s="11" t="s">
        <v>356</v>
      </c>
      <c r="G588" s="12">
        <v>5195.3808150885197</v>
      </c>
      <c r="H588" s="12">
        <v>5527.755806517659</v>
      </c>
      <c r="J588" s="11" t="s">
        <v>24</v>
      </c>
      <c r="K588" s="13">
        <v>34300</v>
      </c>
      <c r="L588" s="13">
        <v>34300</v>
      </c>
      <c r="M588" s="13">
        <v>30600</v>
      </c>
      <c r="N588" s="11" t="s">
        <v>27</v>
      </c>
      <c r="P588" s="5">
        <f>COUNTIFS(Rllfrwrd!$B:$B,L588,Rllfrwrd!$C:$C,M588)</f>
        <v>1</v>
      </c>
    </row>
    <row r="589" spans="1:16">
      <c r="A589" s="8" t="s">
        <v>168</v>
      </c>
      <c r="B589" s="9" t="s">
        <v>617</v>
      </c>
      <c r="C589" s="10" t="s">
        <v>324</v>
      </c>
      <c r="D589" s="11" t="s">
        <v>393</v>
      </c>
      <c r="E589" s="11" t="s">
        <v>417</v>
      </c>
      <c r="F589" s="11" t="s">
        <v>358</v>
      </c>
      <c r="G589" s="12">
        <v>1017.7034828445107</v>
      </c>
      <c r="H589" s="12">
        <v>1401.0911455862897</v>
      </c>
      <c r="J589" s="11" t="s">
        <v>24</v>
      </c>
      <c r="K589" s="13">
        <v>34300</v>
      </c>
      <c r="L589" s="13">
        <v>34300</v>
      </c>
      <c r="M589" s="13">
        <v>40700</v>
      </c>
      <c r="N589" s="11" t="s">
        <v>34</v>
      </c>
      <c r="P589" s="5">
        <f>COUNTIFS(Rllfrwrd!$B:$B,L589,Rllfrwrd!$C:$C,M589)</f>
        <v>1</v>
      </c>
    </row>
    <row r="590" spans="1:16">
      <c r="A590" s="8" t="s">
        <v>168</v>
      </c>
      <c r="B590" s="9" t="s">
        <v>617</v>
      </c>
      <c r="C590" s="10" t="s">
        <v>324</v>
      </c>
      <c r="D590" s="11" t="s">
        <v>393</v>
      </c>
      <c r="E590" s="11" t="s">
        <v>418</v>
      </c>
      <c r="F590" s="11" t="s">
        <v>360</v>
      </c>
      <c r="G590" s="12">
        <v>928.18659283649106</v>
      </c>
      <c r="H590" s="12">
        <v>1060.7020376627829</v>
      </c>
      <c r="J590" s="11" t="s">
        <v>24</v>
      </c>
      <c r="K590" s="13">
        <v>34300</v>
      </c>
      <c r="L590" s="13">
        <v>34300</v>
      </c>
      <c r="M590" s="13">
        <v>41400</v>
      </c>
      <c r="N590" s="11" t="s">
        <v>42</v>
      </c>
      <c r="P590" s="5">
        <f>COUNTIFS(Rllfrwrd!$B:$B,L590,Rllfrwrd!$C:$C,M590)</f>
        <v>1</v>
      </c>
    </row>
    <row r="591" spans="1:16">
      <c r="A591" s="8" t="s">
        <v>168</v>
      </c>
      <c r="B591" s="9" t="s">
        <v>617</v>
      </c>
      <c r="C591" s="10" t="s">
        <v>324</v>
      </c>
      <c r="D591" s="11" t="s">
        <v>393</v>
      </c>
      <c r="E591" s="11" t="s">
        <v>419</v>
      </c>
      <c r="F591" s="11" t="s">
        <v>362</v>
      </c>
      <c r="G591" s="12">
        <v>444.38117826040047</v>
      </c>
      <c r="H591" s="12">
        <v>786.75705755742001</v>
      </c>
      <c r="J591" s="11" t="s">
        <v>24</v>
      </c>
      <c r="K591" s="13">
        <v>34300</v>
      </c>
      <c r="L591" s="13">
        <v>34300</v>
      </c>
      <c r="M591" s="13">
        <v>41500</v>
      </c>
      <c r="N591" s="11" t="s">
        <v>43</v>
      </c>
      <c r="P591" s="5">
        <f>COUNTIFS(Rllfrwrd!$B:$B,L591,Rllfrwrd!$C:$C,M591)</f>
        <v>1</v>
      </c>
    </row>
    <row r="592" spans="1:16">
      <c r="A592" s="8" t="s">
        <v>168</v>
      </c>
      <c r="B592" s="9" t="s">
        <v>617</v>
      </c>
      <c r="C592" s="10" t="s">
        <v>324</v>
      </c>
      <c r="D592" s="11" t="s">
        <v>393</v>
      </c>
      <c r="E592" s="11" t="s">
        <v>420</v>
      </c>
      <c r="F592" s="11" t="s">
        <v>364</v>
      </c>
      <c r="G592" s="12">
        <v>0</v>
      </c>
      <c r="H592" s="12">
        <v>0</v>
      </c>
      <c r="J592" s="11" t="s">
        <v>24</v>
      </c>
      <c r="K592" s="13">
        <v>34300</v>
      </c>
      <c r="L592" s="13">
        <v>34300</v>
      </c>
      <c r="M592" s="13">
        <v>40300</v>
      </c>
      <c r="N592" s="11" t="s">
        <v>32</v>
      </c>
      <c r="P592" s="5">
        <f>COUNTIFS(Rllfrwrd!$B:$B,L592,Rllfrwrd!$C:$C,M592)</f>
        <v>1</v>
      </c>
    </row>
    <row r="593" spans="1:16">
      <c r="A593" s="8" t="s">
        <v>168</v>
      </c>
      <c r="B593" s="9" t="s">
        <v>617</v>
      </c>
      <c r="C593" s="10" t="s">
        <v>324</v>
      </c>
      <c r="D593" s="11" t="s">
        <v>393</v>
      </c>
      <c r="E593" s="11" t="s">
        <v>421</v>
      </c>
      <c r="F593" s="11" t="s">
        <v>366</v>
      </c>
      <c r="G593" s="12">
        <v>0</v>
      </c>
      <c r="H593" s="12">
        <v>0</v>
      </c>
      <c r="J593" s="11" t="s">
        <v>24</v>
      </c>
      <c r="K593" s="13">
        <v>34300</v>
      </c>
      <c r="L593" s="13">
        <v>34300</v>
      </c>
      <c r="M593" s="13">
        <v>40302</v>
      </c>
      <c r="N593" s="11" t="s">
        <v>33</v>
      </c>
      <c r="P593" s="5">
        <f>COUNTIFS(Rllfrwrd!$B:$B,L593,Rllfrwrd!$C:$C,M593)</f>
        <v>1</v>
      </c>
    </row>
    <row r="594" spans="1:16">
      <c r="A594" s="8" t="s">
        <v>168</v>
      </c>
      <c r="B594" s="9" t="s">
        <v>617</v>
      </c>
      <c r="C594" s="10" t="s">
        <v>324</v>
      </c>
      <c r="D594" s="11" t="s">
        <v>422</v>
      </c>
      <c r="E594" s="11" t="s">
        <v>423</v>
      </c>
      <c r="F594" s="11" t="s">
        <v>327</v>
      </c>
      <c r="G594" s="12">
        <v>1862.539622132153</v>
      </c>
      <c r="H594" s="12">
        <v>998.06892429658672</v>
      </c>
      <c r="J594" s="11" t="s">
        <v>24</v>
      </c>
      <c r="K594" s="13">
        <v>34400</v>
      </c>
      <c r="L594" s="13">
        <v>34400</v>
      </c>
      <c r="M594" s="13">
        <v>30300</v>
      </c>
      <c r="N594" s="11" t="s">
        <v>25</v>
      </c>
      <c r="P594" s="5">
        <f>COUNTIFS(Rllfrwrd!$B:$B,L594,Rllfrwrd!$C:$C,M594)</f>
        <v>1</v>
      </c>
    </row>
    <row r="595" spans="1:16">
      <c r="A595" s="8" t="s">
        <v>168</v>
      </c>
      <c r="B595" s="9" t="s">
        <v>617</v>
      </c>
      <c r="C595" s="10" t="s">
        <v>324</v>
      </c>
      <c r="D595" s="11" t="s">
        <v>422</v>
      </c>
      <c r="E595" s="11" t="s">
        <v>424</v>
      </c>
      <c r="F595" s="11" t="s">
        <v>327</v>
      </c>
      <c r="G595" s="12">
        <v>888.20711181620379</v>
      </c>
      <c r="H595" s="12">
        <v>1000.701906776158</v>
      </c>
      <c r="J595" s="11" t="s">
        <v>24</v>
      </c>
      <c r="K595" s="13">
        <v>34400</v>
      </c>
      <c r="L595" s="13">
        <v>34400</v>
      </c>
      <c r="M595" s="13">
        <v>30300</v>
      </c>
      <c r="N595" s="11" t="s">
        <v>25</v>
      </c>
      <c r="P595" s="5">
        <f>COUNTIFS(Rllfrwrd!$B:$B,L595,Rllfrwrd!$C:$C,M595)</f>
        <v>1</v>
      </c>
    </row>
    <row r="596" spans="1:16">
      <c r="A596" s="8" t="s">
        <v>168</v>
      </c>
      <c r="B596" s="9" t="s">
        <v>617</v>
      </c>
      <c r="C596" s="10" t="s">
        <v>324</v>
      </c>
      <c r="D596" s="11" t="s">
        <v>422</v>
      </c>
      <c r="E596" s="11" t="s">
        <v>425</v>
      </c>
      <c r="F596" s="11" t="s">
        <v>327</v>
      </c>
      <c r="G596" s="12">
        <v>0</v>
      </c>
      <c r="H596" s="49">
        <v>0</v>
      </c>
      <c r="J596" s="11" t="s">
        <v>24</v>
      </c>
      <c r="K596" s="13">
        <v>34400</v>
      </c>
      <c r="L596" s="13">
        <v>34400</v>
      </c>
      <c r="M596" s="13">
        <v>30300</v>
      </c>
      <c r="N596" s="11" t="s">
        <v>25</v>
      </c>
      <c r="P596" s="5">
        <f>COUNTIFS(Rllfrwrd!$B:$B,L596,Rllfrwrd!$C:$C,M596)</f>
        <v>1</v>
      </c>
    </row>
    <row r="597" spans="1:16">
      <c r="A597" s="8" t="s">
        <v>168</v>
      </c>
      <c r="B597" s="9" t="s">
        <v>617</v>
      </c>
      <c r="C597" s="10" t="s">
        <v>324</v>
      </c>
      <c r="D597" s="11" t="s">
        <v>422</v>
      </c>
      <c r="E597" s="11" t="s">
        <v>426</v>
      </c>
      <c r="F597" s="11" t="s">
        <v>330</v>
      </c>
      <c r="G597" s="12">
        <v>71.505273371020564</v>
      </c>
      <c r="H597" s="12">
        <v>164.03669918863289</v>
      </c>
      <c r="J597" s="11" t="s">
        <v>24</v>
      </c>
      <c r="K597" s="13">
        <v>34400</v>
      </c>
      <c r="L597" s="13">
        <v>34400</v>
      </c>
      <c r="M597" s="13">
        <v>30500</v>
      </c>
      <c r="N597" s="11" t="s">
        <v>26</v>
      </c>
      <c r="P597" s="5">
        <f>COUNTIFS(Rllfrwrd!$B:$B,L597,Rllfrwrd!$C:$C,M597)</f>
        <v>1</v>
      </c>
    </row>
    <row r="598" spans="1:16">
      <c r="A598" s="8" t="s">
        <v>168</v>
      </c>
      <c r="B598" s="9" t="s">
        <v>617</v>
      </c>
      <c r="C598" s="10" t="s">
        <v>324</v>
      </c>
      <c r="D598" s="11" t="s">
        <v>422</v>
      </c>
      <c r="E598" s="11" t="s">
        <v>427</v>
      </c>
      <c r="F598" s="11" t="s">
        <v>330</v>
      </c>
      <c r="G598" s="12">
        <v>0</v>
      </c>
      <c r="H598" s="12">
        <v>0</v>
      </c>
      <c r="J598" s="11" t="s">
        <v>24</v>
      </c>
      <c r="K598" s="13">
        <v>34400</v>
      </c>
      <c r="L598" s="13">
        <v>34400</v>
      </c>
      <c r="M598" s="13">
        <v>30500</v>
      </c>
      <c r="N598" s="11" t="s">
        <v>26</v>
      </c>
      <c r="P598" s="5">
        <f>COUNTIFS(Rllfrwrd!$B:$B,L598,Rllfrwrd!$C:$C,M598)</f>
        <v>1</v>
      </c>
    </row>
    <row r="599" spans="1:16">
      <c r="A599" s="8" t="s">
        <v>168</v>
      </c>
      <c r="B599" s="9" t="s">
        <v>617</v>
      </c>
      <c r="C599" s="10" t="s">
        <v>324</v>
      </c>
      <c r="D599" s="11" t="s">
        <v>422</v>
      </c>
      <c r="E599" s="11" t="s">
        <v>428</v>
      </c>
      <c r="F599" s="11" t="s">
        <v>333</v>
      </c>
      <c r="G599" s="12">
        <v>0</v>
      </c>
      <c r="H599" s="49">
        <v>0</v>
      </c>
      <c r="J599" s="11" t="s">
        <v>24</v>
      </c>
      <c r="K599" s="13">
        <v>34400</v>
      </c>
      <c r="L599" s="13">
        <v>34400</v>
      </c>
      <c r="M599" s="13">
        <v>41007</v>
      </c>
      <c r="N599" s="11" t="s">
        <v>37</v>
      </c>
      <c r="P599" s="5">
        <f>COUNTIFS(Rllfrwrd!$B:$B,L599,Rllfrwrd!$C:$C,M599)</f>
        <v>1</v>
      </c>
    </row>
    <row r="600" spans="1:16">
      <c r="A600" s="8" t="s">
        <v>168</v>
      </c>
      <c r="B600" s="9" t="s">
        <v>617</v>
      </c>
      <c r="C600" s="10" t="s">
        <v>324</v>
      </c>
      <c r="D600" s="11" t="s">
        <v>422</v>
      </c>
      <c r="E600" s="11" t="s">
        <v>429</v>
      </c>
      <c r="F600" s="11" t="s">
        <v>333</v>
      </c>
      <c r="G600" s="12">
        <v>185.21580582771591</v>
      </c>
      <c r="H600" s="49">
        <v>223.90650135723237</v>
      </c>
      <c r="J600" s="11" t="s">
        <v>24</v>
      </c>
      <c r="K600" s="13">
        <v>34400</v>
      </c>
      <c r="L600" s="13">
        <v>34400</v>
      </c>
      <c r="M600" s="13">
        <v>41007</v>
      </c>
      <c r="N600" s="11" t="s">
        <v>37</v>
      </c>
      <c r="P600" s="5">
        <f>COUNTIFS(Rllfrwrd!$B:$B,L600,Rllfrwrd!$C:$C,M600)</f>
        <v>1</v>
      </c>
    </row>
    <row r="601" spans="1:16">
      <c r="A601" s="8" t="s">
        <v>168</v>
      </c>
      <c r="B601" s="9" t="s">
        <v>617</v>
      </c>
      <c r="C601" s="10" t="s">
        <v>324</v>
      </c>
      <c r="D601" s="11" t="s">
        <v>422</v>
      </c>
      <c r="E601" s="11" t="s">
        <v>430</v>
      </c>
      <c r="F601" s="11" t="s">
        <v>336</v>
      </c>
      <c r="G601" s="12">
        <v>1537.2660174657108</v>
      </c>
      <c r="H601" s="49">
        <v>1089.4958457430439</v>
      </c>
      <c r="J601" s="11" t="s">
        <v>24</v>
      </c>
      <c r="K601" s="13">
        <v>34400</v>
      </c>
      <c r="L601" s="13">
        <v>34400</v>
      </c>
      <c r="M601" s="13">
        <v>31101</v>
      </c>
      <c r="N601" s="11" t="s">
        <v>28</v>
      </c>
      <c r="P601" s="5">
        <f>COUNTIFS(Rllfrwrd!$B:$B,L601,Rllfrwrd!$C:$C,M601)</f>
        <v>1</v>
      </c>
    </row>
    <row r="602" spans="1:16">
      <c r="A602" s="8" t="s">
        <v>168</v>
      </c>
      <c r="B602" s="9" t="s">
        <v>617</v>
      </c>
      <c r="C602" s="10" t="s">
        <v>324</v>
      </c>
      <c r="D602" s="11" t="s">
        <v>422</v>
      </c>
      <c r="E602" s="11" t="s">
        <v>431</v>
      </c>
      <c r="F602" s="11" t="s">
        <v>336</v>
      </c>
      <c r="G602" s="12">
        <v>0</v>
      </c>
      <c r="H602" s="49">
        <v>0</v>
      </c>
      <c r="J602" s="11" t="s">
        <v>24</v>
      </c>
      <c r="K602" s="13">
        <v>34400</v>
      </c>
      <c r="L602" s="13">
        <v>34400</v>
      </c>
      <c r="M602" s="13">
        <v>31101</v>
      </c>
      <c r="N602" s="11" t="s">
        <v>28</v>
      </c>
      <c r="P602" s="5">
        <f>COUNTIFS(Rllfrwrd!$B:$B,L602,Rllfrwrd!$C:$C,M602)</f>
        <v>1</v>
      </c>
    </row>
    <row r="603" spans="1:16">
      <c r="A603" s="8" t="s">
        <v>168</v>
      </c>
      <c r="B603" s="9" t="s">
        <v>617</v>
      </c>
      <c r="C603" s="10" t="s">
        <v>324</v>
      </c>
      <c r="D603" s="11" t="s">
        <v>422</v>
      </c>
      <c r="E603" s="11" t="s">
        <v>432</v>
      </c>
      <c r="F603" s="11" t="s">
        <v>339</v>
      </c>
      <c r="G603" s="12">
        <v>742.22298525376891</v>
      </c>
      <c r="H603" s="49">
        <v>733.29956016225628</v>
      </c>
      <c r="J603" s="11" t="s">
        <v>24</v>
      </c>
      <c r="K603" s="13">
        <v>34400</v>
      </c>
      <c r="L603" s="13">
        <v>34400</v>
      </c>
      <c r="M603" s="13">
        <v>31102</v>
      </c>
      <c r="N603" s="11" t="s">
        <v>29</v>
      </c>
      <c r="P603" s="5">
        <f>COUNTIFS(Rllfrwrd!$B:$B,L603,Rllfrwrd!$C:$C,M603)</f>
        <v>1</v>
      </c>
    </row>
    <row r="604" spans="1:16">
      <c r="A604" s="8" t="s">
        <v>168</v>
      </c>
      <c r="B604" s="9" t="s">
        <v>617</v>
      </c>
      <c r="C604" s="10" t="s">
        <v>324</v>
      </c>
      <c r="D604" s="11" t="s">
        <v>422</v>
      </c>
      <c r="E604" s="11" t="s">
        <v>433</v>
      </c>
      <c r="F604" s="11" t="s">
        <v>339</v>
      </c>
      <c r="G604" s="12">
        <v>0</v>
      </c>
      <c r="H604" s="49">
        <v>0</v>
      </c>
      <c r="J604" s="11" t="s">
        <v>24</v>
      </c>
      <c r="K604" s="13">
        <v>34400</v>
      </c>
      <c r="L604" s="13">
        <v>34400</v>
      </c>
      <c r="M604" s="13">
        <v>31102</v>
      </c>
      <c r="N604" s="11" t="s">
        <v>29</v>
      </c>
      <c r="P604" s="5">
        <f>COUNTIFS(Rllfrwrd!$B:$B,L604,Rllfrwrd!$C:$C,M604)</f>
        <v>1</v>
      </c>
    </row>
    <row r="605" spans="1:16">
      <c r="A605" s="8" t="s">
        <v>168</v>
      </c>
      <c r="B605" s="9" t="s">
        <v>617</v>
      </c>
      <c r="C605" s="10" t="s">
        <v>324</v>
      </c>
      <c r="D605" s="11" t="s">
        <v>422</v>
      </c>
      <c r="E605" s="11" t="s">
        <v>434</v>
      </c>
      <c r="F605" s="11" t="s">
        <v>342</v>
      </c>
      <c r="G605" s="12">
        <v>125.40890003180536</v>
      </c>
      <c r="H605" s="49">
        <v>1023.0405605229411</v>
      </c>
      <c r="J605" s="11" t="s">
        <v>24</v>
      </c>
      <c r="K605" s="13">
        <v>34400</v>
      </c>
      <c r="L605" s="13">
        <v>34400</v>
      </c>
      <c r="M605" s="13">
        <v>31103</v>
      </c>
      <c r="N605" s="11" t="s">
        <v>30</v>
      </c>
      <c r="P605" s="5">
        <f>COUNTIFS(Rllfrwrd!$B:$B,L605,Rllfrwrd!$C:$C,M605)</f>
        <v>1</v>
      </c>
    </row>
    <row r="606" spans="1:16">
      <c r="A606" s="8" t="s">
        <v>168</v>
      </c>
      <c r="B606" s="9" t="s">
        <v>617</v>
      </c>
      <c r="C606" s="10" t="s">
        <v>324</v>
      </c>
      <c r="D606" s="11" t="s">
        <v>422</v>
      </c>
      <c r="E606" s="11" t="s">
        <v>435</v>
      </c>
      <c r="F606" s="11" t="s">
        <v>342</v>
      </c>
      <c r="G606" s="12">
        <v>0</v>
      </c>
      <c r="H606" s="49">
        <v>0</v>
      </c>
      <c r="J606" s="11" t="s">
        <v>24</v>
      </c>
      <c r="K606" s="13">
        <v>34400</v>
      </c>
      <c r="L606" s="13">
        <v>34400</v>
      </c>
      <c r="M606" s="13">
        <v>31103</v>
      </c>
      <c r="N606" s="11" t="s">
        <v>30</v>
      </c>
      <c r="P606" s="5">
        <f>COUNTIFS(Rllfrwrd!$B:$B,L606,Rllfrwrd!$C:$C,M606)</f>
        <v>1</v>
      </c>
    </row>
    <row r="607" spans="1:16">
      <c r="A607" s="8" t="s">
        <v>168</v>
      </c>
      <c r="B607" s="9" t="s">
        <v>617</v>
      </c>
      <c r="C607" s="10" t="s">
        <v>324</v>
      </c>
      <c r="D607" s="11" t="s">
        <v>422</v>
      </c>
      <c r="E607" s="11" t="s">
        <v>436</v>
      </c>
      <c r="F607" s="11" t="s">
        <v>345</v>
      </c>
      <c r="G607" s="12">
        <v>484.92441533739077</v>
      </c>
      <c r="H607" s="49">
        <v>1079.5078223910973</v>
      </c>
      <c r="J607" s="11" t="s">
        <v>24</v>
      </c>
      <c r="K607" s="13">
        <v>34400</v>
      </c>
      <c r="L607" s="13">
        <v>34400</v>
      </c>
      <c r="M607" s="13">
        <v>31104</v>
      </c>
      <c r="N607" s="11" t="s">
        <v>31</v>
      </c>
      <c r="P607" s="5">
        <f>COUNTIFS(Rllfrwrd!$B:$B,L607,Rllfrwrd!$C:$C,M607)</f>
        <v>1</v>
      </c>
    </row>
    <row r="608" spans="1:16">
      <c r="A608" s="8" t="s">
        <v>168</v>
      </c>
      <c r="B608" s="9" t="s">
        <v>617</v>
      </c>
      <c r="C608" s="10" t="s">
        <v>324</v>
      </c>
      <c r="D608" s="11" t="s">
        <v>422</v>
      </c>
      <c r="E608" s="11" t="s">
        <v>437</v>
      </c>
      <c r="F608" s="11" t="s">
        <v>345</v>
      </c>
      <c r="G608" s="12">
        <v>0</v>
      </c>
      <c r="H608" s="49">
        <v>0</v>
      </c>
      <c r="J608" s="11" t="s">
        <v>24</v>
      </c>
      <c r="K608" s="13">
        <v>34400</v>
      </c>
      <c r="L608" s="13">
        <v>34400</v>
      </c>
      <c r="M608" s="13">
        <v>31104</v>
      </c>
      <c r="N608" s="11" t="s">
        <v>31</v>
      </c>
      <c r="P608" s="5">
        <f>COUNTIFS(Rllfrwrd!$B:$B,L608,Rllfrwrd!$C:$C,M608)</f>
        <v>1</v>
      </c>
    </row>
    <row r="609" spans="1:16">
      <c r="A609" s="8" t="s">
        <v>168</v>
      </c>
      <c r="B609" s="9" t="s">
        <v>617</v>
      </c>
      <c r="C609" s="10" t="s">
        <v>324</v>
      </c>
      <c r="D609" s="11" t="s">
        <v>422</v>
      </c>
      <c r="E609" s="11" t="s">
        <v>438</v>
      </c>
      <c r="F609" s="11" t="s">
        <v>348</v>
      </c>
      <c r="G609" s="12">
        <v>114.52103506711205</v>
      </c>
      <c r="H609" s="49">
        <v>155.13901786072088</v>
      </c>
      <c r="J609" s="11" t="s">
        <v>24</v>
      </c>
      <c r="K609" s="13">
        <v>34400</v>
      </c>
      <c r="L609" s="13">
        <v>34400</v>
      </c>
      <c r="M609" s="13">
        <v>41200</v>
      </c>
      <c r="N609" s="11" t="s">
        <v>38</v>
      </c>
      <c r="P609" s="5">
        <f>COUNTIFS(Rllfrwrd!$B:$B,L609,Rllfrwrd!$C:$C,M609)</f>
        <v>1</v>
      </c>
    </row>
    <row r="610" spans="1:16">
      <c r="A610" s="8" t="s">
        <v>168</v>
      </c>
      <c r="B610" s="9" t="s">
        <v>617</v>
      </c>
      <c r="C610" s="10" t="s">
        <v>324</v>
      </c>
      <c r="D610" s="11" t="s">
        <v>422</v>
      </c>
      <c r="E610" s="11" t="s">
        <v>439</v>
      </c>
      <c r="F610" s="11" t="s">
        <v>350</v>
      </c>
      <c r="G610" s="12">
        <v>0</v>
      </c>
      <c r="H610" s="49">
        <v>0</v>
      </c>
      <c r="J610" s="11" t="s">
        <v>24</v>
      </c>
      <c r="K610" s="13">
        <v>34400</v>
      </c>
      <c r="L610" s="13">
        <v>34400</v>
      </c>
      <c r="M610" s="13">
        <v>41211</v>
      </c>
      <c r="N610" s="11" t="s">
        <v>40</v>
      </c>
      <c r="P610" s="5">
        <f>COUNTIFS(Rllfrwrd!$B:$B,L610,Rllfrwrd!$C:$C,M610)</f>
        <v>1</v>
      </c>
    </row>
    <row r="611" spans="1:16">
      <c r="A611" s="8" t="s">
        <v>168</v>
      </c>
      <c r="B611" s="9" t="s">
        <v>617</v>
      </c>
      <c r="C611" s="10" t="s">
        <v>324</v>
      </c>
      <c r="D611" s="11" t="s">
        <v>422</v>
      </c>
      <c r="E611" s="11" t="s">
        <v>440</v>
      </c>
      <c r="F611" s="11" t="s">
        <v>352</v>
      </c>
      <c r="G611" s="12">
        <v>17.980336253775988</v>
      </c>
      <c r="H611" s="49">
        <v>30.504789465909894</v>
      </c>
      <c r="J611" s="11" t="s">
        <v>24</v>
      </c>
      <c r="K611" s="13">
        <v>34400</v>
      </c>
      <c r="L611" s="13">
        <v>34400</v>
      </c>
      <c r="M611" s="13">
        <v>41212</v>
      </c>
      <c r="N611" s="11" t="s">
        <v>41</v>
      </c>
      <c r="P611" s="5">
        <f>COUNTIFS(Rllfrwrd!$B:$B,L611,Rllfrwrd!$C:$C,M611)</f>
        <v>1</v>
      </c>
    </row>
    <row r="612" spans="1:16">
      <c r="A612" s="8" t="s">
        <v>168</v>
      </c>
      <c r="B612" s="9" t="s">
        <v>617</v>
      </c>
      <c r="C612" s="10" t="s">
        <v>324</v>
      </c>
      <c r="D612" s="11" t="s">
        <v>422</v>
      </c>
      <c r="E612" s="11" t="s">
        <v>441</v>
      </c>
      <c r="F612" s="11" t="s">
        <v>354</v>
      </c>
      <c r="G612" s="12">
        <v>0.55845538856893029</v>
      </c>
      <c r="H612" s="12">
        <v>0.55868096970198167</v>
      </c>
      <c r="J612" s="11" t="s">
        <v>24</v>
      </c>
      <c r="K612" s="13">
        <v>34400</v>
      </c>
      <c r="L612" s="13">
        <v>34400</v>
      </c>
      <c r="M612" s="13">
        <v>41207</v>
      </c>
      <c r="N612" s="11" t="s">
        <v>39</v>
      </c>
      <c r="P612" s="5">
        <f>COUNTIFS(Rllfrwrd!$B:$B,L612,Rllfrwrd!$C:$C,M612)</f>
        <v>1</v>
      </c>
    </row>
    <row r="613" spans="1:16">
      <c r="A613" s="8" t="s">
        <v>168</v>
      </c>
      <c r="B613" s="9" t="s">
        <v>617</v>
      </c>
      <c r="C613" s="10" t="s">
        <v>324</v>
      </c>
      <c r="D613" s="11" t="s">
        <v>422</v>
      </c>
      <c r="E613" s="11" t="s">
        <v>442</v>
      </c>
      <c r="F613" s="11" t="s">
        <v>356</v>
      </c>
      <c r="G613" s="12">
        <v>1072.5514390724927</v>
      </c>
      <c r="H613" s="49">
        <v>1111.8640781814136</v>
      </c>
      <c r="J613" s="11" t="s">
        <v>24</v>
      </c>
      <c r="K613" s="13">
        <v>34400</v>
      </c>
      <c r="L613" s="13">
        <v>34400</v>
      </c>
      <c r="M613" s="13">
        <v>30600</v>
      </c>
      <c r="N613" s="11" t="s">
        <v>27</v>
      </c>
      <c r="P613" s="5">
        <f>COUNTIFS(Rllfrwrd!$B:$B,L613,Rllfrwrd!$C:$C,M613)</f>
        <v>1</v>
      </c>
    </row>
    <row r="614" spans="1:16">
      <c r="A614" s="8" t="s">
        <v>168</v>
      </c>
      <c r="B614" s="9" t="s">
        <v>617</v>
      </c>
      <c r="C614" s="10" t="s">
        <v>324</v>
      </c>
      <c r="D614" s="11" t="s">
        <v>422</v>
      </c>
      <c r="E614" s="11" t="s">
        <v>443</v>
      </c>
      <c r="F614" s="11" t="s">
        <v>358</v>
      </c>
      <c r="G614" s="12">
        <v>256.51801102157316</v>
      </c>
      <c r="H614" s="12">
        <v>353.15307452931648</v>
      </c>
      <c r="J614" s="11" t="s">
        <v>24</v>
      </c>
      <c r="K614" s="13">
        <v>34400</v>
      </c>
      <c r="L614" s="13">
        <v>34400</v>
      </c>
      <c r="M614" s="13">
        <v>40700</v>
      </c>
      <c r="N614" s="11" t="s">
        <v>34</v>
      </c>
      <c r="P614" s="5">
        <f>COUNTIFS(Rllfrwrd!$B:$B,L614,Rllfrwrd!$C:$C,M614)</f>
        <v>1</v>
      </c>
    </row>
    <row r="615" spans="1:16">
      <c r="A615" s="8" t="s">
        <v>168</v>
      </c>
      <c r="B615" s="9" t="s">
        <v>617</v>
      </c>
      <c r="C615" s="10" t="s">
        <v>324</v>
      </c>
      <c r="D615" s="11" t="s">
        <v>422</v>
      </c>
      <c r="E615" s="11" t="s">
        <v>444</v>
      </c>
      <c r="F615" s="11" t="s">
        <v>360</v>
      </c>
      <c r="G615" s="12">
        <v>339.77415975861749</v>
      </c>
      <c r="H615" s="12">
        <v>388.28307409587114</v>
      </c>
      <c r="J615" s="11" t="s">
        <v>24</v>
      </c>
      <c r="K615" s="13">
        <v>34400</v>
      </c>
      <c r="L615" s="13">
        <v>34400</v>
      </c>
      <c r="M615" s="13">
        <v>41400</v>
      </c>
      <c r="N615" s="11" t="s">
        <v>42</v>
      </c>
      <c r="P615" s="5">
        <f>COUNTIFS(Rllfrwrd!$B:$B,L615,Rllfrwrd!$C:$C,M615)</f>
        <v>1</v>
      </c>
    </row>
    <row r="616" spans="1:16">
      <c r="A616" s="8" t="s">
        <v>168</v>
      </c>
      <c r="B616" s="9" t="s">
        <v>617</v>
      </c>
      <c r="C616" s="10" t="s">
        <v>324</v>
      </c>
      <c r="D616" s="11" t="s">
        <v>422</v>
      </c>
      <c r="E616" s="11" t="s">
        <v>445</v>
      </c>
      <c r="F616" s="11" t="s">
        <v>362</v>
      </c>
      <c r="G616" s="12">
        <v>85.373595839033285</v>
      </c>
      <c r="H616" s="12">
        <v>151.15014393353678</v>
      </c>
      <c r="J616" s="11" t="s">
        <v>24</v>
      </c>
      <c r="K616" s="13">
        <v>34400</v>
      </c>
      <c r="L616" s="13">
        <v>34400</v>
      </c>
      <c r="M616" s="13">
        <v>41500</v>
      </c>
      <c r="N616" s="11" t="s">
        <v>43</v>
      </c>
      <c r="P616" s="5">
        <f>COUNTIFS(Rllfrwrd!$B:$B,L616,Rllfrwrd!$C:$C,M616)</f>
        <v>1</v>
      </c>
    </row>
    <row r="617" spans="1:16">
      <c r="A617" s="8" t="s">
        <v>168</v>
      </c>
      <c r="B617" s="9" t="s">
        <v>617</v>
      </c>
      <c r="C617" s="10" t="s">
        <v>324</v>
      </c>
      <c r="D617" s="11" t="s">
        <v>422</v>
      </c>
      <c r="E617" s="11" t="s">
        <v>446</v>
      </c>
      <c r="F617" s="11" t="s">
        <v>364</v>
      </c>
      <c r="G617" s="12">
        <v>0</v>
      </c>
      <c r="H617" s="12">
        <v>0</v>
      </c>
      <c r="J617" s="11" t="s">
        <v>24</v>
      </c>
      <c r="K617" s="13">
        <v>34400</v>
      </c>
      <c r="L617" s="13">
        <v>34400</v>
      </c>
      <c r="M617" s="13">
        <v>40300</v>
      </c>
      <c r="N617" s="11" t="s">
        <v>32</v>
      </c>
      <c r="P617" s="5">
        <f>COUNTIFS(Rllfrwrd!$B:$B,L617,Rllfrwrd!$C:$C,M617)</f>
        <v>1</v>
      </c>
    </row>
    <row r="618" spans="1:16">
      <c r="A618" s="8" t="s">
        <v>168</v>
      </c>
      <c r="B618" s="9" t="s">
        <v>617</v>
      </c>
      <c r="C618" s="10" t="s">
        <v>324</v>
      </c>
      <c r="D618" s="11" t="s">
        <v>422</v>
      </c>
      <c r="E618" s="11" t="s">
        <v>447</v>
      </c>
      <c r="F618" s="11" t="s">
        <v>366</v>
      </c>
      <c r="G618" s="12">
        <v>0</v>
      </c>
      <c r="H618" s="12">
        <v>0</v>
      </c>
      <c r="J618" s="11" t="s">
        <v>24</v>
      </c>
      <c r="K618" s="13">
        <v>34400</v>
      </c>
      <c r="L618" s="13">
        <v>34400</v>
      </c>
      <c r="M618" s="13">
        <v>40302</v>
      </c>
      <c r="N618" s="11" t="s">
        <v>33</v>
      </c>
      <c r="P618" s="5">
        <f>COUNTIFS(Rllfrwrd!$B:$B,L618,Rllfrwrd!$C:$C,M618)</f>
        <v>1</v>
      </c>
    </row>
    <row r="619" spans="1:16">
      <c r="A619" s="8" t="s">
        <v>168</v>
      </c>
      <c r="B619" s="9" t="s">
        <v>617</v>
      </c>
      <c r="C619" s="10" t="s">
        <v>324</v>
      </c>
      <c r="D619" s="11" t="s">
        <v>511</v>
      </c>
      <c r="E619" s="11" t="s">
        <v>656</v>
      </c>
      <c r="F619" s="11" t="s">
        <v>657</v>
      </c>
      <c r="G619" s="12">
        <v>176.17</v>
      </c>
      <c r="H619" s="12">
        <v>176.17</v>
      </c>
      <c r="J619" s="11" t="s">
        <v>44</v>
      </c>
      <c r="K619" s="13" t="s">
        <v>514</v>
      </c>
      <c r="L619" s="13" t="s">
        <v>514</v>
      </c>
      <c r="M619" s="13">
        <v>50200</v>
      </c>
      <c r="N619" s="11" t="s">
        <v>46</v>
      </c>
      <c r="P619" s="5">
        <f>COUNTIFS(Rllfrwrd!$B:$B,L619,Rllfrwrd!$C:$C,M619)</f>
        <v>0</v>
      </c>
    </row>
    <row r="620" spans="1:16">
      <c r="A620" s="8" t="s">
        <v>168</v>
      </c>
      <c r="B620" s="9" t="s">
        <v>617</v>
      </c>
      <c r="C620" s="10" t="s">
        <v>324</v>
      </c>
      <c r="D620" s="11" t="s">
        <v>448</v>
      </c>
      <c r="E620" s="11" t="s">
        <v>449</v>
      </c>
      <c r="F620" s="11" t="s">
        <v>327</v>
      </c>
      <c r="G620" s="12">
        <v>366.88930033795464</v>
      </c>
      <c r="H620" s="12">
        <v>629.15176910868456</v>
      </c>
      <c r="J620" s="11" t="s">
        <v>24</v>
      </c>
      <c r="K620" s="13">
        <v>34500</v>
      </c>
      <c r="L620" s="13">
        <v>34500</v>
      </c>
      <c r="M620" s="13">
        <v>30300</v>
      </c>
      <c r="N620" s="11" t="s">
        <v>25</v>
      </c>
      <c r="P620" s="5">
        <f>COUNTIFS(Rllfrwrd!$B:$B,L620,Rllfrwrd!$C:$C,M620)</f>
        <v>1</v>
      </c>
    </row>
    <row r="621" spans="1:16">
      <c r="A621" s="8" t="s">
        <v>168</v>
      </c>
      <c r="B621" s="9" t="s">
        <v>617</v>
      </c>
      <c r="C621" s="10" t="s">
        <v>324</v>
      </c>
      <c r="D621" s="11" t="s">
        <v>448</v>
      </c>
      <c r="E621" s="11" t="s">
        <v>450</v>
      </c>
      <c r="F621" s="11" t="s">
        <v>327</v>
      </c>
      <c r="G621" s="12">
        <v>0</v>
      </c>
      <c r="H621" s="12">
        <v>0</v>
      </c>
      <c r="J621" s="11" t="s">
        <v>24</v>
      </c>
      <c r="K621" s="13">
        <v>34500</v>
      </c>
      <c r="L621" s="13">
        <v>34500</v>
      </c>
      <c r="M621" s="13">
        <v>30300</v>
      </c>
      <c r="N621" s="11" t="s">
        <v>25</v>
      </c>
      <c r="P621" s="5">
        <f>COUNTIFS(Rllfrwrd!$B:$B,L621,Rllfrwrd!$C:$C,M621)</f>
        <v>1</v>
      </c>
    </row>
    <row r="622" spans="1:16">
      <c r="A622" s="8" t="s">
        <v>168</v>
      </c>
      <c r="B622" s="9" t="s">
        <v>617</v>
      </c>
      <c r="C622" s="10" t="s">
        <v>324</v>
      </c>
      <c r="D622" s="11" t="s">
        <v>448</v>
      </c>
      <c r="E622" s="11" t="s">
        <v>451</v>
      </c>
      <c r="F622" s="11" t="s">
        <v>330</v>
      </c>
      <c r="G622" s="12">
        <v>514.20258996071698</v>
      </c>
      <c r="H622" s="12">
        <v>1179.6066443064108</v>
      </c>
      <c r="J622" s="11" t="s">
        <v>24</v>
      </c>
      <c r="K622" s="13">
        <v>34500</v>
      </c>
      <c r="L622" s="13">
        <v>34500</v>
      </c>
      <c r="M622" s="13">
        <v>30500</v>
      </c>
      <c r="N622" s="11" t="s">
        <v>26</v>
      </c>
      <c r="P622" s="5">
        <f>COUNTIFS(Rllfrwrd!$B:$B,L622,Rllfrwrd!$C:$C,M622)</f>
        <v>1</v>
      </c>
    </row>
    <row r="623" spans="1:16">
      <c r="A623" s="8" t="s">
        <v>168</v>
      </c>
      <c r="B623" s="9" t="s">
        <v>617</v>
      </c>
      <c r="C623" s="10" t="s">
        <v>324</v>
      </c>
      <c r="D623" s="11" t="s">
        <v>448</v>
      </c>
      <c r="E623" s="11" t="s">
        <v>452</v>
      </c>
      <c r="F623" s="11" t="s">
        <v>330</v>
      </c>
      <c r="G623" s="12">
        <v>0</v>
      </c>
      <c r="H623" s="12">
        <v>0</v>
      </c>
      <c r="J623" s="11" t="s">
        <v>24</v>
      </c>
      <c r="K623" s="13">
        <v>34500</v>
      </c>
      <c r="L623" s="13">
        <v>34500</v>
      </c>
      <c r="M623" s="13">
        <v>30500</v>
      </c>
      <c r="N623" s="11" t="s">
        <v>26</v>
      </c>
      <c r="P623" s="5">
        <f>COUNTIFS(Rllfrwrd!$B:$B,L623,Rllfrwrd!$C:$C,M623)</f>
        <v>1</v>
      </c>
    </row>
    <row r="624" spans="1:16">
      <c r="A624" s="8" t="s">
        <v>168</v>
      </c>
      <c r="B624" s="9" t="s">
        <v>617</v>
      </c>
      <c r="C624" s="10" t="s">
        <v>324</v>
      </c>
      <c r="D624" s="11" t="s">
        <v>448</v>
      </c>
      <c r="E624" s="11" t="s">
        <v>453</v>
      </c>
      <c r="F624" s="11" t="s">
        <v>333</v>
      </c>
      <c r="G624" s="12">
        <v>0</v>
      </c>
      <c r="H624" s="12">
        <v>0</v>
      </c>
      <c r="J624" s="11" t="s">
        <v>24</v>
      </c>
      <c r="K624" s="13">
        <v>34500</v>
      </c>
      <c r="L624" s="13">
        <v>34500</v>
      </c>
      <c r="M624" s="13">
        <v>41007</v>
      </c>
      <c r="N624" s="11" t="s">
        <v>37</v>
      </c>
      <c r="P624" s="5">
        <f>COUNTIFS(Rllfrwrd!$B:$B,L624,Rllfrwrd!$C:$C,M624)</f>
        <v>1</v>
      </c>
    </row>
    <row r="625" spans="1:16">
      <c r="A625" s="8" t="s">
        <v>168</v>
      </c>
      <c r="B625" s="9" t="s">
        <v>617</v>
      </c>
      <c r="C625" s="10" t="s">
        <v>324</v>
      </c>
      <c r="D625" s="11" t="s">
        <v>448</v>
      </c>
      <c r="E625" s="11" t="s">
        <v>454</v>
      </c>
      <c r="F625" s="11" t="s">
        <v>333</v>
      </c>
      <c r="G625" s="12">
        <v>164.59447184554341</v>
      </c>
      <c r="H625" s="12">
        <v>198.97746938486316</v>
      </c>
      <c r="J625" s="11" t="s">
        <v>24</v>
      </c>
      <c r="K625" s="13">
        <v>34500</v>
      </c>
      <c r="L625" s="13">
        <v>34500</v>
      </c>
      <c r="M625" s="13">
        <v>41007</v>
      </c>
      <c r="N625" s="11" t="s">
        <v>37</v>
      </c>
      <c r="P625" s="5">
        <f>COUNTIFS(Rllfrwrd!$B:$B,L625,Rllfrwrd!$C:$C,M625)</f>
        <v>1</v>
      </c>
    </row>
    <row r="626" spans="1:16">
      <c r="A626" s="8" t="s">
        <v>168</v>
      </c>
      <c r="B626" s="9" t="s">
        <v>617</v>
      </c>
      <c r="C626" s="10" t="s">
        <v>324</v>
      </c>
      <c r="D626" s="11" t="s">
        <v>448</v>
      </c>
      <c r="E626" s="11" t="s">
        <v>455</v>
      </c>
      <c r="F626" s="11" t="s">
        <v>336</v>
      </c>
      <c r="G626" s="12">
        <v>8714.9537489571667</v>
      </c>
      <c r="H626" s="12">
        <v>2500.7294266128401</v>
      </c>
      <c r="J626" s="11" t="s">
        <v>24</v>
      </c>
      <c r="K626" s="13">
        <v>34500</v>
      </c>
      <c r="L626" s="13">
        <v>34500</v>
      </c>
      <c r="M626" s="13">
        <v>31101</v>
      </c>
      <c r="N626" s="11" t="s">
        <v>28</v>
      </c>
      <c r="P626" s="5">
        <f>COUNTIFS(Rllfrwrd!$B:$B,L626,Rllfrwrd!$C:$C,M626)</f>
        <v>1</v>
      </c>
    </row>
    <row r="627" spans="1:16">
      <c r="A627" s="8" t="s">
        <v>168</v>
      </c>
      <c r="B627" s="9" t="s">
        <v>617</v>
      </c>
      <c r="C627" s="10" t="s">
        <v>324</v>
      </c>
      <c r="D627" s="11" t="s">
        <v>448</v>
      </c>
      <c r="E627" s="11" t="s">
        <v>456</v>
      </c>
      <c r="F627" s="11" t="s">
        <v>336</v>
      </c>
      <c r="G627" s="12">
        <v>1585.0805497683734</v>
      </c>
      <c r="H627" s="12">
        <v>1123.3831064500598</v>
      </c>
      <c r="J627" s="11" t="s">
        <v>24</v>
      </c>
      <c r="K627" s="13">
        <v>34500</v>
      </c>
      <c r="L627" s="13">
        <v>34500</v>
      </c>
      <c r="M627" s="13">
        <v>31101</v>
      </c>
      <c r="N627" s="11" t="s">
        <v>28</v>
      </c>
      <c r="P627" s="5">
        <f>COUNTIFS(Rllfrwrd!$B:$B,L627,Rllfrwrd!$C:$C,M627)</f>
        <v>1</v>
      </c>
    </row>
    <row r="628" spans="1:16">
      <c r="A628" s="8" t="s">
        <v>168</v>
      </c>
      <c r="B628" s="9" t="s">
        <v>617</v>
      </c>
      <c r="C628" s="10" t="s">
        <v>324</v>
      </c>
      <c r="D628" s="11" t="s">
        <v>448</v>
      </c>
      <c r="E628" s="11" t="s">
        <v>457</v>
      </c>
      <c r="F628" s="11" t="s">
        <v>336</v>
      </c>
      <c r="G628" s="12">
        <v>0</v>
      </c>
      <c r="H628" s="12">
        <v>0</v>
      </c>
      <c r="J628" s="11" t="s">
        <v>24</v>
      </c>
      <c r="K628" s="13">
        <v>34500</v>
      </c>
      <c r="L628" s="13">
        <v>34500</v>
      </c>
      <c r="M628" s="13">
        <v>31101</v>
      </c>
      <c r="N628" s="11" t="s">
        <v>28</v>
      </c>
      <c r="P628" s="5">
        <f>COUNTIFS(Rllfrwrd!$B:$B,L628,Rllfrwrd!$C:$C,M628)</f>
        <v>1</v>
      </c>
    </row>
    <row r="629" spans="1:16">
      <c r="A629" s="8" t="s">
        <v>168</v>
      </c>
      <c r="B629" s="9" t="s">
        <v>617</v>
      </c>
      <c r="C629" s="10" t="s">
        <v>324</v>
      </c>
      <c r="D629" s="11" t="s">
        <v>448</v>
      </c>
      <c r="E629" s="11" t="s">
        <v>458</v>
      </c>
      <c r="F629" s="11" t="s">
        <v>339</v>
      </c>
      <c r="G629" s="12">
        <v>378.06846002796726</v>
      </c>
      <c r="H629" s="12">
        <v>373.5231068799917</v>
      </c>
      <c r="J629" s="11" t="s">
        <v>24</v>
      </c>
      <c r="K629" s="13">
        <v>34500</v>
      </c>
      <c r="L629" s="13">
        <v>34500</v>
      </c>
      <c r="M629" s="13">
        <v>31102</v>
      </c>
      <c r="N629" s="11" t="s">
        <v>29</v>
      </c>
      <c r="P629" s="5">
        <f>COUNTIFS(Rllfrwrd!$B:$B,L629,Rllfrwrd!$C:$C,M629)</f>
        <v>1</v>
      </c>
    </row>
    <row r="630" spans="1:16">
      <c r="A630" s="8" t="s">
        <v>168</v>
      </c>
      <c r="B630" s="9" t="s">
        <v>617</v>
      </c>
      <c r="C630" s="10" t="s">
        <v>324</v>
      </c>
      <c r="D630" s="11" t="s">
        <v>448</v>
      </c>
      <c r="E630" s="11" t="s">
        <v>459</v>
      </c>
      <c r="F630" s="11" t="s">
        <v>339</v>
      </c>
      <c r="G630" s="12">
        <v>0</v>
      </c>
      <c r="H630" s="12">
        <v>0</v>
      </c>
      <c r="J630" s="11" t="s">
        <v>24</v>
      </c>
      <c r="K630" s="13">
        <v>34500</v>
      </c>
      <c r="L630" s="13">
        <v>34500</v>
      </c>
      <c r="M630" s="13">
        <v>31102</v>
      </c>
      <c r="N630" s="11" t="s">
        <v>29</v>
      </c>
      <c r="P630" s="5">
        <f>COUNTIFS(Rllfrwrd!$B:$B,L630,Rllfrwrd!$C:$C,M630)</f>
        <v>1</v>
      </c>
    </row>
    <row r="631" spans="1:16">
      <c r="A631" s="8" t="s">
        <v>168</v>
      </c>
      <c r="B631" s="9" t="s">
        <v>617</v>
      </c>
      <c r="C631" s="10" t="s">
        <v>324</v>
      </c>
      <c r="D631" s="11" t="s">
        <v>448</v>
      </c>
      <c r="E631" s="11" t="s">
        <v>460</v>
      </c>
      <c r="F631" s="11" t="s">
        <v>342</v>
      </c>
      <c r="G631" s="12">
        <v>53.607613344795126</v>
      </c>
      <c r="H631" s="12">
        <v>437.31156872157732</v>
      </c>
      <c r="J631" s="11" t="s">
        <v>24</v>
      </c>
      <c r="K631" s="13">
        <v>34500</v>
      </c>
      <c r="L631" s="13">
        <v>34500</v>
      </c>
      <c r="M631" s="13">
        <v>31103</v>
      </c>
      <c r="N631" s="11" t="s">
        <v>30</v>
      </c>
      <c r="P631" s="5">
        <f>COUNTIFS(Rllfrwrd!$B:$B,L631,Rllfrwrd!$C:$C,M631)</f>
        <v>1</v>
      </c>
    </row>
    <row r="632" spans="1:16">
      <c r="A632" s="8" t="s">
        <v>168</v>
      </c>
      <c r="B632" s="9" t="s">
        <v>617</v>
      </c>
      <c r="C632" s="10" t="s">
        <v>324</v>
      </c>
      <c r="D632" s="11" t="s">
        <v>448</v>
      </c>
      <c r="E632" s="11" t="s">
        <v>461</v>
      </c>
      <c r="F632" s="11" t="s">
        <v>342</v>
      </c>
      <c r="G632" s="12">
        <v>0</v>
      </c>
      <c r="H632" s="12">
        <v>0</v>
      </c>
      <c r="J632" s="11" t="s">
        <v>24</v>
      </c>
      <c r="K632" s="13">
        <v>34500</v>
      </c>
      <c r="L632" s="13">
        <v>34500</v>
      </c>
      <c r="M632" s="13">
        <v>31103</v>
      </c>
      <c r="N632" s="11" t="s">
        <v>30</v>
      </c>
      <c r="P632" s="5">
        <f>COUNTIFS(Rllfrwrd!$B:$B,L632,Rllfrwrd!$C:$C,M632)</f>
        <v>1</v>
      </c>
    </row>
    <row r="633" spans="1:16">
      <c r="A633" s="8" t="s">
        <v>168</v>
      </c>
      <c r="B633" s="9" t="s">
        <v>617</v>
      </c>
      <c r="C633" s="10" t="s">
        <v>324</v>
      </c>
      <c r="D633" s="11" t="s">
        <v>448</v>
      </c>
      <c r="E633" s="11" t="s">
        <v>462</v>
      </c>
      <c r="F633" s="11" t="s">
        <v>345</v>
      </c>
      <c r="G633" s="12">
        <v>274.7795740556561</v>
      </c>
      <c r="H633" s="12">
        <v>611.69677220725976</v>
      </c>
      <c r="J633" s="11" t="s">
        <v>24</v>
      </c>
      <c r="K633" s="13">
        <v>34500</v>
      </c>
      <c r="L633" s="13">
        <v>34500</v>
      </c>
      <c r="M633" s="13">
        <v>31104</v>
      </c>
      <c r="N633" s="11" t="s">
        <v>31</v>
      </c>
      <c r="P633" s="5">
        <f>COUNTIFS(Rllfrwrd!$B:$B,L633,Rllfrwrd!$C:$C,M633)</f>
        <v>1</v>
      </c>
    </row>
    <row r="634" spans="1:16">
      <c r="A634" s="8" t="s">
        <v>168</v>
      </c>
      <c r="B634" s="9" t="s">
        <v>617</v>
      </c>
      <c r="C634" s="10" t="s">
        <v>324</v>
      </c>
      <c r="D634" s="11" t="s">
        <v>448</v>
      </c>
      <c r="E634" s="11" t="s">
        <v>463</v>
      </c>
      <c r="F634" s="11" t="s">
        <v>345</v>
      </c>
      <c r="G634" s="12">
        <v>0</v>
      </c>
      <c r="H634" s="12">
        <v>0</v>
      </c>
      <c r="J634" s="11" t="s">
        <v>24</v>
      </c>
      <c r="K634" s="13">
        <v>34500</v>
      </c>
      <c r="L634" s="13">
        <v>34500</v>
      </c>
      <c r="M634" s="13">
        <v>31104</v>
      </c>
      <c r="N634" s="11" t="s">
        <v>31</v>
      </c>
      <c r="P634" s="5">
        <f>COUNTIFS(Rllfrwrd!$B:$B,L634,Rllfrwrd!$C:$C,M634)</f>
        <v>1</v>
      </c>
    </row>
    <row r="635" spans="1:16">
      <c r="A635" s="8" t="s">
        <v>168</v>
      </c>
      <c r="B635" s="9" t="s">
        <v>617</v>
      </c>
      <c r="C635" s="10" t="s">
        <v>324</v>
      </c>
      <c r="D635" s="11" t="s">
        <v>448</v>
      </c>
      <c r="E635" s="11" t="s">
        <v>464</v>
      </c>
      <c r="F635" s="11" t="s">
        <v>348</v>
      </c>
      <c r="G635" s="12">
        <v>144.27479164263934</v>
      </c>
      <c r="H635" s="12">
        <v>195.44574902228609</v>
      </c>
      <c r="J635" s="11" t="s">
        <v>24</v>
      </c>
      <c r="K635" s="13">
        <v>34500</v>
      </c>
      <c r="L635" s="13">
        <v>34500</v>
      </c>
      <c r="M635" s="13">
        <v>41200</v>
      </c>
      <c r="N635" s="11" t="s">
        <v>38</v>
      </c>
      <c r="P635" s="5">
        <f>COUNTIFS(Rllfrwrd!$B:$B,L635,Rllfrwrd!$C:$C,M635)</f>
        <v>1</v>
      </c>
    </row>
    <row r="636" spans="1:16">
      <c r="A636" s="8" t="s">
        <v>168</v>
      </c>
      <c r="B636" s="9" t="s">
        <v>617</v>
      </c>
      <c r="C636" s="10" t="s">
        <v>324</v>
      </c>
      <c r="D636" s="11" t="s">
        <v>448</v>
      </c>
      <c r="E636" s="11" t="s">
        <v>465</v>
      </c>
      <c r="F636" s="11" t="s">
        <v>350</v>
      </c>
      <c r="G636" s="12">
        <v>0</v>
      </c>
      <c r="H636" s="12">
        <v>0</v>
      </c>
      <c r="J636" s="11" t="s">
        <v>24</v>
      </c>
      <c r="K636" s="13">
        <v>34500</v>
      </c>
      <c r="L636" s="13">
        <v>34500</v>
      </c>
      <c r="M636" s="13">
        <v>41211</v>
      </c>
      <c r="N636" s="11" t="s">
        <v>40</v>
      </c>
      <c r="P636" s="5">
        <f>COUNTIFS(Rllfrwrd!$B:$B,L636,Rllfrwrd!$C:$C,M636)</f>
        <v>1</v>
      </c>
    </row>
    <row r="637" spans="1:16">
      <c r="A637" s="8" t="s">
        <v>168</v>
      </c>
      <c r="B637" s="9" t="s">
        <v>617</v>
      </c>
      <c r="C637" s="10" t="s">
        <v>324</v>
      </c>
      <c r="D637" s="11" t="s">
        <v>448</v>
      </c>
      <c r="E637" s="11" t="s">
        <v>466</v>
      </c>
      <c r="F637" s="11" t="s">
        <v>352</v>
      </c>
      <c r="G637" s="12">
        <v>9.6385486609860838</v>
      </c>
      <c r="H637" s="12">
        <v>16.352413743016726</v>
      </c>
      <c r="J637" s="11" t="s">
        <v>24</v>
      </c>
      <c r="K637" s="13">
        <v>34500</v>
      </c>
      <c r="L637" s="13">
        <v>34500</v>
      </c>
      <c r="M637" s="13">
        <v>41212</v>
      </c>
      <c r="N637" s="11" t="s">
        <v>41</v>
      </c>
      <c r="P637" s="5">
        <f>COUNTIFS(Rllfrwrd!$B:$B,L637,Rllfrwrd!$C:$C,M637)</f>
        <v>1</v>
      </c>
    </row>
    <row r="638" spans="1:16">
      <c r="A638" s="8" t="s">
        <v>168</v>
      </c>
      <c r="B638" s="9" t="s">
        <v>617</v>
      </c>
      <c r="C638" s="10" t="s">
        <v>324</v>
      </c>
      <c r="D638" s="11" t="s">
        <v>448</v>
      </c>
      <c r="E638" s="11" t="s">
        <v>467</v>
      </c>
      <c r="F638" s="11" t="s">
        <v>354</v>
      </c>
      <c r="G638" s="12">
        <v>0.22097789146636515</v>
      </c>
      <c r="H638" s="12">
        <v>0.22106715274695432</v>
      </c>
      <c r="J638" s="11" t="s">
        <v>24</v>
      </c>
      <c r="K638" s="13">
        <v>34500</v>
      </c>
      <c r="L638" s="13">
        <v>34500</v>
      </c>
      <c r="M638" s="13">
        <v>41207</v>
      </c>
      <c r="N638" s="11" t="s">
        <v>39</v>
      </c>
      <c r="P638" s="5">
        <f>COUNTIFS(Rllfrwrd!$B:$B,L638,Rllfrwrd!$C:$C,M638)</f>
        <v>1</v>
      </c>
    </row>
    <row r="639" spans="1:16">
      <c r="A639" s="8" t="s">
        <v>168</v>
      </c>
      <c r="B639" s="9" t="s">
        <v>617</v>
      </c>
      <c r="C639" s="10" t="s">
        <v>324</v>
      </c>
      <c r="D639" s="11" t="s">
        <v>448</v>
      </c>
      <c r="E639" s="11" t="s">
        <v>468</v>
      </c>
      <c r="F639" s="11" t="s">
        <v>356</v>
      </c>
      <c r="G639" s="12">
        <v>1176.3917073478201</v>
      </c>
      <c r="H639" s="12">
        <v>1251.6514808973327</v>
      </c>
      <c r="J639" s="11" t="s">
        <v>24</v>
      </c>
      <c r="K639" s="13">
        <v>34500</v>
      </c>
      <c r="L639" s="13">
        <v>34500</v>
      </c>
      <c r="M639" s="13">
        <v>30600</v>
      </c>
      <c r="N639" s="11" t="s">
        <v>27</v>
      </c>
      <c r="P639" s="5">
        <f>COUNTIFS(Rllfrwrd!$B:$B,L639,Rllfrwrd!$C:$C,M639)</f>
        <v>1</v>
      </c>
    </row>
    <row r="640" spans="1:16">
      <c r="A640" s="8" t="s">
        <v>168</v>
      </c>
      <c r="B640" s="9" t="s">
        <v>617</v>
      </c>
      <c r="C640" s="10" t="s">
        <v>324</v>
      </c>
      <c r="D640" s="11" t="s">
        <v>448</v>
      </c>
      <c r="E640" s="11" t="s">
        <v>469</v>
      </c>
      <c r="F640" s="11" t="s">
        <v>358</v>
      </c>
      <c r="G640" s="12">
        <v>226.14759862768801</v>
      </c>
      <c r="H640" s="12">
        <v>311.34156792628977</v>
      </c>
      <c r="J640" s="11" t="s">
        <v>24</v>
      </c>
      <c r="K640" s="13">
        <v>34500</v>
      </c>
      <c r="L640" s="13">
        <v>34500</v>
      </c>
      <c r="M640" s="13">
        <v>40700</v>
      </c>
      <c r="N640" s="11" t="s">
        <v>34</v>
      </c>
      <c r="P640" s="5">
        <f>COUNTIFS(Rllfrwrd!$B:$B,L640,Rllfrwrd!$C:$C,M640)</f>
        <v>1</v>
      </c>
    </row>
    <row r="641" spans="1:16">
      <c r="A641" s="8" t="s">
        <v>168</v>
      </c>
      <c r="B641" s="9" t="s">
        <v>617</v>
      </c>
      <c r="C641" s="10" t="s">
        <v>324</v>
      </c>
      <c r="D641" s="11" t="s">
        <v>448</v>
      </c>
      <c r="E641" s="11" t="s">
        <v>470</v>
      </c>
      <c r="F641" s="11" t="s">
        <v>360</v>
      </c>
      <c r="G641" s="12">
        <v>282.89472050654319</v>
      </c>
      <c r="H641" s="12">
        <v>323.28306485051047</v>
      </c>
      <c r="J641" s="11" t="s">
        <v>24</v>
      </c>
      <c r="K641" s="13">
        <v>34500</v>
      </c>
      <c r="L641" s="13">
        <v>34500</v>
      </c>
      <c r="M641" s="13">
        <v>41400</v>
      </c>
      <c r="N641" s="11" t="s">
        <v>42</v>
      </c>
      <c r="P641" s="5">
        <f>COUNTIFS(Rllfrwrd!$B:$B,L641,Rllfrwrd!$C:$C,M641)</f>
        <v>1</v>
      </c>
    </row>
    <row r="642" spans="1:16">
      <c r="A642" s="8" t="s">
        <v>168</v>
      </c>
      <c r="B642" s="9" t="s">
        <v>617</v>
      </c>
      <c r="C642" s="10" t="s">
        <v>324</v>
      </c>
      <c r="D642" s="11" t="s">
        <v>448</v>
      </c>
      <c r="E642" s="11" t="s">
        <v>471</v>
      </c>
      <c r="F642" s="11" t="s">
        <v>362</v>
      </c>
      <c r="G642" s="12">
        <v>88.553874936975362</v>
      </c>
      <c r="H642" s="12">
        <v>156.78068624206381</v>
      </c>
      <c r="J642" s="11" t="s">
        <v>24</v>
      </c>
      <c r="K642" s="13">
        <v>34500</v>
      </c>
      <c r="L642" s="13">
        <v>34500</v>
      </c>
      <c r="M642" s="13">
        <v>41500</v>
      </c>
      <c r="N642" s="11" t="s">
        <v>43</v>
      </c>
      <c r="P642" s="5">
        <f>COUNTIFS(Rllfrwrd!$B:$B,L642,Rllfrwrd!$C:$C,M642)</f>
        <v>1</v>
      </c>
    </row>
    <row r="643" spans="1:16">
      <c r="A643" s="8" t="s">
        <v>168</v>
      </c>
      <c r="B643" s="9" t="s">
        <v>617</v>
      </c>
      <c r="C643" s="10" t="s">
        <v>324</v>
      </c>
      <c r="D643" s="11" t="s">
        <v>448</v>
      </c>
      <c r="E643" s="11" t="s">
        <v>472</v>
      </c>
      <c r="F643" s="11" t="s">
        <v>364</v>
      </c>
      <c r="G643" s="12">
        <v>0</v>
      </c>
      <c r="H643" s="12">
        <v>0</v>
      </c>
      <c r="J643" s="11" t="s">
        <v>24</v>
      </c>
      <c r="K643" s="13">
        <v>34500</v>
      </c>
      <c r="L643" s="13">
        <v>34500</v>
      </c>
      <c r="M643" s="13">
        <v>40300</v>
      </c>
      <c r="N643" s="11" t="s">
        <v>32</v>
      </c>
      <c r="P643" s="5">
        <f>COUNTIFS(Rllfrwrd!$B:$B,L643,Rllfrwrd!$C:$C,M643)</f>
        <v>1</v>
      </c>
    </row>
    <row r="644" spans="1:16">
      <c r="A644" s="8" t="s">
        <v>168</v>
      </c>
      <c r="B644" s="9" t="s">
        <v>617</v>
      </c>
      <c r="C644" s="10" t="s">
        <v>324</v>
      </c>
      <c r="D644" s="11" t="s">
        <v>448</v>
      </c>
      <c r="E644" s="11" t="s">
        <v>473</v>
      </c>
      <c r="F644" s="11" t="s">
        <v>366</v>
      </c>
      <c r="G644" s="12">
        <v>0</v>
      </c>
      <c r="H644" s="12">
        <v>0</v>
      </c>
      <c r="J644" s="11" t="s">
        <v>24</v>
      </c>
      <c r="K644" s="13">
        <v>34500</v>
      </c>
      <c r="L644" s="13">
        <v>34500</v>
      </c>
      <c r="M644" s="13">
        <v>40302</v>
      </c>
      <c r="N644" s="11" t="s">
        <v>33</v>
      </c>
      <c r="P644" s="5">
        <f>COUNTIFS(Rllfrwrd!$B:$B,L644,Rllfrwrd!$C:$C,M644)</f>
        <v>1</v>
      </c>
    </row>
    <row r="645" spans="1:16">
      <c r="A645" s="8" t="s">
        <v>168</v>
      </c>
      <c r="B645" s="9" t="s">
        <v>617</v>
      </c>
      <c r="C645" s="10" t="s">
        <v>324</v>
      </c>
      <c r="D645" s="11" t="s">
        <v>474</v>
      </c>
      <c r="E645" s="11" t="s">
        <v>475</v>
      </c>
      <c r="F645" s="11" t="s">
        <v>327</v>
      </c>
      <c r="G645" s="12">
        <v>10669.530944026854</v>
      </c>
      <c r="H645" s="12">
        <v>5964.2143695717377</v>
      </c>
      <c r="J645" s="11" t="s">
        <v>24</v>
      </c>
      <c r="K645" s="13">
        <v>34600</v>
      </c>
      <c r="L645" s="13">
        <v>34600</v>
      </c>
      <c r="M645" s="13">
        <v>30300</v>
      </c>
      <c r="N645" s="11" t="s">
        <v>25</v>
      </c>
      <c r="P645" s="5">
        <f>COUNTIFS(Rllfrwrd!$B:$B,L645,Rllfrwrd!$C:$C,M645)</f>
        <v>1</v>
      </c>
    </row>
    <row r="646" spans="1:16">
      <c r="A646" s="8" t="s">
        <v>168</v>
      </c>
      <c r="B646" s="9" t="s">
        <v>617</v>
      </c>
      <c r="C646" s="10" t="s">
        <v>324</v>
      </c>
      <c r="D646" s="11" t="s">
        <v>474</v>
      </c>
      <c r="E646" s="11" t="s">
        <v>476</v>
      </c>
      <c r="F646" s="11" t="s">
        <v>327</v>
      </c>
      <c r="G646" s="12">
        <v>0</v>
      </c>
      <c r="H646" s="12">
        <v>0</v>
      </c>
      <c r="J646" s="11" t="s">
        <v>24</v>
      </c>
      <c r="K646" s="13">
        <v>34600</v>
      </c>
      <c r="L646" s="13">
        <v>34600</v>
      </c>
      <c r="M646" s="13">
        <v>30300</v>
      </c>
      <c r="N646" s="11" t="s">
        <v>25</v>
      </c>
      <c r="P646" s="5">
        <f>COUNTIFS(Rllfrwrd!$B:$B,L646,Rllfrwrd!$C:$C,M646)</f>
        <v>1</v>
      </c>
    </row>
    <row r="647" spans="1:16">
      <c r="A647" s="8" t="s">
        <v>168</v>
      </c>
      <c r="B647" s="9" t="s">
        <v>617</v>
      </c>
      <c r="C647" s="10" t="s">
        <v>324</v>
      </c>
      <c r="D647" s="11" t="s">
        <v>474</v>
      </c>
      <c r="E647" s="11" t="s">
        <v>477</v>
      </c>
      <c r="F647" s="11" t="s">
        <v>330</v>
      </c>
      <c r="G647" s="12">
        <v>25.062144474892261</v>
      </c>
      <c r="H647" s="12">
        <v>57.493821930007456</v>
      </c>
      <c r="J647" s="11" t="s">
        <v>24</v>
      </c>
      <c r="K647" s="13">
        <v>34600</v>
      </c>
      <c r="L647" s="13">
        <v>34600</v>
      </c>
      <c r="M647" s="13">
        <v>30500</v>
      </c>
      <c r="N647" s="11" t="s">
        <v>26</v>
      </c>
      <c r="P647" s="5">
        <f>COUNTIFS(Rllfrwrd!$B:$B,L647,Rllfrwrd!$C:$C,M647)</f>
        <v>1</v>
      </c>
    </row>
    <row r="648" spans="1:16">
      <c r="A648" s="8" t="s">
        <v>168</v>
      </c>
      <c r="B648" s="9" t="s">
        <v>617</v>
      </c>
      <c r="C648" s="10" t="s">
        <v>324</v>
      </c>
      <c r="D648" s="11" t="s">
        <v>474</v>
      </c>
      <c r="E648" s="11" t="s">
        <v>478</v>
      </c>
      <c r="F648" s="11" t="s">
        <v>330</v>
      </c>
      <c r="G648" s="12">
        <v>0</v>
      </c>
      <c r="H648" s="12">
        <v>0</v>
      </c>
      <c r="J648" s="11" t="s">
        <v>24</v>
      </c>
      <c r="K648" s="13">
        <v>34600</v>
      </c>
      <c r="L648" s="13">
        <v>34600</v>
      </c>
      <c r="M648" s="13">
        <v>30500</v>
      </c>
      <c r="N648" s="11" t="s">
        <v>26</v>
      </c>
      <c r="P648" s="5">
        <f>COUNTIFS(Rllfrwrd!$B:$B,L648,Rllfrwrd!$C:$C,M648)</f>
        <v>1</v>
      </c>
    </row>
    <row r="649" spans="1:16">
      <c r="A649" s="8" t="s">
        <v>168</v>
      </c>
      <c r="B649" s="9" t="s">
        <v>617</v>
      </c>
      <c r="C649" s="10" t="s">
        <v>324</v>
      </c>
      <c r="D649" s="11" t="s">
        <v>474</v>
      </c>
      <c r="E649" s="11" t="s">
        <v>479</v>
      </c>
      <c r="F649" s="11" t="s">
        <v>333</v>
      </c>
      <c r="G649" s="12">
        <v>0</v>
      </c>
      <c r="H649" s="12">
        <v>0</v>
      </c>
      <c r="J649" s="11" t="s">
        <v>24</v>
      </c>
      <c r="K649" s="13">
        <v>34600</v>
      </c>
      <c r="L649" s="13">
        <v>34600</v>
      </c>
      <c r="M649" s="13">
        <v>41007</v>
      </c>
      <c r="N649" s="11" t="s">
        <v>37</v>
      </c>
      <c r="P649" s="5">
        <f>COUNTIFS(Rllfrwrd!$B:$B,L649,Rllfrwrd!$C:$C,M649)</f>
        <v>1</v>
      </c>
    </row>
    <row r="650" spans="1:16">
      <c r="A650" s="8" t="s">
        <v>168</v>
      </c>
      <c r="B650" s="9" t="s">
        <v>617</v>
      </c>
      <c r="C650" s="10" t="s">
        <v>324</v>
      </c>
      <c r="D650" s="11" t="s">
        <v>474</v>
      </c>
      <c r="E650" s="11" t="s">
        <v>480</v>
      </c>
      <c r="F650" s="11" t="s">
        <v>333</v>
      </c>
      <c r="G650" s="12">
        <v>32.910534368845632</v>
      </c>
      <c r="H650" s="12">
        <v>39.785387512659511</v>
      </c>
      <c r="J650" s="11" t="s">
        <v>24</v>
      </c>
      <c r="K650" s="13">
        <v>34600</v>
      </c>
      <c r="L650" s="13">
        <v>34600</v>
      </c>
      <c r="M650" s="13">
        <v>41007</v>
      </c>
      <c r="N650" s="11" t="s">
        <v>37</v>
      </c>
      <c r="P650" s="5">
        <f>COUNTIFS(Rllfrwrd!$B:$B,L650,Rllfrwrd!$C:$C,M650)</f>
        <v>1</v>
      </c>
    </row>
    <row r="651" spans="1:16">
      <c r="A651" s="8" t="s">
        <v>168</v>
      </c>
      <c r="B651" s="9" t="s">
        <v>617</v>
      </c>
      <c r="C651" s="10" t="s">
        <v>324</v>
      </c>
      <c r="D651" s="11" t="s">
        <v>474</v>
      </c>
      <c r="E651" s="11" t="s">
        <v>481</v>
      </c>
      <c r="F651" s="11" t="s">
        <v>339</v>
      </c>
      <c r="G651" s="12">
        <v>59.317300998706131</v>
      </c>
      <c r="H651" s="12">
        <v>58.604154811362342</v>
      </c>
      <c r="J651" s="11" t="s">
        <v>24</v>
      </c>
      <c r="K651" s="13">
        <v>34600</v>
      </c>
      <c r="L651" s="13">
        <v>34600</v>
      </c>
      <c r="M651" s="13">
        <v>31102</v>
      </c>
      <c r="N651" s="11" t="s">
        <v>29</v>
      </c>
      <c r="P651" s="5">
        <f>COUNTIFS(Rllfrwrd!$B:$B,L651,Rllfrwrd!$C:$C,M651)</f>
        <v>1</v>
      </c>
    </row>
    <row r="652" spans="1:16">
      <c r="A652" s="8" t="s">
        <v>168</v>
      </c>
      <c r="B652" s="9" t="s">
        <v>617</v>
      </c>
      <c r="C652" s="10" t="s">
        <v>324</v>
      </c>
      <c r="D652" s="11" t="s">
        <v>474</v>
      </c>
      <c r="E652" s="11" t="s">
        <v>482</v>
      </c>
      <c r="F652" s="11" t="s">
        <v>339</v>
      </c>
      <c r="G652" s="12">
        <v>0</v>
      </c>
      <c r="H652" s="12">
        <v>0</v>
      </c>
      <c r="J652" s="11" t="s">
        <v>24</v>
      </c>
      <c r="K652" s="13">
        <v>34600</v>
      </c>
      <c r="L652" s="13">
        <v>34600</v>
      </c>
      <c r="M652" s="13">
        <v>31102</v>
      </c>
      <c r="N652" s="11" t="s">
        <v>29</v>
      </c>
      <c r="P652" s="5">
        <f>COUNTIFS(Rllfrwrd!$B:$B,L652,Rllfrwrd!$C:$C,M652)</f>
        <v>1</v>
      </c>
    </row>
    <row r="653" spans="1:16">
      <c r="A653" s="8" t="s">
        <v>168</v>
      </c>
      <c r="B653" s="9" t="s">
        <v>617</v>
      </c>
      <c r="C653" s="10" t="s">
        <v>324</v>
      </c>
      <c r="D653" s="11" t="s">
        <v>474</v>
      </c>
      <c r="E653" s="11" t="s">
        <v>483</v>
      </c>
      <c r="F653" s="11" t="s">
        <v>342</v>
      </c>
      <c r="G653" s="12">
        <v>60.22703537342656</v>
      </c>
      <c r="H653" s="12">
        <v>43.178456225943009</v>
      </c>
      <c r="J653" s="11" t="s">
        <v>24</v>
      </c>
      <c r="K653" s="13">
        <v>34600</v>
      </c>
      <c r="L653" s="13">
        <v>34600</v>
      </c>
      <c r="M653" s="13">
        <v>31103</v>
      </c>
      <c r="N653" s="11" t="s">
        <v>30</v>
      </c>
      <c r="P653" s="5">
        <f>COUNTIFS(Rllfrwrd!$B:$B,L653,Rllfrwrd!$C:$C,M653)</f>
        <v>1</v>
      </c>
    </row>
    <row r="654" spans="1:16">
      <c r="A654" s="8" t="s">
        <v>168</v>
      </c>
      <c r="B654" s="9" t="s">
        <v>617</v>
      </c>
      <c r="C654" s="10" t="s">
        <v>324</v>
      </c>
      <c r="D654" s="11" t="s">
        <v>474</v>
      </c>
      <c r="E654" s="11" t="s">
        <v>484</v>
      </c>
      <c r="F654" s="11" t="s">
        <v>342</v>
      </c>
      <c r="G654" s="12">
        <v>33.372512484999916</v>
      </c>
      <c r="H654" s="12">
        <v>63.87330416476874</v>
      </c>
      <c r="J654" s="11" t="s">
        <v>24</v>
      </c>
      <c r="K654" s="13">
        <v>34600</v>
      </c>
      <c r="L654" s="13">
        <v>34600</v>
      </c>
      <c r="M654" s="13">
        <v>31103</v>
      </c>
      <c r="N654" s="11" t="s">
        <v>30</v>
      </c>
      <c r="P654" s="5">
        <f>COUNTIFS(Rllfrwrd!$B:$B,L654,Rllfrwrd!$C:$C,M654)</f>
        <v>1</v>
      </c>
    </row>
    <row r="655" spans="1:16">
      <c r="A655" s="8" t="s">
        <v>168</v>
      </c>
      <c r="B655" s="9" t="s">
        <v>617</v>
      </c>
      <c r="C655" s="10" t="s">
        <v>324</v>
      </c>
      <c r="D655" s="11" t="s">
        <v>474</v>
      </c>
      <c r="E655" s="11" t="s">
        <v>485</v>
      </c>
      <c r="F655" s="11" t="s">
        <v>342</v>
      </c>
      <c r="G655" s="12">
        <v>0</v>
      </c>
      <c r="H655" s="12">
        <v>0</v>
      </c>
      <c r="J655" s="11" t="s">
        <v>24</v>
      </c>
      <c r="K655" s="13">
        <v>34600</v>
      </c>
      <c r="L655" s="13">
        <v>34600</v>
      </c>
      <c r="M655" s="13">
        <v>31103</v>
      </c>
      <c r="N655" s="11" t="s">
        <v>30</v>
      </c>
      <c r="P655" s="5">
        <f>COUNTIFS(Rllfrwrd!$B:$B,L655,Rllfrwrd!$C:$C,M655)</f>
        <v>1</v>
      </c>
    </row>
    <row r="656" spans="1:16">
      <c r="A656" s="8" t="s">
        <v>168</v>
      </c>
      <c r="B656" s="9" t="s">
        <v>617</v>
      </c>
      <c r="C656" s="10" t="s">
        <v>324</v>
      </c>
      <c r="D656" s="11" t="s">
        <v>474</v>
      </c>
      <c r="E656" s="11" t="s">
        <v>486</v>
      </c>
      <c r="F656" s="11" t="s">
        <v>345</v>
      </c>
      <c r="G656" s="12">
        <v>91.265352285923228</v>
      </c>
      <c r="H656" s="12">
        <v>203.16910963822258</v>
      </c>
      <c r="J656" s="11" t="s">
        <v>24</v>
      </c>
      <c r="K656" s="13">
        <v>34600</v>
      </c>
      <c r="L656" s="13">
        <v>34600</v>
      </c>
      <c r="M656" s="13">
        <v>31104</v>
      </c>
      <c r="N656" s="11" t="s">
        <v>31</v>
      </c>
      <c r="P656" s="5">
        <f>COUNTIFS(Rllfrwrd!$B:$B,L656,Rllfrwrd!$C:$C,M656)</f>
        <v>1</v>
      </c>
    </row>
    <row r="657" spans="1:16">
      <c r="A657" s="8" t="s">
        <v>168</v>
      </c>
      <c r="B657" s="9" t="s">
        <v>617</v>
      </c>
      <c r="C657" s="10" t="s">
        <v>324</v>
      </c>
      <c r="D657" s="11" t="s">
        <v>474</v>
      </c>
      <c r="E657" s="11" t="s">
        <v>487</v>
      </c>
      <c r="F657" s="11" t="s">
        <v>345</v>
      </c>
      <c r="G657" s="12">
        <v>0</v>
      </c>
      <c r="H657" s="12">
        <v>0</v>
      </c>
      <c r="J657" s="11" t="s">
        <v>24</v>
      </c>
      <c r="K657" s="13">
        <v>34600</v>
      </c>
      <c r="L657" s="13">
        <v>34600</v>
      </c>
      <c r="M657" s="13">
        <v>31104</v>
      </c>
      <c r="N657" s="11" t="s">
        <v>31</v>
      </c>
      <c r="P657" s="5">
        <f>COUNTIFS(Rllfrwrd!$B:$B,L657,Rllfrwrd!$C:$C,M657)</f>
        <v>1</v>
      </c>
    </row>
    <row r="658" spans="1:16">
      <c r="A658" s="8" t="s">
        <v>168</v>
      </c>
      <c r="B658" s="9" t="s">
        <v>617</v>
      </c>
      <c r="C658" s="10" t="s">
        <v>324</v>
      </c>
      <c r="D658" s="11" t="s">
        <v>474</v>
      </c>
      <c r="E658" s="11" t="s">
        <v>488</v>
      </c>
      <c r="F658" s="11" t="s">
        <v>348</v>
      </c>
      <c r="G658" s="12">
        <v>45.053524487932428</v>
      </c>
      <c r="H658" s="12">
        <v>61.032975611211754</v>
      </c>
      <c r="J658" s="11" t="s">
        <v>24</v>
      </c>
      <c r="K658" s="13">
        <v>34600</v>
      </c>
      <c r="L658" s="13">
        <v>34600</v>
      </c>
      <c r="M658" s="13">
        <v>41200</v>
      </c>
      <c r="N658" s="11" t="s">
        <v>38</v>
      </c>
      <c r="P658" s="5">
        <f>COUNTIFS(Rllfrwrd!$B:$B,L658,Rllfrwrd!$C:$C,M658)</f>
        <v>1</v>
      </c>
    </row>
    <row r="659" spans="1:16">
      <c r="A659" s="8" t="s">
        <v>168</v>
      </c>
      <c r="B659" s="9" t="s">
        <v>617</v>
      </c>
      <c r="C659" s="10" t="s">
        <v>324</v>
      </c>
      <c r="D659" s="11" t="s">
        <v>474</v>
      </c>
      <c r="E659" s="11" t="s">
        <v>489</v>
      </c>
      <c r="F659" s="11" t="s">
        <v>350</v>
      </c>
      <c r="G659" s="12">
        <v>0</v>
      </c>
      <c r="H659" s="12">
        <v>0</v>
      </c>
      <c r="J659" s="11" t="s">
        <v>24</v>
      </c>
      <c r="K659" s="13">
        <v>34600</v>
      </c>
      <c r="L659" s="13">
        <v>34600</v>
      </c>
      <c r="M659" s="13">
        <v>41211</v>
      </c>
      <c r="N659" s="11" t="s">
        <v>40</v>
      </c>
      <c r="P659" s="5">
        <f>COUNTIFS(Rllfrwrd!$B:$B,L659,Rllfrwrd!$C:$C,M659)</f>
        <v>1</v>
      </c>
    </row>
    <row r="660" spans="1:16">
      <c r="A660" s="8" t="s">
        <v>168</v>
      </c>
      <c r="B660" s="9" t="s">
        <v>617</v>
      </c>
      <c r="C660" s="10" t="s">
        <v>324</v>
      </c>
      <c r="D660" s="11" t="s">
        <v>474</v>
      </c>
      <c r="E660" s="11" t="s">
        <v>490</v>
      </c>
      <c r="F660" s="11" t="s">
        <v>352</v>
      </c>
      <c r="G660" s="12">
        <v>0.16687826861213229</v>
      </c>
      <c r="H660" s="12">
        <v>0.28311964685196578</v>
      </c>
      <c r="J660" s="11" t="s">
        <v>24</v>
      </c>
      <c r="K660" s="13">
        <v>34600</v>
      </c>
      <c r="L660" s="13">
        <v>34600</v>
      </c>
      <c r="M660" s="13">
        <v>41212</v>
      </c>
      <c r="N660" s="11" t="s">
        <v>41</v>
      </c>
      <c r="P660" s="5">
        <f>COUNTIFS(Rllfrwrd!$B:$B,L660,Rllfrwrd!$C:$C,M660)</f>
        <v>1</v>
      </c>
    </row>
    <row r="661" spans="1:16">
      <c r="A661" s="8" t="s">
        <v>168</v>
      </c>
      <c r="B661" s="9" t="s">
        <v>617</v>
      </c>
      <c r="C661" s="10" t="s">
        <v>324</v>
      </c>
      <c r="D661" s="11" t="s">
        <v>474</v>
      </c>
      <c r="E661" s="11" t="s">
        <v>491</v>
      </c>
      <c r="F661" s="11" t="s">
        <v>354</v>
      </c>
      <c r="G661" s="12">
        <v>3.3805176397228021E-2</v>
      </c>
      <c r="H661" s="12">
        <v>3.3818831579272235E-2</v>
      </c>
      <c r="J661" s="11" t="s">
        <v>24</v>
      </c>
      <c r="K661" s="13">
        <v>34600</v>
      </c>
      <c r="L661" s="13">
        <v>34600</v>
      </c>
      <c r="M661" s="13">
        <v>41207</v>
      </c>
      <c r="N661" s="11" t="s">
        <v>39</v>
      </c>
      <c r="P661" s="5">
        <f>COUNTIFS(Rllfrwrd!$B:$B,L661,Rllfrwrd!$C:$C,M661)</f>
        <v>1</v>
      </c>
    </row>
    <row r="662" spans="1:16">
      <c r="A662" s="8" t="s">
        <v>168</v>
      </c>
      <c r="B662" s="9" t="s">
        <v>617</v>
      </c>
      <c r="C662" s="10" t="s">
        <v>324</v>
      </c>
      <c r="D662" s="11" t="s">
        <v>474</v>
      </c>
      <c r="E662" s="11" t="s">
        <v>492</v>
      </c>
      <c r="F662" s="11" t="s">
        <v>356</v>
      </c>
      <c r="G662" s="12">
        <v>979.18239117747987</v>
      </c>
      <c r="H662" s="12">
        <v>870.88345075881</v>
      </c>
      <c r="J662" s="11" t="s">
        <v>24</v>
      </c>
      <c r="K662" s="13">
        <v>34600</v>
      </c>
      <c r="L662" s="13">
        <v>34600</v>
      </c>
      <c r="M662" s="13">
        <v>30600</v>
      </c>
      <c r="N662" s="11" t="s">
        <v>27</v>
      </c>
      <c r="P662" s="5">
        <f>COUNTIFS(Rllfrwrd!$B:$B,L662,Rllfrwrd!$C:$C,M662)</f>
        <v>1</v>
      </c>
    </row>
    <row r="663" spans="1:16">
      <c r="A663" s="8" t="s">
        <v>168</v>
      </c>
      <c r="B663" s="9" t="s">
        <v>617</v>
      </c>
      <c r="C663" s="10" t="s">
        <v>324</v>
      </c>
      <c r="D663" s="11" t="s">
        <v>474</v>
      </c>
      <c r="E663" s="11" t="s">
        <v>493</v>
      </c>
      <c r="F663" s="11" t="s">
        <v>356</v>
      </c>
      <c r="G663" s="12">
        <v>251.94139618772238</v>
      </c>
      <c r="H663" s="12">
        <v>268.05937143899615</v>
      </c>
      <c r="J663" s="11" t="s">
        <v>24</v>
      </c>
      <c r="K663" s="13">
        <v>34600</v>
      </c>
      <c r="L663" s="13">
        <v>34600</v>
      </c>
      <c r="M663" s="13">
        <v>30600</v>
      </c>
      <c r="N663" s="11" t="s">
        <v>27</v>
      </c>
      <c r="P663" s="5">
        <f>COUNTIFS(Rllfrwrd!$B:$B,L663,Rllfrwrd!$C:$C,M663)</f>
        <v>1</v>
      </c>
    </row>
    <row r="664" spans="1:16">
      <c r="A664" s="8" t="s">
        <v>168</v>
      </c>
      <c r="B664" s="9" t="s">
        <v>617</v>
      </c>
      <c r="C664" s="10" t="s">
        <v>324</v>
      </c>
      <c r="D664" s="11" t="s">
        <v>474</v>
      </c>
      <c r="E664" s="11" t="s">
        <v>494</v>
      </c>
      <c r="F664" s="11" t="s">
        <v>358</v>
      </c>
      <c r="G664" s="12">
        <v>73.529400769930191</v>
      </c>
      <c r="H664" s="12">
        <v>101.22928151043284</v>
      </c>
      <c r="J664" s="11" t="s">
        <v>24</v>
      </c>
      <c r="K664" s="13">
        <v>34600</v>
      </c>
      <c r="L664" s="13">
        <v>34600</v>
      </c>
      <c r="M664" s="13">
        <v>40700</v>
      </c>
      <c r="N664" s="11" t="s">
        <v>34</v>
      </c>
      <c r="P664" s="5">
        <f>COUNTIFS(Rllfrwrd!$B:$B,L664,Rllfrwrd!$C:$C,M664)</f>
        <v>1</v>
      </c>
    </row>
    <row r="665" spans="1:16">
      <c r="A665" s="8" t="s">
        <v>168</v>
      </c>
      <c r="B665" s="9" t="s">
        <v>617</v>
      </c>
      <c r="C665" s="10" t="s">
        <v>324</v>
      </c>
      <c r="D665" s="11" t="s">
        <v>474</v>
      </c>
      <c r="E665" s="11" t="s">
        <v>495</v>
      </c>
      <c r="F665" s="11" t="s">
        <v>360</v>
      </c>
      <c r="G665" s="12">
        <v>55.097932286820658</v>
      </c>
      <c r="H665" s="12">
        <v>62.964159899185169</v>
      </c>
      <c r="J665" s="11" t="s">
        <v>24</v>
      </c>
      <c r="K665" s="13">
        <v>34600</v>
      </c>
      <c r="L665" s="13">
        <v>34600</v>
      </c>
      <c r="M665" s="13">
        <v>41400</v>
      </c>
      <c r="N665" s="11" t="s">
        <v>42</v>
      </c>
      <c r="P665" s="5">
        <f>COUNTIFS(Rllfrwrd!$B:$B,L665,Rllfrwrd!$C:$C,M665)</f>
        <v>1</v>
      </c>
    </row>
    <row r="666" spans="1:16">
      <c r="A666" s="8" t="s">
        <v>168</v>
      </c>
      <c r="B666" s="9" t="s">
        <v>617</v>
      </c>
      <c r="C666" s="10" t="s">
        <v>324</v>
      </c>
      <c r="D666" s="11" t="s">
        <v>474</v>
      </c>
      <c r="E666" s="11" t="s">
        <v>496</v>
      </c>
      <c r="F666" s="11" t="s">
        <v>362</v>
      </c>
      <c r="G666" s="12">
        <v>22.062644641309252</v>
      </c>
      <c r="H666" s="12">
        <v>39.060928385585122</v>
      </c>
      <c r="J666" s="11" t="s">
        <v>24</v>
      </c>
      <c r="K666" s="13">
        <v>34600</v>
      </c>
      <c r="L666" s="13">
        <v>34600</v>
      </c>
      <c r="M666" s="13">
        <v>41500</v>
      </c>
      <c r="N666" s="11" t="s">
        <v>43</v>
      </c>
      <c r="P666" s="5">
        <f>COUNTIFS(Rllfrwrd!$B:$B,L666,Rllfrwrd!$C:$C,M666)</f>
        <v>1</v>
      </c>
    </row>
    <row r="667" spans="1:16">
      <c r="A667" s="8" t="s">
        <v>168</v>
      </c>
      <c r="B667" s="9" t="s">
        <v>617</v>
      </c>
      <c r="C667" s="10" t="s">
        <v>324</v>
      </c>
      <c r="D667" s="11" t="s">
        <v>474</v>
      </c>
      <c r="E667" s="11" t="s">
        <v>497</v>
      </c>
      <c r="F667" s="11" t="s">
        <v>364</v>
      </c>
      <c r="G667" s="12">
        <v>0</v>
      </c>
      <c r="H667" s="12">
        <v>0</v>
      </c>
      <c r="J667" s="11" t="s">
        <v>24</v>
      </c>
      <c r="K667" s="13">
        <v>34600</v>
      </c>
      <c r="L667" s="13">
        <v>34600</v>
      </c>
      <c r="M667" s="13">
        <v>40300</v>
      </c>
      <c r="N667" s="11" t="s">
        <v>32</v>
      </c>
      <c r="P667" s="5">
        <f>COUNTIFS(Rllfrwrd!$B:$B,L667,Rllfrwrd!$C:$C,M667)</f>
        <v>1</v>
      </c>
    </row>
    <row r="668" spans="1:16">
      <c r="A668" s="8" t="s">
        <v>168</v>
      </c>
      <c r="B668" s="9" t="s">
        <v>617</v>
      </c>
      <c r="C668" s="10" t="s">
        <v>324</v>
      </c>
      <c r="D668" s="11" t="s">
        <v>474</v>
      </c>
      <c r="E668" s="11" t="s">
        <v>498</v>
      </c>
      <c r="F668" s="11" t="s">
        <v>366</v>
      </c>
      <c r="G668" s="12">
        <v>0</v>
      </c>
      <c r="H668" s="12">
        <v>0</v>
      </c>
      <c r="J668" s="11" t="s">
        <v>24</v>
      </c>
      <c r="K668" s="13">
        <v>34600</v>
      </c>
      <c r="L668" s="13">
        <v>34600</v>
      </c>
      <c r="M668" s="13">
        <v>40302</v>
      </c>
      <c r="N668" s="11" t="s">
        <v>33</v>
      </c>
      <c r="P668" s="5">
        <f>COUNTIFS(Rllfrwrd!$B:$B,L668,Rllfrwrd!$C:$C,M668)</f>
        <v>1</v>
      </c>
    </row>
    <row r="669" spans="1:16">
      <c r="A669" s="8" t="s">
        <v>168</v>
      </c>
      <c r="B669" s="9" t="s">
        <v>617</v>
      </c>
      <c r="C669" s="10" t="s">
        <v>324</v>
      </c>
      <c r="D669" s="11" t="s">
        <v>474</v>
      </c>
      <c r="E669" s="11" t="s">
        <v>499</v>
      </c>
      <c r="F669" s="11" t="s">
        <v>366</v>
      </c>
      <c r="G669" s="12">
        <v>0</v>
      </c>
      <c r="H669" s="12">
        <v>0</v>
      </c>
      <c r="J669" s="11" t="s">
        <v>24</v>
      </c>
      <c r="K669" s="13">
        <v>34600</v>
      </c>
      <c r="L669" s="13">
        <v>34600</v>
      </c>
      <c r="M669" s="13">
        <v>40302</v>
      </c>
      <c r="N669" s="11" t="s">
        <v>33</v>
      </c>
      <c r="P669" s="5">
        <f>COUNTIFS(Rllfrwrd!$B:$B,L669,Rllfrwrd!$C:$C,M669)</f>
        <v>1</v>
      </c>
    </row>
    <row r="670" spans="1:16">
      <c r="A670" s="8" t="s">
        <v>168</v>
      </c>
      <c r="B670" s="9" t="s">
        <v>617</v>
      </c>
      <c r="C670" s="10" t="s">
        <v>324</v>
      </c>
      <c r="D670" s="11" t="s">
        <v>500</v>
      </c>
      <c r="E670" s="11" t="s">
        <v>501</v>
      </c>
      <c r="F670" s="11" t="s">
        <v>336</v>
      </c>
      <c r="G670" s="12">
        <v>355.87261843336819</v>
      </c>
      <c r="H670" s="12">
        <v>252.21512411758115</v>
      </c>
      <c r="J670" s="11" t="s">
        <v>24</v>
      </c>
      <c r="K670" s="13">
        <v>34600</v>
      </c>
      <c r="L670" s="13">
        <v>34600</v>
      </c>
      <c r="M670" s="13">
        <v>31101</v>
      </c>
      <c r="N670" s="11" t="s">
        <v>28</v>
      </c>
      <c r="P670" s="5">
        <f>COUNTIFS(Rllfrwrd!$B:$B,L670,Rllfrwrd!$C:$C,M670)</f>
        <v>1</v>
      </c>
    </row>
    <row r="671" spans="1:16">
      <c r="A671" s="8" t="s">
        <v>168</v>
      </c>
      <c r="B671" s="9" t="s">
        <v>617</v>
      </c>
      <c r="C671" s="10" t="s">
        <v>324</v>
      </c>
      <c r="D671" s="11" t="s">
        <v>500</v>
      </c>
      <c r="E671" s="11" t="s">
        <v>502</v>
      </c>
      <c r="F671" s="11" t="s">
        <v>336</v>
      </c>
      <c r="G671" s="12">
        <v>0</v>
      </c>
      <c r="H671" s="12">
        <v>0</v>
      </c>
      <c r="J671" s="11" t="s">
        <v>24</v>
      </c>
      <c r="K671" s="13">
        <v>34600</v>
      </c>
      <c r="L671" s="13">
        <v>34600</v>
      </c>
      <c r="M671" s="13">
        <v>31101</v>
      </c>
      <c r="N671" s="11" t="s">
        <v>28</v>
      </c>
      <c r="P671" s="5">
        <f>COUNTIFS(Rllfrwrd!$B:$B,L671,Rllfrwrd!$C:$C,M671)</f>
        <v>1</v>
      </c>
    </row>
    <row r="672" spans="1:16">
      <c r="A672" s="8" t="s">
        <v>168</v>
      </c>
      <c r="B672" s="9" t="s">
        <v>617</v>
      </c>
      <c r="C672" s="10" t="s">
        <v>324</v>
      </c>
      <c r="D672" s="11" t="s">
        <v>503</v>
      </c>
      <c r="E672" s="11" t="s">
        <v>504</v>
      </c>
      <c r="F672" s="11" t="s">
        <v>180</v>
      </c>
      <c r="G672" s="12">
        <v>1.5691200000000037E-5</v>
      </c>
      <c r="H672" s="12">
        <v>0</v>
      </c>
      <c r="J672" s="11" t="s">
        <v>79</v>
      </c>
      <c r="K672" s="13">
        <v>36100</v>
      </c>
      <c r="L672" s="13">
        <v>36100</v>
      </c>
      <c r="M672" s="13" t="s">
        <v>64</v>
      </c>
      <c r="N672" s="11" t="s">
        <v>174</v>
      </c>
      <c r="P672" s="5">
        <f>COUNTIFS(Rllfrwrd!$B:$B,L672,Rllfrwrd!$C:$C,M672)</f>
        <v>1</v>
      </c>
    </row>
    <row r="673" spans="1:16">
      <c r="A673" s="8" t="s">
        <v>168</v>
      </c>
      <c r="B673" s="9" t="s">
        <v>617</v>
      </c>
      <c r="C673" s="10" t="s">
        <v>324</v>
      </c>
      <c r="D673" s="11" t="s">
        <v>503</v>
      </c>
      <c r="E673" s="11" t="s">
        <v>505</v>
      </c>
      <c r="F673" s="11" t="s">
        <v>180</v>
      </c>
      <c r="G673" s="12">
        <v>162.59587920946251</v>
      </c>
      <c r="H673" s="12">
        <v>372.67299105900747</v>
      </c>
      <c r="J673" s="11" t="s">
        <v>79</v>
      </c>
      <c r="K673" s="13">
        <v>36100</v>
      </c>
      <c r="L673" s="13">
        <v>36100</v>
      </c>
      <c r="M673" s="13" t="s">
        <v>64</v>
      </c>
      <c r="N673" s="11" t="s">
        <v>174</v>
      </c>
      <c r="P673" s="5">
        <f>COUNTIFS(Rllfrwrd!$B:$B,L673,Rllfrwrd!$C:$C,M673)</f>
        <v>1</v>
      </c>
    </row>
    <row r="674" spans="1:16">
      <c r="A674" s="8" t="s">
        <v>168</v>
      </c>
      <c r="B674" s="9" t="s">
        <v>617</v>
      </c>
      <c r="C674" s="10" t="s">
        <v>324</v>
      </c>
      <c r="D674" s="11" t="s">
        <v>503</v>
      </c>
      <c r="E674" s="11" t="s">
        <v>506</v>
      </c>
      <c r="F674" s="11" t="s">
        <v>180</v>
      </c>
      <c r="G674" s="12">
        <v>0</v>
      </c>
      <c r="H674" s="12">
        <v>0</v>
      </c>
      <c r="J674" s="11" t="s">
        <v>79</v>
      </c>
      <c r="K674" s="13">
        <v>36100</v>
      </c>
      <c r="L674" s="13">
        <v>36100</v>
      </c>
      <c r="M674" s="13" t="s">
        <v>64</v>
      </c>
      <c r="N674" s="11" t="s">
        <v>174</v>
      </c>
      <c r="P674" s="5">
        <f>COUNTIFS(Rllfrwrd!$B:$B,L674,Rllfrwrd!$C:$C,M674)</f>
        <v>1</v>
      </c>
    </row>
    <row r="675" spans="1:16">
      <c r="A675" s="8" t="s">
        <v>168</v>
      </c>
      <c r="B675" s="9" t="s">
        <v>617</v>
      </c>
      <c r="C675" s="10" t="s">
        <v>324</v>
      </c>
      <c r="D675" s="11" t="s">
        <v>507</v>
      </c>
      <c r="E675" s="11" t="s">
        <v>508</v>
      </c>
      <c r="F675" s="11" t="s">
        <v>333</v>
      </c>
      <c r="G675" s="12">
        <v>0</v>
      </c>
      <c r="H675" s="12">
        <v>0</v>
      </c>
      <c r="J675" s="11" t="s">
        <v>24</v>
      </c>
      <c r="K675" s="13">
        <v>34100</v>
      </c>
      <c r="L675" s="14">
        <v>34310</v>
      </c>
      <c r="M675" s="13">
        <v>41007</v>
      </c>
      <c r="N675" s="11" t="s">
        <v>37</v>
      </c>
      <c r="P675" s="5">
        <f>COUNTIFS(Rllfrwrd!$B:$B,L675,Rllfrwrd!$C:$C,M675)</f>
        <v>1</v>
      </c>
    </row>
    <row r="676" spans="1:16">
      <c r="A676" s="8" t="s">
        <v>168</v>
      </c>
      <c r="B676" s="9" t="s">
        <v>617</v>
      </c>
      <c r="C676" s="10" t="s">
        <v>324</v>
      </c>
      <c r="D676" s="11" t="s">
        <v>507</v>
      </c>
      <c r="E676" s="11" t="s">
        <v>509</v>
      </c>
      <c r="F676" s="11" t="s">
        <v>352</v>
      </c>
      <c r="G676" s="12">
        <v>0</v>
      </c>
      <c r="H676" s="12">
        <v>0</v>
      </c>
      <c r="J676" s="11" t="s">
        <v>24</v>
      </c>
      <c r="K676" s="13">
        <v>34100</v>
      </c>
      <c r="L676" s="14">
        <v>34310</v>
      </c>
      <c r="M676" s="13">
        <v>41212</v>
      </c>
      <c r="N676" s="11" t="s">
        <v>41</v>
      </c>
      <c r="P676" s="5">
        <f>COUNTIFS(Rllfrwrd!$B:$B,L676,Rllfrwrd!$C:$C,M676)</f>
        <v>1</v>
      </c>
    </row>
    <row r="677" spans="1:16">
      <c r="A677" s="8" t="s">
        <v>168</v>
      </c>
      <c r="B677" s="9" t="s">
        <v>617</v>
      </c>
      <c r="C677" s="10" t="s">
        <v>510</v>
      </c>
      <c r="D677" s="11" t="s">
        <v>511</v>
      </c>
      <c r="E677" s="11" t="s">
        <v>512</v>
      </c>
      <c r="F677" s="11" t="s">
        <v>513</v>
      </c>
      <c r="G677" s="12">
        <v>213.24342329572056</v>
      </c>
      <c r="H677" s="12">
        <v>963.25749187987674</v>
      </c>
      <c r="J677" s="11" t="s">
        <v>44</v>
      </c>
      <c r="K677" s="13" t="s">
        <v>514</v>
      </c>
      <c r="L677" s="13" t="s">
        <v>514</v>
      </c>
      <c r="M677" s="13">
        <v>51600</v>
      </c>
      <c r="N677" s="11" t="s">
        <v>60</v>
      </c>
      <c r="P677" s="5">
        <f>COUNTIFS(Rllfrwrd!$B:$B,L677,Rllfrwrd!$C:$C,M677)</f>
        <v>0</v>
      </c>
    </row>
    <row r="678" spans="1:16">
      <c r="A678" s="8" t="s">
        <v>168</v>
      </c>
      <c r="B678" s="9" t="s">
        <v>617</v>
      </c>
      <c r="C678" s="10" t="s">
        <v>510</v>
      </c>
      <c r="D678" s="11" t="s">
        <v>511</v>
      </c>
      <c r="E678" s="11" t="s">
        <v>658</v>
      </c>
      <c r="F678" s="11" t="s">
        <v>173</v>
      </c>
      <c r="G678" s="12">
        <v>42836.530000000013</v>
      </c>
      <c r="H678" s="49"/>
      <c r="J678" s="11" t="s">
        <v>44</v>
      </c>
      <c r="K678" s="13" t="s">
        <v>514</v>
      </c>
      <c r="L678" s="13" t="s">
        <v>514</v>
      </c>
      <c r="M678" s="13">
        <v>59923</v>
      </c>
      <c r="N678" s="11" t="s">
        <v>62</v>
      </c>
      <c r="P678" s="5">
        <f>COUNTIFS(Rllfrwrd!$B:$B,L678,Rllfrwrd!$C:$C,M678)</f>
        <v>0</v>
      </c>
    </row>
    <row r="679" spans="1:16">
      <c r="A679" s="8" t="s">
        <v>168</v>
      </c>
      <c r="B679" s="9" t="s">
        <v>617</v>
      </c>
      <c r="C679" s="10" t="s">
        <v>510</v>
      </c>
      <c r="D679" s="11" t="s">
        <v>511</v>
      </c>
      <c r="E679" s="11" t="s">
        <v>515</v>
      </c>
      <c r="F679" s="11" t="s">
        <v>516</v>
      </c>
      <c r="G679" s="12">
        <v>1122.4042500000003</v>
      </c>
      <c r="H679" s="12">
        <v>914.76850000000013</v>
      </c>
      <c r="J679" s="11" t="s">
        <v>44</v>
      </c>
      <c r="K679" s="13" t="s">
        <v>514</v>
      </c>
      <c r="L679" s="13" t="s">
        <v>514</v>
      </c>
      <c r="M679" s="13">
        <v>50300</v>
      </c>
      <c r="N679" s="11" t="s">
        <v>47</v>
      </c>
      <c r="P679" s="5">
        <f>COUNTIFS(Rllfrwrd!$B:$B,L679,Rllfrwrd!$C:$C,M679)</f>
        <v>0</v>
      </c>
    </row>
    <row r="680" spans="1:16">
      <c r="A680" s="8" t="s">
        <v>168</v>
      </c>
      <c r="B680" s="9" t="s">
        <v>617</v>
      </c>
      <c r="C680" s="10" t="s">
        <v>510</v>
      </c>
      <c r="D680" s="11" t="s">
        <v>511</v>
      </c>
      <c r="E680" s="11" t="s">
        <v>659</v>
      </c>
      <c r="F680" s="11" t="s">
        <v>660</v>
      </c>
      <c r="G680" s="12">
        <v>101.25</v>
      </c>
      <c r="H680" s="12">
        <v>101.25</v>
      </c>
      <c r="J680" s="11" t="s">
        <v>44</v>
      </c>
      <c r="K680" s="13" t="s">
        <v>514</v>
      </c>
      <c r="L680" s="13" t="s">
        <v>514</v>
      </c>
      <c r="M680" s="13">
        <v>51000</v>
      </c>
      <c r="N680" s="11" t="s">
        <v>54</v>
      </c>
      <c r="P680" s="5">
        <f>COUNTIFS(Rllfrwrd!$B:$B,L680,Rllfrwrd!$C:$C,M680)</f>
        <v>0</v>
      </c>
    </row>
    <row r="681" spans="1:16">
      <c r="A681" s="8" t="s">
        <v>168</v>
      </c>
      <c r="B681" s="9" t="s">
        <v>617</v>
      </c>
      <c r="C681" s="10" t="s">
        <v>510</v>
      </c>
      <c r="D681" s="11" t="s">
        <v>511</v>
      </c>
      <c r="E681" s="11" t="s">
        <v>661</v>
      </c>
      <c r="F681" s="11" t="s">
        <v>180</v>
      </c>
      <c r="G681" s="12">
        <v>1689.09</v>
      </c>
      <c r="H681" s="49"/>
      <c r="J681" s="11" t="s">
        <v>44</v>
      </c>
      <c r="K681" s="13" t="s">
        <v>514</v>
      </c>
      <c r="L681" s="13" t="s">
        <v>514</v>
      </c>
      <c r="M681" s="13">
        <v>59923</v>
      </c>
      <c r="N681" s="11" t="s">
        <v>62</v>
      </c>
      <c r="P681" s="5">
        <f>COUNTIFS(Rllfrwrd!$B:$B,L681,Rllfrwrd!$C:$C,M681)</f>
        <v>0</v>
      </c>
    </row>
    <row r="682" spans="1:16">
      <c r="A682" s="8" t="s">
        <v>168</v>
      </c>
      <c r="B682" s="9" t="s">
        <v>617</v>
      </c>
      <c r="C682" s="10" t="s">
        <v>510</v>
      </c>
      <c r="D682" s="11" t="s">
        <v>511</v>
      </c>
      <c r="E682" s="11" t="s">
        <v>662</v>
      </c>
      <c r="F682" s="11" t="s">
        <v>180</v>
      </c>
      <c r="G682" s="12">
        <v>54.54</v>
      </c>
      <c r="H682" s="49"/>
      <c r="J682" s="11" t="s">
        <v>44</v>
      </c>
      <c r="K682" s="13" t="s">
        <v>514</v>
      </c>
      <c r="L682" s="13" t="s">
        <v>514</v>
      </c>
      <c r="M682" s="13">
        <v>59923</v>
      </c>
      <c r="N682" s="11" t="s">
        <v>62</v>
      </c>
      <c r="P682" s="5">
        <f>COUNTIFS(Rllfrwrd!$B:$B,L682,Rllfrwrd!$C:$C,M682)</f>
        <v>0</v>
      </c>
    </row>
    <row r="683" spans="1:16">
      <c r="A683" s="8" t="s">
        <v>168</v>
      </c>
      <c r="B683" s="9" t="s">
        <v>617</v>
      </c>
      <c r="C683" s="10" t="s">
        <v>510</v>
      </c>
      <c r="D683" s="11" t="s">
        <v>511</v>
      </c>
      <c r="E683" s="11" t="s">
        <v>517</v>
      </c>
      <c r="F683" s="11" t="s">
        <v>180</v>
      </c>
      <c r="G683" s="12">
        <v>0</v>
      </c>
      <c r="H683" s="49"/>
      <c r="J683" s="11" t="s">
        <v>44</v>
      </c>
      <c r="K683" s="13" t="s">
        <v>514</v>
      </c>
      <c r="L683" s="13" t="s">
        <v>514</v>
      </c>
      <c r="M683" s="13">
        <v>59923</v>
      </c>
      <c r="N683" s="11" t="s">
        <v>62</v>
      </c>
      <c r="P683" s="5">
        <f>COUNTIFS(Rllfrwrd!$B:$B,L683,Rllfrwrd!$C:$C,M683)</f>
        <v>0</v>
      </c>
    </row>
    <row r="684" spans="1:16">
      <c r="A684" s="8" t="s">
        <v>168</v>
      </c>
      <c r="B684" s="9" t="s">
        <v>617</v>
      </c>
      <c r="C684" s="10" t="s">
        <v>510</v>
      </c>
      <c r="D684" s="11" t="s">
        <v>511</v>
      </c>
      <c r="E684" s="11" t="s">
        <v>518</v>
      </c>
      <c r="F684" s="11" t="s">
        <v>180</v>
      </c>
      <c r="G684" s="12">
        <v>0</v>
      </c>
      <c r="H684" s="49"/>
      <c r="J684" s="11" t="s">
        <v>44</v>
      </c>
      <c r="K684" s="13" t="s">
        <v>514</v>
      </c>
      <c r="L684" s="13" t="s">
        <v>514</v>
      </c>
      <c r="M684" s="13">
        <v>59923</v>
      </c>
      <c r="N684" s="11" t="s">
        <v>62</v>
      </c>
      <c r="P684" s="5">
        <f>COUNTIFS(Rllfrwrd!$B:$B,L684,Rllfrwrd!$C:$C,M684)</f>
        <v>0</v>
      </c>
    </row>
    <row r="685" spans="1:16">
      <c r="A685" s="8" t="s">
        <v>168</v>
      </c>
      <c r="B685" s="9" t="s">
        <v>617</v>
      </c>
      <c r="C685" s="10" t="s">
        <v>510</v>
      </c>
      <c r="D685" s="11" t="s">
        <v>511</v>
      </c>
      <c r="E685" s="11" t="s">
        <v>519</v>
      </c>
      <c r="F685" s="11" t="s">
        <v>180</v>
      </c>
      <c r="G685" s="12">
        <v>0</v>
      </c>
      <c r="H685" s="49"/>
      <c r="J685" s="11" t="s">
        <v>44</v>
      </c>
      <c r="K685" s="13" t="s">
        <v>514</v>
      </c>
      <c r="L685" s="13" t="s">
        <v>514</v>
      </c>
      <c r="M685" s="13">
        <v>59923</v>
      </c>
      <c r="N685" s="11" t="s">
        <v>62</v>
      </c>
      <c r="P685" s="5">
        <f>COUNTIFS(Rllfrwrd!$B:$B,L685,Rllfrwrd!$C:$C,M685)</f>
        <v>0</v>
      </c>
    </row>
    <row r="686" spans="1:16">
      <c r="A686" s="8" t="s">
        <v>168</v>
      </c>
      <c r="B686" s="9" t="s">
        <v>617</v>
      </c>
      <c r="C686" s="10" t="s">
        <v>510</v>
      </c>
      <c r="D686" s="11" t="s">
        <v>511</v>
      </c>
      <c r="E686" s="11" t="s">
        <v>520</v>
      </c>
      <c r="F686" s="11" t="s">
        <v>180</v>
      </c>
      <c r="G686" s="12">
        <v>0</v>
      </c>
      <c r="H686" s="49"/>
      <c r="J686" s="11" t="s">
        <v>44</v>
      </c>
      <c r="K686" s="13" t="s">
        <v>514</v>
      </c>
      <c r="L686" s="13" t="s">
        <v>514</v>
      </c>
      <c r="M686" s="13">
        <v>59923</v>
      </c>
      <c r="N686" s="11" t="s">
        <v>62</v>
      </c>
      <c r="P686" s="5">
        <f>COUNTIFS(Rllfrwrd!$B:$B,L686,Rllfrwrd!$C:$C,M686)</f>
        <v>0</v>
      </c>
    </row>
    <row r="687" spans="1:16">
      <c r="A687" s="8" t="s">
        <v>168</v>
      </c>
      <c r="B687" s="9" t="s">
        <v>617</v>
      </c>
      <c r="C687" s="10" t="s">
        <v>510</v>
      </c>
      <c r="D687" s="11" t="s">
        <v>511</v>
      </c>
      <c r="E687" s="11" t="s">
        <v>521</v>
      </c>
      <c r="F687" s="11" t="s">
        <v>180</v>
      </c>
      <c r="G687" s="12">
        <v>83787.56</v>
      </c>
      <c r="H687" s="49"/>
      <c r="J687" s="11" t="s">
        <v>44</v>
      </c>
      <c r="K687" s="13" t="s">
        <v>514</v>
      </c>
      <c r="L687" s="13" t="s">
        <v>514</v>
      </c>
      <c r="M687" s="13">
        <v>59923</v>
      </c>
      <c r="N687" s="11" t="s">
        <v>62</v>
      </c>
      <c r="P687" s="5">
        <f>COUNTIFS(Rllfrwrd!$B:$B,L687,Rllfrwrd!$C:$C,M687)</f>
        <v>0</v>
      </c>
    </row>
    <row r="688" spans="1:16">
      <c r="A688" s="8" t="s">
        <v>168</v>
      </c>
      <c r="B688" s="9" t="s">
        <v>617</v>
      </c>
      <c r="C688" s="10" t="s">
        <v>510</v>
      </c>
      <c r="D688" s="11" t="s">
        <v>511</v>
      </c>
      <c r="E688" s="11" t="s">
        <v>522</v>
      </c>
      <c r="F688" s="11" t="s">
        <v>180</v>
      </c>
      <c r="G688" s="12">
        <v>107787.06</v>
      </c>
      <c r="H688" s="49"/>
      <c r="J688" s="11" t="s">
        <v>44</v>
      </c>
      <c r="K688" s="13" t="s">
        <v>514</v>
      </c>
      <c r="L688" s="13" t="s">
        <v>514</v>
      </c>
      <c r="M688" s="13">
        <v>59923</v>
      </c>
      <c r="N688" s="11" t="s">
        <v>62</v>
      </c>
      <c r="P688" s="5">
        <f>COUNTIFS(Rllfrwrd!$B:$B,L688,Rllfrwrd!$C:$C,M688)</f>
        <v>0</v>
      </c>
    </row>
    <row r="689" spans="1:16">
      <c r="A689" s="8" t="s">
        <v>168</v>
      </c>
      <c r="B689" s="9" t="s">
        <v>617</v>
      </c>
      <c r="C689" s="10" t="s">
        <v>510</v>
      </c>
      <c r="D689" s="11" t="s">
        <v>511</v>
      </c>
      <c r="E689" s="11" t="s">
        <v>523</v>
      </c>
      <c r="F689" s="11" t="s">
        <v>180</v>
      </c>
      <c r="G689" s="12">
        <v>78460.61</v>
      </c>
      <c r="H689" s="49"/>
      <c r="J689" s="11" t="s">
        <v>44</v>
      </c>
      <c r="K689" s="13" t="s">
        <v>514</v>
      </c>
      <c r="L689" s="13" t="s">
        <v>514</v>
      </c>
      <c r="M689" s="13">
        <v>59923</v>
      </c>
      <c r="N689" s="11" t="s">
        <v>62</v>
      </c>
      <c r="P689" s="5">
        <f>COUNTIFS(Rllfrwrd!$B:$B,L689,Rllfrwrd!$C:$C,M689)</f>
        <v>0</v>
      </c>
    </row>
    <row r="690" spans="1:16">
      <c r="A690" s="8" t="s">
        <v>168</v>
      </c>
      <c r="B690" s="9" t="s">
        <v>617</v>
      </c>
      <c r="C690" s="10" t="s">
        <v>510</v>
      </c>
      <c r="D690" s="11" t="s">
        <v>511</v>
      </c>
      <c r="E690" s="11" t="s">
        <v>524</v>
      </c>
      <c r="F690" s="11" t="s">
        <v>180</v>
      </c>
      <c r="G690" s="12">
        <v>114109.12</v>
      </c>
      <c r="H690" s="49"/>
      <c r="J690" s="11" t="s">
        <v>44</v>
      </c>
      <c r="K690" s="13" t="s">
        <v>514</v>
      </c>
      <c r="L690" s="13" t="s">
        <v>514</v>
      </c>
      <c r="M690" s="13">
        <v>59923</v>
      </c>
      <c r="N690" s="11" t="s">
        <v>62</v>
      </c>
      <c r="P690" s="5">
        <f>COUNTIFS(Rllfrwrd!$B:$B,L690,Rllfrwrd!$C:$C,M690)</f>
        <v>0</v>
      </c>
    </row>
    <row r="691" spans="1:16">
      <c r="A691" s="8" t="s">
        <v>168</v>
      </c>
      <c r="B691" s="9" t="s">
        <v>617</v>
      </c>
      <c r="C691" s="10" t="s">
        <v>510</v>
      </c>
      <c r="D691" s="11" t="s">
        <v>511</v>
      </c>
      <c r="E691" s="11" t="s">
        <v>663</v>
      </c>
      <c r="F691" s="11" t="s">
        <v>180</v>
      </c>
      <c r="G691" s="12">
        <v>22020</v>
      </c>
      <c r="H691" s="49"/>
      <c r="J691" s="11" t="s">
        <v>44</v>
      </c>
      <c r="K691" s="13" t="s">
        <v>514</v>
      </c>
      <c r="L691" s="13" t="s">
        <v>514</v>
      </c>
      <c r="M691" s="13">
        <v>59923</v>
      </c>
      <c r="N691" s="11" t="s">
        <v>62</v>
      </c>
      <c r="P691" s="5">
        <f>COUNTIFS(Rllfrwrd!$B:$B,L691,Rllfrwrd!$C:$C,M691)</f>
        <v>0</v>
      </c>
    </row>
    <row r="692" spans="1:16">
      <c r="A692" s="8" t="s">
        <v>168</v>
      </c>
      <c r="B692" s="9" t="s">
        <v>617</v>
      </c>
      <c r="C692" s="10" t="s">
        <v>510</v>
      </c>
      <c r="D692" s="11" t="s">
        <v>511</v>
      </c>
      <c r="E692" s="11" t="s">
        <v>664</v>
      </c>
      <c r="F692" s="11" t="s">
        <v>180</v>
      </c>
      <c r="G692" s="12">
        <v>22020</v>
      </c>
      <c r="H692" s="49"/>
      <c r="J692" s="11" t="s">
        <v>44</v>
      </c>
      <c r="K692" s="13" t="s">
        <v>514</v>
      </c>
      <c r="L692" s="13" t="s">
        <v>514</v>
      </c>
      <c r="M692" s="13">
        <v>59923</v>
      </c>
      <c r="N692" s="11" t="s">
        <v>62</v>
      </c>
      <c r="P692" s="5">
        <f>COUNTIFS(Rllfrwrd!$B:$B,L692,Rllfrwrd!$C:$C,M692)</f>
        <v>0</v>
      </c>
    </row>
    <row r="693" spans="1:16">
      <c r="A693" s="8" t="s">
        <v>168</v>
      </c>
      <c r="B693" s="9" t="s">
        <v>617</v>
      </c>
      <c r="C693" s="10" t="s">
        <v>510</v>
      </c>
      <c r="D693" s="11" t="s">
        <v>511</v>
      </c>
      <c r="E693" s="11" t="s">
        <v>665</v>
      </c>
      <c r="F693" s="11" t="s">
        <v>180</v>
      </c>
      <c r="G693" s="12">
        <v>0</v>
      </c>
      <c r="H693" s="49"/>
      <c r="J693" s="11" t="s">
        <v>44</v>
      </c>
      <c r="K693" s="13" t="s">
        <v>514</v>
      </c>
      <c r="L693" s="13" t="s">
        <v>514</v>
      </c>
      <c r="M693" s="13">
        <v>59923</v>
      </c>
      <c r="N693" s="11" t="s">
        <v>62</v>
      </c>
      <c r="P693" s="5">
        <f>COUNTIFS(Rllfrwrd!$B:$B,L693,Rllfrwrd!$C:$C,M693)</f>
        <v>0</v>
      </c>
    </row>
    <row r="694" spans="1:16">
      <c r="A694" s="8" t="s">
        <v>168</v>
      </c>
      <c r="B694" s="9" t="s">
        <v>617</v>
      </c>
      <c r="C694" s="10" t="s">
        <v>510</v>
      </c>
      <c r="D694" s="11" t="s">
        <v>511</v>
      </c>
      <c r="E694" s="11" t="s">
        <v>666</v>
      </c>
      <c r="F694" s="11" t="s">
        <v>667</v>
      </c>
      <c r="G694" s="12">
        <v>78.040000000000006</v>
      </c>
      <c r="H694" s="12">
        <v>78.040000000000006</v>
      </c>
      <c r="J694" s="11" t="s">
        <v>44</v>
      </c>
      <c r="K694" s="13" t="s">
        <v>514</v>
      </c>
      <c r="L694" s="13" t="s">
        <v>514</v>
      </c>
      <c r="M694" s="13">
        <v>50600</v>
      </c>
      <c r="N694" s="11" t="s">
        <v>50</v>
      </c>
      <c r="P694" s="5">
        <f>COUNTIFS(Rllfrwrd!$B:$B,L694,Rllfrwrd!$C:$C,M694)</f>
        <v>0</v>
      </c>
    </row>
    <row r="695" spans="1:16">
      <c r="A695" s="8" t="s">
        <v>168</v>
      </c>
      <c r="B695" s="9" t="s">
        <v>617</v>
      </c>
      <c r="C695" s="10" t="s">
        <v>510</v>
      </c>
      <c r="D695" s="11" t="s">
        <v>511</v>
      </c>
      <c r="E695" s="11" t="s">
        <v>525</v>
      </c>
      <c r="F695" s="11" t="s">
        <v>180</v>
      </c>
      <c r="G695" s="12">
        <v>0</v>
      </c>
      <c r="H695" s="49"/>
      <c r="J695" s="11" t="s">
        <v>44</v>
      </c>
      <c r="K695" s="13" t="s">
        <v>514</v>
      </c>
      <c r="L695" s="13" t="s">
        <v>514</v>
      </c>
      <c r="M695" s="13">
        <v>59923</v>
      </c>
      <c r="N695" s="11" t="s">
        <v>62</v>
      </c>
      <c r="P695" s="5">
        <f>COUNTIFS(Rllfrwrd!$B:$B,L695,Rllfrwrd!$C:$C,M695)</f>
        <v>0</v>
      </c>
    </row>
    <row r="696" spans="1:16">
      <c r="A696" s="8" t="s">
        <v>168</v>
      </c>
      <c r="B696" s="9" t="s">
        <v>617</v>
      </c>
      <c r="C696" s="10" t="s">
        <v>526</v>
      </c>
      <c r="D696" s="11" t="s">
        <v>527</v>
      </c>
      <c r="E696" s="11" t="s">
        <v>528</v>
      </c>
      <c r="F696" s="11" t="s">
        <v>529</v>
      </c>
      <c r="G696" s="12">
        <v>1050.192201467989</v>
      </c>
      <c r="H696" s="12">
        <v>1066.2224896261237</v>
      </c>
      <c r="J696" s="11" t="s">
        <v>20</v>
      </c>
      <c r="K696" s="13">
        <v>31100</v>
      </c>
      <c r="L696" s="13">
        <v>31100</v>
      </c>
      <c r="M696" s="13">
        <v>10100</v>
      </c>
      <c r="N696" s="11" t="s">
        <v>21</v>
      </c>
      <c r="P696" s="5">
        <f>COUNTIFS(Rllfrwrd!$B:$B,L696,Rllfrwrd!$C:$C,M696)</f>
        <v>1</v>
      </c>
    </row>
    <row r="697" spans="1:16">
      <c r="A697" s="8" t="s">
        <v>168</v>
      </c>
      <c r="B697" s="9" t="s">
        <v>617</v>
      </c>
      <c r="C697" s="10" t="s">
        <v>526</v>
      </c>
      <c r="D697" s="11" t="s">
        <v>527</v>
      </c>
      <c r="E697" s="11" t="s">
        <v>530</v>
      </c>
      <c r="F697" s="11" t="s">
        <v>529</v>
      </c>
      <c r="G697" s="12">
        <v>0</v>
      </c>
      <c r="H697" s="12">
        <v>0</v>
      </c>
      <c r="J697" s="11" t="s">
        <v>20</v>
      </c>
      <c r="K697" s="13">
        <v>31100</v>
      </c>
      <c r="L697" s="13">
        <v>31100</v>
      </c>
      <c r="M697" s="13">
        <v>10100</v>
      </c>
      <c r="N697" s="11" t="s">
        <v>21</v>
      </c>
      <c r="P697" s="5">
        <f>COUNTIFS(Rllfrwrd!$B:$B,L697,Rllfrwrd!$C:$C,M697)</f>
        <v>1</v>
      </c>
    </row>
    <row r="698" spans="1:16">
      <c r="A698" s="8" t="s">
        <v>168</v>
      </c>
      <c r="B698" s="9" t="s">
        <v>617</v>
      </c>
      <c r="C698" s="10" t="s">
        <v>526</v>
      </c>
      <c r="D698" s="11" t="s">
        <v>527</v>
      </c>
      <c r="E698" s="11" t="s">
        <v>531</v>
      </c>
      <c r="F698" s="11" t="s">
        <v>532</v>
      </c>
      <c r="G698" s="12">
        <v>4730.228890808834</v>
      </c>
      <c r="H698" s="12">
        <v>3708.9852405508441</v>
      </c>
      <c r="J698" s="11" t="s">
        <v>20</v>
      </c>
      <c r="K698" s="13">
        <v>31100</v>
      </c>
      <c r="L698" s="13">
        <v>31100</v>
      </c>
      <c r="M698" s="13">
        <v>10500</v>
      </c>
      <c r="N698" s="11" t="s">
        <v>22</v>
      </c>
      <c r="P698" s="5">
        <f>COUNTIFS(Rllfrwrd!$B:$B,L698,Rllfrwrd!$C:$C,M698)</f>
        <v>1</v>
      </c>
    </row>
    <row r="699" spans="1:16">
      <c r="A699" s="8" t="s">
        <v>168</v>
      </c>
      <c r="B699" s="9" t="s">
        <v>617</v>
      </c>
      <c r="C699" s="10" t="s">
        <v>526</v>
      </c>
      <c r="D699" s="11" t="s">
        <v>527</v>
      </c>
      <c r="E699" s="11" t="s">
        <v>533</v>
      </c>
      <c r="F699" s="11" t="s">
        <v>532</v>
      </c>
      <c r="G699" s="12">
        <v>0</v>
      </c>
      <c r="H699" s="12">
        <v>0</v>
      </c>
      <c r="J699" s="11" t="s">
        <v>20</v>
      </c>
      <c r="K699" s="13">
        <v>31100</v>
      </c>
      <c r="L699" s="13">
        <v>31100</v>
      </c>
      <c r="M699" s="13">
        <v>10500</v>
      </c>
      <c r="N699" s="11" t="s">
        <v>22</v>
      </c>
      <c r="P699" s="5">
        <f>COUNTIFS(Rllfrwrd!$B:$B,L699,Rllfrwrd!$C:$C,M699)</f>
        <v>1</v>
      </c>
    </row>
    <row r="700" spans="1:16">
      <c r="A700" s="8" t="s">
        <v>168</v>
      </c>
      <c r="B700" s="9" t="s">
        <v>617</v>
      </c>
      <c r="C700" s="10" t="s">
        <v>526</v>
      </c>
      <c r="D700" s="11" t="s">
        <v>534</v>
      </c>
      <c r="E700" s="11" t="s">
        <v>535</v>
      </c>
      <c r="F700" s="11" t="s">
        <v>532</v>
      </c>
      <c r="G700" s="12">
        <v>0.57999999999999996</v>
      </c>
      <c r="H700" s="12">
        <v>0</v>
      </c>
      <c r="J700" s="11" t="s">
        <v>20</v>
      </c>
      <c r="K700" s="13">
        <v>31200</v>
      </c>
      <c r="L700" s="13">
        <v>31200</v>
      </c>
      <c r="M700" s="13">
        <v>10500</v>
      </c>
      <c r="N700" s="11" t="s">
        <v>22</v>
      </c>
      <c r="P700" s="5">
        <f>COUNTIFS(Rllfrwrd!$B:$B,L700,Rllfrwrd!$C:$C,M700)</f>
        <v>1</v>
      </c>
    </row>
    <row r="701" spans="1:16">
      <c r="A701" s="8" t="s">
        <v>168</v>
      </c>
      <c r="B701" s="9" t="s">
        <v>617</v>
      </c>
      <c r="C701" s="10" t="s">
        <v>526</v>
      </c>
      <c r="D701" s="11" t="s">
        <v>534</v>
      </c>
      <c r="E701" s="11" t="s">
        <v>536</v>
      </c>
      <c r="F701" s="11" t="s">
        <v>532</v>
      </c>
      <c r="G701" s="12">
        <v>0</v>
      </c>
      <c r="H701" s="12">
        <v>0</v>
      </c>
      <c r="J701" s="11" t="s">
        <v>20</v>
      </c>
      <c r="K701" s="13">
        <v>31200</v>
      </c>
      <c r="L701" s="13">
        <v>31200</v>
      </c>
      <c r="M701" s="13">
        <v>10500</v>
      </c>
      <c r="N701" s="11" t="s">
        <v>22</v>
      </c>
      <c r="P701" s="5">
        <f>COUNTIFS(Rllfrwrd!$B:$B,L701,Rllfrwrd!$C:$C,M701)</f>
        <v>1</v>
      </c>
    </row>
    <row r="702" spans="1:16">
      <c r="A702" s="8" t="s">
        <v>168</v>
      </c>
      <c r="B702" s="9" t="s">
        <v>617</v>
      </c>
      <c r="C702" s="10" t="s">
        <v>526</v>
      </c>
      <c r="D702" s="11" t="s">
        <v>534</v>
      </c>
      <c r="E702" s="11" t="s">
        <v>537</v>
      </c>
      <c r="F702" s="11" t="s">
        <v>529</v>
      </c>
      <c r="G702" s="12">
        <v>765.60842785519344</v>
      </c>
      <c r="H702" s="12">
        <v>1942.4404387904772</v>
      </c>
      <c r="J702" s="11" t="s">
        <v>20</v>
      </c>
      <c r="K702" s="13">
        <v>31200</v>
      </c>
      <c r="L702" s="13">
        <v>31200</v>
      </c>
      <c r="M702" s="13">
        <v>10100</v>
      </c>
      <c r="N702" s="11" t="s">
        <v>21</v>
      </c>
      <c r="P702" s="5">
        <f>COUNTIFS(Rllfrwrd!$B:$B,L702,Rllfrwrd!$C:$C,M702)</f>
        <v>1</v>
      </c>
    </row>
    <row r="703" spans="1:16">
      <c r="A703" s="8" t="s">
        <v>168</v>
      </c>
      <c r="B703" s="9" t="s">
        <v>617</v>
      </c>
      <c r="C703" s="10" t="s">
        <v>526</v>
      </c>
      <c r="D703" s="11" t="s">
        <v>534</v>
      </c>
      <c r="E703" s="11" t="s">
        <v>538</v>
      </c>
      <c r="F703" s="11" t="s">
        <v>529</v>
      </c>
      <c r="G703" s="12">
        <v>0</v>
      </c>
      <c r="H703" s="12">
        <v>0</v>
      </c>
      <c r="J703" s="11" t="s">
        <v>20</v>
      </c>
      <c r="K703" s="13">
        <v>31200</v>
      </c>
      <c r="L703" s="13">
        <v>31200</v>
      </c>
      <c r="M703" s="13">
        <v>10100</v>
      </c>
      <c r="N703" s="11" t="s">
        <v>21</v>
      </c>
      <c r="P703" s="5">
        <f>COUNTIFS(Rllfrwrd!$B:$B,L703,Rllfrwrd!$C:$C,M703)</f>
        <v>1</v>
      </c>
    </row>
    <row r="704" spans="1:16">
      <c r="A704" s="8" t="s">
        <v>168</v>
      </c>
      <c r="B704" s="9" t="s">
        <v>617</v>
      </c>
      <c r="C704" s="10" t="s">
        <v>526</v>
      </c>
      <c r="D704" s="11" t="s">
        <v>534</v>
      </c>
      <c r="E704" s="11" t="s">
        <v>539</v>
      </c>
      <c r="F704" s="11" t="s">
        <v>532</v>
      </c>
      <c r="G704" s="12">
        <v>5703.6458044985793</v>
      </c>
      <c r="H704" s="12">
        <v>6683.1082691533193</v>
      </c>
      <c r="J704" s="11" t="s">
        <v>20</v>
      </c>
      <c r="K704" s="13">
        <v>31200</v>
      </c>
      <c r="L704" s="13">
        <v>31200</v>
      </c>
      <c r="M704" s="13">
        <v>10500</v>
      </c>
      <c r="N704" s="11" t="s">
        <v>22</v>
      </c>
      <c r="P704" s="5">
        <f>COUNTIFS(Rllfrwrd!$B:$B,L704,Rllfrwrd!$C:$C,M704)</f>
        <v>1</v>
      </c>
    </row>
    <row r="705" spans="1:16">
      <c r="A705" s="8" t="s">
        <v>168</v>
      </c>
      <c r="B705" s="9" t="s">
        <v>617</v>
      </c>
      <c r="C705" s="10" t="s">
        <v>526</v>
      </c>
      <c r="D705" s="11" t="s">
        <v>534</v>
      </c>
      <c r="E705" s="11" t="s">
        <v>540</v>
      </c>
      <c r="F705" s="11" t="s">
        <v>532</v>
      </c>
      <c r="G705" s="12">
        <v>0</v>
      </c>
      <c r="H705" s="12">
        <v>0</v>
      </c>
      <c r="J705" s="11" t="s">
        <v>20</v>
      </c>
      <c r="K705" s="13">
        <v>31200</v>
      </c>
      <c r="L705" s="13">
        <v>31200</v>
      </c>
      <c r="M705" s="13">
        <v>10500</v>
      </c>
      <c r="N705" s="11" t="s">
        <v>22</v>
      </c>
      <c r="P705" s="5">
        <f>COUNTIFS(Rllfrwrd!$B:$B,L705,Rllfrwrd!$C:$C,M705)</f>
        <v>1</v>
      </c>
    </row>
    <row r="706" spans="1:16">
      <c r="A706" s="8" t="s">
        <v>168</v>
      </c>
      <c r="B706" s="9" t="s">
        <v>617</v>
      </c>
      <c r="C706" s="10" t="s">
        <v>526</v>
      </c>
      <c r="D706" s="11" t="s">
        <v>541</v>
      </c>
      <c r="E706" s="11" t="s">
        <v>542</v>
      </c>
      <c r="F706" s="11" t="s">
        <v>529</v>
      </c>
      <c r="G706" s="12">
        <v>541.94004676307691</v>
      </c>
      <c r="H706" s="12">
        <v>1374.966920337647</v>
      </c>
      <c r="J706" s="11" t="s">
        <v>20</v>
      </c>
      <c r="K706" s="13">
        <v>31400</v>
      </c>
      <c r="L706" s="13">
        <v>31400</v>
      </c>
      <c r="M706" s="13">
        <v>10100</v>
      </c>
      <c r="N706" s="11" t="s">
        <v>21</v>
      </c>
      <c r="P706" s="5">
        <f>COUNTIFS(Rllfrwrd!$B:$B,L706,Rllfrwrd!$C:$C,M706)</f>
        <v>1</v>
      </c>
    </row>
    <row r="707" spans="1:16">
      <c r="A707" s="8" t="s">
        <v>168</v>
      </c>
      <c r="B707" s="9" t="s">
        <v>617</v>
      </c>
      <c r="C707" s="10" t="s">
        <v>526</v>
      </c>
      <c r="D707" s="11" t="s">
        <v>541</v>
      </c>
      <c r="E707" s="11" t="s">
        <v>543</v>
      </c>
      <c r="F707" s="11" t="s">
        <v>529</v>
      </c>
      <c r="G707" s="12">
        <v>0</v>
      </c>
      <c r="H707" s="12">
        <v>0</v>
      </c>
      <c r="J707" s="11" t="s">
        <v>20</v>
      </c>
      <c r="K707" s="13">
        <v>31400</v>
      </c>
      <c r="L707" s="13">
        <v>31400</v>
      </c>
      <c r="M707" s="13">
        <v>10100</v>
      </c>
      <c r="N707" s="11" t="s">
        <v>21</v>
      </c>
      <c r="P707" s="5">
        <f>COUNTIFS(Rllfrwrd!$B:$B,L707,Rllfrwrd!$C:$C,M707)</f>
        <v>1</v>
      </c>
    </row>
    <row r="708" spans="1:16">
      <c r="A708" s="8" t="s">
        <v>168</v>
      </c>
      <c r="B708" s="9" t="s">
        <v>617</v>
      </c>
      <c r="C708" s="10" t="s">
        <v>526</v>
      </c>
      <c r="D708" s="11" t="s">
        <v>541</v>
      </c>
      <c r="E708" s="11" t="s">
        <v>544</v>
      </c>
      <c r="F708" s="11" t="s">
        <v>532</v>
      </c>
      <c r="G708" s="12">
        <v>891.83676388786307</v>
      </c>
      <c r="H708" s="12">
        <v>1191.1026708096633</v>
      </c>
      <c r="J708" s="11" t="s">
        <v>20</v>
      </c>
      <c r="K708" s="13">
        <v>31400</v>
      </c>
      <c r="L708" s="13">
        <v>31400</v>
      </c>
      <c r="M708" s="13">
        <v>10500</v>
      </c>
      <c r="N708" s="11" t="s">
        <v>22</v>
      </c>
      <c r="P708" s="5">
        <f>COUNTIFS(Rllfrwrd!$B:$B,L708,Rllfrwrd!$C:$C,M708)</f>
        <v>1</v>
      </c>
    </row>
    <row r="709" spans="1:16">
      <c r="A709" s="8" t="s">
        <v>168</v>
      </c>
      <c r="B709" s="9" t="s">
        <v>617</v>
      </c>
      <c r="C709" s="10" t="s">
        <v>526</v>
      </c>
      <c r="D709" s="11" t="s">
        <v>541</v>
      </c>
      <c r="E709" s="11" t="s">
        <v>668</v>
      </c>
      <c r="F709" s="11" t="s">
        <v>669</v>
      </c>
      <c r="G709" s="12">
        <v>2812.6600000000003</v>
      </c>
      <c r="H709" s="12">
        <v>2812.6600000000003</v>
      </c>
      <c r="J709" s="11" t="s">
        <v>20</v>
      </c>
      <c r="K709" s="13">
        <v>31400</v>
      </c>
      <c r="L709" s="13">
        <v>31400</v>
      </c>
      <c r="M709" s="14">
        <v>10500</v>
      </c>
      <c r="N709" s="11" t="s">
        <v>22</v>
      </c>
      <c r="P709" s="5">
        <f>COUNTIFS(Rllfrwrd!$B:$B,L709,Rllfrwrd!$C:$C,M709)</f>
        <v>1</v>
      </c>
    </row>
    <row r="710" spans="1:16">
      <c r="A710" s="8" t="s">
        <v>168</v>
      </c>
      <c r="B710" s="9" t="s">
        <v>617</v>
      </c>
      <c r="C710" s="10" t="s">
        <v>526</v>
      </c>
      <c r="D710" s="11" t="s">
        <v>541</v>
      </c>
      <c r="E710" s="11" t="s">
        <v>545</v>
      </c>
      <c r="F710" s="11" t="s">
        <v>532</v>
      </c>
      <c r="G710" s="12">
        <v>0</v>
      </c>
      <c r="H710" s="12">
        <v>0</v>
      </c>
      <c r="J710" s="11" t="s">
        <v>20</v>
      </c>
      <c r="K710" s="13">
        <v>31400</v>
      </c>
      <c r="L710" s="13">
        <v>31400</v>
      </c>
      <c r="M710" s="13">
        <v>10500</v>
      </c>
      <c r="N710" s="11" t="s">
        <v>22</v>
      </c>
      <c r="P710" s="5">
        <f>COUNTIFS(Rllfrwrd!$B:$B,L710,Rllfrwrd!$C:$C,M710)</f>
        <v>1</v>
      </c>
    </row>
    <row r="711" spans="1:16">
      <c r="A711" s="8" t="s">
        <v>168</v>
      </c>
      <c r="B711" s="9" t="s">
        <v>617</v>
      </c>
      <c r="C711" s="10" t="s">
        <v>526</v>
      </c>
      <c r="D711" s="11" t="s">
        <v>546</v>
      </c>
      <c r="E711" s="11" t="s">
        <v>547</v>
      </c>
      <c r="F711" s="11" t="s">
        <v>529</v>
      </c>
      <c r="G711" s="12">
        <v>132.0737964697941</v>
      </c>
      <c r="H711" s="12">
        <v>335.08706779287678</v>
      </c>
      <c r="J711" s="11" t="s">
        <v>20</v>
      </c>
      <c r="K711" s="13">
        <v>31500</v>
      </c>
      <c r="L711" s="13">
        <v>31500</v>
      </c>
      <c r="M711" s="13">
        <v>10100</v>
      </c>
      <c r="N711" s="11" t="s">
        <v>21</v>
      </c>
      <c r="P711" s="5">
        <f>COUNTIFS(Rllfrwrd!$B:$B,L711,Rllfrwrd!$C:$C,M711)</f>
        <v>1</v>
      </c>
    </row>
    <row r="712" spans="1:16">
      <c r="A712" s="8" t="s">
        <v>168</v>
      </c>
      <c r="B712" s="9" t="s">
        <v>617</v>
      </c>
      <c r="C712" s="10" t="s">
        <v>526</v>
      </c>
      <c r="D712" s="11" t="s">
        <v>546</v>
      </c>
      <c r="E712" s="11" t="s">
        <v>548</v>
      </c>
      <c r="F712" s="11" t="s">
        <v>529</v>
      </c>
      <c r="G712" s="12">
        <v>0</v>
      </c>
      <c r="H712" s="12">
        <v>0</v>
      </c>
      <c r="J712" s="11" t="s">
        <v>20</v>
      </c>
      <c r="K712" s="13">
        <v>31500</v>
      </c>
      <c r="L712" s="13">
        <v>31500</v>
      </c>
      <c r="M712" s="13">
        <v>10100</v>
      </c>
      <c r="N712" s="11" t="s">
        <v>21</v>
      </c>
      <c r="P712" s="5">
        <f>COUNTIFS(Rllfrwrd!$B:$B,L712,Rllfrwrd!$C:$C,M712)</f>
        <v>1</v>
      </c>
    </row>
    <row r="713" spans="1:16">
      <c r="A713" s="8" t="s">
        <v>168</v>
      </c>
      <c r="B713" s="9" t="s">
        <v>617</v>
      </c>
      <c r="C713" s="10" t="s">
        <v>526</v>
      </c>
      <c r="D713" s="11" t="s">
        <v>546</v>
      </c>
      <c r="E713" s="11" t="s">
        <v>549</v>
      </c>
      <c r="F713" s="11" t="s">
        <v>532</v>
      </c>
      <c r="G713" s="12">
        <v>480.44407757167733</v>
      </c>
      <c r="H713" s="12">
        <v>641.66251845866282</v>
      </c>
      <c r="J713" s="11" t="s">
        <v>20</v>
      </c>
      <c r="K713" s="13">
        <v>31500</v>
      </c>
      <c r="L713" s="13">
        <v>31500</v>
      </c>
      <c r="M713" s="13">
        <v>10500</v>
      </c>
      <c r="N713" s="11" t="s">
        <v>22</v>
      </c>
      <c r="P713" s="5">
        <f>COUNTIFS(Rllfrwrd!$B:$B,L713,Rllfrwrd!$C:$C,M713)</f>
        <v>1</v>
      </c>
    </row>
    <row r="714" spans="1:16">
      <c r="A714" s="8" t="s">
        <v>168</v>
      </c>
      <c r="B714" s="9" t="s">
        <v>617</v>
      </c>
      <c r="C714" s="10" t="s">
        <v>526</v>
      </c>
      <c r="D714" s="11" t="s">
        <v>546</v>
      </c>
      <c r="E714" s="11" t="s">
        <v>550</v>
      </c>
      <c r="F714" s="11" t="s">
        <v>532</v>
      </c>
      <c r="G714" s="12">
        <v>0</v>
      </c>
      <c r="H714" s="12">
        <v>0</v>
      </c>
      <c r="J714" s="11" t="s">
        <v>20</v>
      </c>
      <c r="K714" s="13">
        <v>31500</v>
      </c>
      <c r="L714" s="13">
        <v>31500</v>
      </c>
      <c r="M714" s="13">
        <v>10500</v>
      </c>
      <c r="N714" s="11" t="s">
        <v>22</v>
      </c>
      <c r="P714" s="5">
        <f>COUNTIFS(Rllfrwrd!$B:$B,L714,Rllfrwrd!$C:$C,M714)</f>
        <v>1</v>
      </c>
    </row>
    <row r="715" spans="1:16">
      <c r="A715" s="8" t="s">
        <v>168</v>
      </c>
      <c r="B715" s="9" t="s">
        <v>617</v>
      </c>
      <c r="C715" s="10" t="s">
        <v>526</v>
      </c>
      <c r="D715" s="11" t="s">
        <v>551</v>
      </c>
      <c r="E715" s="11" t="s">
        <v>552</v>
      </c>
      <c r="F715" s="11" t="s">
        <v>529</v>
      </c>
      <c r="G715" s="12">
        <v>33.778755728083027</v>
      </c>
      <c r="H715" s="12">
        <v>85.700756040611367</v>
      </c>
      <c r="J715" s="11" t="s">
        <v>20</v>
      </c>
      <c r="K715" s="13">
        <v>31610.000000000004</v>
      </c>
      <c r="L715" s="13">
        <v>31600</v>
      </c>
      <c r="M715" s="13">
        <v>10100</v>
      </c>
      <c r="N715" s="11" t="s">
        <v>21</v>
      </c>
      <c r="P715" s="5">
        <f>COUNTIFS(Rllfrwrd!$B:$B,L715,Rllfrwrd!$C:$C,M715)</f>
        <v>1</v>
      </c>
    </row>
    <row r="716" spans="1:16">
      <c r="A716" s="8" t="s">
        <v>168</v>
      </c>
      <c r="B716" s="9" t="s">
        <v>617</v>
      </c>
      <c r="C716" s="10" t="s">
        <v>526</v>
      </c>
      <c r="D716" s="11" t="s">
        <v>551</v>
      </c>
      <c r="E716" s="11" t="s">
        <v>553</v>
      </c>
      <c r="F716" s="11" t="s">
        <v>529</v>
      </c>
      <c r="G716" s="12">
        <v>0</v>
      </c>
      <c r="H716" s="12">
        <v>0</v>
      </c>
      <c r="J716" s="11" t="s">
        <v>20</v>
      </c>
      <c r="K716" s="13">
        <v>31610.000000000004</v>
      </c>
      <c r="L716" s="13">
        <v>31600</v>
      </c>
      <c r="M716" s="13">
        <v>10100</v>
      </c>
      <c r="N716" s="11" t="s">
        <v>21</v>
      </c>
      <c r="P716" s="5">
        <f>COUNTIFS(Rllfrwrd!$B:$B,L716,Rllfrwrd!$C:$C,M716)</f>
        <v>1</v>
      </c>
    </row>
    <row r="717" spans="1:16">
      <c r="A717" s="8" t="s">
        <v>168</v>
      </c>
      <c r="B717" s="9" t="s">
        <v>617</v>
      </c>
      <c r="C717" s="10" t="s">
        <v>526</v>
      </c>
      <c r="D717" s="11" t="s">
        <v>551</v>
      </c>
      <c r="E717" s="11" t="s">
        <v>554</v>
      </c>
      <c r="F717" s="11" t="s">
        <v>532</v>
      </c>
      <c r="G717" s="12">
        <v>104.18155323305318</v>
      </c>
      <c r="H717" s="12">
        <v>139.14085102752239</v>
      </c>
      <c r="J717" s="11" t="s">
        <v>20</v>
      </c>
      <c r="K717" s="13">
        <v>31610.000000000004</v>
      </c>
      <c r="L717" s="13">
        <v>31600</v>
      </c>
      <c r="M717" s="13">
        <v>10500</v>
      </c>
      <c r="N717" s="11" t="s">
        <v>22</v>
      </c>
      <c r="P717" s="5">
        <f>COUNTIFS(Rllfrwrd!$B:$B,L717,Rllfrwrd!$C:$C,M717)</f>
        <v>1</v>
      </c>
    </row>
    <row r="718" spans="1:16">
      <c r="A718" s="8" t="s">
        <v>168</v>
      </c>
      <c r="B718" s="9" t="s">
        <v>617</v>
      </c>
      <c r="C718" s="10" t="s">
        <v>526</v>
      </c>
      <c r="D718" s="11" t="s">
        <v>551</v>
      </c>
      <c r="E718" s="11" t="s">
        <v>555</v>
      </c>
      <c r="F718" s="11" t="s">
        <v>532</v>
      </c>
      <c r="G718" s="12">
        <v>0</v>
      </c>
      <c r="H718" s="12">
        <v>0</v>
      </c>
      <c r="J718" s="11" t="s">
        <v>20</v>
      </c>
      <c r="K718" s="13">
        <v>31610.000000000004</v>
      </c>
      <c r="L718" s="13">
        <v>31600</v>
      </c>
      <c r="M718" s="13">
        <v>10500</v>
      </c>
      <c r="N718" s="11" t="s">
        <v>22</v>
      </c>
      <c r="P718" s="5">
        <f>COUNTIFS(Rllfrwrd!$B:$B,L718,Rllfrwrd!$C:$C,M718)</f>
        <v>1</v>
      </c>
    </row>
    <row r="719" spans="1:16">
      <c r="A719" s="8" t="s">
        <v>168</v>
      </c>
      <c r="B719" s="9" t="s">
        <v>617</v>
      </c>
      <c r="C719" s="10" t="s">
        <v>556</v>
      </c>
      <c r="D719" s="11" t="s">
        <v>557</v>
      </c>
      <c r="E719" s="11" t="s">
        <v>558</v>
      </c>
      <c r="F719" s="11" t="s">
        <v>180</v>
      </c>
      <c r="G719" s="12">
        <v>0</v>
      </c>
      <c r="H719" s="12">
        <v>0</v>
      </c>
      <c r="J719" s="11" t="s">
        <v>66</v>
      </c>
      <c r="K719" s="13">
        <v>35010</v>
      </c>
      <c r="L719" s="13">
        <v>35001</v>
      </c>
      <c r="M719" s="13" t="s">
        <v>64</v>
      </c>
      <c r="N719" s="11" t="s">
        <v>174</v>
      </c>
      <c r="P719" s="5">
        <f>COUNTIFS(Rllfrwrd!$B:$B,L719,Rllfrwrd!$C:$C,M719)</f>
        <v>1</v>
      </c>
    </row>
    <row r="720" spans="1:16">
      <c r="A720" s="8" t="s">
        <v>168</v>
      </c>
      <c r="B720" s="9" t="s">
        <v>617</v>
      </c>
      <c r="C720" s="10" t="s">
        <v>556</v>
      </c>
      <c r="D720" s="11" t="s">
        <v>557</v>
      </c>
      <c r="E720" s="11" t="s">
        <v>559</v>
      </c>
      <c r="F720" s="11" t="s">
        <v>180</v>
      </c>
      <c r="G720" s="12">
        <v>2.2405062999999998</v>
      </c>
      <c r="H720" s="12">
        <v>0</v>
      </c>
      <c r="J720" s="11" t="s">
        <v>66</v>
      </c>
      <c r="K720" s="13">
        <v>35010</v>
      </c>
      <c r="L720" s="13">
        <v>35001</v>
      </c>
      <c r="M720" s="13" t="s">
        <v>64</v>
      </c>
      <c r="N720" s="11" t="s">
        <v>174</v>
      </c>
      <c r="P720" s="5">
        <f>COUNTIFS(Rllfrwrd!$B:$B,L720,Rllfrwrd!$C:$C,M720)</f>
        <v>1</v>
      </c>
    </row>
    <row r="721" spans="1:16">
      <c r="A721" s="8" t="s">
        <v>168</v>
      </c>
      <c r="B721" s="9" t="s">
        <v>617</v>
      </c>
      <c r="C721" s="10" t="s">
        <v>556</v>
      </c>
      <c r="D721" s="11" t="s">
        <v>557</v>
      </c>
      <c r="E721" s="11" t="s">
        <v>560</v>
      </c>
      <c r="F721" s="11" t="s">
        <v>180</v>
      </c>
      <c r="G721" s="12">
        <v>22.5268333</v>
      </c>
      <c r="H721" s="12">
        <v>40.975083300000001</v>
      </c>
      <c r="J721" s="11" t="s">
        <v>66</v>
      </c>
      <c r="K721" s="13">
        <v>35010</v>
      </c>
      <c r="L721" s="13">
        <v>35001</v>
      </c>
      <c r="M721" s="13" t="s">
        <v>64</v>
      </c>
      <c r="N721" s="11" t="s">
        <v>174</v>
      </c>
      <c r="P721" s="5">
        <f>COUNTIFS(Rllfrwrd!$B:$B,L721,Rllfrwrd!$C:$C,M721)</f>
        <v>1</v>
      </c>
    </row>
    <row r="722" spans="1:16">
      <c r="A722" s="8" t="s">
        <v>168</v>
      </c>
      <c r="B722" s="9" t="s">
        <v>617</v>
      </c>
      <c r="C722" s="10" t="s">
        <v>556</v>
      </c>
      <c r="D722" s="11" t="s">
        <v>557</v>
      </c>
      <c r="E722" s="11" t="s">
        <v>561</v>
      </c>
      <c r="F722" s="11" t="s">
        <v>180</v>
      </c>
      <c r="G722" s="12">
        <v>74.384619999999984</v>
      </c>
      <c r="H722" s="12">
        <v>75.952259999999995</v>
      </c>
      <c r="J722" s="11" t="s">
        <v>66</v>
      </c>
      <c r="K722" s="13">
        <v>35010</v>
      </c>
      <c r="L722" s="13">
        <v>35001</v>
      </c>
      <c r="M722" s="13" t="s">
        <v>64</v>
      </c>
      <c r="N722" s="11" t="s">
        <v>174</v>
      </c>
      <c r="P722" s="5">
        <f>COUNTIFS(Rllfrwrd!$B:$B,L722,Rllfrwrd!$C:$C,M722)</f>
        <v>1</v>
      </c>
    </row>
    <row r="723" spans="1:16">
      <c r="A723" s="8" t="s">
        <v>168</v>
      </c>
      <c r="B723" s="9" t="s">
        <v>617</v>
      </c>
      <c r="C723" s="10" t="s">
        <v>556</v>
      </c>
      <c r="D723" s="11" t="s">
        <v>557</v>
      </c>
      <c r="E723" s="11" t="s">
        <v>562</v>
      </c>
      <c r="F723" s="11" t="s">
        <v>180</v>
      </c>
      <c r="G723" s="12">
        <v>59.991454099999999</v>
      </c>
      <c r="H723" s="12">
        <v>118.59411</v>
      </c>
      <c r="J723" s="11" t="s">
        <v>66</v>
      </c>
      <c r="K723" s="13">
        <v>35010</v>
      </c>
      <c r="L723" s="13">
        <v>35001</v>
      </c>
      <c r="M723" s="13" t="s">
        <v>64</v>
      </c>
      <c r="N723" s="11" t="s">
        <v>174</v>
      </c>
      <c r="P723" s="5">
        <f>COUNTIFS(Rllfrwrd!$B:$B,L723,Rllfrwrd!$C:$C,M723)</f>
        <v>1</v>
      </c>
    </row>
    <row r="724" spans="1:16">
      <c r="A724" s="8" t="s">
        <v>168</v>
      </c>
      <c r="B724" s="9" t="s">
        <v>617</v>
      </c>
      <c r="C724" s="10" t="s">
        <v>556</v>
      </c>
      <c r="D724" s="11" t="s">
        <v>670</v>
      </c>
      <c r="E724" s="11" t="s">
        <v>671</v>
      </c>
      <c r="F724" s="11" t="s">
        <v>180</v>
      </c>
      <c r="G724" s="12">
        <v>0.53</v>
      </c>
      <c r="H724" s="12">
        <v>0.53</v>
      </c>
      <c r="J724" s="11" t="s">
        <v>66</v>
      </c>
      <c r="K724" s="13">
        <v>35200</v>
      </c>
      <c r="L724" s="13">
        <v>35200</v>
      </c>
      <c r="M724" s="13" t="s">
        <v>64</v>
      </c>
      <c r="N724" s="11" t="s">
        <v>174</v>
      </c>
      <c r="P724" s="5">
        <f>COUNTIFS(Rllfrwrd!$B:$B,L724,Rllfrwrd!$C:$C,M724)</f>
        <v>1</v>
      </c>
    </row>
    <row r="725" spans="1:16">
      <c r="A725" s="8" t="s">
        <v>168</v>
      </c>
      <c r="B725" s="9" t="s">
        <v>617</v>
      </c>
      <c r="C725" s="10" t="s">
        <v>556</v>
      </c>
      <c r="D725" s="11" t="s">
        <v>563</v>
      </c>
      <c r="E725" s="11" t="s">
        <v>672</v>
      </c>
      <c r="F725" s="11" t="s">
        <v>180</v>
      </c>
      <c r="G725" s="12">
        <v>1070.8500000000001</v>
      </c>
      <c r="H725" s="12">
        <v>1070.8500000000001</v>
      </c>
      <c r="J725" s="11" t="s">
        <v>66</v>
      </c>
      <c r="K725" s="13">
        <v>35310</v>
      </c>
      <c r="L725" s="13">
        <v>35300</v>
      </c>
      <c r="M725" s="13" t="s">
        <v>64</v>
      </c>
      <c r="N725" s="11" t="s">
        <v>174</v>
      </c>
      <c r="P725" s="5">
        <f>COUNTIFS(Rllfrwrd!$B:$B,L725,Rllfrwrd!$C:$C,M725)</f>
        <v>1</v>
      </c>
    </row>
    <row r="726" spans="1:16">
      <c r="A726" s="8" t="s">
        <v>168</v>
      </c>
      <c r="B726" s="9" t="s">
        <v>617</v>
      </c>
      <c r="C726" s="10" t="s">
        <v>556</v>
      </c>
      <c r="D726" s="11" t="s">
        <v>563</v>
      </c>
      <c r="E726" s="11" t="s">
        <v>564</v>
      </c>
      <c r="F726" s="11" t="s">
        <v>180</v>
      </c>
      <c r="G726" s="12">
        <v>0</v>
      </c>
      <c r="H726" s="12">
        <v>0</v>
      </c>
      <c r="J726" s="11" t="s">
        <v>66</v>
      </c>
      <c r="K726" s="13">
        <v>35310</v>
      </c>
      <c r="L726" s="13">
        <v>35300</v>
      </c>
      <c r="M726" s="13" t="s">
        <v>64</v>
      </c>
      <c r="N726" s="11" t="s">
        <v>174</v>
      </c>
      <c r="P726" s="5">
        <f>COUNTIFS(Rllfrwrd!$B:$B,L726,Rllfrwrd!$C:$C,M726)</f>
        <v>1</v>
      </c>
    </row>
    <row r="727" spans="1:16">
      <c r="A727" s="8" t="s">
        <v>168</v>
      </c>
      <c r="B727" s="9" t="s">
        <v>617</v>
      </c>
      <c r="C727" s="10" t="s">
        <v>556</v>
      </c>
      <c r="D727" s="11" t="s">
        <v>563</v>
      </c>
      <c r="E727" s="11" t="s">
        <v>673</v>
      </c>
      <c r="F727" s="11" t="s">
        <v>180</v>
      </c>
      <c r="G727" s="12">
        <v>182.32</v>
      </c>
      <c r="H727" s="12">
        <v>182.32</v>
      </c>
      <c r="J727" s="11" t="s">
        <v>66</v>
      </c>
      <c r="K727" s="13">
        <v>35310</v>
      </c>
      <c r="L727" s="13">
        <v>35300</v>
      </c>
      <c r="M727" s="13" t="s">
        <v>64</v>
      </c>
      <c r="N727" s="11" t="s">
        <v>174</v>
      </c>
      <c r="P727" s="5">
        <f>COUNTIFS(Rllfrwrd!$B:$B,L727,Rllfrwrd!$C:$C,M727)</f>
        <v>1</v>
      </c>
    </row>
    <row r="728" spans="1:16">
      <c r="A728" s="8" t="s">
        <v>168</v>
      </c>
      <c r="B728" s="9" t="s">
        <v>617</v>
      </c>
      <c r="C728" s="10" t="s">
        <v>556</v>
      </c>
      <c r="D728" s="11" t="s">
        <v>563</v>
      </c>
      <c r="E728" s="11" t="s">
        <v>674</v>
      </c>
      <c r="F728" s="11" t="s">
        <v>180</v>
      </c>
      <c r="G728" s="12">
        <v>0</v>
      </c>
      <c r="H728" s="12">
        <v>981.07545920000007</v>
      </c>
      <c r="J728" s="11" t="s">
        <v>66</v>
      </c>
      <c r="K728" s="13">
        <v>35310</v>
      </c>
      <c r="L728" s="13">
        <v>35300</v>
      </c>
      <c r="M728" s="13" t="s">
        <v>64</v>
      </c>
      <c r="N728" s="11" t="s">
        <v>174</v>
      </c>
      <c r="P728" s="5">
        <f>COUNTIFS(Rllfrwrd!$B:$B,L728,Rllfrwrd!$C:$C,M728)</f>
        <v>1</v>
      </c>
    </row>
    <row r="729" spans="1:16">
      <c r="A729" s="8" t="s">
        <v>168</v>
      </c>
      <c r="B729" s="9" t="s">
        <v>617</v>
      </c>
      <c r="C729" s="10" t="s">
        <v>556</v>
      </c>
      <c r="D729" s="11" t="s">
        <v>563</v>
      </c>
      <c r="E729" s="11" t="s">
        <v>675</v>
      </c>
      <c r="F729" s="11" t="s">
        <v>180</v>
      </c>
      <c r="G729" s="12">
        <v>19.89</v>
      </c>
      <c r="H729" s="12">
        <v>19.89</v>
      </c>
      <c r="J729" s="11" t="s">
        <v>66</v>
      </c>
      <c r="K729" s="13">
        <v>35310</v>
      </c>
      <c r="L729" s="13">
        <v>35300</v>
      </c>
      <c r="M729" s="13" t="s">
        <v>64</v>
      </c>
      <c r="N729" s="11" t="s">
        <v>174</v>
      </c>
      <c r="P729" s="5">
        <f>COUNTIFS(Rllfrwrd!$B:$B,L729,Rllfrwrd!$C:$C,M729)</f>
        <v>1</v>
      </c>
    </row>
    <row r="730" spans="1:16">
      <c r="A730" s="8" t="s">
        <v>168</v>
      </c>
      <c r="B730" s="9" t="s">
        <v>617</v>
      </c>
      <c r="C730" s="10" t="s">
        <v>556</v>
      </c>
      <c r="D730" s="11" t="s">
        <v>563</v>
      </c>
      <c r="E730" s="11" t="s">
        <v>676</v>
      </c>
      <c r="F730" s="11" t="s">
        <v>180</v>
      </c>
      <c r="G730" s="12">
        <v>1330.49</v>
      </c>
      <c r="H730" s="12">
        <v>1330.49</v>
      </c>
      <c r="J730" s="11" t="s">
        <v>66</v>
      </c>
      <c r="K730" s="13">
        <v>35310</v>
      </c>
      <c r="L730" s="13">
        <v>35300</v>
      </c>
      <c r="M730" s="13" t="s">
        <v>64</v>
      </c>
      <c r="N730" s="11" t="s">
        <v>174</v>
      </c>
      <c r="P730" s="5">
        <f>COUNTIFS(Rllfrwrd!$B:$B,L730,Rllfrwrd!$C:$C,M730)</f>
        <v>1</v>
      </c>
    </row>
    <row r="731" spans="1:16">
      <c r="A731" s="8" t="s">
        <v>168</v>
      </c>
      <c r="B731" s="9" t="s">
        <v>617</v>
      </c>
      <c r="C731" s="10" t="s">
        <v>556</v>
      </c>
      <c r="D731" s="11" t="s">
        <v>563</v>
      </c>
      <c r="E731" s="11" t="s">
        <v>565</v>
      </c>
      <c r="F731" s="11" t="s">
        <v>180</v>
      </c>
      <c r="G731" s="12">
        <v>0</v>
      </c>
      <c r="H731" s="12">
        <v>0</v>
      </c>
      <c r="J731" s="11" t="s">
        <v>66</v>
      </c>
      <c r="K731" s="13">
        <v>35310</v>
      </c>
      <c r="L731" s="13">
        <v>35300</v>
      </c>
      <c r="M731" s="13" t="s">
        <v>64</v>
      </c>
      <c r="N731" s="11" t="s">
        <v>174</v>
      </c>
      <c r="P731" s="5">
        <f>COUNTIFS(Rllfrwrd!$B:$B,L731,Rllfrwrd!$C:$C,M731)</f>
        <v>1</v>
      </c>
    </row>
    <row r="732" spans="1:16">
      <c r="A732" s="8" t="s">
        <v>168</v>
      </c>
      <c r="B732" s="9" t="s">
        <v>617</v>
      </c>
      <c r="C732" s="10" t="s">
        <v>556</v>
      </c>
      <c r="D732" s="11" t="s">
        <v>563</v>
      </c>
      <c r="E732" s="11" t="s">
        <v>566</v>
      </c>
      <c r="F732" s="11" t="s">
        <v>180</v>
      </c>
      <c r="G732" s="12">
        <v>9994.6926579799438</v>
      </c>
      <c r="H732" s="12">
        <v>10007.209787335263</v>
      </c>
      <c r="J732" s="11" t="s">
        <v>66</v>
      </c>
      <c r="K732" s="13">
        <v>35310</v>
      </c>
      <c r="L732" s="13">
        <v>35300</v>
      </c>
      <c r="M732" s="13" t="s">
        <v>64</v>
      </c>
      <c r="N732" s="11" t="s">
        <v>174</v>
      </c>
      <c r="P732" s="5">
        <f>COUNTIFS(Rllfrwrd!$B:$B,L732,Rllfrwrd!$C:$C,M732)</f>
        <v>1</v>
      </c>
    </row>
    <row r="733" spans="1:16">
      <c r="A733" s="8" t="s">
        <v>168</v>
      </c>
      <c r="B733" s="9" t="s">
        <v>617</v>
      </c>
      <c r="C733" s="10" t="s">
        <v>556</v>
      </c>
      <c r="D733" s="11" t="s">
        <v>563</v>
      </c>
      <c r="E733" s="11" t="s">
        <v>567</v>
      </c>
      <c r="F733" s="11" t="s">
        <v>180</v>
      </c>
      <c r="G733" s="12">
        <v>42.046458560000247</v>
      </c>
      <c r="H733" s="12">
        <v>30.298091587000272</v>
      </c>
      <c r="J733" s="11" t="s">
        <v>66</v>
      </c>
      <c r="K733" s="13">
        <v>35310</v>
      </c>
      <c r="L733" s="13">
        <v>35300</v>
      </c>
      <c r="M733" s="13" t="s">
        <v>64</v>
      </c>
      <c r="N733" s="11" t="s">
        <v>174</v>
      </c>
      <c r="P733" s="5">
        <f>COUNTIFS(Rllfrwrd!$B:$B,L733,Rllfrwrd!$C:$C,M733)</f>
        <v>1</v>
      </c>
    </row>
    <row r="734" spans="1:16">
      <c r="A734" s="8" t="s">
        <v>168</v>
      </c>
      <c r="B734" s="9" t="s">
        <v>617</v>
      </c>
      <c r="C734" s="10" t="s">
        <v>556</v>
      </c>
      <c r="D734" s="11" t="s">
        <v>563</v>
      </c>
      <c r="E734" s="11" t="s">
        <v>568</v>
      </c>
      <c r="F734" s="11" t="s">
        <v>180</v>
      </c>
      <c r="G734" s="12">
        <v>0</v>
      </c>
      <c r="H734" s="12">
        <v>0</v>
      </c>
      <c r="J734" s="11" t="s">
        <v>66</v>
      </c>
      <c r="K734" s="13">
        <v>35310</v>
      </c>
      <c r="L734" s="13">
        <v>35300</v>
      </c>
      <c r="M734" s="13" t="s">
        <v>64</v>
      </c>
      <c r="N734" s="11" t="s">
        <v>174</v>
      </c>
      <c r="P734" s="5">
        <f>COUNTIFS(Rllfrwrd!$B:$B,L734,Rllfrwrd!$C:$C,M734)</f>
        <v>1</v>
      </c>
    </row>
    <row r="735" spans="1:16">
      <c r="A735" s="8" t="s">
        <v>168</v>
      </c>
      <c r="B735" s="9" t="s">
        <v>617</v>
      </c>
      <c r="C735" s="10" t="s">
        <v>556</v>
      </c>
      <c r="D735" s="11" t="s">
        <v>563</v>
      </c>
      <c r="E735" s="11" t="s">
        <v>677</v>
      </c>
      <c r="F735" s="11" t="s">
        <v>180</v>
      </c>
      <c r="G735" s="12">
        <v>18274.602062537437</v>
      </c>
      <c r="H735" s="12">
        <v>102029.0943530706</v>
      </c>
      <c r="J735" s="11" t="s">
        <v>66</v>
      </c>
      <c r="K735" s="13">
        <v>35310</v>
      </c>
      <c r="L735" s="13">
        <v>35300</v>
      </c>
      <c r="M735" s="13" t="s">
        <v>64</v>
      </c>
      <c r="N735" s="11" t="s">
        <v>174</v>
      </c>
      <c r="P735" s="5">
        <f>COUNTIFS(Rllfrwrd!$B:$B,L735,Rllfrwrd!$C:$C,M735)</f>
        <v>1</v>
      </c>
    </row>
    <row r="736" spans="1:16">
      <c r="A736" s="8" t="s">
        <v>168</v>
      </c>
      <c r="B736" s="9" t="s">
        <v>617</v>
      </c>
      <c r="C736" s="10" t="s">
        <v>556</v>
      </c>
      <c r="D736" s="11" t="s">
        <v>563</v>
      </c>
      <c r="E736" s="11" t="s">
        <v>569</v>
      </c>
      <c r="F736" s="11" t="s">
        <v>180</v>
      </c>
      <c r="G736" s="12">
        <v>360.2027340572526</v>
      </c>
      <c r="H736" s="12">
        <v>383.11848771238971</v>
      </c>
      <c r="J736" s="11" t="s">
        <v>66</v>
      </c>
      <c r="K736" s="13">
        <v>35310</v>
      </c>
      <c r="L736" s="13">
        <v>35300</v>
      </c>
      <c r="M736" s="13" t="s">
        <v>64</v>
      </c>
      <c r="N736" s="11" t="s">
        <v>174</v>
      </c>
      <c r="P736" s="5">
        <f>COUNTIFS(Rllfrwrd!$B:$B,L736,Rllfrwrd!$C:$C,M736)</f>
        <v>1</v>
      </c>
    </row>
    <row r="737" spans="1:16">
      <c r="A737" s="8" t="s">
        <v>168</v>
      </c>
      <c r="B737" s="9" t="s">
        <v>617</v>
      </c>
      <c r="C737" s="10" t="s">
        <v>556</v>
      </c>
      <c r="D737" s="11" t="s">
        <v>563</v>
      </c>
      <c r="E737" s="11" t="s">
        <v>570</v>
      </c>
      <c r="F737" s="11" t="s">
        <v>180</v>
      </c>
      <c r="G737" s="12">
        <v>0</v>
      </c>
      <c r="H737" s="12">
        <v>0</v>
      </c>
      <c r="J737" s="11" t="s">
        <v>66</v>
      </c>
      <c r="K737" s="13">
        <v>35310</v>
      </c>
      <c r="L737" s="13">
        <v>35300</v>
      </c>
      <c r="M737" s="13" t="s">
        <v>64</v>
      </c>
      <c r="N737" s="11" t="s">
        <v>174</v>
      </c>
      <c r="P737" s="5">
        <f>COUNTIFS(Rllfrwrd!$B:$B,L737,Rllfrwrd!$C:$C,M737)</f>
        <v>1</v>
      </c>
    </row>
    <row r="738" spans="1:16">
      <c r="A738" s="8" t="s">
        <v>168</v>
      </c>
      <c r="B738" s="9" t="s">
        <v>617</v>
      </c>
      <c r="C738" s="10" t="s">
        <v>556</v>
      </c>
      <c r="D738" s="11" t="s">
        <v>563</v>
      </c>
      <c r="E738" s="11" t="s">
        <v>571</v>
      </c>
      <c r="F738" s="11" t="s">
        <v>180</v>
      </c>
      <c r="G738" s="12">
        <v>709.47</v>
      </c>
      <c r="H738" s="12">
        <v>709.46999999999991</v>
      </c>
      <c r="J738" s="11" t="s">
        <v>66</v>
      </c>
      <c r="K738" s="13">
        <v>35310</v>
      </c>
      <c r="L738" s="13">
        <v>35300</v>
      </c>
      <c r="M738" s="13" t="s">
        <v>64</v>
      </c>
      <c r="N738" s="11" t="s">
        <v>174</v>
      </c>
      <c r="P738" s="5">
        <f>COUNTIFS(Rllfrwrd!$B:$B,L738,Rllfrwrd!$C:$C,M738)</f>
        <v>1</v>
      </c>
    </row>
    <row r="739" spans="1:16">
      <c r="A739" s="8" t="s">
        <v>168</v>
      </c>
      <c r="B739" s="9" t="s">
        <v>617</v>
      </c>
      <c r="C739" s="10" t="s">
        <v>556</v>
      </c>
      <c r="D739" s="11" t="s">
        <v>563</v>
      </c>
      <c r="E739" s="11" t="s">
        <v>572</v>
      </c>
      <c r="F739" s="11" t="s">
        <v>180</v>
      </c>
      <c r="G739" s="12">
        <v>0</v>
      </c>
      <c r="H739" s="12">
        <v>0</v>
      </c>
      <c r="J739" s="11" t="s">
        <v>66</v>
      </c>
      <c r="K739" s="13">
        <v>35310</v>
      </c>
      <c r="L739" s="13">
        <v>35300</v>
      </c>
      <c r="M739" s="13" t="s">
        <v>64</v>
      </c>
      <c r="N739" s="11" t="s">
        <v>174</v>
      </c>
      <c r="P739" s="5">
        <f>COUNTIFS(Rllfrwrd!$B:$B,L739,Rllfrwrd!$C:$C,M739)</f>
        <v>1</v>
      </c>
    </row>
    <row r="740" spans="1:16">
      <c r="A740" s="8" t="s">
        <v>168</v>
      </c>
      <c r="B740" s="9" t="s">
        <v>617</v>
      </c>
      <c r="C740" s="10" t="s">
        <v>556</v>
      </c>
      <c r="D740" s="11" t="s">
        <v>563</v>
      </c>
      <c r="E740" s="11" t="s">
        <v>573</v>
      </c>
      <c r="F740" s="11" t="s">
        <v>180</v>
      </c>
      <c r="G740" s="12">
        <v>1474.2356503000001</v>
      </c>
      <c r="H740" s="12">
        <v>0</v>
      </c>
      <c r="J740" s="11" t="s">
        <v>66</v>
      </c>
      <c r="K740" s="13">
        <v>35310</v>
      </c>
      <c r="L740" s="13">
        <v>35300</v>
      </c>
      <c r="M740" s="13" t="s">
        <v>64</v>
      </c>
      <c r="N740" s="11" t="s">
        <v>174</v>
      </c>
      <c r="P740" s="5">
        <f>COUNTIFS(Rllfrwrd!$B:$B,L740,Rllfrwrd!$C:$C,M740)</f>
        <v>1</v>
      </c>
    </row>
    <row r="741" spans="1:16">
      <c r="A741" s="8" t="s">
        <v>168</v>
      </c>
      <c r="B741" s="9" t="s">
        <v>617</v>
      </c>
      <c r="C741" s="10" t="s">
        <v>556</v>
      </c>
      <c r="D741" s="11" t="s">
        <v>563</v>
      </c>
      <c r="E741" s="11" t="s">
        <v>678</v>
      </c>
      <c r="F741" s="11" t="s">
        <v>180</v>
      </c>
      <c r="G741" s="12">
        <v>167.08106040000001</v>
      </c>
      <c r="H741" s="12">
        <v>1163.5922768</v>
      </c>
      <c r="J741" s="11" t="s">
        <v>66</v>
      </c>
      <c r="K741" s="13">
        <v>35310</v>
      </c>
      <c r="L741" s="13">
        <v>35300</v>
      </c>
      <c r="M741" s="13" t="s">
        <v>64</v>
      </c>
      <c r="N741" s="11" t="s">
        <v>174</v>
      </c>
      <c r="P741" s="5">
        <f>COUNTIFS(Rllfrwrd!$B:$B,L741,Rllfrwrd!$C:$C,M741)</f>
        <v>1</v>
      </c>
    </row>
    <row r="742" spans="1:16">
      <c r="A742" s="8" t="s">
        <v>168</v>
      </c>
      <c r="B742" s="9" t="s">
        <v>617</v>
      </c>
      <c r="C742" s="10" t="s">
        <v>556</v>
      </c>
      <c r="D742" s="11" t="s">
        <v>563</v>
      </c>
      <c r="E742" s="11" t="s">
        <v>574</v>
      </c>
      <c r="F742" s="11" t="s">
        <v>180</v>
      </c>
      <c r="G742" s="12">
        <v>0</v>
      </c>
      <c r="H742" s="12">
        <v>0</v>
      </c>
      <c r="J742" s="11" t="s">
        <v>66</v>
      </c>
      <c r="K742" s="13">
        <v>35310</v>
      </c>
      <c r="L742" s="13">
        <v>35300</v>
      </c>
      <c r="M742" s="13" t="s">
        <v>64</v>
      </c>
      <c r="N742" s="11" t="s">
        <v>174</v>
      </c>
      <c r="P742" s="5">
        <f>COUNTIFS(Rllfrwrd!$B:$B,L742,Rllfrwrd!$C:$C,M742)</f>
        <v>1</v>
      </c>
    </row>
    <row r="743" spans="1:16">
      <c r="A743" s="8" t="s">
        <v>168</v>
      </c>
      <c r="B743" s="9" t="s">
        <v>617</v>
      </c>
      <c r="C743" s="10" t="s">
        <v>556</v>
      </c>
      <c r="D743" s="11" t="s">
        <v>575</v>
      </c>
      <c r="E743" s="11" t="s">
        <v>576</v>
      </c>
      <c r="F743" s="11" t="s">
        <v>180</v>
      </c>
      <c r="G743" s="12">
        <v>0</v>
      </c>
      <c r="H743" s="12">
        <v>0</v>
      </c>
      <c r="J743" s="11" t="s">
        <v>66</v>
      </c>
      <c r="K743" s="13">
        <v>35320</v>
      </c>
      <c r="L743" s="13">
        <v>35391</v>
      </c>
      <c r="M743" s="13" t="s">
        <v>64</v>
      </c>
      <c r="N743" s="11" t="s">
        <v>174</v>
      </c>
      <c r="P743" s="5">
        <f>COUNTIFS(Rllfrwrd!$B:$B,L743,Rllfrwrd!$C:$C,M743)</f>
        <v>1</v>
      </c>
    </row>
    <row r="744" spans="1:16">
      <c r="A744" s="8" t="s">
        <v>168</v>
      </c>
      <c r="B744" s="9" t="s">
        <v>617</v>
      </c>
      <c r="C744" s="10" t="s">
        <v>556</v>
      </c>
      <c r="D744" s="11" t="s">
        <v>575</v>
      </c>
      <c r="E744" s="11" t="s">
        <v>577</v>
      </c>
      <c r="F744" s="11" t="s">
        <v>180</v>
      </c>
      <c r="G744" s="12">
        <v>0</v>
      </c>
      <c r="H744" s="12">
        <v>0</v>
      </c>
      <c r="J744" s="11" t="s">
        <v>66</v>
      </c>
      <c r="K744" s="13">
        <v>35320</v>
      </c>
      <c r="L744" s="13">
        <v>35391</v>
      </c>
      <c r="M744" s="13" t="s">
        <v>64</v>
      </c>
      <c r="N744" s="11" t="s">
        <v>174</v>
      </c>
      <c r="P744" s="5">
        <f>COUNTIFS(Rllfrwrd!$B:$B,L744,Rllfrwrd!$C:$C,M744)</f>
        <v>1</v>
      </c>
    </row>
    <row r="745" spans="1:16">
      <c r="A745" s="8" t="s">
        <v>168</v>
      </c>
      <c r="B745" s="9" t="s">
        <v>617</v>
      </c>
      <c r="C745" s="10" t="s">
        <v>556</v>
      </c>
      <c r="D745" s="11" t="s">
        <v>679</v>
      </c>
      <c r="E745" s="11" t="s">
        <v>680</v>
      </c>
      <c r="F745" s="11" t="s">
        <v>180</v>
      </c>
      <c r="G745" s="12">
        <v>1695.0900000000001</v>
      </c>
      <c r="H745" s="12">
        <v>1695.0900000000001</v>
      </c>
      <c r="J745" s="11" t="s">
        <v>66</v>
      </c>
      <c r="K745" s="13">
        <v>35400</v>
      </c>
      <c r="L745" s="13">
        <v>35400</v>
      </c>
      <c r="M745" s="13" t="s">
        <v>64</v>
      </c>
      <c r="N745" s="11" t="s">
        <v>174</v>
      </c>
      <c r="P745" s="5">
        <f>COUNTIFS(Rllfrwrd!$B:$B,L745,Rllfrwrd!$C:$C,M745)</f>
        <v>1</v>
      </c>
    </row>
    <row r="746" spans="1:16">
      <c r="A746" s="8" t="s">
        <v>168</v>
      </c>
      <c r="B746" s="9" t="s">
        <v>617</v>
      </c>
      <c r="C746" s="10" t="s">
        <v>556</v>
      </c>
      <c r="D746" s="11" t="s">
        <v>578</v>
      </c>
      <c r="E746" s="11" t="s">
        <v>681</v>
      </c>
      <c r="F746" s="11" t="s">
        <v>180</v>
      </c>
      <c r="G746" s="12">
        <v>398.05</v>
      </c>
      <c r="H746" s="12">
        <v>6400.858321539401</v>
      </c>
      <c r="J746" s="11" t="s">
        <v>66</v>
      </c>
      <c r="K746" s="13">
        <v>35500</v>
      </c>
      <c r="L746" s="13">
        <v>35500</v>
      </c>
      <c r="M746" s="13" t="s">
        <v>64</v>
      </c>
      <c r="N746" s="11" t="s">
        <v>174</v>
      </c>
      <c r="P746" s="5">
        <f>COUNTIFS(Rllfrwrd!$B:$B,L746,Rllfrwrd!$C:$C,M746)</f>
        <v>1</v>
      </c>
    </row>
    <row r="747" spans="1:16">
      <c r="A747" s="8" t="s">
        <v>168</v>
      </c>
      <c r="B747" s="9" t="s">
        <v>617</v>
      </c>
      <c r="C747" s="10" t="s">
        <v>556</v>
      </c>
      <c r="D747" s="11" t="s">
        <v>578</v>
      </c>
      <c r="E747" s="11" t="s">
        <v>579</v>
      </c>
      <c r="F747" s="11" t="s">
        <v>180</v>
      </c>
      <c r="G747" s="12">
        <v>18997.8343475736</v>
      </c>
      <c r="H747" s="12">
        <v>128.76948641999999</v>
      </c>
      <c r="J747" s="11" t="s">
        <v>66</v>
      </c>
      <c r="K747" s="13">
        <v>35500</v>
      </c>
      <c r="L747" s="13">
        <v>35500</v>
      </c>
      <c r="M747" s="13" t="s">
        <v>64</v>
      </c>
      <c r="N747" s="11" t="s">
        <v>174</v>
      </c>
      <c r="P747" s="5">
        <f>COUNTIFS(Rllfrwrd!$B:$B,L747,Rllfrwrd!$C:$C,M747)</f>
        <v>1</v>
      </c>
    </row>
    <row r="748" spans="1:16">
      <c r="A748" s="8" t="s">
        <v>168</v>
      </c>
      <c r="B748" s="9" t="s">
        <v>617</v>
      </c>
      <c r="C748" s="10" t="s">
        <v>556</v>
      </c>
      <c r="D748" s="11" t="s">
        <v>578</v>
      </c>
      <c r="E748" s="11" t="s">
        <v>682</v>
      </c>
      <c r="F748" s="11" t="s">
        <v>180</v>
      </c>
      <c r="G748" s="12">
        <v>1319.2987794926999</v>
      </c>
      <c r="H748" s="12">
        <v>18671.621862268199</v>
      </c>
      <c r="J748" s="11" t="s">
        <v>66</v>
      </c>
      <c r="K748" s="13">
        <v>35500</v>
      </c>
      <c r="L748" s="13">
        <v>35500</v>
      </c>
      <c r="M748" s="13" t="s">
        <v>64</v>
      </c>
      <c r="N748" s="11" t="s">
        <v>174</v>
      </c>
      <c r="P748" s="5">
        <f>COUNTIFS(Rllfrwrd!$B:$B,L748,Rllfrwrd!$C:$C,M748)</f>
        <v>1</v>
      </c>
    </row>
    <row r="749" spans="1:16">
      <c r="A749" s="8" t="s">
        <v>168</v>
      </c>
      <c r="B749" s="9" t="s">
        <v>617</v>
      </c>
      <c r="C749" s="10" t="s">
        <v>556</v>
      </c>
      <c r="D749" s="11" t="s">
        <v>578</v>
      </c>
      <c r="E749" s="11" t="s">
        <v>683</v>
      </c>
      <c r="F749" s="11" t="s">
        <v>180</v>
      </c>
      <c r="G749" s="12">
        <v>4.5468327000000004</v>
      </c>
      <c r="H749" s="12">
        <v>29.382752879999998</v>
      </c>
      <c r="J749" s="11" t="s">
        <v>66</v>
      </c>
      <c r="K749" s="13">
        <v>35500</v>
      </c>
      <c r="L749" s="13">
        <v>35500</v>
      </c>
      <c r="M749" s="13" t="s">
        <v>64</v>
      </c>
      <c r="N749" s="11" t="s">
        <v>174</v>
      </c>
      <c r="P749" s="5">
        <f>COUNTIFS(Rllfrwrd!$B:$B,L749,Rllfrwrd!$C:$C,M749)</f>
        <v>1</v>
      </c>
    </row>
    <row r="750" spans="1:16">
      <c r="A750" s="8" t="s">
        <v>168</v>
      </c>
      <c r="B750" s="9" t="s">
        <v>617</v>
      </c>
      <c r="C750" s="10" t="s">
        <v>556</v>
      </c>
      <c r="D750" s="11" t="s">
        <v>578</v>
      </c>
      <c r="E750" s="11" t="s">
        <v>684</v>
      </c>
      <c r="F750" s="11" t="s">
        <v>180</v>
      </c>
      <c r="G750" s="12">
        <v>0</v>
      </c>
      <c r="H750" s="12">
        <v>610.72594468260002</v>
      </c>
      <c r="J750" s="11" t="s">
        <v>66</v>
      </c>
      <c r="K750" s="13">
        <v>35500</v>
      </c>
      <c r="L750" s="13">
        <v>35500</v>
      </c>
      <c r="M750" s="13" t="s">
        <v>64</v>
      </c>
      <c r="N750" s="11" t="s">
        <v>174</v>
      </c>
      <c r="P750" s="5">
        <f>COUNTIFS(Rllfrwrd!$B:$B,L750,Rllfrwrd!$C:$C,M750)</f>
        <v>1</v>
      </c>
    </row>
    <row r="751" spans="1:16">
      <c r="A751" s="8" t="s">
        <v>168</v>
      </c>
      <c r="B751" s="9" t="s">
        <v>617</v>
      </c>
      <c r="C751" s="10" t="s">
        <v>556</v>
      </c>
      <c r="D751" s="11" t="s">
        <v>578</v>
      </c>
      <c r="E751" s="11" t="s">
        <v>685</v>
      </c>
      <c r="F751" s="11" t="s">
        <v>180</v>
      </c>
      <c r="G751" s="12">
        <v>17.82</v>
      </c>
      <c r="H751" s="12">
        <v>17.82</v>
      </c>
      <c r="J751" s="11" t="s">
        <v>66</v>
      </c>
      <c r="K751" s="13">
        <v>35500</v>
      </c>
      <c r="L751" s="13">
        <v>35500</v>
      </c>
      <c r="M751" s="13" t="s">
        <v>64</v>
      </c>
      <c r="N751" s="11" t="s">
        <v>174</v>
      </c>
      <c r="P751" s="5">
        <f>COUNTIFS(Rllfrwrd!$B:$B,L751,Rllfrwrd!$C:$C,M751)</f>
        <v>1</v>
      </c>
    </row>
    <row r="752" spans="1:16">
      <c r="A752" s="8" t="s">
        <v>168</v>
      </c>
      <c r="B752" s="9" t="s">
        <v>617</v>
      </c>
      <c r="C752" s="10" t="s">
        <v>556</v>
      </c>
      <c r="D752" s="11" t="s">
        <v>578</v>
      </c>
      <c r="E752" s="11" t="s">
        <v>580</v>
      </c>
      <c r="F752" s="11" t="s">
        <v>180</v>
      </c>
      <c r="G752" s="12">
        <v>92422.473887844855</v>
      </c>
      <c r="H752" s="12">
        <v>0</v>
      </c>
      <c r="J752" s="11" t="s">
        <v>66</v>
      </c>
      <c r="K752" s="13">
        <v>35500</v>
      </c>
      <c r="L752" s="13">
        <v>35500</v>
      </c>
      <c r="M752" s="13" t="s">
        <v>64</v>
      </c>
      <c r="N752" s="11" t="s">
        <v>174</v>
      </c>
      <c r="P752" s="5">
        <f>COUNTIFS(Rllfrwrd!$B:$B,L752,Rllfrwrd!$C:$C,M752)</f>
        <v>1</v>
      </c>
    </row>
    <row r="753" spans="1:16">
      <c r="A753" s="8" t="s">
        <v>168</v>
      </c>
      <c r="B753" s="9" t="s">
        <v>617</v>
      </c>
      <c r="C753" s="10" t="s">
        <v>556</v>
      </c>
      <c r="D753" s="11" t="s">
        <v>578</v>
      </c>
      <c r="E753" s="11" t="s">
        <v>686</v>
      </c>
      <c r="F753" s="11" t="s">
        <v>180</v>
      </c>
      <c r="G753" s="12">
        <v>4540.5594390710994</v>
      </c>
      <c r="H753" s="12">
        <v>43509.486179309097</v>
      </c>
      <c r="J753" s="11" t="s">
        <v>66</v>
      </c>
      <c r="K753" s="13">
        <v>35500</v>
      </c>
      <c r="L753" s="13">
        <v>35500</v>
      </c>
      <c r="M753" s="13" t="s">
        <v>64</v>
      </c>
      <c r="N753" s="11" t="s">
        <v>174</v>
      </c>
      <c r="P753" s="5">
        <f>COUNTIFS(Rllfrwrd!$B:$B,L753,Rllfrwrd!$C:$C,M753)</f>
        <v>1</v>
      </c>
    </row>
    <row r="754" spans="1:16">
      <c r="A754" s="8" t="s">
        <v>168</v>
      </c>
      <c r="B754" s="9" t="s">
        <v>617</v>
      </c>
      <c r="C754" s="10" t="s">
        <v>556</v>
      </c>
      <c r="D754" s="11" t="s">
        <v>578</v>
      </c>
      <c r="E754" s="11" t="s">
        <v>687</v>
      </c>
      <c r="F754" s="11" t="s">
        <v>180</v>
      </c>
      <c r="G754" s="12">
        <v>4789.4492122437996</v>
      </c>
      <c r="H754" s="12">
        <v>12373.995171542798</v>
      </c>
      <c r="J754" s="11" t="s">
        <v>66</v>
      </c>
      <c r="K754" s="13">
        <v>35500</v>
      </c>
      <c r="L754" s="13">
        <v>35500</v>
      </c>
      <c r="M754" s="13" t="s">
        <v>64</v>
      </c>
      <c r="N754" s="11" t="s">
        <v>174</v>
      </c>
      <c r="P754" s="5">
        <f>COUNTIFS(Rllfrwrd!$B:$B,L754,Rllfrwrd!$C:$C,M754)</f>
        <v>1</v>
      </c>
    </row>
    <row r="755" spans="1:16">
      <c r="A755" s="8" t="s">
        <v>168</v>
      </c>
      <c r="B755" s="9" t="s">
        <v>617</v>
      </c>
      <c r="C755" s="10" t="s">
        <v>556</v>
      </c>
      <c r="D755" s="11" t="s">
        <v>578</v>
      </c>
      <c r="E755" s="11" t="s">
        <v>581</v>
      </c>
      <c r="F755" s="11" t="s">
        <v>180</v>
      </c>
      <c r="G755" s="12">
        <v>3.1267978799999998</v>
      </c>
      <c r="H755" s="12">
        <v>3.1267978799999998</v>
      </c>
      <c r="J755" s="11" t="s">
        <v>66</v>
      </c>
      <c r="K755" s="13">
        <v>35500</v>
      </c>
      <c r="L755" s="13">
        <v>35500</v>
      </c>
      <c r="M755" s="13" t="s">
        <v>64</v>
      </c>
      <c r="N755" s="11" t="s">
        <v>174</v>
      </c>
      <c r="P755" s="5">
        <f>COUNTIFS(Rllfrwrd!$B:$B,L755,Rllfrwrd!$C:$C,M755)</f>
        <v>1</v>
      </c>
    </row>
    <row r="756" spans="1:16">
      <c r="A756" s="8" t="s">
        <v>168</v>
      </c>
      <c r="B756" s="9" t="s">
        <v>617</v>
      </c>
      <c r="C756" s="10" t="s">
        <v>556</v>
      </c>
      <c r="D756" s="11" t="s">
        <v>578</v>
      </c>
      <c r="E756" s="11" t="s">
        <v>688</v>
      </c>
      <c r="F756" s="11" t="s">
        <v>180</v>
      </c>
      <c r="G756" s="12">
        <v>0</v>
      </c>
      <c r="H756" s="12">
        <v>411.01130740920007</v>
      </c>
      <c r="J756" s="11" t="s">
        <v>66</v>
      </c>
      <c r="K756" s="13">
        <v>35500</v>
      </c>
      <c r="L756" s="13">
        <v>35500</v>
      </c>
      <c r="M756" s="13" t="s">
        <v>64</v>
      </c>
      <c r="N756" s="11" t="s">
        <v>174</v>
      </c>
      <c r="P756" s="5">
        <f>COUNTIFS(Rllfrwrd!$B:$B,L756,Rllfrwrd!$C:$C,M756)</f>
        <v>1</v>
      </c>
    </row>
    <row r="757" spans="1:16">
      <c r="A757" s="8" t="s">
        <v>168</v>
      </c>
      <c r="B757" s="9" t="s">
        <v>617</v>
      </c>
      <c r="C757" s="10" t="s">
        <v>556</v>
      </c>
      <c r="D757" s="11" t="s">
        <v>578</v>
      </c>
      <c r="E757" s="11" t="s">
        <v>689</v>
      </c>
      <c r="F757" s="11" t="s">
        <v>180</v>
      </c>
      <c r="G757" s="12">
        <v>0</v>
      </c>
      <c r="H757" s="12">
        <v>319.26032484569998</v>
      </c>
      <c r="J757" s="11" t="s">
        <v>66</v>
      </c>
      <c r="K757" s="13">
        <v>35500</v>
      </c>
      <c r="L757" s="13">
        <v>35500</v>
      </c>
      <c r="M757" s="13" t="s">
        <v>64</v>
      </c>
      <c r="N757" s="11" t="s">
        <v>174</v>
      </c>
      <c r="P757" s="5">
        <f>COUNTIFS(Rllfrwrd!$B:$B,L757,Rllfrwrd!$C:$C,M757)</f>
        <v>1</v>
      </c>
    </row>
    <row r="758" spans="1:16">
      <c r="A758" s="8" t="s">
        <v>168</v>
      </c>
      <c r="B758" s="9" t="s">
        <v>617</v>
      </c>
      <c r="C758" s="10" t="s">
        <v>556</v>
      </c>
      <c r="D758" s="11" t="s">
        <v>578</v>
      </c>
      <c r="E758" s="11" t="s">
        <v>582</v>
      </c>
      <c r="F758" s="11" t="s">
        <v>180</v>
      </c>
      <c r="G758" s="12">
        <v>0</v>
      </c>
      <c r="H758" s="12">
        <v>0</v>
      </c>
      <c r="J758" s="11" t="s">
        <v>66</v>
      </c>
      <c r="K758" s="13">
        <v>35500</v>
      </c>
      <c r="L758" s="13">
        <v>35500</v>
      </c>
      <c r="M758" s="13" t="s">
        <v>64</v>
      </c>
      <c r="N758" s="11" t="s">
        <v>174</v>
      </c>
      <c r="P758" s="5">
        <f>COUNTIFS(Rllfrwrd!$B:$B,L758,Rllfrwrd!$C:$C,M758)</f>
        <v>1</v>
      </c>
    </row>
    <row r="759" spans="1:16">
      <c r="A759" s="8" t="s">
        <v>168</v>
      </c>
      <c r="B759" s="9" t="s">
        <v>617</v>
      </c>
      <c r="C759" s="10" t="s">
        <v>556</v>
      </c>
      <c r="D759" s="11" t="s">
        <v>578</v>
      </c>
      <c r="E759" s="11" t="s">
        <v>583</v>
      </c>
      <c r="F759" s="11" t="s">
        <v>180</v>
      </c>
      <c r="G759" s="12">
        <v>41803.618267446858</v>
      </c>
      <c r="H759" s="12">
        <v>0</v>
      </c>
      <c r="J759" s="11" t="s">
        <v>66</v>
      </c>
      <c r="K759" s="13">
        <v>35500</v>
      </c>
      <c r="L759" s="13">
        <v>35500</v>
      </c>
      <c r="M759" s="13" t="s">
        <v>64</v>
      </c>
      <c r="N759" s="11" t="s">
        <v>174</v>
      </c>
      <c r="P759" s="5">
        <f>COUNTIFS(Rllfrwrd!$B:$B,L759,Rllfrwrd!$C:$C,M759)</f>
        <v>1</v>
      </c>
    </row>
    <row r="760" spans="1:16">
      <c r="A760" s="8" t="s">
        <v>168</v>
      </c>
      <c r="B760" s="9" t="s">
        <v>617</v>
      </c>
      <c r="C760" s="10" t="s">
        <v>556</v>
      </c>
      <c r="D760" s="11" t="s">
        <v>578</v>
      </c>
      <c r="E760" s="11" t="s">
        <v>584</v>
      </c>
      <c r="F760" s="11" t="s">
        <v>180</v>
      </c>
      <c r="G760" s="12">
        <v>0</v>
      </c>
      <c r="H760" s="12">
        <v>0</v>
      </c>
      <c r="J760" s="11" t="s">
        <v>66</v>
      </c>
      <c r="K760" s="13">
        <v>35500</v>
      </c>
      <c r="L760" s="13">
        <v>35500</v>
      </c>
      <c r="M760" s="13" t="s">
        <v>64</v>
      </c>
      <c r="N760" s="11" t="s">
        <v>174</v>
      </c>
      <c r="P760" s="5">
        <f>COUNTIFS(Rllfrwrd!$B:$B,L760,Rllfrwrd!$C:$C,M760)</f>
        <v>1</v>
      </c>
    </row>
    <row r="761" spans="1:16">
      <c r="A761" s="8" t="s">
        <v>168</v>
      </c>
      <c r="B761" s="9" t="s">
        <v>617</v>
      </c>
      <c r="C761" s="10" t="s">
        <v>556</v>
      </c>
      <c r="D761" s="11" t="s">
        <v>578</v>
      </c>
      <c r="E761" s="11" t="s">
        <v>585</v>
      </c>
      <c r="F761" s="11" t="s">
        <v>180</v>
      </c>
      <c r="G761" s="12">
        <v>171710.01839559831</v>
      </c>
      <c r="H761" s="12">
        <v>0</v>
      </c>
      <c r="J761" s="11" t="s">
        <v>66</v>
      </c>
      <c r="K761" s="13">
        <v>35500</v>
      </c>
      <c r="L761" s="13">
        <v>35500</v>
      </c>
      <c r="M761" s="13" t="s">
        <v>64</v>
      </c>
      <c r="N761" s="11" t="s">
        <v>174</v>
      </c>
      <c r="P761" s="5">
        <f>COUNTIFS(Rllfrwrd!$B:$B,L761,Rllfrwrd!$C:$C,M761)</f>
        <v>1</v>
      </c>
    </row>
    <row r="762" spans="1:16">
      <c r="A762" s="8" t="s">
        <v>168</v>
      </c>
      <c r="B762" s="9" t="s">
        <v>617</v>
      </c>
      <c r="C762" s="10" t="s">
        <v>556</v>
      </c>
      <c r="D762" s="11" t="s">
        <v>578</v>
      </c>
      <c r="E762" s="11" t="s">
        <v>690</v>
      </c>
      <c r="F762" s="11" t="s">
        <v>180</v>
      </c>
      <c r="G762" s="12">
        <v>22774.6123530656</v>
      </c>
      <c r="H762" s="12">
        <v>35197.666188295698</v>
      </c>
      <c r="J762" s="11" t="s">
        <v>66</v>
      </c>
      <c r="K762" s="13">
        <v>35500</v>
      </c>
      <c r="L762" s="13">
        <v>35500</v>
      </c>
      <c r="M762" s="13" t="s">
        <v>64</v>
      </c>
      <c r="N762" s="11" t="s">
        <v>174</v>
      </c>
      <c r="P762" s="5">
        <f>COUNTIFS(Rllfrwrd!$B:$B,L762,Rllfrwrd!$C:$C,M762)</f>
        <v>1</v>
      </c>
    </row>
    <row r="763" spans="1:16">
      <c r="A763" s="8" t="s">
        <v>168</v>
      </c>
      <c r="B763" s="9" t="s">
        <v>617</v>
      </c>
      <c r="C763" s="10" t="s">
        <v>556</v>
      </c>
      <c r="D763" s="11" t="s">
        <v>578</v>
      </c>
      <c r="E763" s="11" t="s">
        <v>586</v>
      </c>
      <c r="F763" s="11" t="s">
        <v>180</v>
      </c>
      <c r="G763" s="12">
        <v>0</v>
      </c>
      <c r="H763" s="12">
        <v>0</v>
      </c>
      <c r="J763" s="11" t="s">
        <v>66</v>
      </c>
      <c r="K763" s="13">
        <v>35500</v>
      </c>
      <c r="L763" s="13">
        <v>35500</v>
      </c>
      <c r="M763" s="13" t="s">
        <v>64</v>
      </c>
      <c r="N763" s="11" t="s">
        <v>174</v>
      </c>
      <c r="P763" s="5">
        <f>COUNTIFS(Rllfrwrd!$B:$B,L763,Rllfrwrd!$C:$C,M763)</f>
        <v>1</v>
      </c>
    </row>
    <row r="764" spans="1:16">
      <c r="A764" s="8" t="s">
        <v>168</v>
      </c>
      <c r="B764" s="9" t="s">
        <v>617</v>
      </c>
      <c r="C764" s="10" t="s">
        <v>556</v>
      </c>
      <c r="D764" s="11" t="s">
        <v>578</v>
      </c>
      <c r="E764" s="11" t="s">
        <v>691</v>
      </c>
      <c r="F764" s="11" t="s">
        <v>180</v>
      </c>
      <c r="G764" s="12">
        <v>1095.5785483044001</v>
      </c>
      <c r="H764" s="12">
        <v>5489.9850215340002</v>
      </c>
      <c r="J764" s="11" t="s">
        <v>66</v>
      </c>
      <c r="K764" s="13">
        <v>35500</v>
      </c>
      <c r="L764" s="13">
        <v>35500</v>
      </c>
      <c r="M764" s="13" t="s">
        <v>64</v>
      </c>
      <c r="N764" s="11" t="s">
        <v>174</v>
      </c>
      <c r="P764" s="5">
        <f>COUNTIFS(Rllfrwrd!$B:$B,L764,Rllfrwrd!$C:$C,M764)</f>
        <v>1</v>
      </c>
    </row>
    <row r="765" spans="1:16">
      <c r="A765" s="8" t="s">
        <v>168</v>
      </c>
      <c r="B765" s="9" t="s">
        <v>617</v>
      </c>
      <c r="C765" s="10" t="s">
        <v>556</v>
      </c>
      <c r="D765" s="11" t="s">
        <v>578</v>
      </c>
      <c r="E765" s="11" t="s">
        <v>589</v>
      </c>
      <c r="F765" s="11" t="s">
        <v>180</v>
      </c>
      <c r="G765" s="12">
        <v>0</v>
      </c>
      <c r="H765" s="12">
        <v>1.9235940048</v>
      </c>
      <c r="J765" s="11" t="s">
        <v>66</v>
      </c>
      <c r="K765" s="13">
        <v>35500</v>
      </c>
      <c r="L765" s="13">
        <v>35500</v>
      </c>
      <c r="M765" s="13" t="s">
        <v>64</v>
      </c>
      <c r="N765" s="11" t="s">
        <v>174</v>
      </c>
      <c r="P765" s="5">
        <f>COUNTIFS(Rllfrwrd!$B:$B,L765,Rllfrwrd!$C:$C,M765)</f>
        <v>1</v>
      </c>
    </row>
    <row r="766" spans="1:16">
      <c r="A766" s="8" t="s">
        <v>168</v>
      </c>
      <c r="B766" s="9" t="s">
        <v>617</v>
      </c>
      <c r="C766" s="10" t="s">
        <v>556</v>
      </c>
      <c r="D766" s="11" t="s">
        <v>578</v>
      </c>
      <c r="E766" s="11" t="s">
        <v>692</v>
      </c>
      <c r="F766" s="11" t="s">
        <v>180</v>
      </c>
      <c r="G766" s="12">
        <v>0</v>
      </c>
      <c r="H766" s="12">
        <v>1029.1361631177001</v>
      </c>
      <c r="J766" s="11" t="s">
        <v>66</v>
      </c>
      <c r="K766" s="13">
        <v>35500</v>
      </c>
      <c r="L766" s="13">
        <v>35500</v>
      </c>
      <c r="M766" s="13" t="s">
        <v>64</v>
      </c>
      <c r="N766" s="11" t="s">
        <v>174</v>
      </c>
      <c r="P766" s="5">
        <f>COUNTIFS(Rllfrwrd!$B:$B,L766,Rllfrwrd!$C:$C,M766)</f>
        <v>1</v>
      </c>
    </row>
    <row r="767" spans="1:16">
      <c r="A767" s="8" t="s">
        <v>168</v>
      </c>
      <c r="B767" s="9" t="s">
        <v>617</v>
      </c>
      <c r="C767" s="10" t="s">
        <v>556</v>
      </c>
      <c r="D767" s="11" t="s">
        <v>578</v>
      </c>
      <c r="E767" s="11" t="s">
        <v>590</v>
      </c>
      <c r="F767" s="11" t="s">
        <v>180</v>
      </c>
      <c r="G767" s="12">
        <v>0</v>
      </c>
      <c r="H767" s="12">
        <v>0</v>
      </c>
      <c r="J767" s="11" t="s">
        <v>66</v>
      </c>
      <c r="K767" s="13">
        <v>35500</v>
      </c>
      <c r="L767" s="13">
        <v>35500</v>
      </c>
      <c r="M767" s="13" t="s">
        <v>64</v>
      </c>
      <c r="N767" s="11" t="s">
        <v>174</v>
      </c>
      <c r="P767" s="5">
        <f>COUNTIFS(Rllfrwrd!$B:$B,L767,Rllfrwrd!$C:$C,M767)</f>
        <v>1</v>
      </c>
    </row>
    <row r="768" spans="1:16">
      <c r="A768" s="8" t="s">
        <v>168</v>
      </c>
      <c r="B768" s="9" t="s">
        <v>617</v>
      </c>
      <c r="C768" s="10" t="s">
        <v>556</v>
      </c>
      <c r="D768" s="11" t="s">
        <v>578</v>
      </c>
      <c r="E768" s="11" t="s">
        <v>693</v>
      </c>
      <c r="F768" s="11" t="s">
        <v>180</v>
      </c>
      <c r="G768" s="12">
        <v>886.85286298469998</v>
      </c>
      <c r="H768" s="12">
        <v>2690.1334337513999</v>
      </c>
      <c r="J768" s="11" t="s">
        <v>66</v>
      </c>
      <c r="K768" s="13">
        <v>35500</v>
      </c>
      <c r="L768" s="13">
        <v>35500</v>
      </c>
      <c r="M768" s="13" t="s">
        <v>64</v>
      </c>
      <c r="N768" s="11" t="s">
        <v>174</v>
      </c>
      <c r="P768" s="5">
        <f>COUNTIFS(Rllfrwrd!$B:$B,L768,Rllfrwrd!$C:$C,M768)</f>
        <v>1</v>
      </c>
    </row>
    <row r="769" spans="1:16">
      <c r="A769" s="8" t="s">
        <v>168</v>
      </c>
      <c r="B769" s="9" t="s">
        <v>617</v>
      </c>
      <c r="C769" s="10" t="s">
        <v>556</v>
      </c>
      <c r="D769" s="11" t="s">
        <v>578</v>
      </c>
      <c r="E769" s="11" t="s">
        <v>694</v>
      </c>
      <c r="F769" s="11" t="s">
        <v>180</v>
      </c>
      <c r="G769" s="12">
        <v>14590.73</v>
      </c>
      <c r="H769" s="12">
        <v>14590.73</v>
      </c>
      <c r="J769" s="11" t="s">
        <v>66</v>
      </c>
      <c r="K769" s="13">
        <v>35500</v>
      </c>
      <c r="L769" s="13">
        <v>35500</v>
      </c>
      <c r="M769" s="13" t="s">
        <v>64</v>
      </c>
      <c r="N769" s="11" t="s">
        <v>174</v>
      </c>
      <c r="P769" s="5">
        <f>COUNTIFS(Rllfrwrd!$B:$B,L769,Rllfrwrd!$C:$C,M769)</f>
        <v>1</v>
      </c>
    </row>
    <row r="770" spans="1:16">
      <c r="A770" s="8" t="s">
        <v>168</v>
      </c>
      <c r="B770" s="9" t="s">
        <v>617</v>
      </c>
      <c r="C770" s="10" t="s">
        <v>556</v>
      </c>
      <c r="D770" s="11" t="s">
        <v>593</v>
      </c>
      <c r="E770" s="11" t="s">
        <v>594</v>
      </c>
      <c r="F770" s="11" t="s">
        <v>180</v>
      </c>
      <c r="G770" s="12">
        <v>0</v>
      </c>
      <c r="H770" s="12">
        <v>0</v>
      </c>
      <c r="J770" s="11" t="s">
        <v>66</v>
      </c>
      <c r="K770" s="13">
        <v>35600</v>
      </c>
      <c r="L770" s="13">
        <v>35600</v>
      </c>
      <c r="M770" s="13" t="s">
        <v>64</v>
      </c>
      <c r="N770" s="11" t="s">
        <v>174</v>
      </c>
      <c r="P770" s="5">
        <f>COUNTIFS(Rllfrwrd!$B:$B,L770,Rllfrwrd!$C:$C,M770)</f>
        <v>1</v>
      </c>
    </row>
    <row r="771" spans="1:16">
      <c r="A771" s="8" t="s">
        <v>168</v>
      </c>
      <c r="B771" s="9" t="s">
        <v>617</v>
      </c>
      <c r="C771" s="10" t="s">
        <v>556</v>
      </c>
      <c r="D771" s="11" t="s">
        <v>593</v>
      </c>
      <c r="E771" s="11" t="s">
        <v>695</v>
      </c>
      <c r="F771" s="11" t="s">
        <v>180</v>
      </c>
      <c r="G771" s="12">
        <v>0</v>
      </c>
      <c r="H771" s="12">
        <v>2811.8881858606001</v>
      </c>
      <c r="J771" s="11" t="s">
        <v>66</v>
      </c>
      <c r="K771" s="13">
        <v>35600</v>
      </c>
      <c r="L771" s="13">
        <v>35600</v>
      </c>
      <c r="M771" s="13" t="s">
        <v>64</v>
      </c>
      <c r="N771" s="11" t="s">
        <v>174</v>
      </c>
      <c r="P771" s="5">
        <f>COUNTIFS(Rllfrwrd!$B:$B,L771,Rllfrwrd!$C:$C,M771)</f>
        <v>1</v>
      </c>
    </row>
    <row r="772" spans="1:16">
      <c r="A772" s="8" t="s">
        <v>168</v>
      </c>
      <c r="B772" s="9" t="s">
        <v>617</v>
      </c>
      <c r="C772" s="10" t="s">
        <v>556</v>
      </c>
      <c r="D772" s="11" t="s">
        <v>593</v>
      </c>
      <c r="E772" s="11" t="s">
        <v>595</v>
      </c>
      <c r="F772" s="11" t="s">
        <v>180</v>
      </c>
      <c r="G772" s="12">
        <v>5882.5166180264005</v>
      </c>
      <c r="H772" s="12">
        <v>60.319333579999991</v>
      </c>
      <c r="J772" s="11" t="s">
        <v>66</v>
      </c>
      <c r="K772" s="13">
        <v>35600</v>
      </c>
      <c r="L772" s="13">
        <v>35600</v>
      </c>
      <c r="M772" s="13" t="s">
        <v>64</v>
      </c>
      <c r="N772" s="11" t="s">
        <v>174</v>
      </c>
      <c r="P772" s="5">
        <f>COUNTIFS(Rllfrwrd!$B:$B,L772,Rllfrwrd!$C:$C,M772)</f>
        <v>1</v>
      </c>
    </row>
    <row r="773" spans="1:16">
      <c r="A773" s="8" t="s">
        <v>168</v>
      </c>
      <c r="B773" s="9" t="s">
        <v>617</v>
      </c>
      <c r="C773" s="10" t="s">
        <v>556</v>
      </c>
      <c r="D773" s="11" t="s">
        <v>593</v>
      </c>
      <c r="E773" s="11" t="s">
        <v>696</v>
      </c>
      <c r="F773" s="11" t="s">
        <v>180</v>
      </c>
      <c r="G773" s="12">
        <v>396.35575720730003</v>
      </c>
      <c r="H773" s="12">
        <v>8524.6833099317992</v>
      </c>
      <c r="J773" s="11" t="s">
        <v>66</v>
      </c>
      <c r="K773" s="13">
        <v>35600</v>
      </c>
      <c r="L773" s="13">
        <v>35600</v>
      </c>
      <c r="M773" s="13" t="s">
        <v>64</v>
      </c>
      <c r="N773" s="11" t="s">
        <v>174</v>
      </c>
      <c r="P773" s="5">
        <f>COUNTIFS(Rllfrwrd!$B:$B,L773,Rllfrwrd!$C:$C,M773)</f>
        <v>1</v>
      </c>
    </row>
    <row r="774" spans="1:16">
      <c r="A774" s="8" t="s">
        <v>168</v>
      </c>
      <c r="B774" s="9" t="s">
        <v>617</v>
      </c>
      <c r="C774" s="10" t="s">
        <v>556</v>
      </c>
      <c r="D774" s="11" t="s">
        <v>593</v>
      </c>
      <c r="E774" s="11" t="s">
        <v>697</v>
      </c>
      <c r="F774" s="11" t="s">
        <v>180</v>
      </c>
      <c r="G774" s="12">
        <v>2.1298673000000008</v>
      </c>
      <c r="H774" s="12">
        <v>13.763727120000009</v>
      </c>
      <c r="J774" s="11" t="s">
        <v>66</v>
      </c>
      <c r="K774" s="13">
        <v>35600</v>
      </c>
      <c r="L774" s="13">
        <v>35600</v>
      </c>
      <c r="M774" s="13" t="s">
        <v>64</v>
      </c>
      <c r="N774" s="11" t="s">
        <v>174</v>
      </c>
      <c r="P774" s="5">
        <f>COUNTIFS(Rllfrwrd!$B:$B,L774,Rllfrwrd!$C:$C,M774)</f>
        <v>1</v>
      </c>
    </row>
    <row r="775" spans="1:16">
      <c r="A775" s="8" t="s">
        <v>168</v>
      </c>
      <c r="B775" s="9" t="s">
        <v>617</v>
      </c>
      <c r="C775" s="10" t="s">
        <v>556</v>
      </c>
      <c r="D775" s="11" t="s">
        <v>593</v>
      </c>
      <c r="E775" s="11" t="s">
        <v>698</v>
      </c>
      <c r="F775" s="11" t="s">
        <v>180</v>
      </c>
      <c r="G775" s="12">
        <v>4427.12</v>
      </c>
      <c r="H775" s="12">
        <v>4427.12</v>
      </c>
      <c r="J775" s="11" t="s">
        <v>66</v>
      </c>
      <c r="K775" s="13">
        <v>35600</v>
      </c>
      <c r="L775" s="13">
        <v>35600</v>
      </c>
      <c r="M775" s="13" t="s">
        <v>64</v>
      </c>
      <c r="N775" s="11" t="s">
        <v>174</v>
      </c>
      <c r="P775" s="5">
        <f>COUNTIFS(Rllfrwrd!$B:$B,L775,Rllfrwrd!$C:$C,M775)</f>
        <v>1</v>
      </c>
    </row>
    <row r="776" spans="1:16">
      <c r="A776" s="8" t="s">
        <v>168</v>
      </c>
      <c r="B776" s="9" t="s">
        <v>617</v>
      </c>
      <c r="C776" s="10" t="s">
        <v>556</v>
      </c>
      <c r="D776" s="11" t="s">
        <v>593</v>
      </c>
      <c r="E776" s="11" t="s">
        <v>699</v>
      </c>
      <c r="F776" s="11" t="s">
        <v>180</v>
      </c>
      <c r="G776" s="12">
        <v>0</v>
      </c>
      <c r="H776" s="12">
        <v>286.08160991739999</v>
      </c>
      <c r="J776" s="11" t="s">
        <v>66</v>
      </c>
      <c r="K776" s="13">
        <v>35600</v>
      </c>
      <c r="L776" s="13">
        <v>35600</v>
      </c>
      <c r="M776" s="13" t="s">
        <v>64</v>
      </c>
      <c r="N776" s="11" t="s">
        <v>174</v>
      </c>
      <c r="P776" s="5">
        <f>COUNTIFS(Rllfrwrd!$B:$B,L776,Rllfrwrd!$C:$C,M776)</f>
        <v>1</v>
      </c>
    </row>
    <row r="777" spans="1:16">
      <c r="A777" s="8" t="s">
        <v>168</v>
      </c>
      <c r="B777" s="9" t="s">
        <v>617</v>
      </c>
      <c r="C777" s="10" t="s">
        <v>556</v>
      </c>
      <c r="D777" s="11" t="s">
        <v>593</v>
      </c>
      <c r="E777" s="11" t="s">
        <v>596</v>
      </c>
      <c r="F777" s="11" t="s">
        <v>180</v>
      </c>
      <c r="G777" s="12">
        <v>1.5459728000000034E-3</v>
      </c>
      <c r="H777" s="12">
        <v>0</v>
      </c>
      <c r="J777" s="11" t="s">
        <v>66</v>
      </c>
      <c r="K777" s="13">
        <v>35600</v>
      </c>
      <c r="L777" s="13">
        <v>35600</v>
      </c>
      <c r="M777" s="13" t="s">
        <v>64</v>
      </c>
      <c r="N777" s="11" t="s">
        <v>174</v>
      </c>
      <c r="P777" s="5">
        <f>COUNTIFS(Rllfrwrd!$B:$B,L777,Rllfrwrd!$C:$C,M777)</f>
        <v>1</v>
      </c>
    </row>
    <row r="778" spans="1:16">
      <c r="A778" s="8" t="s">
        <v>168</v>
      </c>
      <c r="B778" s="9" t="s">
        <v>617</v>
      </c>
      <c r="C778" s="10" t="s">
        <v>556</v>
      </c>
      <c r="D778" s="11" t="s">
        <v>593</v>
      </c>
      <c r="E778" s="11" t="s">
        <v>597</v>
      </c>
      <c r="F778" s="11" t="s">
        <v>180</v>
      </c>
      <c r="G778" s="12">
        <v>20914.706033186641</v>
      </c>
      <c r="H778" s="12">
        <v>0</v>
      </c>
      <c r="J778" s="11" t="s">
        <v>66</v>
      </c>
      <c r="K778" s="13">
        <v>35600</v>
      </c>
      <c r="L778" s="13">
        <v>35600</v>
      </c>
      <c r="M778" s="13" t="s">
        <v>64</v>
      </c>
      <c r="N778" s="11" t="s">
        <v>174</v>
      </c>
      <c r="P778" s="5">
        <f>COUNTIFS(Rllfrwrd!$B:$B,L778,Rllfrwrd!$C:$C,M778)</f>
        <v>1</v>
      </c>
    </row>
    <row r="779" spans="1:16">
      <c r="A779" s="8" t="s">
        <v>168</v>
      </c>
      <c r="B779" s="9" t="s">
        <v>617</v>
      </c>
      <c r="C779" s="10" t="s">
        <v>556</v>
      </c>
      <c r="D779" s="11" t="s">
        <v>593</v>
      </c>
      <c r="E779" s="11" t="s">
        <v>700</v>
      </c>
      <c r="F779" s="11" t="s">
        <v>180</v>
      </c>
      <c r="G779" s="12">
        <v>1896.2</v>
      </c>
      <c r="H779" s="12">
        <v>1896.2</v>
      </c>
      <c r="J779" s="11" t="s">
        <v>66</v>
      </c>
      <c r="K779" s="13">
        <v>35600</v>
      </c>
      <c r="L779" s="13">
        <v>35600</v>
      </c>
      <c r="M779" s="13" t="s">
        <v>64</v>
      </c>
      <c r="N779" s="11" t="s">
        <v>174</v>
      </c>
      <c r="P779" s="5">
        <f>COUNTIFS(Rllfrwrd!$B:$B,L779,Rllfrwrd!$C:$C,M779)</f>
        <v>1</v>
      </c>
    </row>
    <row r="780" spans="1:16">
      <c r="A780" s="8" t="s">
        <v>168</v>
      </c>
      <c r="B780" s="9" t="s">
        <v>617</v>
      </c>
      <c r="C780" s="10" t="s">
        <v>556</v>
      </c>
      <c r="D780" s="11" t="s">
        <v>593</v>
      </c>
      <c r="E780" s="11" t="s">
        <v>701</v>
      </c>
      <c r="F780" s="11" t="s">
        <v>180</v>
      </c>
      <c r="G780" s="12">
        <v>2126.9287240289</v>
      </c>
      <c r="H780" s="12">
        <v>20381.095581790898</v>
      </c>
      <c r="J780" s="11" t="s">
        <v>66</v>
      </c>
      <c r="K780" s="13">
        <v>35600</v>
      </c>
      <c r="L780" s="13">
        <v>35600</v>
      </c>
      <c r="M780" s="13" t="s">
        <v>64</v>
      </c>
      <c r="N780" s="11" t="s">
        <v>174</v>
      </c>
      <c r="P780" s="5">
        <f>COUNTIFS(Rllfrwrd!$B:$B,L780,Rllfrwrd!$C:$C,M780)</f>
        <v>1</v>
      </c>
    </row>
    <row r="781" spans="1:16">
      <c r="A781" s="8" t="s">
        <v>168</v>
      </c>
      <c r="B781" s="9" t="s">
        <v>617</v>
      </c>
      <c r="C781" s="10" t="s">
        <v>556</v>
      </c>
      <c r="D781" s="11" t="s">
        <v>593</v>
      </c>
      <c r="E781" s="11" t="s">
        <v>702</v>
      </c>
      <c r="F781" s="11" t="s">
        <v>180</v>
      </c>
      <c r="G781" s="12">
        <v>1303.4167675561998</v>
      </c>
      <c r="H781" s="12">
        <v>4856.2363872571996</v>
      </c>
      <c r="J781" s="11" t="s">
        <v>66</v>
      </c>
      <c r="K781" s="13">
        <v>35600</v>
      </c>
      <c r="L781" s="13">
        <v>35600</v>
      </c>
      <c r="M781" s="13" t="s">
        <v>64</v>
      </c>
      <c r="N781" s="11" t="s">
        <v>174</v>
      </c>
      <c r="P781" s="5">
        <f>COUNTIFS(Rllfrwrd!$B:$B,L781,Rllfrwrd!$C:$C,M781)</f>
        <v>1</v>
      </c>
    </row>
    <row r="782" spans="1:16">
      <c r="A782" s="8" t="s">
        <v>168</v>
      </c>
      <c r="B782" s="9" t="s">
        <v>617</v>
      </c>
      <c r="C782" s="10" t="s">
        <v>556</v>
      </c>
      <c r="D782" s="11" t="s">
        <v>593</v>
      </c>
      <c r="E782" s="11" t="s">
        <v>598</v>
      </c>
      <c r="F782" s="11" t="s">
        <v>180</v>
      </c>
      <c r="G782" s="12">
        <v>0</v>
      </c>
      <c r="H782" s="12">
        <v>0</v>
      </c>
      <c r="J782" s="11" t="s">
        <v>66</v>
      </c>
      <c r="K782" s="13">
        <v>35600</v>
      </c>
      <c r="L782" s="13">
        <v>35600</v>
      </c>
      <c r="M782" s="13" t="s">
        <v>64</v>
      </c>
      <c r="N782" s="11" t="s">
        <v>174</v>
      </c>
      <c r="P782" s="5">
        <f>COUNTIFS(Rllfrwrd!$B:$B,L782,Rllfrwrd!$C:$C,M782)</f>
        <v>1</v>
      </c>
    </row>
    <row r="783" spans="1:16">
      <c r="A783" s="8" t="s">
        <v>168</v>
      </c>
      <c r="B783" s="9" t="s">
        <v>617</v>
      </c>
      <c r="C783" s="10" t="s">
        <v>556</v>
      </c>
      <c r="D783" s="11" t="s">
        <v>593</v>
      </c>
      <c r="E783" s="11" t="s">
        <v>599</v>
      </c>
      <c r="F783" s="11" t="s">
        <v>180</v>
      </c>
      <c r="G783" s="12">
        <v>1.46468212</v>
      </c>
      <c r="H783" s="12">
        <v>1.46468212</v>
      </c>
      <c r="J783" s="11" t="s">
        <v>66</v>
      </c>
      <c r="K783" s="13">
        <v>35600</v>
      </c>
      <c r="L783" s="13">
        <v>35600</v>
      </c>
      <c r="M783" s="13" t="s">
        <v>64</v>
      </c>
      <c r="N783" s="11" t="s">
        <v>174</v>
      </c>
      <c r="P783" s="5">
        <f>COUNTIFS(Rllfrwrd!$B:$B,L783,Rllfrwrd!$C:$C,M783)</f>
        <v>1</v>
      </c>
    </row>
    <row r="784" spans="1:16">
      <c r="A784" s="8" t="s">
        <v>168</v>
      </c>
      <c r="B784" s="9" t="s">
        <v>617</v>
      </c>
      <c r="C784" s="10" t="s">
        <v>556</v>
      </c>
      <c r="D784" s="11" t="s">
        <v>593</v>
      </c>
      <c r="E784" s="11" t="s">
        <v>703</v>
      </c>
      <c r="F784" s="11" t="s">
        <v>180</v>
      </c>
      <c r="G784" s="12">
        <v>0</v>
      </c>
      <c r="H784" s="12">
        <v>192.52952579079999</v>
      </c>
      <c r="J784" s="11" t="s">
        <v>66</v>
      </c>
      <c r="K784" s="13">
        <v>35600</v>
      </c>
      <c r="L784" s="13">
        <v>35600</v>
      </c>
      <c r="M784" s="13" t="s">
        <v>64</v>
      </c>
      <c r="N784" s="11" t="s">
        <v>174</v>
      </c>
      <c r="P784" s="5">
        <f>COUNTIFS(Rllfrwrd!$B:$B,L784,Rllfrwrd!$C:$C,M784)</f>
        <v>1</v>
      </c>
    </row>
    <row r="785" spans="1:16">
      <c r="A785" s="8" t="s">
        <v>168</v>
      </c>
      <c r="B785" s="9" t="s">
        <v>617</v>
      </c>
      <c r="C785" s="10" t="s">
        <v>556</v>
      </c>
      <c r="D785" s="11" t="s">
        <v>593</v>
      </c>
      <c r="E785" s="11" t="s">
        <v>704</v>
      </c>
      <c r="F785" s="11" t="s">
        <v>180</v>
      </c>
      <c r="G785" s="12">
        <v>678.43</v>
      </c>
      <c r="H785" s="12">
        <v>678.43</v>
      </c>
      <c r="J785" s="11" t="s">
        <v>66</v>
      </c>
      <c r="K785" s="13">
        <v>35600</v>
      </c>
      <c r="L785" s="13">
        <v>35600</v>
      </c>
      <c r="M785" s="13" t="s">
        <v>64</v>
      </c>
      <c r="N785" s="11" t="s">
        <v>174</v>
      </c>
      <c r="P785" s="5">
        <f>COUNTIFS(Rllfrwrd!$B:$B,L785,Rllfrwrd!$C:$C,M785)</f>
        <v>1</v>
      </c>
    </row>
    <row r="786" spans="1:16">
      <c r="A786" s="8" t="s">
        <v>168</v>
      </c>
      <c r="B786" s="9" t="s">
        <v>617</v>
      </c>
      <c r="C786" s="10" t="s">
        <v>556</v>
      </c>
      <c r="D786" s="11" t="s">
        <v>593</v>
      </c>
      <c r="E786" s="11" t="s">
        <v>705</v>
      </c>
      <c r="F786" s="11" t="s">
        <v>180</v>
      </c>
      <c r="G786" s="12">
        <v>0</v>
      </c>
      <c r="H786" s="12">
        <v>149.55072485430003</v>
      </c>
      <c r="J786" s="11" t="s">
        <v>66</v>
      </c>
      <c r="K786" s="13">
        <v>35600</v>
      </c>
      <c r="L786" s="13">
        <v>35600</v>
      </c>
      <c r="M786" s="13" t="s">
        <v>64</v>
      </c>
      <c r="N786" s="11" t="s">
        <v>174</v>
      </c>
      <c r="P786" s="5">
        <f>COUNTIFS(Rllfrwrd!$B:$B,L786,Rllfrwrd!$C:$C,M786)</f>
        <v>1</v>
      </c>
    </row>
    <row r="787" spans="1:16">
      <c r="A787" s="8" t="s">
        <v>168</v>
      </c>
      <c r="B787" s="9" t="s">
        <v>617</v>
      </c>
      <c r="C787" s="10" t="s">
        <v>556</v>
      </c>
      <c r="D787" s="11" t="s">
        <v>593</v>
      </c>
      <c r="E787" s="11" t="s">
        <v>600</v>
      </c>
      <c r="F787" s="11" t="s">
        <v>180</v>
      </c>
      <c r="G787" s="12">
        <v>0</v>
      </c>
      <c r="H787" s="12">
        <v>0</v>
      </c>
      <c r="J787" s="11" t="s">
        <v>66</v>
      </c>
      <c r="K787" s="13">
        <v>35600</v>
      </c>
      <c r="L787" s="13">
        <v>35600</v>
      </c>
      <c r="M787" s="13" t="s">
        <v>64</v>
      </c>
      <c r="N787" s="11" t="s">
        <v>174</v>
      </c>
      <c r="P787" s="5">
        <f>COUNTIFS(Rllfrwrd!$B:$B,L787,Rllfrwrd!$C:$C,M787)</f>
        <v>1</v>
      </c>
    </row>
    <row r="788" spans="1:16">
      <c r="A788" s="8" t="s">
        <v>168</v>
      </c>
      <c r="B788" s="9" t="s">
        <v>617</v>
      </c>
      <c r="C788" s="10" t="s">
        <v>556</v>
      </c>
      <c r="D788" s="11" t="s">
        <v>593</v>
      </c>
      <c r="E788" s="11" t="s">
        <v>601</v>
      </c>
      <c r="F788" s="11" t="s">
        <v>180</v>
      </c>
      <c r="G788" s="12">
        <v>0</v>
      </c>
      <c r="H788" s="12">
        <v>0</v>
      </c>
      <c r="J788" s="11" t="s">
        <v>66</v>
      </c>
      <c r="K788" s="13">
        <v>35600</v>
      </c>
      <c r="L788" s="13">
        <v>35600</v>
      </c>
      <c r="M788" s="13" t="s">
        <v>64</v>
      </c>
      <c r="N788" s="11" t="s">
        <v>174</v>
      </c>
      <c r="P788" s="5">
        <f>COUNTIFS(Rllfrwrd!$B:$B,L788,Rllfrwrd!$C:$C,M788)</f>
        <v>1</v>
      </c>
    </row>
    <row r="789" spans="1:16">
      <c r="A789" s="8" t="s">
        <v>168</v>
      </c>
      <c r="B789" s="9" t="s">
        <v>617</v>
      </c>
      <c r="C789" s="10" t="s">
        <v>556</v>
      </c>
      <c r="D789" s="11" t="s">
        <v>593</v>
      </c>
      <c r="E789" s="11" t="s">
        <v>602</v>
      </c>
      <c r="F789" s="11" t="s">
        <v>180</v>
      </c>
      <c r="G789" s="12">
        <v>0</v>
      </c>
      <c r="H789" s="12">
        <v>0</v>
      </c>
      <c r="J789" s="11" t="s">
        <v>66</v>
      </c>
      <c r="K789" s="13">
        <v>35600</v>
      </c>
      <c r="L789" s="13">
        <v>35600</v>
      </c>
      <c r="M789" s="13" t="s">
        <v>64</v>
      </c>
      <c r="N789" s="11" t="s">
        <v>174</v>
      </c>
      <c r="P789" s="5">
        <f>COUNTIFS(Rllfrwrd!$B:$B,L789,Rllfrwrd!$C:$C,M789)</f>
        <v>1</v>
      </c>
    </row>
    <row r="790" spans="1:16">
      <c r="A790" s="8" t="s">
        <v>168</v>
      </c>
      <c r="B790" s="9" t="s">
        <v>617</v>
      </c>
      <c r="C790" s="10" t="s">
        <v>556</v>
      </c>
      <c r="D790" s="11" t="s">
        <v>593</v>
      </c>
      <c r="E790" s="11" t="s">
        <v>706</v>
      </c>
      <c r="F790" s="11" t="s">
        <v>180</v>
      </c>
      <c r="G790" s="12">
        <v>4269.1099999999997</v>
      </c>
      <c r="H790" s="12">
        <v>4269.1099999999997</v>
      </c>
      <c r="J790" s="11" t="s">
        <v>66</v>
      </c>
      <c r="K790" s="13">
        <v>35600</v>
      </c>
      <c r="L790" s="13">
        <v>35600</v>
      </c>
      <c r="M790" s="13" t="s">
        <v>64</v>
      </c>
      <c r="N790" s="11" t="s">
        <v>174</v>
      </c>
      <c r="P790" s="5">
        <f>COUNTIFS(Rllfrwrd!$B:$B,L790,Rllfrwrd!$C:$C,M790)</f>
        <v>1</v>
      </c>
    </row>
    <row r="791" spans="1:16">
      <c r="A791" s="8" t="s">
        <v>168</v>
      </c>
      <c r="B791" s="9" t="s">
        <v>617</v>
      </c>
      <c r="C791" s="10" t="s">
        <v>556</v>
      </c>
      <c r="D791" s="11" t="s">
        <v>593</v>
      </c>
      <c r="E791" s="11" t="s">
        <v>603</v>
      </c>
      <c r="F791" s="11" t="s">
        <v>180</v>
      </c>
      <c r="G791" s="12">
        <v>1772.7149504079941</v>
      </c>
      <c r="H791" s="12">
        <v>1886.894889102623</v>
      </c>
      <c r="J791" s="11" t="s">
        <v>66</v>
      </c>
      <c r="K791" s="13">
        <v>35600</v>
      </c>
      <c r="L791" s="13">
        <v>35600</v>
      </c>
      <c r="M791" s="13" t="s">
        <v>64</v>
      </c>
      <c r="N791" s="11" t="s">
        <v>174</v>
      </c>
      <c r="P791" s="5">
        <f>COUNTIFS(Rllfrwrd!$B:$B,L791,Rllfrwrd!$C:$C,M791)</f>
        <v>1</v>
      </c>
    </row>
    <row r="792" spans="1:16">
      <c r="A792" s="8" t="s">
        <v>168</v>
      </c>
      <c r="B792" s="9" t="s">
        <v>617</v>
      </c>
      <c r="C792" s="10" t="s">
        <v>556</v>
      </c>
      <c r="D792" s="11" t="s">
        <v>593</v>
      </c>
      <c r="E792" s="11" t="s">
        <v>604</v>
      </c>
      <c r="F792" s="11" t="s">
        <v>180</v>
      </c>
      <c r="G792" s="12">
        <v>53101.919387245922</v>
      </c>
      <c r="H792" s="12">
        <v>0</v>
      </c>
      <c r="J792" s="11" t="s">
        <v>66</v>
      </c>
      <c r="K792" s="13">
        <v>35600</v>
      </c>
      <c r="L792" s="13">
        <v>35600</v>
      </c>
      <c r="M792" s="13" t="s">
        <v>64</v>
      </c>
      <c r="N792" s="11" t="s">
        <v>174</v>
      </c>
      <c r="P792" s="5">
        <f>COUNTIFS(Rllfrwrd!$B:$B,L792,Rllfrwrd!$C:$C,M792)</f>
        <v>1</v>
      </c>
    </row>
    <row r="793" spans="1:16">
      <c r="A793" s="8" t="s">
        <v>168</v>
      </c>
      <c r="B793" s="9" t="s">
        <v>617</v>
      </c>
      <c r="C793" s="10" t="s">
        <v>556</v>
      </c>
      <c r="D793" s="11" t="s">
        <v>593</v>
      </c>
      <c r="E793" s="11" t="s">
        <v>605</v>
      </c>
      <c r="F793" s="11" t="s">
        <v>180</v>
      </c>
      <c r="G793" s="12">
        <v>19582.017954942072</v>
      </c>
      <c r="H793" s="12">
        <v>0</v>
      </c>
      <c r="J793" s="11" t="s">
        <v>66</v>
      </c>
      <c r="K793" s="13">
        <v>35600</v>
      </c>
      <c r="L793" s="13">
        <v>35600</v>
      </c>
      <c r="M793" s="13" t="s">
        <v>64</v>
      </c>
      <c r="N793" s="11" t="s">
        <v>174</v>
      </c>
      <c r="P793" s="5">
        <f>COUNTIFS(Rllfrwrd!$B:$B,L793,Rllfrwrd!$C:$C,M793)</f>
        <v>1</v>
      </c>
    </row>
    <row r="794" spans="1:16">
      <c r="A794" s="8" t="s">
        <v>168</v>
      </c>
      <c r="B794" s="9" t="s">
        <v>617</v>
      </c>
      <c r="C794" s="10" t="s">
        <v>556</v>
      </c>
      <c r="D794" s="11" t="s">
        <v>593</v>
      </c>
      <c r="E794" s="11" t="s">
        <v>606</v>
      </c>
      <c r="F794" s="11" t="s">
        <v>180</v>
      </c>
      <c r="G794" s="12">
        <v>0</v>
      </c>
      <c r="H794" s="12">
        <v>0</v>
      </c>
      <c r="J794" s="11" t="s">
        <v>66</v>
      </c>
      <c r="K794" s="13">
        <v>35600</v>
      </c>
      <c r="L794" s="13">
        <v>35600</v>
      </c>
      <c r="M794" s="13" t="s">
        <v>64</v>
      </c>
      <c r="N794" s="11" t="s">
        <v>174</v>
      </c>
      <c r="P794" s="5">
        <f>COUNTIFS(Rllfrwrd!$B:$B,L794,Rllfrwrd!$C:$C,M794)</f>
        <v>1</v>
      </c>
    </row>
    <row r="795" spans="1:16">
      <c r="A795" s="8" t="s">
        <v>168</v>
      </c>
      <c r="B795" s="9" t="s">
        <v>617</v>
      </c>
      <c r="C795" s="10" t="s">
        <v>556</v>
      </c>
      <c r="D795" s="11" t="s">
        <v>593</v>
      </c>
      <c r="E795" s="11" t="s">
        <v>607</v>
      </c>
      <c r="F795" s="11" t="s">
        <v>180</v>
      </c>
      <c r="G795" s="12">
        <v>16720.012064826682</v>
      </c>
      <c r="H795" s="12">
        <v>0</v>
      </c>
      <c r="J795" s="11" t="s">
        <v>66</v>
      </c>
      <c r="K795" s="13">
        <v>35600</v>
      </c>
      <c r="L795" s="13">
        <v>35600</v>
      </c>
      <c r="M795" s="13" t="s">
        <v>64</v>
      </c>
      <c r="N795" s="11" t="s">
        <v>174</v>
      </c>
      <c r="P795" s="5">
        <f>COUNTIFS(Rllfrwrd!$B:$B,L795,Rllfrwrd!$C:$C,M795)</f>
        <v>1</v>
      </c>
    </row>
    <row r="796" spans="1:16">
      <c r="A796" s="8" t="s">
        <v>168</v>
      </c>
      <c r="B796" s="9" t="s">
        <v>617</v>
      </c>
      <c r="C796" s="10" t="s">
        <v>556</v>
      </c>
      <c r="D796" s="11" t="s">
        <v>593</v>
      </c>
      <c r="E796" s="11" t="s">
        <v>707</v>
      </c>
      <c r="F796" s="11" t="s">
        <v>180</v>
      </c>
      <c r="G796" s="12">
        <v>9996.1963445344009</v>
      </c>
      <c r="H796" s="12">
        <v>15815.5123114043</v>
      </c>
      <c r="J796" s="11" t="s">
        <v>66</v>
      </c>
      <c r="K796" s="13">
        <v>35600</v>
      </c>
      <c r="L796" s="13">
        <v>35600</v>
      </c>
      <c r="M796" s="13" t="s">
        <v>64</v>
      </c>
      <c r="N796" s="11" t="s">
        <v>174</v>
      </c>
      <c r="P796" s="5">
        <f>COUNTIFS(Rllfrwrd!$B:$B,L796,Rllfrwrd!$C:$C,M796)</f>
        <v>1</v>
      </c>
    </row>
    <row r="797" spans="1:16">
      <c r="A797" s="8" t="s">
        <v>168</v>
      </c>
      <c r="B797" s="9" t="s">
        <v>617</v>
      </c>
      <c r="C797" s="10" t="s">
        <v>556</v>
      </c>
      <c r="D797" s="11" t="s">
        <v>593</v>
      </c>
      <c r="E797" s="11" t="s">
        <v>608</v>
      </c>
      <c r="F797" s="11" t="s">
        <v>180</v>
      </c>
      <c r="G797" s="12">
        <v>0</v>
      </c>
      <c r="H797" s="12">
        <v>0</v>
      </c>
      <c r="J797" s="11" t="s">
        <v>66</v>
      </c>
      <c r="K797" s="13">
        <v>35600</v>
      </c>
      <c r="L797" s="13">
        <v>35600</v>
      </c>
      <c r="M797" s="13" t="s">
        <v>64</v>
      </c>
      <c r="N797" s="11" t="s">
        <v>174</v>
      </c>
      <c r="P797" s="5">
        <f>COUNTIFS(Rllfrwrd!$B:$B,L797,Rllfrwrd!$C:$C,M797)</f>
        <v>1</v>
      </c>
    </row>
    <row r="798" spans="1:16">
      <c r="A798" s="8" t="s">
        <v>168</v>
      </c>
      <c r="B798" s="9" t="s">
        <v>617</v>
      </c>
      <c r="C798" s="10" t="s">
        <v>556</v>
      </c>
      <c r="D798" s="11" t="s">
        <v>593</v>
      </c>
      <c r="E798" s="11" t="s">
        <v>708</v>
      </c>
      <c r="F798" s="11" t="s">
        <v>180</v>
      </c>
      <c r="G798" s="12">
        <v>513.20052409560003</v>
      </c>
      <c r="H798" s="12">
        <v>2571.6669924660005</v>
      </c>
      <c r="J798" s="11" t="s">
        <v>66</v>
      </c>
      <c r="K798" s="13">
        <v>35600</v>
      </c>
      <c r="L798" s="13">
        <v>35600</v>
      </c>
      <c r="M798" s="13" t="s">
        <v>64</v>
      </c>
      <c r="N798" s="11" t="s">
        <v>174</v>
      </c>
      <c r="P798" s="5">
        <f>COUNTIFS(Rllfrwrd!$B:$B,L798,Rllfrwrd!$C:$C,M798)</f>
        <v>1</v>
      </c>
    </row>
    <row r="799" spans="1:16">
      <c r="A799" s="8" t="s">
        <v>168</v>
      </c>
      <c r="B799" s="9" t="s">
        <v>617</v>
      </c>
      <c r="C799" s="10" t="s">
        <v>556</v>
      </c>
      <c r="D799" s="11" t="s">
        <v>593</v>
      </c>
      <c r="E799" s="11" t="s">
        <v>612</v>
      </c>
      <c r="F799" s="11" t="s">
        <v>180</v>
      </c>
      <c r="G799" s="12">
        <v>0</v>
      </c>
      <c r="H799" s="12">
        <v>0.90106679519999999</v>
      </c>
      <c r="J799" s="11" t="s">
        <v>66</v>
      </c>
      <c r="K799" s="13">
        <v>35600</v>
      </c>
      <c r="L799" s="13">
        <v>35600</v>
      </c>
      <c r="M799" s="13" t="s">
        <v>64</v>
      </c>
      <c r="N799" s="11" t="s">
        <v>174</v>
      </c>
      <c r="P799" s="5">
        <f>COUNTIFS(Rllfrwrd!$B:$B,L799,Rllfrwrd!$C:$C,M799)</f>
        <v>1</v>
      </c>
    </row>
    <row r="800" spans="1:16">
      <c r="A800" s="8" t="s">
        <v>168</v>
      </c>
      <c r="B800" s="9" t="s">
        <v>617</v>
      </c>
      <c r="C800" s="10" t="s">
        <v>556</v>
      </c>
      <c r="D800" s="11" t="s">
        <v>593</v>
      </c>
      <c r="E800" s="11" t="s">
        <v>709</v>
      </c>
      <c r="F800" s="11" t="s">
        <v>180</v>
      </c>
      <c r="G800" s="12">
        <v>0</v>
      </c>
      <c r="H800" s="12">
        <v>482.07699858230001</v>
      </c>
      <c r="J800" s="11" t="s">
        <v>66</v>
      </c>
      <c r="K800" s="13">
        <v>35600</v>
      </c>
      <c r="L800" s="13">
        <v>35600</v>
      </c>
      <c r="M800" s="13" t="s">
        <v>64</v>
      </c>
      <c r="N800" s="11" t="s">
        <v>174</v>
      </c>
      <c r="P800" s="5">
        <f>COUNTIFS(Rllfrwrd!$B:$B,L800,Rllfrwrd!$C:$C,M800)</f>
        <v>1</v>
      </c>
    </row>
    <row r="801" spans="1:16">
      <c r="A801" s="8" t="s">
        <v>168</v>
      </c>
      <c r="B801" s="9" t="s">
        <v>617</v>
      </c>
      <c r="C801" s="10" t="s">
        <v>556</v>
      </c>
      <c r="D801" s="11" t="s">
        <v>593</v>
      </c>
      <c r="E801" s="11" t="s">
        <v>613</v>
      </c>
      <c r="F801" s="11" t="s">
        <v>180</v>
      </c>
      <c r="G801" s="12">
        <v>0</v>
      </c>
      <c r="H801" s="12">
        <v>0</v>
      </c>
      <c r="J801" s="11" t="s">
        <v>66</v>
      </c>
      <c r="K801" s="13">
        <v>35600</v>
      </c>
      <c r="L801" s="13">
        <v>35600</v>
      </c>
      <c r="M801" s="13" t="s">
        <v>64</v>
      </c>
      <c r="N801" s="11" t="s">
        <v>174</v>
      </c>
      <c r="P801" s="5">
        <f>COUNTIFS(Rllfrwrd!$B:$B,L801,Rllfrwrd!$C:$C,M801)</f>
        <v>1</v>
      </c>
    </row>
    <row r="802" spans="1:16">
      <c r="A802" s="8" t="s">
        <v>168</v>
      </c>
      <c r="B802" s="9" t="s">
        <v>617</v>
      </c>
      <c r="C802" s="10" t="s">
        <v>556</v>
      </c>
      <c r="D802" s="11" t="s">
        <v>593</v>
      </c>
      <c r="E802" s="11" t="s">
        <v>614</v>
      </c>
      <c r="F802" s="11" t="s">
        <v>180</v>
      </c>
      <c r="G802" s="12">
        <v>0</v>
      </c>
      <c r="H802" s="12">
        <v>0</v>
      </c>
      <c r="J802" s="11" t="s">
        <v>66</v>
      </c>
      <c r="K802" s="13">
        <v>35600</v>
      </c>
      <c r="L802" s="13">
        <v>35600</v>
      </c>
      <c r="M802" s="13" t="s">
        <v>64</v>
      </c>
      <c r="N802" s="11" t="s">
        <v>174</v>
      </c>
      <c r="P802" s="5">
        <f>COUNTIFS(Rllfrwrd!$B:$B,L802,Rllfrwrd!$C:$C,M802)</f>
        <v>1</v>
      </c>
    </row>
    <row r="803" spans="1:16">
      <c r="A803" s="8" t="s">
        <v>168</v>
      </c>
      <c r="B803" s="9" t="s">
        <v>617</v>
      </c>
      <c r="C803" s="10" t="s">
        <v>556</v>
      </c>
      <c r="D803" s="11" t="s">
        <v>593</v>
      </c>
      <c r="E803" s="11" t="s">
        <v>710</v>
      </c>
      <c r="F803" s="11" t="s">
        <v>180</v>
      </c>
      <c r="G803" s="12">
        <v>415.42740571529998</v>
      </c>
      <c r="H803" s="12">
        <v>1260.1359256486001</v>
      </c>
      <c r="J803" s="11" t="s">
        <v>66</v>
      </c>
      <c r="K803" s="13">
        <v>35600</v>
      </c>
      <c r="L803" s="13">
        <v>35600</v>
      </c>
      <c r="M803" s="13" t="s">
        <v>64</v>
      </c>
      <c r="N803" s="11" t="s">
        <v>174</v>
      </c>
      <c r="P803" s="5">
        <f>COUNTIFS(Rllfrwrd!$B:$B,L803,Rllfrwrd!$C:$C,M803)</f>
        <v>1</v>
      </c>
    </row>
    <row r="805" spans="1:16">
      <c r="B805" s="9" t="s">
        <v>169</v>
      </c>
      <c r="G805" s="49"/>
      <c r="H805" s="12">
        <v>0</v>
      </c>
      <c r="J805" s="11" t="s">
        <v>44</v>
      </c>
      <c r="K805" s="13" t="s">
        <v>514</v>
      </c>
      <c r="L805" s="13" t="s">
        <v>514</v>
      </c>
      <c r="M805" s="13">
        <v>59924</v>
      </c>
      <c r="N805" s="11" t="s">
        <v>63</v>
      </c>
      <c r="P805" s="5">
        <f>COUNTIFS(Rllfrwrd!$B:$B,L805,Rllfrwrd!$C:$C,M805)</f>
        <v>0</v>
      </c>
    </row>
    <row r="806" spans="1:16">
      <c r="B806" s="9" t="s">
        <v>169</v>
      </c>
      <c r="G806" s="49"/>
      <c r="H806" s="12">
        <v>0</v>
      </c>
      <c r="J806" s="11" t="s">
        <v>44</v>
      </c>
      <c r="K806" s="13" t="s">
        <v>514</v>
      </c>
      <c r="L806" s="13" t="s">
        <v>514</v>
      </c>
      <c r="M806" s="13">
        <v>59924</v>
      </c>
      <c r="N806" s="11" t="s">
        <v>63</v>
      </c>
      <c r="P806" s="5">
        <f>COUNTIFS(Rllfrwrd!$B:$B,L806,Rllfrwrd!$C:$C,M806)</f>
        <v>0</v>
      </c>
    </row>
    <row r="807" spans="1:16">
      <c r="B807" s="9" t="s">
        <v>169</v>
      </c>
      <c r="G807" s="49"/>
      <c r="H807" s="12">
        <v>0</v>
      </c>
      <c r="J807" s="11" t="s">
        <v>44</v>
      </c>
      <c r="K807" s="13" t="s">
        <v>514</v>
      </c>
      <c r="L807" s="13" t="s">
        <v>514</v>
      </c>
      <c r="M807" s="13">
        <v>59924</v>
      </c>
      <c r="N807" s="11" t="s">
        <v>63</v>
      </c>
      <c r="P807" s="5">
        <f>COUNTIFS(Rllfrwrd!$B:$B,L807,Rllfrwrd!$C:$C,M807)</f>
        <v>0</v>
      </c>
    </row>
    <row r="808" spans="1:16">
      <c r="B808" s="9" t="s">
        <v>169</v>
      </c>
      <c r="G808" s="49"/>
      <c r="H808" s="12">
        <v>0</v>
      </c>
      <c r="J808" s="11" t="s">
        <v>44</v>
      </c>
      <c r="K808" s="13" t="s">
        <v>514</v>
      </c>
      <c r="L808" s="13" t="s">
        <v>514</v>
      </c>
      <c r="M808" s="13">
        <v>59924</v>
      </c>
      <c r="N808" s="11" t="s">
        <v>63</v>
      </c>
      <c r="P808" s="5">
        <f>COUNTIFS(Rllfrwrd!$B:$B,L808,Rllfrwrd!$C:$C,M808)</f>
        <v>0</v>
      </c>
    </row>
    <row r="809" spans="1:16">
      <c r="B809" s="9" t="s">
        <v>169</v>
      </c>
      <c r="G809" s="49"/>
      <c r="H809" s="12">
        <v>115791.56</v>
      </c>
      <c r="J809" s="11" t="s">
        <v>44</v>
      </c>
      <c r="K809" s="13" t="s">
        <v>514</v>
      </c>
      <c r="L809" s="13" t="s">
        <v>514</v>
      </c>
      <c r="M809" s="13">
        <v>59924</v>
      </c>
      <c r="N809" s="11" t="s">
        <v>63</v>
      </c>
      <c r="P809" s="5">
        <f>COUNTIFS(Rllfrwrd!$B:$B,L809,Rllfrwrd!$C:$C,M809)</f>
        <v>0</v>
      </c>
    </row>
    <row r="810" spans="1:16">
      <c r="B810" s="9" t="s">
        <v>169</v>
      </c>
      <c r="G810" s="49"/>
      <c r="H810" s="12">
        <v>116571.06</v>
      </c>
      <c r="J810" s="11" t="s">
        <v>44</v>
      </c>
      <c r="K810" s="13" t="s">
        <v>514</v>
      </c>
      <c r="L810" s="13" t="s">
        <v>514</v>
      </c>
      <c r="M810" s="13">
        <v>59924</v>
      </c>
      <c r="N810" s="11" t="s">
        <v>63</v>
      </c>
      <c r="P810" s="5">
        <f>COUNTIFS(Rllfrwrd!$B:$B,L810,Rllfrwrd!$C:$C,M810)</f>
        <v>0</v>
      </c>
    </row>
    <row r="811" spans="1:16">
      <c r="B811" s="9" t="s">
        <v>169</v>
      </c>
      <c r="G811" s="49"/>
      <c r="H811" s="12">
        <v>114460.61</v>
      </c>
      <c r="J811" s="11" t="s">
        <v>44</v>
      </c>
      <c r="K811" s="13" t="s">
        <v>514</v>
      </c>
      <c r="L811" s="13" t="s">
        <v>514</v>
      </c>
      <c r="M811" s="13">
        <v>59924</v>
      </c>
      <c r="N811" s="11" t="s">
        <v>63</v>
      </c>
      <c r="P811" s="5">
        <f>COUNTIFS(Rllfrwrd!$B:$B,L811,Rllfrwrd!$C:$C,M811)</f>
        <v>0</v>
      </c>
    </row>
    <row r="812" spans="1:16">
      <c r="B812" s="9" t="s">
        <v>169</v>
      </c>
      <c r="G812" s="49"/>
      <c r="H812" s="12">
        <v>121561.12</v>
      </c>
      <c r="J812" s="11" t="s">
        <v>44</v>
      </c>
      <c r="K812" s="13" t="s">
        <v>514</v>
      </c>
      <c r="L812" s="13" t="s">
        <v>514</v>
      </c>
      <c r="M812" s="13">
        <v>59924</v>
      </c>
      <c r="N812" s="11" t="s">
        <v>63</v>
      </c>
      <c r="P812" s="5">
        <f>COUNTIFS(Rllfrwrd!$B:$B,L812,Rllfrwrd!$C:$C,M812)</f>
        <v>0</v>
      </c>
    </row>
    <row r="813" spans="1:16">
      <c r="B813" s="9" t="s">
        <v>169</v>
      </c>
      <c r="G813" s="49"/>
      <c r="H813" s="12">
        <v>0</v>
      </c>
      <c r="J813" s="11" t="s">
        <v>44</v>
      </c>
      <c r="K813" s="13" t="s">
        <v>514</v>
      </c>
      <c r="L813" s="13" t="s">
        <v>514</v>
      </c>
      <c r="M813" s="13">
        <v>59924</v>
      </c>
      <c r="N813" s="11" t="s">
        <v>63</v>
      </c>
      <c r="P813" s="5">
        <f>COUNTIFS(Rllfrwrd!$B:$B,L813,Rllfrwrd!$C:$C,M813)</f>
        <v>0</v>
      </c>
    </row>
    <row r="814" spans="1:16">
      <c r="B814" s="9" t="s">
        <v>617</v>
      </c>
      <c r="G814" s="49"/>
      <c r="H814" s="12">
        <v>42836.530000000013</v>
      </c>
      <c r="J814" s="11" t="s">
        <v>44</v>
      </c>
      <c r="K814" s="13" t="s">
        <v>514</v>
      </c>
      <c r="L814" s="13" t="s">
        <v>514</v>
      </c>
      <c r="M814" s="13">
        <v>59924</v>
      </c>
      <c r="N814" s="11" t="s">
        <v>63</v>
      </c>
      <c r="P814" s="5">
        <f>COUNTIFS(Rllfrwrd!$B:$B,L814,Rllfrwrd!$C:$C,M814)</f>
        <v>0</v>
      </c>
    </row>
    <row r="815" spans="1:16">
      <c r="B815" s="9" t="s">
        <v>617</v>
      </c>
      <c r="G815" s="49"/>
      <c r="H815" s="12">
        <v>1689.09</v>
      </c>
      <c r="J815" s="11" t="s">
        <v>44</v>
      </c>
      <c r="K815" s="13" t="s">
        <v>514</v>
      </c>
      <c r="L815" s="13" t="s">
        <v>514</v>
      </c>
      <c r="M815" s="13">
        <v>59924</v>
      </c>
      <c r="N815" s="11" t="s">
        <v>63</v>
      </c>
      <c r="P815" s="5">
        <f>COUNTIFS(Rllfrwrd!$B:$B,L815,Rllfrwrd!$C:$C,M815)</f>
        <v>0</v>
      </c>
    </row>
    <row r="816" spans="1:16">
      <c r="B816" s="9" t="s">
        <v>617</v>
      </c>
      <c r="G816" s="49"/>
      <c r="H816" s="12">
        <v>54.54</v>
      </c>
      <c r="J816" s="11" t="s">
        <v>44</v>
      </c>
      <c r="K816" s="13" t="s">
        <v>514</v>
      </c>
      <c r="L816" s="13" t="s">
        <v>514</v>
      </c>
      <c r="M816" s="13">
        <v>59924</v>
      </c>
      <c r="N816" s="11" t="s">
        <v>63</v>
      </c>
      <c r="P816" s="5">
        <f>COUNTIFS(Rllfrwrd!$B:$B,L816,Rllfrwrd!$C:$C,M816)</f>
        <v>0</v>
      </c>
    </row>
    <row r="817" spans="2:16">
      <c r="B817" s="9" t="s">
        <v>617</v>
      </c>
      <c r="G817" s="49"/>
      <c r="H817" s="12">
        <v>0</v>
      </c>
      <c r="J817" s="11" t="s">
        <v>44</v>
      </c>
      <c r="K817" s="13" t="s">
        <v>514</v>
      </c>
      <c r="L817" s="13" t="s">
        <v>514</v>
      </c>
      <c r="M817" s="13">
        <v>59924</v>
      </c>
      <c r="N817" s="11" t="s">
        <v>63</v>
      </c>
      <c r="P817" s="5">
        <f>COUNTIFS(Rllfrwrd!$B:$B,L817,Rllfrwrd!$C:$C,M817)</f>
        <v>0</v>
      </c>
    </row>
    <row r="818" spans="2:16">
      <c r="B818" s="9" t="s">
        <v>617</v>
      </c>
      <c r="G818" s="49"/>
      <c r="H818" s="12">
        <v>0</v>
      </c>
      <c r="J818" s="11" t="s">
        <v>44</v>
      </c>
      <c r="K818" s="13" t="s">
        <v>514</v>
      </c>
      <c r="L818" s="13" t="s">
        <v>514</v>
      </c>
      <c r="M818" s="13">
        <v>59924</v>
      </c>
      <c r="N818" s="11" t="s">
        <v>63</v>
      </c>
      <c r="P818" s="5">
        <f>COUNTIFS(Rllfrwrd!$B:$B,L818,Rllfrwrd!$C:$C,M818)</f>
        <v>0</v>
      </c>
    </row>
    <row r="819" spans="2:16">
      <c r="B819" s="9" t="s">
        <v>617</v>
      </c>
      <c r="G819" s="49"/>
      <c r="H819" s="12">
        <v>0</v>
      </c>
      <c r="J819" s="11" t="s">
        <v>44</v>
      </c>
      <c r="K819" s="13" t="s">
        <v>514</v>
      </c>
      <c r="L819" s="13" t="s">
        <v>514</v>
      </c>
      <c r="M819" s="13">
        <v>59924</v>
      </c>
      <c r="N819" s="11" t="s">
        <v>63</v>
      </c>
      <c r="P819" s="5">
        <f>COUNTIFS(Rllfrwrd!$B:$B,L819,Rllfrwrd!$C:$C,M819)</f>
        <v>0</v>
      </c>
    </row>
    <row r="820" spans="2:16">
      <c r="B820" s="9" t="s">
        <v>617</v>
      </c>
      <c r="G820" s="49"/>
      <c r="H820" s="12">
        <v>0</v>
      </c>
      <c r="J820" s="11" t="s">
        <v>44</v>
      </c>
      <c r="K820" s="13" t="s">
        <v>514</v>
      </c>
      <c r="L820" s="13" t="s">
        <v>514</v>
      </c>
      <c r="M820" s="13">
        <v>59924</v>
      </c>
      <c r="N820" s="11" t="s">
        <v>63</v>
      </c>
      <c r="P820" s="5">
        <f>COUNTIFS(Rllfrwrd!$B:$B,L820,Rllfrwrd!$C:$C,M820)</f>
        <v>0</v>
      </c>
    </row>
    <row r="821" spans="2:16">
      <c r="B821" s="9" t="s">
        <v>617</v>
      </c>
      <c r="G821" s="49"/>
      <c r="H821" s="12">
        <v>0</v>
      </c>
      <c r="J821" s="11" t="s">
        <v>44</v>
      </c>
      <c r="K821" s="13" t="s">
        <v>514</v>
      </c>
      <c r="L821" s="13" t="s">
        <v>514</v>
      </c>
      <c r="M821" s="13">
        <v>59924</v>
      </c>
      <c r="N821" s="11" t="s">
        <v>63</v>
      </c>
      <c r="P821" s="5">
        <f>COUNTIFS(Rllfrwrd!$B:$B,L821,Rllfrwrd!$C:$C,M821)</f>
        <v>0</v>
      </c>
    </row>
    <row r="822" spans="2:16">
      <c r="B822" s="9" t="s">
        <v>617</v>
      </c>
      <c r="G822" s="49"/>
      <c r="H822" s="12">
        <v>0</v>
      </c>
      <c r="J822" s="11" t="s">
        <v>44</v>
      </c>
      <c r="K822" s="13" t="s">
        <v>514</v>
      </c>
      <c r="L822" s="13" t="s">
        <v>514</v>
      </c>
      <c r="M822" s="13">
        <v>59924</v>
      </c>
      <c r="N822" s="11" t="s">
        <v>63</v>
      </c>
      <c r="P822" s="5">
        <f>COUNTIFS(Rllfrwrd!$B:$B,L822,Rllfrwrd!$C:$C,M822)</f>
        <v>0</v>
      </c>
    </row>
    <row r="823" spans="2:16">
      <c r="B823" s="9" t="s">
        <v>617</v>
      </c>
      <c r="G823" s="49"/>
      <c r="H823" s="12">
        <v>0</v>
      </c>
      <c r="J823" s="11" t="s">
        <v>44</v>
      </c>
      <c r="K823" s="13" t="s">
        <v>514</v>
      </c>
      <c r="L823" s="13" t="s">
        <v>514</v>
      </c>
      <c r="M823" s="13">
        <v>59924</v>
      </c>
      <c r="N823" s="11" t="s">
        <v>63</v>
      </c>
      <c r="P823" s="5">
        <f>COUNTIFS(Rllfrwrd!$B:$B,L823,Rllfrwrd!$C:$C,M823)</f>
        <v>0</v>
      </c>
    </row>
    <row r="824" spans="2:16">
      <c r="B824" s="9" t="s">
        <v>617</v>
      </c>
      <c r="G824" s="49"/>
      <c r="H824" s="12">
        <v>0</v>
      </c>
      <c r="J824" s="11" t="s">
        <v>44</v>
      </c>
      <c r="K824" s="13" t="s">
        <v>514</v>
      </c>
      <c r="L824" s="13" t="s">
        <v>514</v>
      </c>
      <c r="M824" s="13">
        <v>59924</v>
      </c>
      <c r="N824" s="11" t="s">
        <v>63</v>
      </c>
      <c r="P824" s="5">
        <f>COUNTIFS(Rllfrwrd!$B:$B,L824,Rllfrwrd!$C:$C,M824)</f>
        <v>0</v>
      </c>
    </row>
    <row r="825" spans="2:16">
      <c r="B825" s="9" t="s">
        <v>617</v>
      </c>
      <c r="G825" s="49"/>
      <c r="H825" s="12">
        <v>172020</v>
      </c>
      <c r="J825" s="11" t="s">
        <v>44</v>
      </c>
      <c r="K825" s="13" t="s">
        <v>514</v>
      </c>
      <c r="L825" s="13" t="s">
        <v>514</v>
      </c>
      <c r="M825" s="13">
        <v>59924</v>
      </c>
      <c r="N825" s="11" t="s">
        <v>63</v>
      </c>
      <c r="P825" s="5">
        <f>COUNTIFS(Rllfrwrd!$B:$B,L825,Rllfrwrd!$C:$C,M825)</f>
        <v>0</v>
      </c>
    </row>
    <row r="826" spans="2:16">
      <c r="B826" s="9" t="s">
        <v>617</v>
      </c>
      <c r="G826" s="49"/>
      <c r="H826" s="12">
        <v>242268</v>
      </c>
      <c r="J826" s="11" t="s">
        <v>44</v>
      </c>
      <c r="K826" s="13" t="s">
        <v>514</v>
      </c>
      <c r="L826" s="13" t="s">
        <v>514</v>
      </c>
      <c r="M826" s="13">
        <v>59924</v>
      </c>
      <c r="N826" s="11" t="s">
        <v>63</v>
      </c>
      <c r="P826" s="5">
        <f>COUNTIFS(Rllfrwrd!$B:$B,L826,Rllfrwrd!$C:$C,M826)</f>
        <v>0</v>
      </c>
    </row>
    <row r="827" spans="2:16">
      <c r="B827" s="9" t="s">
        <v>617</v>
      </c>
      <c r="G827" s="49"/>
      <c r="H827" s="12">
        <v>22152</v>
      </c>
      <c r="J827" s="11" t="s">
        <v>44</v>
      </c>
      <c r="K827" s="13" t="s">
        <v>514</v>
      </c>
      <c r="L827" s="13" t="s">
        <v>514</v>
      </c>
      <c r="M827" s="13">
        <v>59924</v>
      </c>
      <c r="N827" s="11" t="s">
        <v>63</v>
      </c>
      <c r="P827" s="5">
        <f>COUNTIFS(Rllfrwrd!$B:$B,L827,Rllfrwrd!$C:$C,M827)</f>
        <v>0</v>
      </c>
    </row>
    <row r="828" spans="2:16">
      <c r="B828" s="9" t="s">
        <v>617</v>
      </c>
      <c r="G828" s="49"/>
      <c r="H828" s="12">
        <v>0</v>
      </c>
      <c r="J828" s="11" t="s">
        <v>44</v>
      </c>
      <c r="K828" s="13" t="s">
        <v>514</v>
      </c>
      <c r="L828" s="13" t="s">
        <v>514</v>
      </c>
      <c r="M828" s="13">
        <v>59924</v>
      </c>
      <c r="N828" s="11" t="s">
        <v>63</v>
      </c>
      <c r="P828" s="5">
        <f>COUNTIFS(Rllfrwrd!$B:$B,L828,Rllfrwrd!$C:$C,M828)</f>
        <v>0</v>
      </c>
    </row>
  </sheetData>
  <autoFilter ref="A1:P803"/>
  <pageMargins left="0.25" right="0.25" top="0.75" bottom="0.75" header="0.3" footer="0.3"/>
  <pageSetup scale="27" fitToHeight="0" orientation="portrait" horizontalDpi="1200" verticalDpi="1200" r:id="rId1"/>
  <headerFooter>
    <oddHeader>&amp;LDUKE FLORIDA 2019-2021 FORECAST
20240025-STAFFROG2-00001037&amp;RDEF's Response to Staff ROG 2 (14-30)
Q30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165"/>
  <sheetViews>
    <sheetView showGridLines="0" view="pageLayout" topLeftCell="D1" zoomScaleNormal="80" workbookViewId="0">
      <selection activeCell="G245" sqref="G245:G251"/>
    </sheetView>
  </sheetViews>
  <sheetFormatPr defaultColWidth="9.140625" defaultRowHeight="12.75" outlineLevelCol="1"/>
  <cols>
    <col min="1" max="1" width="18.28515625" style="4" hidden="1" customWidth="1" outlineLevel="1"/>
    <col min="2" max="2" width="23.140625" style="4" hidden="1" customWidth="1" outlineLevel="1"/>
    <col min="3" max="3" width="39" style="4" hidden="1" customWidth="1" outlineLevel="1"/>
    <col min="4" max="4" width="39" style="4" customWidth="1" collapsed="1"/>
    <col min="5" max="6" width="39" style="4" hidden="1" customWidth="1" outlineLevel="1"/>
    <col min="7" max="7" width="16" style="4" customWidth="1" collapsed="1"/>
    <col min="8" max="8" width="16" style="4" customWidth="1"/>
    <col min="9" max="9" width="9.140625" style="4" customWidth="1"/>
    <col min="10" max="10" width="17.7109375" style="4" customWidth="1"/>
    <col min="11" max="12" width="17.7109375" style="5" customWidth="1"/>
    <col min="13" max="13" width="17.7109375" style="4" customWidth="1"/>
    <col min="14" max="14" width="39.7109375" style="4" bestFit="1" customWidth="1"/>
    <col min="15" max="15" width="9.140625" style="4" customWidth="1"/>
    <col min="16" max="16384" width="9.140625" style="4"/>
  </cols>
  <sheetData>
    <row r="1" spans="1:16" s="19" customFormat="1" ht="42" customHeight="1" thickBot="1">
      <c r="A1" s="46" t="s">
        <v>155</v>
      </c>
      <c r="B1" s="46" t="s">
        <v>711</v>
      </c>
      <c r="C1" s="46" t="s">
        <v>712</v>
      </c>
      <c r="D1" s="46" t="s">
        <v>713</v>
      </c>
      <c r="E1" s="46" t="s">
        <v>714</v>
      </c>
      <c r="F1" s="46" t="s">
        <v>715</v>
      </c>
      <c r="G1" s="47" t="s">
        <v>161</v>
      </c>
      <c r="H1" s="47" t="s">
        <v>162</v>
      </c>
      <c r="J1" s="47" t="s">
        <v>8</v>
      </c>
      <c r="K1" s="47" t="s">
        <v>163</v>
      </c>
      <c r="L1" s="47" t="s">
        <v>164</v>
      </c>
      <c r="M1" s="47" t="s">
        <v>165</v>
      </c>
      <c r="N1" s="47" t="s">
        <v>716</v>
      </c>
      <c r="P1" s="48" t="s">
        <v>167</v>
      </c>
    </row>
    <row r="2" spans="1:16">
      <c r="A2" s="8" t="s">
        <v>168</v>
      </c>
      <c r="B2" s="11" t="s">
        <v>717</v>
      </c>
      <c r="C2" s="9" t="s">
        <v>177</v>
      </c>
      <c r="D2" s="11" t="s">
        <v>718</v>
      </c>
      <c r="E2" s="11" t="s">
        <v>719</v>
      </c>
      <c r="F2" s="11" t="s">
        <v>180</v>
      </c>
      <c r="G2" s="12">
        <v>-109.91999999999997</v>
      </c>
      <c r="H2" s="12">
        <v>-109.91999999999997</v>
      </c>
      <c r="J2" s="11" t="s">
        <v>106</v>
      </c>
      <c r="K2" s="13">
        <v>36000</v>
      </c>
      <c r="L2" s="13">
        <v>36000</v>
      </c>
      <c r="M2" s="13" t="s">
        <v>64</v>
      </c>
      <c r="N2" s="11" t="s">
        <v>174</v>
      </c>
      <c r="P2" s="5">
        <f>COUNTIFS(Rllfrwrd!$B:$B,L2,Rllfrwrd!$C:$C,M2)</f>
        <v>1</v>
      </c>
    </row>
    <row r="3" spans="1:16">
      <c r="A3" s="8" t="s">
        <v>168</v>
      </c>
      <c r="B3" s="11" t="s">
        <v>717</v>
      </c>
      <c r="C3" s="9" t="s">
        <v>177</v>
      </c>
      <c r="D3" s="11" t="s">
        <v>720</v>
      </c>
      <c r="E3" s="11" t="s">
        <v>503</v>
      </c>
      <c r="F3" s="11" t="s">
        <v>180</v>
      </c>
      <c r="G3" s="12">
        <v>-1852.8000000000004</v>
      </c>
      <c r="H3" s="12">
        <v>-1852.8000000000004</v>
      </c>
      <c r="J3" s="11" t="s">
        <v>79</v>
      </c>
      <c r="K3" s="13">
        <v>36100</v>
      </c>
      <c r="L3" s="13">
        <v>36100</v>
      </c>
      <c r="M3" s="13" t="s">
        <v>64</v>
      </c>
      <c r="N3" s="11" t="s">
        <v>174</v>
      </c>
      <c r="P3" s="5">
        <f>COUNTIFS(Rllfrwrd!$B:$B,L3,Rllfrwrd!$C:$C,M3)</f>
        <v>1</v>
      </c>
    </row>
    <row r="4" spans="1:16">
      <c r="A4" s="8" t="s">
        <v>168</v>
      </c>
      <c r="B4" s="11" t="s">
        <v>717</v>
      </c>
      <c r="C4" s="9" t="s">
        <v>177</v>
      </c>
      <c r="D4" s="11" t="s">
        <v>721</v>
      </c>
      <c r="E4" s="11" t="s">
        <v>190</v>
      </c>
      <c r="F4" s="11" t="s">
        <v>180</v>
      </c>
      <c r="G4" s="12">
        <v>-28573.148677397603</v>
      </c>
      <c r="H4" s="12">
        <v>-23609.878609488434</v>
      </c>
      <c r="J4" s="11" t="s">
        <v>79</v>
      </c>
      <c r="K4" s="13">
        <v>36200</v>
      </c>
      <c r="L4" s="13">
        <v>36200</v>
      </c>
      <c r="M4" s="13" t="s">
        <v>64</v>
      </c>
      <c r="N4" s="11" t="s">
        <v>174</v>
      </c>
      <c r="P4" s="5">
        <f>COUNTIFS(Rllfrwrd!$B:$B,L4,Rllfrwrd!$C:$C,M4)</f>
        <v>1</v>
      </c>
    </row>
    <row r="5" spans="1:16">
      <c r="A5" s="8" t="s">
        <v>168</v>
      </c>
      <c r="B5" s="11" t="s">
        <v>717</v>
      </c>
      <c r="C5" s="9" t="s">
        <v>177</v>
      </c>
      <c r="D5" s="11" t="s">
        <v>722</v>
      </c>
      <c r="E5" s="11" t="s">
        <v>204</v>
      </c>
      <c r="F5" s="11" t="s">
        <v>180</v>
      </c>
      <c r="G5" s="12">
        <v>-42874.193789735647</v>
      </c>
      <c r="H5" s="12">
        <v>-30547.634969252329</v>
      </c>
      <c r="J5" s="11" t="s">
        <v>79</v>
      </c>
      <c r="K5" s="13">
        <v>36400</v>
      </c>
      <c r="L5" s="13">
        <v>36400</v>
      </c>
      <c r="M5" s="13" t="s">
        <v>64</v>
      </c>
      <c r="N5" s="11" t="s">
        <v>174</v>
      </c>
      <c r="P5" s="5">
        <f>COUNTIFS(Rllfrwrd!$B:$B,L5,Rllfrwrd!$C:$C,M5)</f>
        <v>1</v>
      </c>
    </row>
    <row r="6" spans="1:16">
      <c r="A6" s="8" t="s">
        <v>168</v>
      </c>
      <c r="B6" s="11" t="s">
        <v>717</v>
      </c>
      <c r="C6" s="9" t="s">
        <v>177</v>
      </c>
      <c r="D6" s="11" t="s">
        <v>723</v>
      </c>
      <c r="E6" s="11" t="s">
        <v>220</v>
      </c>
      <c r="F6" s="11" t="s">
        <v>180</v>
      </c>
      <c r="G6" s="12">
        <v>-20594.251743676134</v>
      </c>
      <c r="H6" s="12">
        <v>-33779.272793955897</v>
      </c>
      <c r="J6" s="11" t="s">
        <v>79</v>
      </c>
      <c r="K6" s="13">
        <v>36500</v>
      </c>
      <c r="L6" s="13">
        <v>36500</v>
      </c>
      <c r="M6" s="13" t="s">
        <v>64</v>
      </c>
      <c r="N6" s="11" t="s">
        <v>174</v>
      </c>
      <c r="P6" s="5">
        <f>COUNTIFS(Rllfrwrd!$B:$B,L6,Rllfrwrd!$C:$C,M6)</f>
        <v>1</v>
      </c>
    </row>
    <row r="7" spans="1:16">
      <c r="A7" s="8" t="s">
        <v>168</v>
      </c>
      <c r="B7" s="11" t="s">
        <v>717</v>
      </c>
      <c r="C7" s="9" t="s">
        <v>177</v>
      </c>
      <c r="D7" s="11" t="s">
        <v>724</v>
      </c>
      <c r="E7" s="11" t="s">
        <v>234</v>
      </c>
      <c r="F7" s="11" t="s">
        <v>180</v>
      </c>
      <c r="G7" s="12">
        <v>-2396.7273811327891</v>
      </c>
      <c r="H7" s="12">
        <v>-2992.940886290974</v>
      </c>
      <c r="J7" s="11" t="s">
        <v>79</v>
      </c>
      <c r="K7" s="13">
        <v>36600</v>
      </c>
      <c r="L7" s="13">
        <v>36600</v>
      </c>
      <c r="M7" s="13" t="s">
        <v>64</v>
      </c>
      <c r="N7" s="11" t="s">
        <v>174</v>
      </c>
      <c r="P7" s="5">
        <f>COUNTIFS(Rllfrwrd!$B:$B,L7,Rllfrwrd!$C:$C,M7)</f>
        <v>1</v>
      </c>
    </row>
    <row r="8" spans="1:16">
      <c r="A8" s="8" t="s">
        <v>168</v>
      </c>
      <c r="B8" s="11" t="s">
        <v>717</v>
      </c>
      <c r="C8" s="9" t="s">
        <v>177</v>
      </c>
      <c r="D8" s="11" t="s">
        <v>725</v>
      </c>
      <c r="E8" s="11" t="s">
        <v>241</v>
      </c>
      <c r="F8" s="11" t="s">
        <v>180</v>
      </c>
      <c r="G8" s="12">
        <v>-7234.8220303388562</v>
      </c>
      <c r="H8" s="12">
        <v>-9034.5672311740382</v>
      </c>
      <c r="J8" s="11" t="s">
        <v>79</v>
      </c>
      <c r="K8" s="13">
        <v>36700</v>
      </c>
      <c r="L8" s="13">
        <v>36700</v>
      </c>
      <c r="M8" s="13" t="s">
        <v>64</v>
      </c>
      <c r="N8" s="11" t="s">
        <v>174</v>
      </c>
      <c r="P8" s="5">
        <f>COUNTIFS(Rllfrwrd!$B:$B,L8,Rllfrwrd!$C:$C,M8)</f>
        <v>1</v>
      </c>
    </row>
    <row r="9" spans="1:16">
      <c r="A9" s="8" t="s">
        <v>168</v>
      </c>
      <c r="B9" s="11" t="s">
        <v>717</v>
      </c>
      <c r="C9" s="9" t="s">
        <v>177</v>
      </c>
      <c r="D9" s="11" t="s">
        <v>726</v>
      </c>
      <c r="E9" s="11" t="s">
        <v>248</v>
      </c>
      <c r="F9" s="11" t="s">
        <v>180</v>
      </c>
      <c r="G9" s="12">
        <v>-17734.478425362453</v>
      </c>
      <c r="H9" s="12">
        <v>-29203.466085972177</v>
      </c>
      <c r="J9" s="11" t="s">
        <v>79</v>
      </c>
      <c r="K9" s="13">
        <v>36800</v>
      </c>
      <c r="L9" s="13">
        <v>36800</v>
      </c>
      <c r="M9" s="13" t="s">
        <v>64</v>
      </c>
      <c r="N9" s="11" t="s">
        <v>174</v>
      </c>
      <c r="P9" s="5">
        <f>COUNTIFS(Rllfrwrd!$B:$B,L9,Rllfrwrd!$C:$C,M9)</f>
        <v>1</v>
      </c>
    </row>
    <row r="10" spans="1:16">
      <c r="A10" s="8" t="s">
        <v>168</v>
      </c>
      <c r="B10" s="11" t="s">
        <v>717</v>
      </c>
      <c r="C10" s="9" t="s">
        <v>177</v>
      </c>
      <c r="D10" s="11" t="s">
        <v>727</v>
      </c>
      <c r="E10" s="11" t="s">
        <v>262</v>
      </c>
      <c r="F10" s="11" t="s">
        <v>180</v>
      </c>
      <c r="G10" s="12">
        <v>-2110.6882777468491</v>
      </c>
      <c r="H10" s="12">
        <v>-2933.6531458156705</v>
      </c>
      <c r="J10" s="11" t="s">
        <v>79</v>
      </c>
      <c r="K10" s="13">
        <v>36910</v>
      </c>
      <c r="L10" s="13">
        <v>36901</v>
      </c>
      <c r="M10" s="13" t="s">
        <v>64</v>
      </c>
      <c r="N10" s="11" t="s">
        <v>174</v>
      </c>
      <c r="P10" s="5">
        <f>COUNTIFS(Rllfrwrd!$B:$B,L10,Rllfrwrd!$C:$C,M10)</f>
        <v>1</v>
      </c>
    </row>
    <row r="11" spans="1:16">
      <c r="A11" s="8" t="s">
        <v>168</v>
      </c>
      <c r="B11" s="11" t="s">
        <v>717</v>
      </c>
      <c r="C11" s="9" t="s">
        <v>177</v>
      </c>
      <c r="D11" s="11" t="s">
        <v>728</v>
      </c>
      <c r="E11" s="11" t="s">
        <v>268</v>
      </c>
      <c r="F11" s="11" t="s">
        <v>180</v>
      </c>
      <c r="G11" s="12">
        <v>-1258.2405348953807</v>
      </c>
      <c r="H11" s="12">
        <v>-1273.335461121766</v>
      </c>
      <c r="J11" s="11" t="s">
        <v>79</v>
      </c>
      <c r="K11" s="13">
        <v>36920</v>
      </c>
      <c r="L11" s="13">
        <v>36902</v>
      </c>
      <c r="M11" s="13" t="s">
        <v>64</v>
      </c>
      <c r="N11" s="11" t="s">
        <v>174</v>
      </c>
      <c r="P11" s="5">
        <f>COUNTIFS(Rllfrwrd!$B:$B,L11,Rllfrwrd!$C:$C,M11)</f>
        <v>1</v>
      </c>
    </row>
    <row r="12" spans="1:16">
      <c r="A12" s="8" t="s">
        <v>168</v>
      </c>
      <c r="B12" s="11" t="s">
        <v>717</v>
      </c>
      <c r="C12" s="9" t="s">
        <v>177</v>
      </c>
      <c r="D12" s="11" t="s">
        <v>729</v>
      </c>
      <c r="E12" s="11" t="s">
        <v>270</v>
      </c>
      <c r="F12" s="11" t="s">
        <v>180</v>
      </c>
      <c r="G12" s="12">
        <v>-3155.5588630992597</v>
      </c>
      <c r="H12" s="12">
        <v>-1947.7973329935121</v>
      </c>
      <c r="J12" s="11" t="s">
        <v>79</v>
      </c>
      <c r="K12" s="13">
        <v>37000</v>
      </c>
      <c r="L12" s="13">
        <v>37000</v>
      </c>
      <c r="M12" s="13" t="s">
        <v>64</v>
      </c>
      <c r="N12" s="11" t="s">
        <v>174</v>
      </c>
      <c r="P12" s="5">
        <f>COUNTIFS(Rllfrwrd!$B:$B,L12,Rllfrwrd!$C:$C,M12)</f>
        <v>1</v>
      </c>
    </row>
    <row r="13" spans="1:16">
      <c r="A13" s="8" t="s">
        <v>168</v>
      </c>
      <c r="B13" s="11" t="s">
        <v>717</v>
      </c>
      <c r="C13" s="9" t="s">
        <v>177</v>
      </c>
      <c r="D13" s="11" t="s">
        <v>730</v>
      </c>
      <c r="E13" s="11" t="s">
        <v>641</v>
      </c>
      <c r="F13" s="11" t="s">
        <v>180</v>
      </c>
      <c r="G13" s="12">
        <v>-3.48</v>
      </c>
      <c r="H13" s="12">
        <v>-3.48</v>
      </c>
      <c r="J13" s="11" t="s">
        <v>79</v>
      </c>
      <c r="K13" s="13">
        <v>37100</v>
      </c>
      <c r="L13" s="13">
        <v>37100</v>
      </c>
      <c r="M13" s="13" t="s">
        <v>64</v>
      </c>
      <c r="N13" s="11" t="s">
        <v>174</v>
      </c>
      <c r="P13" s="5">
        <f>COUNTIFS(Rllfrwrd!$B:$B,L13,Rllfrwrd!$C:$C,M13)</f>
        <v>1</v>
      </c>
    </row>
    <row r="14" spans="1:16">
      <c r="A14" s="8" t="s">
        <v>168</v>
      </c>
      <c r="B14" s="11" t="s">
        <v>717</v>
      </c>
      <c r="C14" s="9" t="s">
        <v>177</v>
      </c>
      <c r="D14" s="11" t="s">
        <v>731</v>
      </c>
      <c r="E14" s="11" t="s">
        <v>641</v>
      </c>
      <c r="F14" s="11" t="s">
        <v>180</v>
      </c>
      <c r="G14" s="12">
        <v>-1287.24</v>
      </c>
      <c r="H14" s="12">
        <v>-1287.24</v>
      </c>
      <c r="J14" s="11" t="s">
        <v>79</v>
      </c>
      <c r="K14" s="13">
        <v>37100</v>
      </c>
      <c r="L14" s="13">
        <v>37100</v>
      </c>
      <c r="M14" s="13" t="s">
        <v>64</v>
      </c>
      <c r="N14" s="11" t="s">
        <v>174</v>
      </c>
      <c r="P14" s="5">
        <f>COUNTIFS(Rllfrwrd!$B:$B,L14,Rllfrwrd!$C:$C,M14)</f>
        <v>1</v>
      </c>
    </row>
    <row r="15" spans="1:16">
      <c r="A15" s="8" t="s">
        <v>168</v>
      </c>
      <c r="B15" s="11" t="s">
        <v>717</v>
      </c>
      <c r="C15" s="9" t="s">
        <v>177</v>
      </c>
      <c r="D15" s="11" t="s">
        <v>732</v>
      </c>
      <c r="E15" s="11" t="s">
        <v>279</v>
      </c>
      <c r="F15" s="11" t="s">
        <v>180</v>
      </c>
      <c r="G15" s="12">
        <v>-18701.0949444</v>
      </c>
      <c r="H15" s="12">
        <v>-19181.201000556001</v>
      </c>
      <c r="J15" s="11" t="s">
        <v>79</v>
      </c>
      <c r="K15" s="13">
        <v>37300</v>
      </c>
      <c r="L15" s="13">
        <v>37300</v>
      </c>
      <c r="M15" s="13" t="s">
        <v>64</v>
      </c>
      <c r="N15" s="11" t="s">
        <v>174</v>
      </c>
      <c r="P15" s="5">
        <f>COUNTIFS(Rllfrwrd!$B:$B,L15,Rllfrwrd!$C:$C,M15)</f>
        <v>1</v>
      </c>
    </row>
    <row r="16" spans="1:16">
      <c r="A16" s="8" t="s">
        <v>168</v>
      </c>
      <c r="B16" s="11" t="s">
        <v>717</v>
      </c>
      <c r="C16" s="9" t="s">
        <v>281</v>
      </c>
      <c r="D16" s="11" t="s">
        <v>733</v>
      </c>
      <c r="E16" s="11" t="s">
        <v>734</v>
      </c>
      <c r="F16" s="11" t="s">
        <v>180</v>
      </c>
      <c r="G16" s="12">
        <v>-0.11999999999999998</v>
      </c>
      <c r="H16" s="12">
        <v>-0.11999999999999998</v>
      </c>
      <c r="J16" s="11" t="s">
        <v>106</v>
      </c>
      <c r="K16" s="13">
        <v>38900</v>
      </c>
      <c r="L16" s="13">
        <v>38900</v>
      </c>
      <c r="M16" s="13" t="s">
        <v>64</v>
      </c>
      <c r="N16" s="11" t="s">
        <v>174</v>
      </c>
      <c r="P16" s="5">
        <f>COUNTIFS(Rllfrwrd!$B:$B,L16,Rllfrwrd!$C:$C,M16)</f>
        <v>1</v>
      </c>
    </row>
    <row r="17" spans="1:16">
      <c r="A17" s="8" t="s">
        <v>168</v>
      </c>
      <c r="B17" s="11" t="s">
        <v>717</v>
      </c>
      <c r="C17" s="9" t="s">
        <v>281</v>
      </c>
      <c r="D17" s="11" t="s">
        <v>735</v>
      </c>
      <c r="E17" s="11" t="s">
        <v>282</v>
      </c>
      <c r="F17" s="11" t="s">
        <v>180</v>
      </c>
      <c r="G17" s="12">
        <v>-167.16000000000005</v>
      </c>
      <c r="H17" s="12">
        <v>-167.16000000000005</v>
      </c>
      <c r="J17" s="11" t="s">
        <v>92</v>
      </c>
      <c r="K17" s="13">
        <v>39000</v>
      </c>
      <c r="L17" s="13">
        <v>39000</v>
      </c>
      <c r="M17" s="13" t="s">
        <v>64</v>
      </c>
      <c r="N17" s="11" t="s">
        <v>174</v>
      </c>
      <c r="P17" s="5">
        <f>COUNTIFS(Rllfrwrd!$B:$B,L17,Rllfrwrd!$C:$C,M17)</f>
        <v>1</v>
      </c>
    </row>
    <row r="18" spans="1:16">
      <c r="A18" s="8" t="s">
        <v>168</v>
      </c>
      <c r="B18" s="11" t="s">
        <v>717</v>
      </c>
      <c r="C18" s="9" t="s">
        <v>281</v>
      </c>
      <c r="D18" s="11" t="s">
        <v>736</v>
      </c>
      <c r="E18" s="11" t="s">
        <v>282</v>
      </c>
      <c r="F18" s="11" t="s">
        <v>180</v>
      </c>
      <c r="G18" s="12">
        <v>-2042.76</v>
      </c>
      <c r="H18" s="12">
        <v>-2042.76</v>
      </c>
      <c r="J18" s="11" t="s">
        <v>92</v>
      </c>
      <c r="K18" s="13">
        <v>39000</v>
      </c>
      <c r="L18" s="13">
        <v>39000</v>
      </c>
      <c r="M18" s="13" t="s">
        <v>64</v>
      </c>
      <c r="N18" s="11" t="s">
        <v>174</v>
      </c>
      <c r="P18" s="5">
        <f>COUNTIFS(Rllfrwrd!$B:$B,L18,Rllfrwrd!$C:$C,M18)</f>
        <v>1</v>
      </c>
    </row>
    <row r="19" spans="1:16">
      <c r="A19" s="8" t="s">
        <v>168</v>
      </c>
      <c r="B19" s="11" t="s">
        <v>717</v>
      </c>
      <c r="C19" s="9" t="s">
        <v>281</v>
      </c>
      <c r="D19" s="11" t="s">
        <v>737</v>
      </c>
      <c r="E19" s="11" t="s">
        <v>282</v>
      </c>
      <c r="F19" s="11" t="s">
        <v>180</v>
      </c>
      <c r="G19" s="12">
        <v>-22.919999999999998</v>
      </c>
      <c r="H19" s="12">
        <v>-22.919999999999998</v>
      </c>
      <c r="J19" s="11" t="s">
        <v>92</v>
      </c>
      <c r="K19" s="13">
        <v>39000</v>
      </c>
      <c r="L19" s="13">
        <v>39000</v>
      </c>
      <c r="M19" s="13" t="s">
        <v>64</v>
      </c>
      <c r="N19" s="11" t="s">
        <v>174</v>
      </c>
      <c r="P19" s="5">
        <f>COUNTIFS(Rllfrwrd!$B:$B,L19,Rllfrwrd!$C:$C,M19)</f>
        <v>1</v>
      </c>
    </row>
    <row r="20" spans="1:16">
      <c r="A20" s="8" t="s">
        <v>168</v>
      </c>
      <c r="B20" s="11" t="s">
        <v>717</v>
      </c>
      <c r="C20" s="9" t="s">
        <v>281</v>
      </c>
      <c r="D20" s="11" t="s">
        <v>738</v>
      </c>
      <c r="E20" s="11" t="s">
        <v>282</v>
      </c>
      <c r="F20" s="11" t="s">
        <v>180</v>
      </c>
      <c r="G20" s="12">
        <v>-26.520000000000007</v>
      </c>
      <c r="H20" s="12">
        <v>-26.520000000000007</v>
      </c>
      <c r="J20" s="11" t="s">
        <v>92</v>
      </c>
      <c r="K20" s="13">
        <v>39000</v>
      </c>
      <c r="L20" s="13">
        <v>39000</v>
      </c>
      <c r="M20" s="13" t="s">
        <v>64</v>
      </c>
      <c r="N20" s="11" t="s">
        <v>174</v>
      </c>
      <c r="P20" s="5">
        <f>COUNTIFS(Rllfrwrd!$B:$B,L20,Rllfrwrd!$C:$C,M20)</f>
        <v>1</v>
      </c>
    </row>
    <row r="21" spans="1:16">
      <c r="A21" s="8" t="s">
        <v>168</v>
      </c>
      <c r="B21" s="11" t="s">
        <v>717</v>
      </c>
      <c r="C21" s="9" t="s">
        <v>281</v>
      </c>
      <c r="D21" s="11" t="s">
        <v>739</v>
      </c>
      <c r="E21" s="11" t="s">
        <v>282</v>
      </c>
      <c r="F21" s="11" t="s">
        <v>180</v>
      </c>
      <c r="G21" s="12">
        <v>-207.60000000000005</v>
      </c>
      <c r="H21" s="12">
        <v>-207.60000000000005</v>
      </c>
      <c r="J21" s="11" t="s">
        <v>92</v>
      </c>
      <c r="K21" s="13">
        <v>39000</v>
      </c>
      <c r="L21" s="13">
        <v>39000</v>
      </c>
      <c r="M21" s="13" t="s">
        <v>64</v>
      </c>
      <c r="N21" s="11" t="s">
        <v>174</v>
      </c>
      <c r="P21" s="5">
        <f>COUNTIFS(Rllfrwrd!$B:$B,L21,Rllfrwrd!$C:$C,M21)</f>
        <v>1</v>
      </c>
    </row>
    <row r="22" spans="1:16">
      <c r="A22" s="8" t="s">
        <v>168</v>
      </c>
      <c r="B22" s="11" t="s">
        <v>717</v>
      </c>
      <c r="C22" s="9" t="s">
        <v>281</v>
      </c>
      <c r="D22" s="11" t="s">
        <v>740</v>
      </c>
      <c r="E22" s="11" t="s">
        <v>282</v>
      </c>
      <c r="F22" s="11" t="s">
        <v>180</v>
      </c>
      <c r="G22" s="12">
        <v>2.7600000000000002</v>
      </c>
      <c r="H22" s="12">
        <v>2.7600000000000002</v>
      </c>
      <c r="J22" s="11" t="s">
        <v>92</v>
      </c>
      <c r="K22" s="13">
        <v>39000</v>
      </c>
      <c r="L22" s="13">
        <v>39000</v>
      </c>
      <c r="M22" s="13" t="s">
        <v>64</v>
      </c>
      <c r="N22" s="11" t="s">
        <v>174</v>
      </c>
      <c r="P22" s="5">
        <f>COUNTIFS(Rllfrwrd!$B:$B,L22,Rllfrwrd!$C:$C,M22)</f>
        <v>1</v>
      </c>
    </row>
    <row r="23" spans="1:16">
      <c r="A23" s="8" t="s">
        <v>168</v>
      </c>
      <c r="B23" s="11" t="s">
        <v>717</v>
      </c>
      <c r="C23" s="9" t="s">
        <v>281</v>
      </c>
      <c r="D23" s="11" t="s">
        <v>741</v>
      </c>
      <c r="E23" s="11" t="s">
        <v>282</v>
      </c>
      <c r="F23" s="11" t="s">
        <v>180</v>
      </c>
      <c r="G23" s="12">
        <v>207.11999999999998</v>
      </c>
      <c r="H23" s="12">
        <v>207.11999999999998</v>
      </c>
      <c r="J23" s="11" t="s">
        <v>92</v>
      </c>
      <c r="K23" s="13">
        <v>39000</v>
      </c>
      <c r="L23" s="13">
        <v>39000</v>
      </c>
      <c r="M23" s="13" t="s">
        <v>64</v>
      </c>
      <c r="N23" s="11" t="s">
        <v>174</v>
      </c>
      <c r="P23" s="5">
        <f>COUNTIFS(Rllfrwrd!$B:$B,L23,Rllfrwrd!$C:$C,M23)</f>
        <v>1</v>
      </c>
    </row>
    <row r="24" spans="1:16">
      <c r="A24" s="8" t="s">
        <v>168</v>
      </c>
      <c r="B24" s="11" t="s">
        <v>717</v>
      </c>
      <c r="C24" s="9" t="s">
        <v>281</v>
      </c>
      <c r="D24" s="11" t="s">
        <v>742</v>
      </c>
      <c r="E24" s="11" t="s">
        <v>282</v>
      </c>
      <c r="F24" s="11" t="s">
        <v>180</v>
      </c>
      <c r="G24" s="12">
        <v>-1579.9200000000003</v>
      </c>
      <c r="H24" s="12">
        <v>-1579.9200000000003</v>
      </c>
      <c r="J24" s="11" t="s">
        <v>92</v>
      </c>
      <c r="K24" s="13">
        <v>39000</v>
      </c>
      <c r="L24" s="13">
        <v>39000</v>
      </c>
      <c r="M24" s="13" t="s">
        <v>64</v>
      </c>
      <c r="N24" s="11" t="s">
        <v>174</v>
      </c>
      <c r="P24" s="5">
        <f>COUNTIFS(Rllfrwrd!$B:$B,L24,Rllfrwrd!$C:$C,M24)</f>
        <v>1</v>
      </c>
    </row>
    <row r="25" spans="1:16">
      <c r="A25" s="8" t="s">
        <v>168</v>
      </c>
      <c r="B25" s="11" t="s">
        <v>717</v>
      </c>
      <c r="C25" s="9" t="s">
        <v>281</v>
      </c>
      <c r="D25" s="11" t="s">
        <v>743</v>
      </c>
      <c r="E25" s="11" t="s">
        <v>282</v>
      </c>
      <c r="F25" s="11" t="s">
        <v>180</v>
      </c>
      <c r="G25" s="12">
        <v>-11.399999999999999</v>
      </c>
      <c r="H25" s="12">
        <v>-11.399999999999999</v>
      </c>
      <c r="J25" s="11" t="s">
        <v>92</v>
      </c>
      <c r="K25" s="13">
        <v>39000</v>
      </c>
      <c r="L25" s="13">
        <v>39000</v>
      </c>
      <c r="M25" s="13" t="s">
        <v>64</v>
      </c>
      <c r="N25" s="11" t="s">
        <v>174</v>
      </c>
      <c r="P25" s="5">
        <f>COUNTIFS(Rllfrwrd!$B:$B,L25,Rllfrwrd!$C:$C,M25)</f>
        <v>1</v>
      </c>
    </row>
    <row r="26" spans="1:16">
      <c r="A26" s="8" t="s">
        <v>168</v>
      </c>
      <c r="B26" s="11" t="s">
        <v>717</v>
      </c>
      <c r="C26" s="9" t="s">
        <v>281</v>
      </c>
      <c r="D26" s="11" t="s">
        <v>744</v>
      </c>
      <c r="E26" s="11" t="s">
        <v>288</v>
      </c>
      <c r="F26" s="11" t="s">
        <v>180</v>
      </c>
      <c r="G26" s="12">
        <v>-430.86857142857156</v>
      </c>
      <c r="H26" s="12">
        <v>-430.86857142857156</v>
      </c>
      <c r="J26" s="11" t="s">
        <v>92</v>
      </c>
      <c r="K26" s="13">
        <v>39100</v>
      </c>
      <c r="L26" s="13">
        <v>39100</v>
      </c>
      <c r="M26" s="13" t="s">
        <v>64</v>
      </c>
      <c r="N26" s="11" t="s">
        <v>174</v>
      </c>
      <c r="P26" s="5">
        <f>COUNTIFS(Rllfrwrd!$B:$B,L26,Rllfrwrd!$C:$C,M26)</f>
        <v>1</v>
      </c>
    </row>
    <row r="27" spans="1:16">
      <c r="A27" s="8" t="s">
        <v>168</v>
      </c>
      <c r="B27" s="11" t="s">
        <v>717</v>
      </c>
      <c r="C27" s="9" t="s">
        <v>281</v>
      </c>
      <c r="D27" s="11" t="s">
        <v>745</v>
      </c>
      <c r="E27" s="11" t="s">
        <v>288</v>
      </c>
      <c r="F27" s="11" t="s">
        <v>180</v>
      </c>
      <c r="G27" s="12">
        <v>-290.76</v>
      </c>
      <c r="H27" s="12">
        <v>-290.76</v>
      </c>
      <c r="J27" s="11" t="s">
        <v>92</v>
      </c>
      <c r="K27" s="13">
        <v>39100</v>
      </c>
      <c r="L27" s="13">
        <v>39100</v>
      </c>
      <c r="M27" s="13" t="s">
        <v>64</v>
      </c>
      <c r="N27" s="11" t="s">
        <v>174</v>
      </c>
      <c r="P27" s="5">
        <f>COUNTIFS(Rllfrwrd!$B:$B,L27,Rllfrwrd!$C:$C,M27)</f>
        <v>1</v>
      </c>
    </row>
    <row r="28" spans="1:16">
      <c r="A28" s="8" t="s">
        <v>168</v>
      </c>
      <c r="B28" s="11" t="s">
        <v>717</v>
      </c>
      <c r="C28" s="9" t="s">
        <v>281</v>
      </c>
      <c r="D28" s="11" t="s">
        <v>746</v>
      </c>
      <c r="E28" s="11" t="s">
        <v>288</v>
      </c>
      <c r="F28" s="11" t="s">
        <v>180</v>
      </c>
      <c r="G28" s="12">
        <v>-47.040000000000013</v>
      </c>
      <c r="H28" s="12">
        <v>-47.040000000000013</v>
      </c>
      <c r="J28" s="11" t="s">
        <v>92</v>
      </c>
      <c r="K28" s="13">
        <v>39100</v>
      </c>
      <c r="L28" s="13">
        <v>39100</v>
      </c>
      <c r="M28" s="13" t="s">
        <v>64</v>
      </c>
      <c r="N28" s="11" t="s">
        <v>174</v>
      </c>
      <c r="P28" s="5">
        <f>COUNTIFS(Rllfrwrd!$B:$B,L28,Rllfrwrd!$C:$C,M28)</f>
        <v>1</v>
      </c>
    </row>
    <row r="29" spans="1:16">
      <c r="A29" s="8" t="s">
        <v>168</v>
      </c>
      <c r="B29" s="11" t="s">
        <v>717</v>
      </c>
      <c r="C29" s="9" t="s">
        <v>281</v>
      </c>
      <c r="D29" s="11" t="s">
        <v>747</v>
      </c>
      <c r="E29" s="11" t="s">
        <v>288</v>
      </c>
      <c r="F29" s="11" t="s">
        <v>180</v>
      </c>
      <c r="G29" s="12">
        <v>-4398.8400000000011</v>
      </c>
      <c r="H29" s="12">
        <v>-4398.8400000000011</v>
      </c>
      <c r="J29" s="11" t="s">
        <v>92</v>
      </c>
      <c r="K29" s="13">
        <v>39100</v>
      </c>
      <c r="L29" s="13">
        <v>39100</v>
      </c>
      <c r="M29" s="13" t="s">
        <v>64</v>
      </c>
      <c r="N29" s="11" t="s">
        <v>174</v>
      </c>
      <c r="P29" s="5">
        <f>COUNTIFS(Rllfrwrd!$B:$B,L29,Rllfrwrd!$C:$C,M29)</f>
        <v>1</v>
      </c>
    </row>
    <row r="30" spans="1:16">
      <c r="A30" s="8" t="s">
        <v>168</v>
      </c>
      <c r="B30" s="11" t="s">
        <v>717</v>
      </c>
      <c r="C30" s="9" t="s">
        <v>281</v>
      </c>
      <c r="D30" s="11" t="s">
        <v>748</v>
      </c>
      <c r="E30" s="11" t="s">
        <v>288</v>
      </c>
      <c r="F30" s="11" t="s">
        <v>180</v>
      </c>
      <c r="G30" s="12">
        <v>-62.52</v>
      </c>
      <c r="H30" s="12">
        <v>-62.52</v>
      </c>
      <c r="J30" s="11" t="s">
        <v>92</v>
      </c>
      <c r="K30" s="13">
        <v>39100</v>
      </c>
      <c r="L30" s="13">
        <v>39100</v>
      </c>
      <c r="M30" s="13" t="s">
        <v>64</v>
      </c>
      <c r="N30" s="11" t="s">
        <v>174</v>
      </c>
      <c r="P30" s="5">
        <f>COUNTIFS(Rllfrwrd!$B:$B,L30,Rllfrwrd!$C:$C,M30)</f>
        <v>1</v>
      </c>
    </row>
    <row r="31" spans="1:16">
      <c r="A31" s="8" t="s">
        <v>168</v>
      </c>
      <c r="B31" s="11" t="s">
        <v>717</v>
      </c>
      <c r="C31" s="9" t="s">
        <v>281</v>
      </c>
      <c r="D31" s="11" t="s">
        <v>749</v>
      </c>
      <c r="E31" s="11" t="s">
        <v>288</v>
      </c>
      <c r="F31" s="11" t="s">
        <v>180</v>
      </c>
      <c r="G31" s="12">
        <v>-1101.5999999999997</v>
      </c>
      <c r="H31" s="12">
        <v>-1101.5999999999997</v>
      </c>
      <c r="J31" s="11" t="s">
        <v>92</v>
      </c>
      <c r="K31" s="13">
        <v>39100</v>
      </c>
      <c r="L31" s="13">
        <v>39100</v>
      </c>
      <c r="M31" s="13" t="s">
        <v>64</v>
      </c>
      <c r="N31" s="11" t="s">
        <v>174</v>
      </c>
      <c r="P31" s="5">
        <f>COUNTIFS(Rllfrwrd!$B:$B,L31,Rllfrwrd!$C:$C,M31)</f>
        <v>1</v>
      </c>
    </row>
    <row r="32" spans="1:16">
      <c r="A32" s="8" t="s">
        <v>168</v>
      </c>
      <c r="B32" s="11" t="s">
        <v>717</v>
      </c>
      <c r="C32" s="9" t="s">
        <v>281</v>
      </c>
      <c r="D32" s="11" t="s">
        <v>750</v>
      </c>
      <c r="E32" s="11" t="s">
        <v>292</v>
      </c>
      <c r="F32" s="11" t="s">
        <v>180</v>
      </c>
      <c r="G32" s="12">
        <v>-339.60000000000008</v>
      </c>
      <c r="H32" s="12">
        <v>-339.60000000000008</v>
      </c>
      <c r="J32" s="11" t="s">
        <v>92</v>
      </c>
      <c r="K32" s="13">
        <v>39220</v>
      </c>
      <c r="L32" s="13">
        <v>39220</v>
      </c>
      <c r="M32" s="13" t="s">
        <v>64</v>
      </c>
      <c r="N32" s="11" t="s">
        <v>174</v>
      </c>
      <c r="P32" s="5">
        <f>COUNTIFS(Rllfrwrd!$B:$B,L32,Rllfrwrd!$C:$C,M32)</f>
        <v>1</v>
      </c>
    </row>
    <row r="33" spans="1:16">
      <c r="A33" s="8" t="s">
        <v>168</v>
      </c>
      <c r="B33" s="11" t="s">
        <v>717</v>
      </c>
      <c r="C33" s="9" t="s">
        <v>281</v>
      </c>
      <c r="D33" s="11" t="s">
        <v>751</v>
      </c>
      <c r="E33" s="11" t="s">
        <v>294</v>
      </c>
      <c r="F33" s="11" t="s">
        <v>180</v>
      </c>
      <c r="G33" s="12">
        <v>-8.2799999999999976</v>
      </c>
      <c r="H33" s="12">
        <v>-8.2799999999999976</v>
      </c>
      <c r="J33" s="11" t="s">
        <v>92</v>
      </c>
      <c r="K33" s="13">
        <v>39230</v>
      </c>
      <c r="L33" s="13">
        <v>39230</v>
      </c>
      <c r="M33" s="13" t="s">
        <v>64</v>
      </c>
      <c r="N33" s="11" t="s">
        <v>174</v>
      </c>
      <c r="P33" s="5">
        <f>COUNTIFS(Rllfrwrd!$B:$B,L33,Rllfrwrd!$C:$C,M33)</f>
        <v>1</v>
      </c>
    </row>
    <row r="34" spans="1:16">
      <c r="A34" s="8" t="s">
        <v>168</v>
      </c>
      <c r="B34" s="11" t="s">
        <v>717</v>
      </c>
      <c r="C34" s="9" t="s">
        <v>281</v>
      </c>
      <c r="D34" s="11" t="s">
        <v>752</v>
      </c>
      <c r="E34" s="11" t="s">
        <v>296</v>
      </c>
      <c r="F34" s="11" t="s">
        <v>180</v>
      </c>
      <c r="G34" s="12">
        <v>-86.279999999999987</v>
      </c>
      <c r="H34" s="12">
        <v>-86.279999999999987</v>
      </c>
      <c r="J34" s="11" t="s">
        <v>92</v>
      </c>
      <c r="K34" s="13">
        <v>39240</v>
      </c>
      <c r="L34" s="13">
        <v>39240</v>
      </c>
      <c r="M34" s="13" t="s">
        <v>64</v>
      </c>
      <c r="N34" s="11" t="s">
        <v>174</v>
      </c>
      <c r="P34" s="5">
        <f>COUNTIFS(Rllfrwrd!$B:$B,L34,Rllfrwrd!$C:$C,M34)</f>
        <v>1</v>
      </c>
    </row>
    <row r="35" spans="1:16">
      <c r="A35" s="8" t="s">
        <v>168</v>
      </c>
      <c r="B35" s="11" t="s">
        <v>717</v>
      </c>
      <c r="C35" s="9" t="s">
        <v>281</v>
      </c>
      <c r="D35" s="11" t="s">
        <v>753</v>
      </c>
      <c r="E35" s="11" t="s">
        <v>298</v>
      </c>
      <c r="F35" s="11" t="s">
        <v>180</v>
      </c>
      <c r="G35" s="12">
        <v>-176.52000000000007</v>
      </c>
      <c r="H35" s="12">
        <v>-176.52000000000007</v>
      </c>
      <c r="J35" s="11" t="s">
        <v>92</v>
      </c>
      <c r="K35" s="13">
        <v>39250</v>
      </c>
      <c r="L35" s="13">
        <v>39250</v>
      </c>
      <c r="M35" s="13" t="s">
        <v>64</v>
      </c>
      <c r="N35" s="11" t="s">
        <v>174</v>
      </c>
      <c r="P35" s="5">
        <f>COUNTIFS(Rllfrwrd!$B:$B,L35,Rllfrwrd!$C:$C,M35)</f>
        <v>1</v>
      </c>
    </row>
    <row r="36" spans="1:16">
      <c r="A36" s="8" t="s">
        <v>168</v>
      </c>
      <c r="B36" s="11" t="s">
        <v>717</v>
      </c>
      <c r="C36" s="9" t="s">
        <v>281</v>
      </c>
      <c r="D36" s="11" t="s">
        <v>754</v>
      </c>
      <c r="E36" s="11" t="s">
        <v>300</v>
      </c>
      <c r="F36" s="11" t="s">
        <v>180</v>
      </c>
      <c r="G36" s="12">
        <v>-152.39666666666636</v>
      </c>
      <c r="H36" s="12">
        <v>-152.39666666666636</v>
      </c>
      <c r="J36" s="11" t="s">
        <v>92</v>
      </c>
      <c r="K36" s="13">
        <v>39300</v>
      </c>
      <c r="L36" s="13">
        <v>39300</v>
      </c>
      <c r="M36" s="13" t="s">
        <v>64</v>
      </c>
      <c r="N36" s="11" t="s">
        <v>174</v>
      </c>
      <c r="P36" s="5">
        <f>COUNTIFS(Rllfrwrd!$B:$B,L36,Rllfrwrd!$C:$C,M36)</f>
        <v>1</v>
      </c>
    </row>
    <row r="37" spans="1:16">
      <c r="A37" s="8" t="s">
        <v>168</v>
      </c>
      <c r="B37" s="11" t="s">
        <v>717</v>
      </c>
      <c r="C37" s="9" t="s">
        <v>281</v>
      </c>
      <c r="D37" s="11" t="s">
        <v>755</v>
      </c>
      <c r="E37" s="11" t="s">
        <v>300</v>
      </c>
      <c r="F37" s="11" t="s">
        <v>180</v>
      </c>
      <c r="G37" s="12">
        <v>-13.319999999999999</v>
      </c>
      <c r="H37" s="12">
        <v>-13.319999999999999</v>
      </c>
      <c r="J37" s="11" t="s">
        <v>92</v>
      </c>
      <c r="K37" s="13">
        <v>39300</v>
      </c>
      <c r="L37" s="13">
        <v>39300</v>
      </c>
      <c r="M37" s="13" t="s">
        <v>64</v>
      </c>
      <c r="N37" s="11" t="s">
        <v>174</v>
      </c>
      <c r="P37" s="5">
        <f>COUNTIFS(Rllfrwrd!$B:$B,L37,Rllfrwrd!$C:$C,M37)</f>
        <v>1</v>
      </c>
    </row>
    <row r="38" spans="1:16">
      <c r="A38" s="8" t="s">
        <v>168</v>
      </c>
      <c r="B38" s="11" t="s">
        <v>717</v>
      </c>
      <c r="C38" s="9" t="s">
        <v>281</v>
      </c>
      <c r="D38" s="11" t="s">
        <v>756</v>
      </c>
      <c r="E38" s="11" t="s">
        <v>302</v>
      </c>
      <c r="F38" s="11" t="s">
        <v>180</v>
      </c>
      <c r="G38" s="12">
        <v>-0.6</v>
      </c>
      <c r="H38" s="12">
        <v>-0.6</v>
      </c>
      <c r="J38" s="11" t="s">
        <v>92</v>
      </c>
      <c r="K38" s="13">
        <v>39400</v>
      </c>
      <c r="L38" s="13">
        <v>39400</v>
      </c>
      <c r="M38" s="13" t="s">
        <v>64</v>
      </c>
      <c r="N38" s="11" t="s">
        <v>174</v>
      </c>
      <c r="P38" s="5">
        <f>COUNTIFS(Rllfrwrd!$B:$B,L38,Rllfrwrd!$C:$C,M38)</f>
        <v>1</v>
      </c>
    </row>
    <row r="39" spans="1:16">
      <c r="A39" s="8" t="s">
        <v>168</v>
      </c>
      <c r="B39" s="11" t="s">
        <v>717</v>
      </c>
      <c r="C39" s="9" t="s">
        <v>281</v>
      </c>
      <c r="D39" s="11" t="s">
        <v>757</v>
      </c>
      <c r="E39" s="11" t="s">
        <v>302</v>
      </c>
      <c r="F39" s="11" t="s">
        <v>180</v>
      </c>
      <c r="G39" s="12">
        <v>-1297.8000000000002</v>
      </c>
      <c r="H39" s="12">
        <v>-1297.8000000000002</v>
      </c>
      <c r="J39" s="11" t="s">
        <v>92</v>
      </c>
      <c r="K39" s="13">
        <v>39400</v>
      </c>
      <c r="L39" s="13">
        <v>39400</v>
      </c>
      <c r="M39" s="13" t="s">
        <v>64</v>
      </c>
      <c r="N39" s="11" t="s">
        <v>174</v>
      </c>
      <c r="P39" s="5">
        <f>COUNTIFS(Rllfrwrd!$B:$B,L39,Rllfrwrd!$C:$C,M39)</f>
        <v>1</v>
      </c>
    </row>
    <row r="40" spans="1:16">
      <c r="A40" s="8" t="s">
        <v>168</v>
      </c>
      <c r="B40" s="11" t="s">
        <v>717</v>
      </c>
      <c r="C40" s="9" t="s">
        <v>281</v>
      </c>
      <c r="D40" s="11" t="s">
        <v>758</v>
      </c>
      <c r="E40" s="11" t="s">
        <v>644</v>
      </c>
      <c r="F40" s="11" t="s">
        <v>180</v>
      </c>
      <c r="G40" s="12">
        <v>-4058.52</v>
      </c>
      <c r="H40" s="12">
        <v>-4058.52</v>
      </c>
      <c r="J40" s="11" t="s">
        <v>92</v>
      </c>
      <c r="K40" s="13">
        <v>39700</v>
      </c>
      <c r="L40" s="13">
        <v>39700</v>
      </c>
      <c r="M40" s="13" t="s">
        <v>64</v>
      </c>
      <c r="N40" s="11" t="s">
        <v>174</v>
      </c>
      <c r="P40" s="5">
        <f>COUNTIFS(Rllfrwrd!$B:$B,L40,Rllfrwrd!$C:$C,M40)</f>
        <v>1</v>
      </c>
    </row>
    <row r="41" spans="1:16">
      <c r="A41" s="8" t="s">
        <v>168</v>
      </c>
      <c r="B41" s="11" t="s">
        <v>717</v>
      </c>
      <c r="C41" s="9" t="s">
        <v>281</v>
      </c>
      <c r="D41" s="11" t="s">
        <v>759</v>
      </c>
      <c r="E41" s="11" t="s">
        <v>644</v>
      </c>
      <c r="F41" s="11" t="s">
        <v>180</v>
      </c>
      <c r="G41" s="12">
        <v>-437.76000000000005</v>
      </c>
      <c r="H41" s="12">
        <v>-437.76000000000005</v>
      </c>
      <c r="J41" s="11" t="s">
        <v>92</v>
      </c>
      <c r="K41" s="13">
        <v>39700</v>
      </c>
      <c r="L41" s="13">
        <v>39700</v>
      </c>
      <c r="M41" s="13" t="s">
        <v>64</v>
      </c>
      <c r="N41" s="11" t="s">
        <v>174</v>
      </c>
      <c r="P41" s="5">
        <f>COUNTIFS(Rllfrwrd!$B:$B,L41,Rllfrwrd!$C:$C,M41)</f>
        <v>1</v>
      </c>
    </row>
    <row r="42" spans="1:16">
      <c r="A42" s="8" t="s">
        <v>168</v>
      </c>
      <c r="B42" s="11" t="s">
        <v>717</v>
      </c>
      <c r="C42" s="9" t="s">
        <v>281</v>
      </c>
      <c r="D42" s="11" t="s">
        <v>760</v>
      </c>
      <c r="E42" s="11" t="s">
        <v>644</v>
      </c>
      <c r="F42" s="11" t="s">
        <v>180</v>
      </c>
      <c r="G42" s="12">
        <v>-2114.64</v>
      </c>
      <c r="H42" s="12">
        <v>-2114.64</v>
      </c>
      <c r="J42" s="11" t="s">
        <v>92</v>
      </c>
      <c r="K42" s="13">
        <v>39700</v>
      </c>
      <c r="L42" s="13">
        <v>39700</v>
      </c>
      <c r="M42" s="13" t="s">
        <v>64</v>
      </c>
      <c r="N42" s="11" t="s">
        <v>174</v>
      </c>
      <c r="P42" s="5">
        <f>COUNTIFS(Rllfrwrd!$B:$B,L42,Rllfrwrd!$C:$C,M42)</f>
        <v>1</v>
      </c>
    </row>
    <row r="43" spans="1:16">
      <c r="A43" s="8" t="s">
        <v>168</v>
      </c>
      <c r="B43" s="11" t="s">
        <v>717</v>
      </c>
      <c r="C43" s="9" t="s">
        <v>281</v>
      </c>
      <c r="D43" s="11" t="s">
        <v>761</v>
      </c>
      <c r="E43" s="11" t="s">
        <v>644</v>
      </c>
      <c r="F43" s="11" t="s">
        <v>180</v>
      </c>
      <c r="G43" s="12">
        <v>-17.279999999999998</v>
      </c>
      <c r="H43" s="12">
        <v>-17.279999999999998</v>
      </c>
      <c r="J43" s="11" t="s">
        <v>92</v>
      </c>
      <c r="K43" s="13">
        <v>39700</v>
      </c>
      <c r="L43" s="13">
        <v>39700</v>
      </c>
      <c r="M43" s="13" t="s">
        <v>64</v>
      </c>
      <c r="N43" s="11" t="s">
        <v>174</v>
      </c>
      <c r="P43" s="5">
        <f>COUNTIFS(Rllfrwrd!$B:$B,L43,Rllfrwrd!$C:$C,M43)</f>
        <v>1</v>
      </c>
    </row>
    <row r="44" spans="1:16">
      <c r="A44" s="8" t="s">
        <v>168</v>
      </c>
      <c r="B44" s="11" t="s">
        <v>717</v>
      </c>
      <c r="C44" s="9" t="s">
        <v>281</v>
      </c>
      <c r="D44" s="11" t="s">
        <v>762</v>
      </c>
      <c r="E44" s="11" t="s">
        <v>763</v>
      </c>
      <c r="F44" s="11" t="s">
        <v>180</v>
      </c>
      <c r="G44" s="12">
        <v>-358.56</v>
      </c>
      <c r="H44" s="12">
        <v>-358.56</v>
      </c>
      <c r="J44" s="11" t="s">
        <v>92</v>
      </c>
      <c r="K44" s="13">
        <v>39800</v>
      </c>
      <c r="L44" s="13">
        <v>39800</v>
      </c>
      <c r="M44" s="13" t="s">
        <v>64</v>
      </c>
      <c r="N44" s="11" t="s">
        <v>174</v>
      </c>
      <c r="P44" s="5">
        <f>COUNTIFS(Rllfrwrd!$B:$B,L44,Rllfrwrd!$C:$C,M44)</f>
        <v>1</v>
      </c>
    </row>
    <row r="45" spans="1:16">
      <c r="A45" s="8" t="s">
        <v>168</v>
      </c>
      <c r="B45" s="11" t="s">
        <v>717</v>
      </c>
      <c r="C45" s="9" t="s">
        <v>281</v>
      </c>
      <c r="D45" s="11" t="s">
        <v>764</v>
      </c>
      <c r="E45" s="11" t="s">
        <v>763</v>
      </c>
      <c r="F45" s="11" t="s">
        <v>180</v>
      </c>
      <c r="G45" s="12">
        <v>-42.360000000000007</v>
      </c>
      <c r="H45" s="12">
        <v>-42.360000000000007</v>
      </c>
      <c r="J45" s="11" t="s">
        <v>92</v>
      </c>
      <c r="K45" s="13">
        <v>39800</v>
      </c>
      <c r="L45" s="13">
        <v>39800</v>
      </c>
      <c r="M45" s="13" t="s">
        <v>64</v>
      </c>
      <c r="N45" s="11" t="s">
        <v>174</v>
      </c>
      <c r="P45" s="5">
        <f>COUNTIFS(Rllfrwrd!$B:$B,L45,Rllfrwrd!$C:$C,M45)</f>
        <v>1</v>
      </c>
    </row>
    <row r="46" spans="1:16">
      <c r="A46" s="8" t="s">
        <v>168</v>
      </c>
      <c r="B46" s="11" t="s">
        <v>717</v>
      </c>
      <c r="C46" s="9" t="s">
        <v>281</v>
      </c>
      <c r="D46" s="11" t="s">
        <v>765</v>
      </c>
      <c r="E46" s="11" t="s">
        <v>763</v>
      </c>
      <c r="F46" s="11" t="s">
        <v>180</v>
      </c>
      <c r="G46" s="12">
        <v>-3.3600000000000012</v>
      </c>
      <c r="H46" s="12">
        <v>-3.3600000000000012</v>
      </c>
      <c r="J46" s="11" t="s">
        <v>92</v>
      </c>
      <c r="K46" s="13">
        <v>39800</v>
      </c>
      <c r="L46" s="13">
        <v>39800</v>
      </c>
      <c r="M46" s="13" t="s">
        <v>64</v>
      </c>
      <c r="N46" s="11" t="s">
        <v>174</v>
      </c>
      <c r="P46" s="5">
        <f>COUNTIFS(Rllfrwrd!$B:$B,L46,Rllfrwrd!$C:$C,M46)</f>
        <v>1</v>
      </c>
    </row>
    <row r="47" spans="1:16">
      <c r="A47" s="8" t="s">
        <v>168</v>
      </c>
      <c r="B47" s="11" t="s">
        <v>717</v>
      </c>
      <c r="C47" s="9" t="s">
        <v>281</v>
      </c>
      <c r="D47" s="11" t="s">
        <v>766</v>
      </c>
      <c r="E47" s="11" t="s">
        <v>763</v>
      </c>
      <c r="F47" s="11" t="s">
        <v>180</v>
      </c>
      <c r="G47" s="12">
        <v>-53.279999999999994</v>
      </c>
      <c r="H47" s="12">
        <v>-53.279999999999994</v>
      </c>
      <c r="J47" s="11" t="s">
        <v>92</v>
      </c>
      <c r="K47" s="13">
        <v>39800</v>
      </c>
      <c r="L47" s="13">
        <v>39800</v>
      </c>
      <c r="M47" s="13" t="s">
        <v>64</v>
      </c>
      <c r="N47" s="11" t="s">
        <v>174</v>
      </c>
      <c r="P47" s="5">
        <f>COUNTIFS(Rllfrwrd!$B:$B,L47,Rllfrwrd!$C:$C,M47)</f>
        <v>1</v>
      </c>
    </row>
    <row r="48" spans="1:16">
      <c r="A48" s="8" t="s">
        <v>168</v>
      </c>
      <c r="B48" s="11" t="s">
        <v>717</v>
      </c>
      <c r="C48" s="9" t="s">
        <v>281</v>
      </c>
      <c r="D48" s="11" t="s">
        <v>767</v>
      </c>
      <c r="E48" s="11" t="s">
        <v>768</v>
      </c>
      <c r="F48" s="11" t="s">
        <v>180</v>
      </c>
      <c r="G48" s="12">
        <v>-72.59999999999998</v>
      </c>
      <c r="H48" s="12">
        <v>-72.59999999999998</v>
      </c>
      <c r="J48" s="11" t="s">
        <v>92</v>
      </c>
      <c r="K48" s="13">
        <v>39800</v>
      </c>
      <c r="L48" s="13">
        <v>39800</v>
      </c>
      <c r="M48" s="13" t="s">
        <v>64</v>
      </c>
      <c r="N48" s="11" t="s">
        <v>174</v>
      </c>
      <c r="P48" s="5">
        <f>COUNTIFS(Rllfrwrd!$B:$B,L48,Rllfrwrd!$C:$C,M48)</f>
        <v>1</v>
      </c>
    </row>
    <row r="49" spans="1:16">
      <c r="A49" s="8" t="s">
        <v>168</v>
      </c>
      <c r="B49" s="11" t="s">
        <v>717</v>
      </c>
      <c r="C49" s="9" t="s">
        <v>324</v>
      </c>
      <c r="D49" s="11" t="s">
        <v>769</v>
      </c>
      <c r="E49" s="11" t="s">
        <v>770</v>
      </c>
      <c r="F49" s="11" t="s">
        <v>180</v>
      </c>
      <c r="G49" s="12">
        <v>-20.16</v>
      </c>
      <c r="H49" s="12">
        <v>-20.16</v>
      </c>
      <c r="J49" s="11" t="s">
        <v>106</v>
      </c>
      <c r="K49" s="13">
        <v>34000</v>
      </c>
      <c r="L49" s="13">
        <v>34000</v>
      </c>
      <c r="M49" s="13" t="s">
        <v>64</v>
      </c>
      <c r="N49" s="11" t="s">
        <v>174</v>
      </c>
      <c r="P49" s="5">
        <f>COUNTIFS(Rllfrwrd!$B:$B,L49,Rllfrwrd!$C:$C,M49)</f>
        <v>1</v>
      </c>
    </row>
    <row r="50" spans="1:16">
      <c r="A50" s="8" t="s">
        <v>168</v>
      </c>
      <c r="B50" s="11" t="s">
        <v>717</v>
      </c>
      <c r="C50" s="9" t="s">
        <v>324</v>
      </c>
      <c r="D50" s="11" t="s">
        <v>771</v>
      </c>
      <c r="E50" s="11" t="s">
        <v>325</v>
      </c>
      <c r="F50" s="11" t="s">
        <v>342</v>
      </c>
      <c r="G50" s="12">
        <v>-10.32</v>
      </c>
      <c r="H50" s="12">
        <v>-10.32</v>
      </c>
      <c r="J50" s="11" t="s">
        <v>24</v>
      </c>
      <c r="K50" s="13">
        <v>34100</v>
      </c>
      <c r="L50" s="13">
        <v>34100</v>
      </c>
      <c r="M50" s="13">
        <v>31103</v>
      </c>
      <c r="N50" s="11" t="s">
        <v>30</v>
      </c>
      <c r="P50" s="5">
        <f>COUNTIFS(Rllfrwrd!$B:$B,L50,Rllfrwrd!$C:$C,M50)</f>
        <v>1</v>
      </c>
    </row>
    <row r="51" spans="1:16">
      <c r="A51" s="8" t="s">
        <v>168</v>
      </c>
      <c r="B51" s="11" t="s">
        <v>717</v>
      </c>
      <c r="C51" s="9" t="s">
        <v>324</v>
      </c>
      <c r="D51" s="11" t="s">
        <v>772</v>
      </c>
      <c r="E51" s="11" t="s">
        <v>325</v>
      </c>
      <c r="F51" s="11" t="s">
        <v>345</v>
      </c>
      <c r="G51" s="12">
        <v>-23.520000000000007</v>
      </c>
      <c r="H51" s="12">
        <v>-23.520000000000007</v>
      </c>
      <c r="J51" s="11" t="s">
        <v>24</v>
      </c>
      <c r="K51" s="13">
        <v>34100</v>
      </c>
      <c r="L51" s="13">
        <v>34100</v>
      </c>
      <c r="M51" s="13">
        <v>31104</v>
      </c>
      <c r="N51" s="11" t="s">
        <v>31</v>
      </c>
      <c r="P51" s="5">
        <f>COUNTIFS(Rllfrwrd!$B:$B,L51,Rllfrwrd!$C:$C,M51)</f>
        <v>1</v>
      </c>
    </row>
    <row r="52" spans="1:16">
      <c r="A52" s="8" t="s">
        <v>168</v>
      </c>
      <c r="B52" s="11" t="s">
        <v>717</v>
      </c>
      <c r="C52" s="9" t="s">
        <v>324</v>
      </c>
      <c r="D52" s="11" t="s">
        <v>773</v>
      </c>
      <c r="E52" s="11" t="s">
        <v>325</v>
      </c>
      <c r="F52" s="11" t="s">
        <v>327</v>
      </c>
      <c r="G52" s="12">
        <v>-438.3599999999999</v>
      </c>
      <c r="H52" s="12">
        <v>-438.3599999999999</v>
      </c>
      <c r="J52" s="11" t="s">
        <v>24</v>
      </c>
      <c r="K52" s="13">
        <v>34100</v>
      </c>
      <c r="L52" s="13">
        <v>34100</v>
      </c>
      <c r="M52" s="13">
        <v>30300</v>
      </c>
      <c r="N52" s="11" t="s">
        <v>25</v>
      </c>
      <c r="P52" s="5">
        <f>COUNTIFS(Rllfrwrd!$B:$B,L52,Rllfrwrd!$C:$C,M52)</f>
        <v>1</v>
      </c>
    </row>
    <row r="53" spans="1:16">
      <c r="A53" s="8" t="s">
        <v>168</v>
      </c>
      <c r="B53" s="11" t="s">
        <v>717</v>
      </c>
      <c r="C53" s="9" t="s">
        <v>324</v>
      </c>
      <c r="D53" s="11" t="s">
        <v>774</v>
      </c>
      <c r="E53" s="11" t="s">
        <v>325</v>
      </c>
      <c r="F53" s="11" t="s">
        <v>364</v>
      </c>
      <c r="G53" s="12">
        <v>-0.95999999999999985</v>
      </c>
      <c r="H53" s="12">
        <v>-0.95999999999999985</v>
      </c>
      <c r="J53" s="11" t="s">
        <v>24</v>
      </c>
      <c r="K53" s="13">
        <v>34100</v>
      </c>
      <c r="L53" s="13">
        <v>34100</v>
      </c>
      <c r="M53" s="13">
        <v>40300</v>
      </c>
      <c r="N53" s="11" t="s">
        <v>32</v>
      </c>
      <c r="P53" s="5">
        <f>COUNTIFS(Rllfrwrd!$B:$B,L53,Rllfrwrd!$C:$C,M53)</f>
        <v>1</v>
      </c>
    </row>
    <row r="54" spans="1:16">
      <c r="A54" s="8" t="s">
        <v>168</v>
      </c>
      <c r="B54" s="11" t="s">
        <v>717</v>
      </c>
      <c r="C54" s="9" t="s">
        <v>324</v>
      </c>
      <c r="D54" s="11" t="s">
        <v>775</v>
      </c>
      <c r="E54" s="11" t="s">
        <v>325</v>
      </c>
      <c r="F54" s="11" t="s">
        <v>776</v>
      </c>
      <c r="G54" s="12">
        <v>-94.679999999999993</v>
      </c>
      <c r="H54" s="12">
        <v>-94.679999999999993</v>
      </c>
      <c r="J54" s="11" t="s">
        <v>24</v>
      </c>
      <c r="K54" s="13">
        <v>34100</v>
      </c>
      <c r="L54" s="13">
        <v>34100</v>
      </c>
      <c r="M54" s="13">
        <v>30500</v>
      </c>
      <c r="N54" s="11" t="s">
        <v>26</v>
      </c>
      <c r="P54" s="5">
        <f>COUNTIFS(Rllfrwrd!$B:$B,L54,Rllfrwrd!$C:$C,M54)</f>
        <v>1</v>
      </c>
    </row>
    <row r="55" spans="1:16">
      <c r="A55" s="8" t="s">
        <v>168</v>
      </c>
      <c r="B55" s="11" t="s">
        <v>717</v>
      </c>
      <c r="C55" s="9" t="s">
        <v>324</v>
      </c>
      <c r="D55" s="11" t="s">
        <v>777</v>
      </c>
      <c r="E55" s="11" t="s">
        <v>325</v>
      </c>
      <c r="F55" s="11" t="s">
        <v>333</v>
      </c>
      <c r="G55" s="12">
        <v>-56.880000000000017</v>
      </c>
      <c r="H55" s="12">
        <v>-56.880000000000017</v>
      </c>
      <c r="J55" s="11" t="s">
        <v>24</v>
      </c>
      <c r="K55" s="13">
        <v>34100</v>
      </c>
      <c r="L55" s="13">
        <v>34100</v>
      </c>
      <c r="M55" s="13">
        <v>41007</v>
      </c>
      <c r="N55" s="11" t="s">
        <v>37</v>
      </c>
      <c r="P55" s="5">
        <f>COUNTIFS(Rllfrwrd!$B:$B,L55,Rllfrwrd!$C:$C,M55)</f>
        <v>1</v>
      </c>
    </row>
    <row r="56" spans="1:16">
      <c r="A56" s="8" t="s">
        <v>168</v>
      </c>
      <c r="B56" s="11" t="s">
        <v>717</v>
      </c>
      <c r="C56" s="9" t="s">
        <v>324</v>
      </c>
      <c r="D56" s="11" t="s">
        <v>778</v>
      </c>
      <c r="E56" s="11" t="s">
        <v>325</v>
      </c>
      <c r="F56" s="11" t="s">
        <v>779</v>
      </c>
      <c r="G56" s="12">
        <v>-24.24</v>
      </c>
      <c r="H56" s="12">
        <v>-24.24</v>
      </c>
      <c r="J56" s="11" t="s">
        <v>24</v>
      </c>
      <c r="K56" s="13">
        <v>34100</v>
      </c>
      <c r="L56" s="13">
        <v>34100</v>
      </c>
      <c r="M56" s="13">
        <v>41000</v>
      </c>
      <c r="N56" s="11" t="s">
        <v>36</v>
      </c>
      <c r="P56" s="5">
        <f>COUNTIFS(Rllfrwrd!$B:$B,L56,Rllfrwrd!$C:$C,M56)</f>
        <v>1</v>
      </c>
    </row>
    <row r="57" spans="1:16">
      <c r="A57" s="8" t="s">
        <v>168</v>
      </c>
      <c r="B57" s="11" t="s">
        <v>717</v>
      </c>
      <c r="C57" s="9" t="s">
        <v>324</v>
      </c>
      <c r="D57" s="11" t="s">
        <v>780</v>
      </c>
      <c r="E57" s="11" t="s">
        <v>325</v>
      </c>
      <c r="F57" s="11" t="s">
        <v>336</v>
      </c>
      <c r="G57" s="12">
        <v>-245.64</v>
      </c>
      <c r="H57" s="12">
        <v>-245.64</v>
      </c>
      <c r="J57" s="11" t="s">
        <v>24</v>
      </c>
      <c r="K57" s="13">
        <v>34100</v>
      </c>
      <c r="L57" s="13">
        <v>34100</v>
      </c>
      <c r="M57" s="13">
        <v>31101</v>
      </c>
      <c r="N57" s="11" t="s">
        <v>28</v>
      </c>
      <c r="P57" s="5">
        <f>COUNTIFS(Rllfrwrd!$B:$B,L57,Rllfrwrd!$C:$C,M57)</f>
        <v>1</v>
      </c>
    </row>
    <row r="58" spans="1:16">
      <c r="A58" s="8" t="s">
        <v>168</v>
      </c>
      <c r="B58" s="11" t="s">
        <v>717</v>
      </c>
      <c r="C58" s="9" t="s">
        <v>324</v>
      </c>
      <c r="D58" s="11" t="s">
        <v>781</v>
      </c>
      <c r="E58" s="11" t="s">
        <v>325</v>
      </c>
      <c r="F58" s="11" t="s">
        <v>339</v>
      </c>
      <c r="G58" s="12">
        <v>-23.28</v>
      </c>
      <c r="H58" s="12">
        <v>-23.28</v>
      </c>
      <c r="J58" s="11" t="s">
        <v>24</v>
      </c>
      <c r="K58" s="13">
        <v>34100</v>
      </c>
      <c r="L58" s="13">
        <v>34100</v>
      </c>
      <c r="M58" s="13">
        <v>31102</v>
      </c>
      <c r="N58" s="11" t="s">
        <v>29</v>
      </c>
      <c r="P58" s="5">
        <f>COUNTIFS(Rllfrwrd!$B:$B,L58,Rllfrwrd!$C:$C,M58)</f>
        <v>1</v>
      </c>
    </row>
    <row r="59" spans="1:16">
      <c r="A59" s="8" t="s">
        <v>168</v>
      </c>
      <c r="B59" s="11" t="s">
        <v>717</v>
      </c>
      <c r="C59" s="9" t="s">
        <v>324</v>
      </c>
      <c r="D59" s="11" t="s">
        <v>782</v>
      </c>
      <c r="E59" s="11" t="s">
        <v>325</v>
      </c>
      <c r="F59" s="11" t="s">
        <v>348</v>
      </c>
      <c r="G59" s="12">
        <v>-9</v>
      </c>
      <c r="H59" s="12">
        <v>-9</v>
      </c>
      <c r="J59" s="11" t="s">
        <v>24</v>
      </c>
      <c r="K59" s="13">
        <v>34100</v>
      </c>
      <c r="L59" s="13">
        <v>34100</v>
      </c>
      <c r="M59" s="13">
        <v>41200</v>
      </c>
      <c r="N59" s="11" t="s">
        <v>38</v>
      </c>
      <c r="P59" s="5">
        <f>COUNTIFS(Rllfrwrd!$B:$B,L59,Rllfrwrd!$C:$C,M59)</f>
        <v>1</v>
      </c>
    </row>
    <row r="60" spans="1:16">
      <c r="A60" s="8" t="s">
        <v>168</v>
      </c>
      <c r="B60" s="11" t="s">
        <v>717</v>
      </c>
      <c r="C60" s="9" t="s">
        <v>324</v>
      </c>
      <c r="D60" s="11" t="s">
        <v>783</v>
      </c>
      <c r="E60" s="11" t="s">
        <v>325</v>
      </c>
      <c r="F60" s="11" t="s">
        <v>350</v>
      </c>
      <c r="G60" s="12">
        <v>-2.0399999999999996</v>
      </c>
      <c r="H60" s="12">
        <v>-2.0399999999999996</v>
      </c>
      <c r="J60" s="11" t="s">
        <v>24</v>
      </c>
      <c r="K60" s="13">
        <v>34100</v>
      </c>
      <c r="L60" s="13">
        <v>34100</v>
      </c>
      <c r="M60" s="13">
        <v>41211</v>
      </c>
      <c r="N60" s="11" t="s">
        <v>40</v>
      </c>
      <c r="P60" s="5">
        <f>COUNTIFS(Rllfrwrd!$B:$B,L60,Rllfrwrd!$C:$C,M60)</f>
        <v>1</v>
      </c>
    </row>
    <row r="61" spans="1:16">
      <c r="A61" s="8" t="s">
        <v>168</v>
      </c>
      <c r="B61" s="11" t="s">
        <v>717</v>
      </c>
      <c r="C61" s="9" t="s">
        <v>324</v>
      </c>
      <c r="D61" s="11" t="s">
        <v>784</v>
      </c>
      <c r="E61" s="11" t="s">
        <v>325</v>
      </c>
      <c r="F61" s="11" t="s">
        <v>354</v>
      </c>
      <c r="G61" s="12">
        <v>-2.4</v>
      </c>
      <c r="H61" s="12">
        <v>-2.4</v>
      </c>
      <c r="J61" s="11" t="s">
        <v>24</v>
      </c>
      <c r="K61" s="13">
        <v>34100</v>
      </c>
      <c r="L61" s="13">
        <v>34100</v>
      </c>
      <c r="M61" s="13">
        <v>41207</v>
      </c>
      <c r="N61" s="11" t="s">
        <v>39</v>
      </c>
      <c r="P61" s="5">
        <f>COUNTIFS(Rllfrwrd!$B:$B,L61,Rllfrwrd!$C:$C,M61)</f>
        <v>1</v>
      </c>
    </row>
    <row r="62" spans="1:16">
      <c r="A62" s="8" t="s">
        <v>168</v>
      </c>
      <c r="B62" s="11" t="s">
        <v>717</v>
      </c>
      <c r="C62" s="9" t="s">
        <v>324</v>
      </c>
      <c r="D62" s="11" t="s">
        <v>785</v>
      </c>
      <c r="E62" s="11" t="s">
        <v>325</v>
      </c>
      <c r="F62" s="11" t="s">
        <v>358</v>
      </c>
      <c r="G62" s="12">
        <v>-12.600000000000003</v>
      </c>
      <c r="H62" s="12">
        <v>-12.600000000000003</v>
      </c>
      <c r="J62" s="11" t="s">
        <v>24</v>
      </c>
      <c r="K62" s="13">
        <v>34100</v>
      </c>
      <c r="L62" s="13">
        <v>34100</v>
      </c>
      <c r="M62" s="13">
        <v>40700</v>
      </c>
      <c r="N62" s="11" t="s">
        <v>34</v>
      </c>
      <c r="P62" s="5">
        <f>COUNTIFS(Rllfrwrd!$B:$B,L62,Rllfrwrd!$C:$C,M62)</f>
        <v>1</v>
      </c>
    </row>
    <row r="63" spans="1:16">
      <c r="A63" s="8" t="s">
        <v>168</v>
      </c>
      <c r="B63" s="11" t="s">
        <v>717</v>
      </c>
      <c r="C63" s="9" t="s">
        <v>324</v>
      </c>
      <c r="D63" s="11" t="s">
        <v>786</v>
      </c>
      <c r="E63" s="11" t="s">
        <v>325</v>
      </c>
      <c r="F63" s="11" t="s">
        <v>360</v>
      </c>
      <c r="G63" s="12">
        <v>-25.680000000000003</v>
      </c>
      <c r="H63" s="12">
        <v>-25.680000000000003</v>
      </c>
      <c r="J63" s="11" t="s">
        <v>24</v>
      </c>
      <c r="K63" s="13">
        <v>34100</v>
      </c>
      <c r="L63" s="13">
        <v>34100</v>
      </c>
      <c r="M63" s="13">
        <v>41400</v>
      </c>
      <c r="N63" s="11" t="s">
        <v>42</v>
      </c>
      <c r="P63" s="5">
        <f>COUNTIFS(Rllfrwrd!$B:$B,L63,Rllfrwrd!$C:$C,M63)</f>
        <v>1</v>
      </c>
    </row>
    <row r="64" spans="1:16">
      <c r="A64" s="8" t="s">
        <v>168</v>
      </c>
      <c r="B64" s="11" t="s">
        <v>717</v>
      </c>
      <c r="C64" s="9" t="s">
        <v>324</v>
      </c>
      <c r="D64" s="11" t="s">
        <v>787</v>
      </c>
      <c r="E64" s="11" t="s">
        <v>325</v>
      </c>
      <c r="F64" s="11" t="s">
        <v>362</v>
      </c>
      <c r="G64" s="12">
        <v>-2.0399999999999996</v>
      </c>
      <c r="H64" s="12">
        <v>-2.0399999999999996</v>
      </c>
      <c r="J64" s="11" t="s">
        <v>24</v>
      </c>
      <c r="K64" s="13">
        <v>34100</v>
      </c>
      <c r="L64" s="13">
        <v>34100</v>
      </c>
      <c r="M64" s="13">
        <v>41500</v>
      </c>
      <c r="N64" s="11" t="s">
        <v>43</v>
      </c>
      <c r="P64" s="5">
        <f>COUNTIFS(Rllfrwrd!$B:$B,L64,Rllfrwrd!$C:$C,M64)</f>
        <v>1</v>
      </c>
    </row>
    <row r="65" spans="1:16">
      <c r="A65" s="8" t="s">
        <v>168</v>
      </c>
      <c r="B65" s="11" t="s">
        <v>717</v>
      </c>
      <c r="C65" s="9" t="s">
        <v>324</v>
      </c>
      <c r="D65" s="11" t="s">
        <v>788</v>
      </c>
      <c r="E65" s="11" t="s">
        <v>367</v>
      </c>
      <c r="F65" s="11" t="s">
        <v>327</v>
      </c>
      <c r="G65" s="12">
        <v>-414.3599999999999</v>
      </c>
      <c r="H65" s="12">
        <v>-414.3599999999999</v>
      </c>
      <c r="J65" s="11" t="s">
        <v>24</v>
      </c>
      <c r="K65" s="13">
        <v>34200</v>
      </c>
      <c r="L65" s="13">
        <v>34200</v>
      </c>
      <c r="M65" s="13">
        <v>30300</v>
      </c>
      <c r="N65" s="11" t="s">
        <v>25</v>
      </c>
      <c r="P65" s="5">
        <f>COUNTIFS(Rllfrwrd!$B:$B,L65,Rllfrwrd!$C:$C,M65)</f>
        <v>1</v>
      </c>
    </row>
    <row r="66" spans="1:16">
      <c r="A66" s="8" t="s">
        <v>168</v>
      </c>
      <c r="B66" s="11" t="s">
        <v>717</v>
      </c>
      <c r="C66" s="9" t="s">
        <v>324</v>
      </c>
      <c r="D66" s="11" t="s">
        <v>789</v>
      </c>
      <c r="E66" s="11" t="s">
        <v>367</v>
      </c>
      <c r="F66" s="11" t="s">
        <v>364</v>
      </c>
      <c r="G66" s="12">
        <v>-21</v>
      </c>
      <c r="H66" s="12">
        <v>-21</v>
      </c>
      <c r="J66" s="11" t="s">
        <v>24</v>
      </c>
      <c r="K66" s="13">
        <v>34200</v>
      </c>
      <c r="L66" s="13">
        <v>34200</v>
      </c>
      <c r="M66" s="13">
        <v>40300</v>
      </c>
      <c r="N66" s="11" t="s">
        <v>32</v>
      </c>
      <c r="P66" s="5">
        <f>COUNTIFS(Rllfrwrd!$B:$B,L66,Rllfrwrd!$C:$C,M66)</f>
        <v>1</v>
      </c>
    </row>
    <row r="67" spans="1:16">
      <c r="A67" s="8" t="s">
        <v>168</v>
      </c>
      <c r="B67" s="11" t="s">
        <v>717</v>
      </c>
      <c r="C67" s="9" t="s">
        <v>324</v>
      </c>
      <c r="D67" s="11" t="s">
        <v>790</v>
      </c>
      <c r="E67" s="11" t="s">
        <v>367</v>
      </c>
      <c r="F67" s="11" t="s">
        <v>776</v>
      </c>
      <c r="G67" s="12">
        <v>-27.360000000000003</v>
      </c>
      <c r="H67" s="12">
        <v>-27.360000000000003</v>
      </c>
      <c r="J67" s="11" t="s">
        <v>24</v>
      </c>
      <c r="K67" s="13">
        <v>34200</v>
      </c>
      <c r="L67" s="13">
        <v>34200</v>
      </c>
      <c r="M67" s="13">
        <v>30500</v>
      </c>
      <c r="N67" s="11" t="s">
        <v>26</v>
      </c>
      <c r="P67" s="5">
        <f>COUNTIFS(Rllfrwrd!$B:$B,L67,Rllfrwrd!$C:$C,M67)</f>
        <v>1</v>
      </c>
    </row>
    <row r="68" spans="1:16">
      <c r="A68" s="8" t="s">
        <v>168</v>
      </c>
      <c r="B68" s="11" t="s">
        <v>717</v>
      </c>
      <c r="C68" s="9" t="s">
        <v>324</v>
      </c>
      <c r="D68" s="11" t="s">
        <v>791</v>
      </c>
      <c r="E68" s="11" t="s">
        <v>367</v>
      </c>
      <c r="F68" s="11" t="s">
        <v>776</v>
      </c>
      <c r="G68" s="12">
        <v>-23.76</v>
      </c>
      <c r="H68" s="12">
        <v>-23.76</v>
      </c>
      <c r="J68" s="11" t="s">
        <v>24</v>
      </c>
      <c r="K68" s="13">
        <v>34200</v>
      </c>
      <c r="L68" s="13">
        <v>34200</v>
      </c>
      <c r="M68" s="13">
        <v>30500</v>
      </c>
      <c r="N68" s="11" t="s">
        <v>26</v>
      </c>
      <c r="P68" s="5">
        <f>COUNTIFS(Rllfrwrd!$B:$B,L68,Rllfrwrd!$C:$C,M68)</f>
        <v>1</v>
      </c>
    </row>
    <row r="69" spans="1:16">
      <c r="A69" s="8" t="s">
        <v>168</v>
      </c>
      <c r="B69" s="11" t="s">
        <v>717</v>
      </c>
      <c r="C69" s="9" t="s">
        <v>324</v>
      </c>
      <c r="D69" s="11" t="s">
        <v>792</v>
      </c>
      <c r="E69" s="11" t="s">
        <v>367</v>
      </c>
      <c r="F69" s="11" t="s">
        <v>333</v>
      </c>
      <c r="G69" s="12">
        <v>-173.16000000000005</v>
      </c>
      <c r="H69" s="12">
        <v>-173.16000000000005</v>
      </c>
      <c r="J69" s="11" t="s">
        <v>24</v>
      </c>
      <c r="K69" s="13">
        <v>34200</v>
      </c>
      <c r="L69" s="13">
        <v>34200</v>
      </c>
      <c r="M69" s="13">
        <v>41007</v>
      </c>
      <c r="N69" s="11" t="s">
        <v>37</v>
      </c>
      <c r="P69" s="5">
        <f>COUNTIFS(Rllfrwrd!$B:$B,L69,Rllfrwrd!$C:$C,M69)</f>
        <v>1</v>
      </c>
    </row>
    <row r="70" spans="1:16">
      <c r="A70" s="8" t="s">
        <v>168</v>
      </c>
      <c r="B70" s="11" t="s">
        <v>717</v>
      </c>
      <c r="C70" s="9" t="s">
        <v>324</v>
      </c>
      <c r="D70" s="11" t="s">
        <v>793</v>
      </c>
      <c r="E70" s="11" t="s">
        <v>367</v>
      </c>
      <c r="F70" s="11" t="s">
        <v>779</v>
      </c>
      <c r="G70" s="12">
        <v>-20.879999999999995</v>
      </c>
      <c r="H70" s="12">
        <v>-20.879999999999995</v>
      </c>
      <c r="J70" s="11" t="s">
        <v>24</v>
      </c>
      <c r="K70" s="13">
        <v>34200</v>
      </c>
      <c r="L70" s="13">
        <v>34200</v>
      </c>
      <c r="M70" s="13">
        <v>41000</v>
      </c>
      <c r="N70" s="11" t="s">
        <v>36</v>
      </c>
      <c r="P70" s="5">
        <f>COUNTIFS(Rllfrwrd!$B:$B,L70,Rllfrwrd!$C:$C,M70)</f>
        <v>1</v>
      </c>
    </row>
    <row r="71" spans="1:16">
      <c r="A71" s="8" t="s">
        <v>168</v>
      </c>
      <c r="B71" s="11" t="s">
        <v>717</v>
      </c>
      <c r="C71" s="9" t="s">
        <v>324</v>
      </c>
      <c r="D71" s="11" t="s">
        <v>794</v>
      </c>
      <c r="E71" s="11" t="s">
        <v>367</v>
      </c>
      <c r="F71" s="11" t="s">
        <v>336</v>
      </c>
      <c r="G71" s="12">
        <v>-37.68</v>
      </c>
      <c r="H71" s="12">
        <v>-37.68</v>
      </c>
      <c r="J71" s="11" t="s">
        <v>24</v>
      </c>
      <c r="K71" s="13">
        <v>34200</v>
      </c>
      <c r="L71" s="13">
        <v>34200</v>
      </c>
      <c r="M71" s="13">
        <v>31101</v>
      </c>
      <c r="N71" s="11" t="s">
        <v>28</v>
      </c>
      <c r="P71" s="5">
        <f>COUNTIFS(Rllfrwrd!$B:$B,L71,Rllfrwrd!$C:$C,M71)</f>
        <v>1</v>
      </c>
    </row>
    <row r="72" spans="1:16">
      <c r="A72" s="8" t="s">
        <v>168</v>
      </c>
      <c r="B72" s="11" t="s">
        <v>717</v>
      </c>
      <c r="C72" s="9" t="s">
        <v>324</v>
      </c>
      <c r="D72" s="11" t="s">
        <v>795</v>
      </c>
      <c r="E72" s="11" t="s">
        <v>367</v>
      </c>
      <c r="F72" s="11" t="s">
        <v>339</v>
      </c>
      <c r="G72" s="12">
        <v>-4.5599999999999996</v>
      </c>
      <c r="H72" s="12">
        <v>-4.5599999999999996</v>
      </c>
      <c r="J72" s="11" t="s">
        <v>24</v>
      </c>
      <c r="K72" s="13">
        <v>34200</v>
      </c>
      <c r="L72" s="13">
        <v>34200</v>
      </c>
      <c r="M72" s="13">
        <v>31102</v>
      </c>
      <c r="N72" s="11" t="s">
        <v>29</v>
      </c>
      <c r="P72" s="5">
        <f>COUNTIFS(Rllfrwrd!$B:$B,L72,Rllfrwrd!$C:$C,M72)</f>
        <v>1</v>
      </c>
    </row>
    <row r="73" spans="1:16">
      <c r="A73" s="8" t="s">
        <v>168</v>
      </c>
      <c r="B73" s="11" t="s">
        <v>717</v>
      </c>
      <c r="C73" s="9" t="s">
        <v>324</v>
      </c>
      <c r="D73" s="11" t="s">
        <v>796</v>
      </c>
      <c r="E73" s="11" t="s">
        <v>367</v>
      </c>
      <c r="F73" s="11" t="s">
        <v>342</v>
      </c>
      <c r="G73" s="12">
        <v>-9.9599999999999991</v>
      </c>
      <c r="H73" s="12">
        <v>-9.9599999999999991</v>
      </c>
      <c r="J73" s="11" t="s">
        <v>24</v>
      </c>
      <c r="K73" s="13">
        <v>34200</v>
      </c>
      <c r="L73" s="13">
        <v>34200</v>
      </c>
      <c r="M73" s="13">
        <v>31103</v>
      </c>
      <c r="N73" s="11" t="s">
        <v>30</v>
      </c>
      <c r="P73" s="5">
        <f>COUNTIFS(Rllfrwrd!$B:$B,L73,Rllfrwrd!$C:$C,M73)</f>
        <v>1</v>
      </c>
    </row>
    <row r="74" spans="1:16">
      <c r="A74" s="8" t="s">
        <v>168</v>
      </c>
      <c r="B74" s="11" t="s">
        <v>717</v>
      </c>
      <c r="C74" s="9" t="s">
        <v>324</v>
      </c>
      <c r="D74" s="11" t="s">
        <v>797</v>
      </c>
      <c r="E74" s="11" t="s">
        <v>367</v>
      </c>
      <c r="F74" s="11" t="s">
        <v>345</v>
      </c>
      <c r="G74" s="12">
        <v>-12.96</v>
      </c>
      <c r="H74" s="12">
        <v>-12.96</v>
      </c>
      <c r="J74" s="11" t="s">
        <v>24</v>
      </c>
      <c r="K74" s="13">
        <v>34200</v>
      </c>
      <c r="L74" s="13">
        <v>34200</v>
      </c>
      <c r="M74" s="13">
        <v>31104</v>
      </c>
      <c r="N74" s="11" t="s">
        <v>31</v>
      </c>
      <c r="P74" s="5">
        <f>COUNTIFS(Rllfrwrd!$B:$B,L74,Rllfrwrd!$C:$C,M74)</f>
        <v>1</v>
      </c>
    </row>
    <row r="75" spans="1:16">
      <c r="A75" s="8" t="s">
        <v>168</v>
      </c>
      <c r="B75" s="11" t="s">
        <v>717</v>
      </c>
      <c r="C75" s="9" t="s">
        <v>324</v>
      </c>
      <c r="D75" s="11" t="s">
        <v>798</v>
      </c>
      <c r="E75" s="11" t="s">
        <v>367</v>
      </c>
      <c r="F75" s="11" t="s">
        <v>348</v>
      </c>
      <c r="G75" s="12">
        <v>-74.52</v>
      </c>
      <c r="H75" s="12">
        <v>-74.52</v>
      </c>
      <c r="J75" s="11" t="s">
        <v>24</v>
      </c>
      <c r="K75" s="13">
        <v>34200</v>
      </c>
      <c r="L75" s="13">
        <v>34200</v>
      </c>
      <c r="M75" s="13">
        <v>41200</v>
      </c>
      <c r="N75" s="11" t="s">
        <v>38</v>
      </c>
      <c r="P75" s="5">
        <f>COUNTIFS(Rllfrwrd!$B:$B,L75,Rllfrwrd!$C:$C,M75)</f>
        <v>1</v>
      </c>
    </row>
    <row r="76" spans="1:16">
      <c r="A76" s="8" t="s">
        <v>168</v>
      </c>
      <c r="B76" s="11" t="s">
        <v>717</v>
      </c>
      <c r="C76" s="9" t="s">
        <v>324</v>
      </c>
      <c r="D76" s="11" t="s">
        <v>799</v>
      </c>
      <c r="E76" s="11" t="s">
        <v>367</v>
      </c>
      <c r="F76" s="11" t="s">
        <v>350</v>
      </c>
      <c r="G76" s="12">
        <v>-46.919999999999987</v>
      </c>
      <c r="H76" s="12">
        <v>-46.919999999999987</v>
      </c>
      <c r="J76" s="11" t="s">
        <v>24</v>
      </c>
      <c r="K76" s="13">
        <v>34200</v>
      </c>
      <c r="L76" s="13">
        <v>34200</v>
      </c>
      <c r="M76" s="13">
        <v>41211</v>
      </c>
      <c r="N76" s="11" t="s">
        <v>40</v>
      </c>
      <c r="P76" s="5">
        <f>COUNTIFS(Rllfrwrd!$B:$B,L76,Rllfrwrd!$C:$C,M76)</f>
        <v>1</v>
      </c>
    </row>
    <row r="77" spans="1:16">
      <c r="A77" s="8" t="s">
        <v>168</v>
      </c>
      <c r="B77" s="11" t="s">
        <v>717</v>
      </c>
      <c r="C77" s="9" t="s">
        <v>324</v>
      </c>
      <c r="D77" s="11" t="s">
        <v>800</v>
      </c>
      <c r="E77" s="11" t="s">
        <v>367</v>
      </c>
      <c r="F77" s="11" t="s">
        <v>352</v>
      </c>
      <c r="G77" s="12">
        <v>-3.8399999999999994</v>
      </c>
      <c r="H77" s="12">
        <v>-3.8399999999999994</v>
      </c>
      <c r="J77" s="11" t="s">
        <v>24</v>
      </c>
      <c r="K77" s="13">
        <v>34200</v>
      </c>
      <c r="L77" s="13">
        <v>34200</v>
      </c>
      <c r="M77" s="13">
        <v>41212</v>
      </c>
      <c r="N77" s="11" t="s">
        <v>41</v>
      </c>
      <c r="P77" s="5">
        <f>COUNTIFS(Rllfrwrd!$B:$B,L77,Rllfrwrd!$C:$C,M77)</f>
        <v>1</v>
      </c>
    </row>
    <row r="78" spans="1:16">
      <c r="A78" s="8" t="s">
        <v>168</v>
      </c>
      <c r="B78" s="11" t="s">
        <v>717</v>
      </c>
      <c r="C78" s="9" t="s">
        <v>324</v>
      </c>
      <c r="D78" s="11" t="s">
        <v>801</v>
      </c>
      <c r="E78" s="11" t="s">
        <v>367</v>
      </c>
      <c r="F78" s="11" t="s">
        <v>354</v>
      </c>
      <c r="G78" s="12">
        <v>-0.3600000000000001</v>
      </c>
      <c r="H78" s="12">
        <v>-0.3600000000000001</v>
      </c>
      <c r="J78" s="11" t="s">
        <v>24</v>
      </c>
      <c r="K78" s="13">
        <v>34200</v>
      </c>
      <c r="L78" s="13">
        <v>34200</v>
      </c>
      <c r="M78" s="13">
        <v>41207</v>
      </c>
      <c r="N78" s="11" t="s">
        <v>39</v>
      </c>
      <c r="P78" s="5">
        <f>COUNTIFS(Rllfrwrd!$B:$B,L78,Rllfrwrd!$C:$C,M78)</f>
        <v>1</v>
      </c>
    </row>
    <row r="79" spans="1:16">
      <c r="A79" s="8" t="s">
        <v>168</v>
      </c>
      <c r="B79" s="11" t="s">
        <v>717</v>
      </c>
      <c r="C79" s="9" t="s">
        <v>324</v>
      </c>
      <c r="D79" s="11" t="s">
        <v>802</v>
      </c>
      <c r="E79" s="11" t="s">
        <v>367</v>
      </c>
      <c r="F79" s="11" t="s">
        <v>360</v>
      </c>
      <c r="G79" s="12">
        <v>-3.5999999999999992</v>
      </c>
      <c r="H79" s="12">
        <v>-3.5999999999999992</v>
      </c>
      <c r="J79" s="11" t="s">
        <v>24</v>
      </c>
      <c r="K79" s="13">
        <v>34200</v>
      </c>
      <c r="L79" s="13">
        <v>34200</v>
      </c>
      <c r="M79" s="13">
        <v>41400</v>
      </c>
      <c r="N79" s="11" t="s">
        <v>42</v>
      </c>
      <c r="P79" s="5">
        <f>COUNTIFS(Rllfrwrd!$B:$B,L79,Rllfrwrd!$C:$C,M79)</f>
        <v>1</v>
      </c>
    </row>
    <row r="80" spans="1:16">
      <c r="A80" s="8" t="s">
        <v>168</v>
      </c>
      <c r="B80" s="11" t="s">
        <v>717</v>
      </c>
      <c r="C80" s="9" t="s">
        <v>324</v>
      </c>
      <c r="D80" s="11" t="s">
        <v>803</v>
      </c>
      <c r="E80" s="11" t="s">
        <v>367</v>
      </c>
      <c r="F80" s="11" t="s">
        <v>362</v>
      </c>
      <c r="G80" s="12">
        <v>-52.080000000000013</v>
      </c>
      <c r="H80" s="12">
        <v>-52.080000000000013</v>
      </c>
      <c r="J80" s="11" t="s">
        <v>24</v>
      </c>
      <c r="K80" s="13">
        <v>34200</v>
      </c>
      <c r="L80" s="13">
        <v>34200</v>
      </c>
      <c r="M80" s="13">
        <v>41500</v>
      </c>
      <c r="N80" s="11" t="s">
        <v>43</v>
      </c>
      <c r="P80" s="5">
        <f>COUNTIFS(Rllfrwrd!$B:$B,L80,Rllfrwrd!$C:$C,M80)</f>
        <v>1</v>
      </c>
    </row>
    <row r="81" spans="1:16">
      <c r="A81" s="8" t="s">
        <v>168</v>
      </c>
      <c r="B81" s="11" t="s">
        <v>717</v>
      </c>
      <c r="C81" s="9" t="s">
        <v>324</v>
      </c>
      <c r="D81" s="11" t="s">
        <v>804</v>
      </c>
      <c r="E81" s="11" t="s">
        <v>805</v>
      </c>
      <c r="F81" s="11" t="s">
        <v>180</v>
      </c>
      <c r="G81" s="12">
        <v>-3.24</v>
      </c>
      <c r="H81" s="12">
        <v>-3.24</v>
      </c>
      <c r="J81" s="11" t="s">
        <v>24</v>
      </c>
      <c r="K81" s="13">
        <v>34200</v>
      </c>
      <c r="L81" s="13">
        <v>34200</v>
      </c>
      <c r="M81" s="14">
        <v>41207</v>
      </c>
      <c r="N81" s="11" t="s">
        <v>39</v>
      </c>
      <c r="P81" s="5">
        <f>COUNTIFS(Rllfrwrd!$B:$B,L81,Rllfrwrd!$C:$C,M81)</f>
        <v>1</v>
      </c>
    </row>
    <row r="82" spans="1:16">
      <c r="A82" s="8" t="s">
        <v>168</v>
      </c>
      <c r="B82" s="11" t="s">
        <v>717</v>
      </c>
      <c r="C82" s="9" t="s">
        <v>324</v>
      </c>
      <c r="D82" s="11" t="s">
        <v>806</v>
      </c>
      <c r="E82" s="11" t="s">
        <v>393</v>
      </c>
      <c r="F82" s="11" t="s">
        <v>327</v>
      </c>
      <c r="G82" s="12">
        <v>-3989.3133333333371</v>
      </c>
      <c r="H82" s="12">
        <v>-3989.3133333333371</v>
      </c>
      <c r="J82" s="11" t="s">
        <v>24</v>
      </c>
      <c r="K82" s="13">
        <v>34300</v>
      </c>
      <c r="L82" s="13">
        <v>34300</v>
      </c>
      <c r="M82" s="13">
        <v>30300</v>
      </c>
      <c r="N82" s="11" t="s">
        <v>25</v>
      </c>
      <c r="P82" s="5">
        <f>COUNTIFS(Rllfrwrd!$B:$B,L82,Rllfrwrd!$C:$C,M82)</f>
        <v>1</v>
      </c>
    </row>
    <row r="83" spans="1:16">
      <c r="A83" s="8" t="s">
        <v>168</v>
      </c>
      <c r="B83" s="11" t="s">
        <v>717</v>
      </c>
      <c r="C83" s="9" t="s">
        <v>324</v>
      </c>
      <c r="D83" s="11" t="s">
        <v>807</v>
      </c>
      <c r="E83" s="11" t="s">
        <v>393</v>
      </c>
      <c r="F83" s="11" t="s">
        <v>364</v>
      </c>
      <c r="G83" s="12">
        <v>-10.32</v>
      </c>
      <c r="H83" s="12">
        <v>-10.32</v>
      </c>
      <c r="J83" s="11" t="s">
        <v>24</v>
      </c>
      <c r="K83" s="13">
        <v>34300</v>
      </c>
      <c r="L83" s="13">
        <v>34300</v>
      </c>
      <c r="M83" s="13">
        <v>40300</v>
      </c>
      <c r="N83" s="11" t="s">
        <v>32</v>
      </c>
      <c r="P83" s="5">
        <f>COUNTIFS(Rllfrwrd!$B:$B,L83,Rllfrwrd!$C:$C,M83)</f>
        <v>1</v>
      </c>
    </row>
    <row r="84" spans="1:16">
      <c r="A84" s="8" t="s">
        <v>168</v>
      </c>
      <c r="B84" s="11" t="s">
        <v>717</v>
      </c>
      <c r="C84" s="9" t="s">
        <v>324</v>
      </c>
      <c r="D84" s="11" t="s">
        <v>808</v>
      </c>
      <c r="E84" s="11" t="s">
        <v>393</v>
      </c>
      <c r="F84" s="11" t="s">
        <v>776</v>
      </c>
      <c r="G84" s="12">
        <v>-305.88000000000005</v>
      </c>
      <c r="H84" s="12">
        <v>-305.88000000000005</v>
      </c>
      <c r="J84" s="11" t="s">
        <v>24</v>
      </c>
      <c r="K84" s="13">
        <v>34300</v>
      </c>
      <c r="L84" s="13">
        <v>34300</v>
      </c>
      <c r="M84" s="13">
        <v>30500</v>
      </c>
      <c r="N84" s="11" t="s">
        <v>26</v>
      </c>
      <c r="P84" s="5">
        <f>COUNTIFS(Rllfrwrd!$B:$B,L84,Rllfrwrd!$C:$C,M84)</f>
        <v>1</v>
      </c>
    </row>
    <row r="85" spans="1:16">
      <c r="A85" s="8" t="s">
        <v>168</v>
      </c>
      <c r="B85" s="11" t="s">
        <v>717</v>
      </c>
      <c r="C85" s="9" t="s">
        <v>324</v>
      </c>
      <c r="D85" s="11" t="s">
        <v>809</v>
      </c>
      <c r="E85" s="11" t="s">
        <v>393</v>
      </c>
      <c r="F85" s="11" t="s">
        <v>776</v>
      </c>
      <c r="G85" s="12">
        <v>-140.28</v>
      </c>
      <c r="H85" s="12">
        <v>-140.28</v>
      </c>
      <c r="J85" s="11" t="s">
        <v>24</v>
      </c>
      <c r="K85" s="13">
        <v>34300</v>
      </c>
      <c r="L85" s="13">
        <v>34300</v>
      </c>
      <c r="M85" s="13">
        <v>30500</v>
      </c>
      <c r="N85" s="11" t="s">
        <v>26</v>
      </c>
      <c r="P85" s="5">
        <f>COUNTIFS(Rllfrwrd!$B:$B,L85,Rllfrwrd!$C:$C,M85)</f>
        <v>1</v>
      </c>
    </row>
    <row r="86" spans="1:16">
      <c r="A86" s="8" t="s">
        <v>168</v>
      </c>
      <c r="B86" s="11" t="s">
        <v>717</v>
      </c>
      <c r="C86" s="9" t="s">
        <v>324</v>
      </c>
      <c r="D86" s="11" t="s">
        <v>810</v>
      </c>
      <c r="E86" s="11" t="s">
        <v>393</v>
      </c>
      <c r="F86" s="11" t="s">
        <v>333</v>
      </c>
      <c r="G86" s="12">
        <v>-19.2</v>
      </c>
      <c r="H86" s="12">
        <v>-19.2</v>
      </c>
      <c r="J86" s="11" t="s">
        <v>24</v>
      </c>
      <c r="K86" s="13">
        <v>34300</v>
      </c>
      <c r="L86" s="13">
        <v>34300</v>
      </c>
      <c r="M86" s="13">
        <v>41007</v>
      </c>
      <c r="N86" s="11" t="s">
        <v>37</v>
      </c>
      <c r="P86" s="5">
        <f>COUNTIFS(Rllfrwrd!$B:$B,L86,Rllfrwrd!$C:$C,M86)</f>
        <v>1</v>
      </c>
    </row>
    <row r="87" spans="1:16">
      <c r="A87" s="8" t="s">
        <v>168</v>
      </c>
      <c r="B87" s="11" t="s">
        <v>717</v>
      </c>
      <c r="C87" s="9" t="s">
        <v>324</v>
      </c>
      <c r="D87" s="11" t="s">
        <v>811</v>
      </c>
      <c r="E87" s="11" t="s">
        <v>393</v>
      </c>
      <c r="F87" s="11" t="s">
        <v>779</v>
      </c>
      <c r="G87" s="12">
        <v>-13.199999999999998</v>
      </c>
      <c r="H87" s="12">
        <v>-13.199999999999998</v>
      </c>
      <c r="J87" s="11" t="s">
        <v>24</v>
      </c>
      <c r="K87" s="13">
        <v>34300</v>
      </c>
      <c r="L87" s="13">
        <v>34300</v>
      </c>
      <c r="M87" s="13">
        <v>41000</v>
      </c>
      <c r="N87" s="11" t="s">
        <v>36</v>
      </c>
      <c r="P87" s="5">
        <f>COUNTIFS(Rllfrwrd!$B:$B,L87,Rllfrwrd!$C:$C,M87)</f>
        <v>1</v>
      </c>
    </row>
    <row r="88" spans="1:16">
      <c r="A88" s="8" t="s">
        <v>168</v>
      </c>
      <c r="B88" s="11" t="s">
        <v>717</v>
      </c>
      <c r="C88" s="9" t="s">
        <v>324</v>
      </c>
      <c r="D88" s="11" t="s">
        <v>812</v>
      </c>
      <c r="E88" s="11" t="s">
        <v>393</v>
      </c>
      <c r="F88" s="11" t="s">
        <v>336</v>
      </c>
      <c r="G88" s="12">
        <v>-1207.9733333333281</v>
      </c>
      <c r="H88" s="12">
        <v>-1207.9733333333281</v>
      </c>
      <c r="J88" s="11" t="s">
        <v>24</v>
      </c>
      <c r="K88" s="13">
        <v>34300</v>
      </c>
      <c r="L88" s="13">
        <v>34300</v>
      </c>
      <c r="M88" s="13">
        <v>31101</v>
      </c>
      <c r="N88" s="11" t="s">
        <v>28</v>
      </c>
      <c r="P88" s="5">
        <f>COUNTIFS(Rllfrwrd!$B:$B,L88,Rllfrwrd!$C:$C,M88)</f>
        <v>1</v>
      </c>
    </row>
    <row r="89" spans="1:16">
      <c r="A89" s="8" t="s">
        <v>168</v>
      </c>
      <c r="B89" s="11" t="s">
        <v>717</v>
      </c>
      <c r="C89" s="9" t="s">
        <v>324</v>
      </c>
      <c r="D89" s="11" t="s">
        <v>813</v>
      </c>
      <c r="E89" s="11" t="s">
        <v>393</v>
      </c>
      <c r="F89" s="11" t="s">
        <v>339</v>
      </c>
      <c r="G89" s="12">
        <v>-1879.0466666666637</v>
      </c>
      <c r="H89" s="12">
        <v>-1879.0466666666637</v>
      </c>
      <c r="J89" s="11" t="s">
        <v>24</v>
      </c>
      <c r="K89" s="13">
        <v>34300</v>
      </c>
      <c r="L89" s="13">
        <v>34300</v>
      </c>
      <c r="M89" s="13">
        <v>31102</v>
      </c>
      <c r="N89" s="11" t="s">
        <v>29</v>
      </c>
      <c r="P89" s="5">
        <f>COUNTIFS(Rllfrwrd!$B:$B,L89,Rllfrwrd!$C:$C,M89)</f>
        <v>1</v>
      </c>
    </row>
    <row r="90" spans="1:16">
      <c r="A90" s="8" t="s">
        <v>168</v>
      </c>
      <c r="B90" s="11" t="s">
        <v>717</v>
      </c>
      <c r="C90" s="9" t="s">
        <v>324</v>
      </c>
      <c r="D90" s="11" t="s">
        <v>814</v>
      </c>
      <c r="E90" s="11" t="s">
        <v>393</v>
      </c>
      <c r="F90" s="11" t="s">
        <v>342</v>
      </c>
      <c r="G90" s="12">
        <v>-110.05000000000005</v>
      </c>
      <c r="H90" s="12">
        <v>-110.05000000000005</v>
      </c>
      <c r="J90" s="11" t="s">
        <v>24</v>
      </c>
      <c r="K90" s="13">
        <v>34300</v>
      </c>
      <c r="L90" s="13">
        <v>34300</v>
      </c>
      <c r="M90" s="13">
        <v>31103</v>
      </c>
      <c r="N90" s="11" t="s">
        <v>30</v>
      </c>
      <c r="P90" s="5">
        <f>COUNTIFS(Rllfrwrd!$B:$B,L90,Rllfrwrd!$C:$C,M90)</f>
        <v>1</v>
      </c>
    </row>
    <row r="91" spans="1:16">
      <c r="A91" s="8" t="s">
        <v>168</v>
      </c>
      <c r="B91" s="11" t="s">
        <v>717</v>
      </c>
      <c r="C91" s="9" t="s">
        <v>324</v>
      </c>
      <c r="D91" s="11" t="s">
        <v>815</v>
      </c>
      <c r="E91" s="11" t="s">
        <v>393</v>
      </c>
      <c r="F91" s="11" t="s">
        <v>345</v>
      </c>
      <c r="G91" s="12">
        <v>-953.03999999999985</v>
      </c>
      <c r="H91" s="12">
        <v>-953.03999999999985</v>
      </c>
      <c r="J91" s="11" t="s">
        <v>24</v>
      </c>
      <c r="K91" s="13">
        <v>34300</v>
      </c>
      <c r="L91" s="13">
        <v>34300</v>
      </c>
      <c r="M91" s="13">
        <v>31104</v>
      </c>
      <c r="N91" s="11" t="s">
        <v>31</v>
      </c>
      <c r="P91" s="5">
        <f>COUNTIFS(Rllfrwrd!$B:$B,L91,Rllfrwrd!$C:$C,M91)</f>
        <v>1</v>
      </c>
    </row>
    <row r="92" spans="1:16">
      <c r="A92" s="8" t="s">
        <v>168</v>
      </c>
      <c r="B92" s="11" t="s">
        <v>717</v>
      </c>
      <c r="C92" s="9" t="s">
        <v>324</v>
      </c>
      <c r="D92" s="11" t="s">
        <v>816</v>
      </c>
      <c r="E92" s="11" t="s">
        <v>393</v>
      </c>
      <c r="F92" s="11" t="s">
        <v>348</v>
      </c>
      <c r="G92" s="12">
        <v>-659.40000000000009</v>
      </c>
      <c r="H92" s="12">
        <v>-659.40000000000009</v>
      </c>
      <c r="J92" s="11" t="s">
        <v>24</v>
      </c>
      <c r="K92" s="13">
        <v>34300</v>
      </c>
      <c r="L92" s="13">
        <v>34300</v>
      </c>
      <c r="M92" s="13">
        <v>41200</v>
      </c>
      <c r="N92" s="11" t="s">
        <v>38</v>
      </c>
      <c r="P92" s="5">
        <f>COUNTIFS(Rllfrwrd!$B:$B,L92,Rllfrwrd!$C:$C,M92)</f>
        <v>1</v>
      </c>
    </row>
    <row r="93" spans="1:16">
      <c r="A93" s="8" t="s">
        <v>168</v>
      </c>
      <c r="B93" s="11" t="s">
        <v>717</v>
      </c>
      <c r="C93" s="9" t="s">
        <v>324</v>
      </c>
      <c r="D93" s="11" t="s">
        <v>817</v>
      </c>
      <c r="E93" s="11" t="s">
        <v>393</v>
      </c>
      <c r="F93" s="11" t="s">
        <v>350</v>
      </c>
      <c r="G93" s="12">
        <v>-0.8400000000000003</v>
      </c>
      <c r="H93" s="12">
        <v>-0.8400000000000003</v>
      </c>
      <c r="J93" s="11" t="s">
        <v>24</v>
      </c>
      <c r="K93" s="13">
        <v>34300</v>
      </c>
      <c r="L93" s="13">
        <v>34300</v>
      </c>
      <c r="M93" s="13">
        <v>41211</v>
      </c>
      <c r="N93" s="11" t="s">
        <v>40</v>
      </c>
      <c r="P93" s="5">
        <f>COUNTIFS(Rllfrwrd!$B:$B,L93,Rllfrwrd!$C:$C,M93)</f>
        <v>1</v>
      </c>
    </row>
    <row r="94" spans="1:16">
      <c r="A94" s="8" t="s">
        <v>168</v>
      </c>
      <c r="B94" s="11" t="s">
        <v>717</v>
      </c>
      <c r="C94" s="9" t="s">
        <v>324</v>
      </c>
      <c r="D94" s="11" t="s">
        <v>818</v>
      </c>
      <c r="E94" s="11" t="s">
        <v>393</v>
      </c>
      <c r="F94" s="11" t="s">
        <v>354</v>
      </c>
      <c r="G94" s="12">
        <v>-352.13666666666631</v>
      </c>
      <c r="H94" s="12">
        <v>-352.13666666666631</v>
      </c>
      <c r="J94" s="11" t="s">
        <v>24</v>
      </c>
      <c r="K94" s="13">
        <v>34300</v>
      </c>
      <c r="L94" s="13">
        <v>34300</v>
      </c>
      <c r="M94" s="13">
        <v>41207</v>
      </c>
      <c r="N94" s="11" t="s">
        <v>39</v>
      </c>
      <c r="P94" s="5">
        <f>COUNTIFS(Rllfrwrd!$B:$B,L94,Rllfrwrd!$C:$C,M94)</f>
        <v>1</v>
      </c>
    </row>
    <row r="95" spans="1:16">
      <c r="A95" s="8" t="s">
        <v>168</v>
      </c>
      <c r="B95" s="11" t="s">
        <v>717</v>
      </c>
      <c r="C95" s="9" t="s">
        <v>324</v>
      </c>
      <c r="D95" s="11" t="s">
        <v>819</v>
      </c>
      <c r="E95" s="11" t="s">
        <v>393</v>
      </c>
      <c r="F95" s="11" t="s">
        <v>358</v>
      </c>
      <c r="G95" s="12">
        <v>-319.92000000000007</v>
      </c>
      <c r="H95" s="12">
        <v>-319.92000000000007</v>
      </c>
      <c r="J95" s="11" t="s">
        <v>24</v>
      </c>
      <c r="K95" s="13">
        <v>34300</v>
      </c>
      <c r="L95" s="13">
        <v>34300</v>
      </c>
      <c r="M95" s="13">
        <v>40700</v>
      </c>
      <c r="N95" s="11" t="s">
        <v>34</v>
      </c>
      <c r="P95" s="5">
        <f>COUNTIFS(Rllfrwrd!$B:$B,L95,Rllfrwrd!$C:$C,M95)</f>
        <v>1</v>
      </c>
    </row>
    <row r="96" spans="1:16">
      <c r="A96" s="8" t="s">
        <v>168</v>
      </c>
      <c r="B96" s="11" t="s">
        <v>717</v>
      </c>
      <c r="C96" s="9" t="s">
        <v>324</v>
      </c>
      <c r="D96" s="11" t="s">
        <v>820</v>
      </c>
      <c r="E96" s="11" t="s">
        <v>393</v>
      </c>
      <c r="F96" s="11" t="s">
        <v>360</v>
      </c>
      <c r="G96" s="12">
        <v>-111.47999999999996</v>
      </c>
      <c r="H96" s="12">
        <v>-111.47999999999996</v>
      </c>
      <c r="J96" s="11" t="s">
        <v>24</v>
      </c>
      <c r="K96" s="13">
        <v>34300</v>
      </c>
      <c r="L96" s="13">
        <v>34300</v>
      </c>
      <c r="M96" s="13">
        <v>41400</v>
      </c>
      <c r="N96" s="11" t="s">
        <v>42</v>
      </c>
      <c r="P96" s="5">
        <f>COUNTIFS(Rllfrwrd!$B:$B,L96,Rllfrwrd!$C:$C,M96)</f>
        <v>1</v>
      </c>
    </row>
    <row r="97" spans="1:16">
      <c r="A97" s="8" t="s">
        <v>168</v>
      </c>
      <c r="B97" s="11" t="s">
        <v>717</v>
      </c>
      <c r="C97" s="9" t="s">
        <v>324</v>
      </c>
      <c r="D97" s="11" t="s">
        <v>821</v>
      </c>
      <c r="E97" s="11" t="s">
        <v>393</v>
      </c>
      <c r="F97" s="11" t="s">
        <v>362</v>
      </c>
      <c r="G97" s="12">
        <v>-44.923333333333318</v>
      </c>
      <c r="H97" s="12">
        <v>-44.923333333333318</v>
      </c>
      <c r="J97" s="11" t="s">
        <v>24</v>
      </c>
      <c r="K97" s="13">
        <v>34300</v>
      </c>
      <c r="L97" s="13">
        <v>34300</v>
      </c>
      <c r="M97" s="13">
        <v>41500</v>
      </c>
      <c r="N97" s="11" t="s">
        <v>43</v>
      </c>
      <c r="P97" s="5">
        <f>COUNTIFS(Rllfrwrd!$B:$B,L97,Rllfrwrd!$C:$C,M97)</f>
        <v>1</v>
      </c>
    </row>
    <row r="98" spans="1:16">
      <c r="A98" s="8" t="s">
        <v>168</v>
      </c>
      <c r="B98" s="11" t="s">
        <v>717</v>
      </c>
      <c r="C98" s="9" t="s">
        <v>324</v>
      </c>
      <c r="D98" s="11" t="s">
        <v>822</v>
      </c>
      <c r="E98" s="11" t="s">
        <v>393</v>
      </c>
      <c r="F98" s="11" t="s">
        <v>327</v>
      </c>
      <c r="G98" s="12">
        <v>-16402.940981999964</v>
      </c>
      <c r="H98" s="12">
        <v>-45584.531612999999</v>
      </c>
      <c r="J98" s="11" t="s">
        <v>24</v>
      </c>
      <c r="K98" s="13">
        <v>34300</v>
      </c>
      <c r="L98" s="14">
        <v>34310</v>
      </c>
      <c r="M98" s="13">
        <v>30300</v>
      </c>
      <c r="N98" s="11" t="s">
        <v>25</v>
      </c>
      <c r="P98" s="5">
        <f>COUNTIFS(Rllfrwrd!$B:$B,L98,Rllfrwrd!$C:$C,M98)</f>
        <v>1</v>
      </c>
    </row>
    <row r="99" spans="1:16">
      <c r="A99" s="8" t="s">
        <v>168</v>
      </c>
      <c r="B99" s="11" t="s">
        <v>717</v>
      </c>
      <c r="C99" s="9" t="s">
        <v>324</v>
      </c>
      <c r="D99" s="11" t="s">
        <v>823</v>
      </c>
      <c r="E99" s="11" t="s">
        <v>393</v>
      </c>
      <c r="F99" s="11" t="s">
        <v>776</v>
      </c>
      <c r="G99" s="12">
        <v>0</v>
      </c>
      <c r="H99" s="12">
        <v>-275.35403855960203</v>
      </c>
      <c r="J99" s="11" t="s">
        <v>24</v>
      </c>
      <c r="K99" s="13">
        <v>34300</v>
      </c>
      <c r="L99" s="14">
        <v>34310</v>
      </c>
      <c r="M99" s="13">
        <v>30500</v>
      </c>
      <c r="N99" s="11" t="s">
        <v>26</v>
      </c>
      <c r="P99" s="5">
        <f>COUNTIFS(Rllfrwrd!$B:$B,L99,Rllfrwrd!$C:$C,M99)</f>
        <v>1</v>
      </c>
    </row>
    <row r="100" spans="1:16">
      <c r="A100" s="8" t="s">
        <v>168</v>
      </c>
      <c r="B100" s="11" t="s">
        <v>717</v>
      </c>
      <c r="C100" s="9" t="s">
        <v>324</v>
      </c>
      <c r="D100" s="11" t="s">
        <v>824</v>
      </c>
      <c r="E100" s="11" t="s">
        <v>393</v>
      </c>
      <c r="F100" s="11" t="s">
        <v>342</v>
      </c>
      <c r="G100" s="12">
        <v>-13701.651426</v>
      </c>
      <c r="H100" s="12">
        <v>0</v>
      </c>
      <c r="J100" s="11" t="s">
        <v>24</v>
      </c>
      <c r="K100" s="13">
        <v>34300</v>
      </c>
      <c r="L100" s="14">
        <v>34310</v>
      </c>
      <c r="M100" s="13">
        <v>31103</v>
      </c>
      <c r="N100" s="11" t="s">
        <v>30</v>
      </c>
      <c r="P100" s="5">
        <f>COUNTIFS(Rllfrwrd!$B:$B,L100,Rllfrwrd!$C:$C,M100)</f>
        <v>1</v>
      </c>
    </row>
    <row r="101" spans="1:16">
      <c r="A101" s="8" t="s">
        <v>168</v>
      </c>
      <c r="B101" s="11" t="s">
        <v>717</v>
      </c>
      <c r="C101" s="9" t="s">
        <v>324</v>
      </c>
      <c r="D101" s="11" t="s">
        <v>825</v>
      </c>
      <c r="E101" s="11" t="s">
        <v>507</v>
      </c>
      <c r="F101" s="11" t="s">
        <v>352</v>
      </c>
      <c r="G101" s="12">
        <v>-1554.378993</v>
      </c>
      <c r="H101" s="12">
        <v>-1460.1660750000001</v>
      </c>
      <c r="J101" s="11" t="s">
        <v>24</v>
      </c>
      <c r="K101" s="13">
        <v>34310</v>
      </c>
      <c r="L101" s="14">
        <v>34300</v>
      </c>
      <c r="M101" s="13">
        <v>41212</v>
      </c>
      <c r="N101" s="11" t="s">
        <v>41</v>
      </c>
      <c r="P101" s="5">
        <f>COUNTIFS(Rllfrwrd!$B:$B,L101,Rllfrwrd!$C:$C,M101)</f>
        <v>1</v>
      </c>
    </row>
    <row r="102" spans="1:16">
      <c r="A102" s="8" t="s">
        <v>168</v>
      </c>
      <c r="B102" s="11" t="s">
        <v>717</v>
      </c>
      <c r="C102" s="9" t="s">
        <v>324</v>
      </c>
      <c r="D102" s="11" t="s">
        <v>826</v>
      </c>
      <c r="E102" s="11" t="s">
        <v>393</v>
      </c>
      <c r="F102" s="11" t="s">
        <v>354</v>
      </c>
      <c r="G102" s="12">
        <v>-1269.0315989999999</v>
      </c>
      <c r="H102" s="12">
        <v>0</v>
      </c>
      <c r="J102" s="11" t="s">
        <v>24</v>
      </c>
      <c r="K102" s="13">
        <v>34300</v>
      </c>
      <c r="L102" s="14">
        <v>34310</v>
      </c>
      <c r="M102" s="13">
        <v>41207</v>
      </c>
      <c r="N102" s="11" t="s">
        <v>39</v>
      </c>
      <c r="P102" s="5">
        <f>COUNTIFS(Rllfrwrd!$B:$B,L102,Rllfrwrd!$C:$C,M102)</f>
        <v>1</v>
      </c>
    </row>
    <row r="103" spans="1:16">
      <c r="A103" s="8" t="s">
        <v>168</v>
      </c>
      <c r="B103" s="11" t="s">
        <v>717</v>
      </c>
      <c r="C103" s="9" t="s">
        <v>324</v>
      </c>
      <c r="D103" s="11" t="s">
        <v>827</v>
      </c>
      <c r="E103" s="11" t="s">
        <v>393</v>
      </c>
      <c r="F103" s="11" t="s">
        <v>828</v>
      </c>
      <c r="G103" s="12">
        <v>-2213.5668390000001</v>
      </c>
      <c r="H103" s="12">
        <v>0</v>
      </c>
      <c r="J103" s="11" t="s">
        <v>24</v>
      </c>
      <c r="K103" s="13">
        <v>34300</v>
      </c>
      <c r="L103" s="14">
        <v>34310</v>
      </c>
      <c r="M103" s="13">
        <v>30600</v>
      </c>
      <c r="N103" s="11" t="s">
        <v>27</v>
      </c>
      <c r="P103" s="5">
        <f>COUNTIFS(Rllfrwrd!$B:$B,L103,Rllfrwrd!$C:$C,M103)</f>
        <v>1</v>
      </c>
    </row>
    <row r="104" spans="1:16">
      <c r="A104" s="8" t="s">
        <v>168</v>
      </c>
      <c r="B104" s="11" t="s">
        <v>717</v>
      </c>
      <c r="C104" s="9" t="s">
        <v>324</v>
      </c>
      <c r="D104" s="11" t="s">
        <v>829</v>
      </c>
      <c r="E104" s="11" t="s">
        <v>422</v>
      </c>
      <c r="F104" s="11" t="s">
        <v>327</v>
      </c>
      <c r="G104" s="12">
        <v>-4413</v>
      </c>
      <c r="H104" s="12">
        <v>-4413</v>
      </c>
      <c r="J104" s="11" t="s">
        <v>24</v>
      </c>
      <c r="K104" s="13">
        <v>34400</v>
      </c>
      <c r="L104" s="13">
        <v>34400</v>
      </c>
      <c r="M104" s="13">
        <v>30300</v>
      </c>
      <c r="N104" s="11" t="s">
        <v>25</v>
      </c>
      <c r="P104" s="5">
        <f>COUNTIFS(Rllfrwrd!$B:$B,L104,Rllfrwrd!$C:$C,M104)</f>
        <v>1</v>
      </c>
    </row>
    <row r="105" spans="1:16">
      <c r="A105" s="8" t="s">
        <v>168</v>
      </c>
      <c r="B105" s="11" t="s">
        <v>717</v>
      </c>
      <c r="C105" s="9" t="s">
        <v>324</v>
      </c>
      <c r="D105" s="11" t="s">
        <v>830</v>
      </c>
      <c r="E105" s="11" t="s">
        <v>422</v>
      </c>
      <c r="F105" s="11" t="s">
        <v>364</v>
      </c>
      <c r="G105" s="12">
        <v>-61.79999999999999</v>
      </c>
      <c r="H105" s="12">
        <v>-61.79999999999999</v>
      </c>
      <c r="J105" s="11" t="s">
        <v>24</v>
      </c>
      <c r="K105" s="13">
        <v>34400</v>
      </c>
      <c r="L105" s="13">
        <v>34400</v>
      </c>
      <c r="M105" s="13">
        <v>40300</v>
      </c>
      <c r="N105" s="11" t="s">
        <v>32</v>
      </c>
      <c r="P105" s="5">
        <f>COUNTIFS(Rllfrwrd!$B:$B,L105,Rllfrwrd!$C:$C,M105)</f>
        <v>1</v>
      </c>
    </row>
    <row r="106" spans="1:16">
      <c r="A106" s="8" t="s">
        <v>168</v>
      </c>
      <c r="B106" s="11" t="s">
        <v>717</v>
      </c>
      <c r="C106" s="9" t="s">
        <v>324</v>
      </c>
      <c r="D106" s="11" t="s">
        <v>831</v>
      </c>
      <c r="E106" s="11" t="s">
        <v>422</v>
      </c>
      <c r="F106" s="11" t="s">
        <v>776</v>
      </c>
      <c r="G106" s="12">
        <v>-152.4</v>
      </c>
      <c r="H106" s="12">
        <v>-152.4</v>
      </c>
      <c r="J106" s="11" t="s">
        <v>24</v>
      </c>
      <c r="K106" s="13">
        <v>34400</v>
      </c>
      <c r="L106" s="13">
        <v>34400</v>
      </c>
      <c r="M106" s="13">
        <v>30500</v>
      </c>
      <c r="N106" s="11" t="s">
        <v>26</v>
      </c>
      <c r="P106" s="5">
        <f>COUNTIFS(Rllfrwrd!$B:$B,L106,Rllfrwrd!$C:$C,M106)</f>
        <v>1</v>
      </c>
    </row>
    <row r="107" spans="1:16">
      <c r="A107" s="8" t="s">
        <v>168</v>
      </c>
      <c r="B107" s="11" t="s">
        <v>717</v>
      </c>
      <c r="C107" s="9" t="s">
        <v>324</v>
      </c>
      <c r="D107" s="11" t="s">
        <v>832</v>
      </c>
      <c r="E107" s="11" t="s">
        <v>422</v>
      </c>
      <c r="F107" s="11" t="s">
        <v>776</v>
      </c>
      <c r="G107" s="12">
        <v>-156.47999999999993</v>
      </c>
      <c r="H107" s="12">
        <v>-156.47999999999993</v>
      </c>
      <c r="J107" s="11" t="s">
        <v>24</v>
      </c>
      <c r="K107" s="13">
        <v>34400</v>
      </c>
      <c r="L107" s="13">
        <v>34400</v>
      </c>
      <c r="M107" s="13">
        <v>30500</v>
      </c>
      <c r="N107" s="11" t="s">
        <v>26</v>
      </c>
      <c r="P107" s="5">
        <f>COUNTIFS(Rllfrwrd!$B:$B,L107,Rllfrwrd!$C:$C,M107)</f>
        <v>1</v>
      </c>
    </row>
    <row r="108" spans="1:16">
      <c r="A108" s="8" t="s">
        <v>168</v>
      </c>
      <c r="B108" s="11" t="s">
        <v>717</v>
      </c>
      <c r="C108" s="9" t="s">
        <v>324</v>
      </c>
      <c r="D108" s="11" t="s">
        <v>833</v>
      </c>
      <c r="E108" s="11" t="s">
        <v>422</v>
      </c>
      <c r="F108" s="11" t="s">
        <v>336</v>
      </c>
      <c r="G108" s="12">
        <v>-23.399999999999995</v>
      </c>
      <c r="H108" s="12">
        <v>-23.399999999999995</v>
      </c>
      <c r="J108" s="11" t="s">
        <v>24</v>
      </c>
      <c r="K108" s="13">
        <v>34400</v>
      </c>
      <c r="L108" s="13">
        <v>34400</v>
      </c>
      <c r="M108" s="13">
        <v>31101</v>
      </c>
      <c r="N108" s="11" t="s">
        <v>28</v>
      </c>
      <c r="P108" s="5">
        <f>COUNTIFS(Rllfrwrd!$B:$B,L108,Rllfrwrd!$C:$C,M108)</f>
        <v>1</v>
      </c>
    </row>
    <row r="109" spans="1:16">
      <c r="A109" s="8" t="s">
        <v>168</v>
      </c>
      <c r="B109" s="11" t="s">
        <v>717</v>
      </c>
      <c r="C109" s="9" t="s">
        <v>324</v>
      </c>
      <c r="D109" s="11" t="s">
        <v>834</v>
      </c>
      <c r="E109" s="11" t="s">
        <v>422</v>
      </c>
      <c r="F109" s="11" t="s">
        <v>339</v>
      </c>
      <c r="G109" s="12">
        <v>-89.279999999999987</v>
      </c>
      <c r="H109" s="12">
        <v>-89.279999999999987</v>
      </c>
      <c r="J109" s="11" t="s">
        <v>24</v>
      </c>
      <c r="K109" s="13">
        <v>34400</v>
      </c>
      <c r="L109" s="13">
        <v>34400</v>
      </c>
      <c r="M109" s="13">
        <v>31102</v>
      </c>
      <c r="N109" s="11" t="s">
        <v>29</v>
      </c>
      <c r="P109" s="5">
        <f>COUNTIFS(Rllfrwrd!$B:$B,L109,Rllfrwrd!$C:$C,M109)</f>
        <v>1</v>
      </c>
    </row>
    <row r="110" spans="1:16">
      <c r="A110" s="8" t="s">
        <v>168</v>
      </c>
      <c r="B110" s="11" t="s">
        <v>717</v>
      </c>
      <c r="C110" s="9" t="s">
        <v>324</v>
      </c>
      <c r="D110" s="11" t="s">
        <v>835</v>
      </c>
      <c r="E110" s="11" t="s">
        <v>422</v>
      </c>
      <c r="F110" s="11" t="s">
        <v>342</v>
      </c>
      <c r="G110" s="12">
        <v>-2.8800000000000008</v>
      </c>
      <c r="H110" s="12">
        <v>-2.8800000000000008</v>
      </c>
      <c r="J110" s="11" t="s">
        <v>24</v>
      </c>
      <c r="K110" s="13">
        <v>34400</v>
      </c>
      <c r="L110" s="13">
        <v>34400</v>
      </c>
      <c r="M110" s="13">
        <v>31103</v>
      </c>
      <c r="N110" s="11" t="s">
        <v>30</v>
      </c>
      <c r="P110" s="5">
        <f>COUNTIFS(Rllfrwrd!$B:$B,L110,Rllfrwrd!$C:$C,M110)</f>
        <v>1</v>
      </c>
    </row>
    <row r="111" spans="1:16">
      <c r="A111" s="8" t="s">
        <v>168</v>
      </c>
      <c r="B111" s="11" t="s">
        <v>717</v>
      </c>
      <c r="C111" s="9" t="s">
        <v>324</v>
      </c>
      <c r="D111" s="11" t="s">
        <v>836</v>
      </c>
      <c r="E111" s="11" t="s">
        <v>422</v>
      </c>
      <c r="F111" s="11" t="s">
        <v>348</v>
      </c>
      <c r="G111" s="12">
        <v>-253.19999999999996</v>
      </c>
      <c r="H111" s="12">
        <v>-253.19999999999996</v>
      </c>
      <c r="J111" s="11" t="s">
        <v>24</v>
      </c>
      <c r="K111" s="13">
        <v>34400</v>
      </c>
      <c r="L111" s="13">
        <v>34400</v>
      </c>
      <c r="M111" s="13">
        <v>41200</v>
      </c>
      <c r="N111" s="11" t="s">
        <v>38</v>
      </c>
      <c r="P111" s="5">
        <f>COUNTIFS(Rllfrwrd!$B:$B,L111,Rllfrwrd!$C:$C,M111)</f>
        <v>1</v>
      </c>
    </row>
    <row r="112" spans="1:16">
      <c r="A112" s="8" t="s">
        <v>168</v>
      </c>
      <c r="B112" s="11" t="s">
        <v>717</v>
      </c>
      <c r="C112" s="9" t="s">
        <v>324</v>
      </c>
      <c r="D112" s="11" t="s">
        <v>837</v>
      </c>
      <c r="E112" s="11" t="s">
        <v>422</v>
      </c>
      <c r="F112" s="11" t="s">
        <v>352</v>
      </c>
      <c r="G112" s="12">
        <v>-116.16000000000003</v>
      </c>
      <c r="H112" s="12">
        <v>-116.16000000000003</v>
      </c>
      <c r="J112" s="11" t="s">
        <v>24</v>
      </c>
      <c r="K112" s="13">
        <v>34400</v>
      </c>
      <c r="L112" s="13">
        <v>34400</v>
      </c>
      <c r="M112" s="13">
        <v>41212</v>
      </c>
      <c r="N112" s="11" t="s">
        <v>41</v>
      </c>
      <c r="P112" s="5">
        <f>COUNTIFS(Rllfrwrd!$B:$B,L112,Rllfrwrd!$C:$C,M112)</f>
        <v>1</v>
      </c>
    </row>
    <row r="113" spans="1:16">
      <c r="A113" s="8" t="s">
        <v>168</v>
      </c>
      <c r="B113" s="11" t="s">
        <v>717</v>
      </c>
      <c r="C113" s="9" t="s">
        <v>324</v>
      </c>
      <c r="D113" s="11" t="s">
        <v>838</v>
      </c>
      <c r="E113" s="11" t="s">
        <v>422</v>
      </c>
      <c r="F113" s="11" t="s">
        <v>358</v>
      </c>
      <c r="G113" s="12">
        <v>-131.64000000000001</v>
      </c>
      <c r="H113" s="12">
        <v>-131.64000000000001</v>
      </c>
      <c r="J113" s="11" t="s">
        <v>24</v>
      </c>
      <c r="K113" s="13">
        <v>34400</v>
      </c>
      <c r="L113" s="13">
        <v>34400</v>
      </c>
      <c r="M113" s="13">
        <v>40700</v>
      </c>
      <c r="N113" s="11" t="s">
        <v>34</v>
      </c>
      <c r="P113" s="5">
        <f>COUNTIFS(Rllfrwrd!$B:$B,L113,Rllfrwrd!$C:$C,M113)</f>
        <v>1</v>
      </c>
    </row>
    <row r="114" spans="1:16">
      <c r="A114" s="8" t="s">
        <v>168</v>
      </c>
      <c r="B114" s="11" t="s">
        <v>717</v>
      </c>
      <c r="C114" s="9" t="s">
        <v>324</v>
      </c>
      <c r="D114" s="11" t="s">
        <v>839</v>
      </c>
      <c r="E114" s="11" t="s">
        <v>422</v>
      </c>
      <c r="F114" s="11" t="s">
        <v>362</v>
      </c>
      <c r="G114" s="12">
        <v>-178.44000000000003</v>
      </c>
      <c r="H114" s="12">
        <v>-178.44000000000003</v>
      </c>
      <c r="J114" s="11" t="s">
        <v>24</v>
      </c>
      <c r="K114" s="13">
        <v>34400</v>
      </c>
      <c r="L114" s="13">
        <v>34400</v>
      </c>
      <c r="M114" s="13">
        <v>41500</v>
      </c>
      <c r="N114" s="11" t="s">
        <v>43</v>
      </c>
      <c r="P114" s="5">
        <f>COUNTIFS(Rllfrwrd!$B:$B,L114,Rllfrwrd!$C:$C,M114)</f>
        <v>1</v>
      </c>
    </row>
    <row r="115" spans="1:16">
      <c r="A115" s="8" t="s">
        <v>168</v>
      </c>
      <c r="B115" s="11" t="s">
        <v>717</v>
      </c>
      <c r="C115" s="9" t="s">
        <v>324</v>
      </c>
      <c r="D115" s="11" t="s">
        <v>840</v>
      </c>
      <c r="E115" s="11" t="s">
        <v>448</v>
      </c>
      <c r="F115" s="11" t="s">
        <v>327</v>
      </c>
      <c r="G115" s="12">
        <v>-194.64</v>
      </c>
      <c r="H115" s="12">
        <v>-194.64</v>
      </c>
      <c r="J115" s="11" t="s">
        <v>24</v>
      </c>
      <c r="K115" s="13">
        <v>34500</v>
      </c>
      <c r="L115" s="13">
        <v>34500</v>
      </c>
      <c r="M115" s="13">
        <v>30300</v>
      </c>
      <c r="N115" s="11" t="s">
        <v>25</v>
      </c>
      <c r="P115" s="5">
        <f>COUNTIFS(Rllfrwrd!$B:$B,L115,Rllfrwrd!$C:$C,M115)</f>
        <v>1</v>
      </c>
    </row>
    <row r="116" spans="1:16">
      <c r="A116" s="8" t="s">
        <v>168</v>
      </c>
      <c r="B116" s="11" t="s">
        <v>717</v>
      </c>
      <c r="C116" s="9" t="s">
        <v>324</v>
      </c>
      <c r="D116" s="11" t="s">
        <v>841</v>
      </c>
      <c r="E116" s="11" t="s">
        <v>448</v>
      </c>
      <c r="F116" s="11" t="s">
        <v>364</v>
      </c>
      <c r="G116" s="12">
        <v>-2.52</v>
      </c>
      <c r="H116" s="12">
        <v>-2.52</v>
      </c>
      <c r="J116" s="11" t="s">
        <v>24</v>
      </c>
      <c r="K116" s="13">
        <v>34500</v>
      </c>
      <c r="L116" s="13">
        <v>34500</v>
      </c>
      <c r="M116" s="13">
        <v>40300</v>
      </c>
      <c r="N116" s="11" t="s">
        <v>32</v>
      </c>
      <c r="P116" s="5">
        <f>COUNTIFS(Rllfrwrd!$B:$B,L116,Rllfrwrd!$C:$C,M116)</f>
        <v>1</v>
      </c>
    </row>
    <row r="117" spans="1:16">
      <c r="A117" s="8" t="s">
        <v>168</v>
      </c>
      <c r="B117" s="11" t="s">
        <v>717</v>
      </c>
      <c r="C117" s="9" t="s">
        <v>324</v>
      </c>
      <c r="D117" s="11" t="s">
        <v>842</v>
      </c>
      <c r="E117" s="11" t="s">
        <v>474</v>
      </c>
      <c r="F117" s="11" t="s">
        <v>364</v>
      </c>
      <c r="G117" s="12">
        <v>-5.16</v>
      </c>
      <c r="H117" s="12">
        <v>-5.16</v>
      </c>
      <c r="J117" s="11" t="s">
        <v>24</v>
      </c>
      <c r="K117" s="13">
        <v>34600</v>
      </c>
      <c r="L117" s="13">
        <v>34600</v>
      </c>
      <c r="M117" s="13">
        <v>40300</v>
      </c>
      <c r="N117" s="11" t="s">
        <v>32</v>
      </c>
      <c r="P117" s="5">
        <f>COUNTIFS(Rllfrwrd!$B:$B,L117,Rllfrwrd!$C:$C,M117)</f>
        <v>1</v>
      </c>
    </row>
    <row r="118" spans="1:16">
      <c r="A118" s="8" t="s">
        <v>168</v>
      </c>
      <c r="B118" s="11" t="s">
        <v>717</v>
      </c>
      <c r="C118" s="9" t="s">
        <v>324</v>
      </c>
      <c r="D118" s="11" t="s">
        <v>843</v>
      </c>
      <c r="E118" s="11" t="s">
        <v>448</v>
      </c>
      <c r="F118" s="11" t="s">
        <v>776</v>
      </c>
      <c r="G118" s="12">
        <v>-18.84</v>
      </c>
      <c r="H118" s="12">
        <v>-18.84</v>
      </c>
      <c r="J118" s="11" t="s">
        <v>24</v>
      </c>
      <c r="K118" s="13">
        <v>34500</v>
      </c>
      <c r="L118" s="13">
        <v>34500</v>
      </c>
      <c r="M118" s="13">
        <v>30500</v>
      </c>
      <c r="N118" s="11" t="s">
        <v>26</v>
      </c>
      <c r="P118" s="5">
        <f>COUNTIFS(Rllfrwrd!$B:$B,L118,Rllfrwrd!$C:$C,M118)</f>
        <v>1</v>
      </c>
    </row>
    <row r="119" spans="1:16">
      <c r="A119" s="8" t="s">
        <v>168</v>
      </c>
      <c r="B119" s="11" t="s">
        <v>717</v>
      </c>
      <c r="C119" s="9" t="s">
        <v>324</v>
      </c>
      <c r="D119" s="11" t="s">
        <v>844</v>
      </c>
      <c r="E119" s="11" t="s">
        <v>448</v>
      </c>
      <c r="F119" s="11" t="s">
        <v>333</v>
      </c>
      <c r="G119" s="12">
        <v>-20.879999999999995</v>
      </c>
      <c r="H119" s="12">
        <v>-20.879999999999995</v>
      </c>
      <c r="J119" s="11" t="s">
        <v>24</v>
      </c>
      <c r="K119" s="13">
        <v>34500</v>
      </c>
      <c r="L119" s="13">
        <v>34500</v>
      </c>
      <c r="M119" s="13">
        <v>41007</v>
      </c>
      <c r="N119" s="11" t="s">
        <v>37</v>
      </c>
      <c r="P119" s="5">
        <f>COUNTIFS(Rllfrwrd!$B:$B,L119,Rllfrwrd!$C:$C,M119)</f>
        <v>1</v>
      </c>
    </row>
    <row r="120" spans="1:16">
      <c r="A120" s="8" t="s">
        <v>168</v>
      </c>
      <c r="B120" s="11" t="s">
        <v>717</v>
      </c>
      <c r="C120" s="9" t="s">
        <v>324</v>
      </c>
      <c r="D120" s="11" t="s">
        <v>845</v>
      </c>
      <c r="E120" s="11" t="s">
        <v>448</v>
      </c>
      <c r="F120" s="11" t="s">
        <v>779</v>
      </c>
      <c r="G120" s="12">
        <v>-21.84</v>
      </c>
      <c r="H120" s="12">
        <v>-21.84</v>
      </c>
      <c r="J120" s="11" t="s">
        <v>24</v>
      </c>
      <c r="K120" s="13">
        <v>34500</v>
      </c>
      <c r="L120" s="13">
        <v>34500</v>
      </c>
      <c r="M120" s="13">
        <v>41000</v>
      </c>
      <c r="N120" s="11" t="s">
        <v>36</v>
      </c>
      <c r="P120" s="5">
        <f>COUNTIFS(Rllfrwrd!$B:$B,L120,Rllfrwrd!$C:$C,M120)</f>
        <v>1</v>
      </c>
    </row>
    <row r="121" spans="1:16">
      <c r="A121" s="8" t="s">
        <v>168</v>
      </c>
      <c r="B121" s="11" t="s">
        <v>717</v>
      </c>
      <c r="C121" s="9" t="s">
        <v>324</v>
      </c>
      <c r="D121" s="11" t="s">
        <v>846</v>
      </c>
      <c r="E121" s="11" t="s">
        <v>448</v>
      </c>
      <c r="F121" s="11" t="s">
        <v>336</v>
      </c>
      <c r="G121" s="12">
        <v>-53.16</v>
      </c>
      <c r="H121" s="12">
        <v>-53.16</v>
      </c>
      <c r="J121" s="11" t="s">
        <v>24</v>
      </c>
      <c r="K121" s="13">
        <v>34500</v>
      </c>
      <c r="L121" s="13">
        <v>34500</v>
      </c>
      <c r="M121" s="13">
        <v>31101</v>
      </c>
      <c r="N121" s="11" t="s">
        <v>28</v>
      </c>
      <c r="P121" s="5">
        <f>COUNTIFS(Rllfrwrd!$B:$B,L121,Rllfrwrd!$C:$C,M121)</f>
        <v>1</v>
      </c>
    </row>
    <row r="122" spans="1:16">
      <c r="A122" s="8" t="s">
        <v>168</v>
      </c>
      <c r="B122" s="11" t="s">
        <v>717</v>
      </c>
      <c r="C122" s="9" t="s">
        <v>324</v>
      </c>
      <c r="D122" s="11" t="s">
        <v>847</v>
      </c>
      <c r="E122" s="11" t="s">
        <v>448</v>
      </c>
      <c r="F122" s="11" t="s">
        <v>339</v>
      </c>
      <c r="G122" s="12">
        <v>-77.519999999999982</v>
      </c>
      <c r="H122" s="12">
        <v>-77.519999999999982</v>
      </c>
      <c r="J122" s="11" t="s">
        <v>24</v>
      </c>
      <c r="K122" s="13">
        <v>34500</v>
      </c>
      <c r="L122" s="13">
        <v>34500</v>
      </c>
      <c r="M122" s="13">
        <v>31102</v>
      </c>
      <c r="N122" s="11" t="s">
        <v>29</v>
      </c>
      <c r="P122" s="5">
        <f>COUNTIFS(Rllfrwrd!$B:$B,L122,Rllfrwrd!$C:$C,M122)</f>
        <v>1</v>
      </c>
    </row>
    <row r="123" spans="1:16">
      <c r="A123" s="8" t="s">
        <v>168</v>
      </c>
      <c r="B123" s="11" t="s">
        <v>717</v>
      </c>
      <c r="C123" s="9" t="s">
        <v>324</v>
      </c>
      <c r="D123" s="11" t="s">
        <v>848</v>
      </c>
      <c r="E123" s="11" t="s">
        <v>448</v>
      </c>
      <c r="F123" s="11" t="s">
        <v>342</v>
      </c>
      <c r="G123" s="12">
        <v>-14.640000000000002</v>
      </c>
      <c r="H123" s="12">
        <v>-14.640000000000002</v>
      </c>
      <c r="J123" s="11" t="s">
        <v>24</v>
      </c>
      <c r="K123" s="13">
        <v>34500</v>
      </c>
      <c r="L123" s="13">
        <v>34500</v>
      </c>
      <c r="M123" s="13">
        <v>31103</v>
      </c>
      <c r="N123" s="11" t="s">
        <v>30</v>
      </c>
      <c r="P123" s="5">
        <f>COUNTIFS(Rllfrwrd!$B:$B,L123,Rllfrwrd!$C:$C,M123)</f>
        <v>1</v>
      </c>
    </row>
    <row r="124" spans="1:16">
      <c r="A124" s="8" t="s">
        <v>168</v>
      </c>
      <c r="B124" s="11" t="s">
        <v>717</v>
      </c>
      <c r="C124" s="9" t="s">
        <v>324</v>
      </c>
      <c r="D124" s="11" t="s">
        <v>849</v>
      </c>
      <c r="E124" s="11" t="s">
        <v>448</v>
      </c>
      <c r="F124" s="11" t="s">
        <v>345</v>
      </c>
      <c r="G124" s="12">
        <v>-2.7600000000000002</v>
      </c>
      <c r="H124" s="12">
        <v>-2.7600000000000002</v>
      </c>
      <c r="J124" s="11" t="s">
        <v>24</v>
      </c>
      <c r="K124" s="13">
        <v>34500</v>
      </c>
      <c r="L124" s="13">
        <v>34500</v>
      </c>
      <c r="M124" s="13">
        <v>31104</v>
      </c>
      <c r="N124" s="11" t="s">
        <v>31</v>
      </c>
      <c r="P124" s="5">
        <f>COUNTIFS(Rllfrwrd!$B:$B,L124,Rllfrwrd!$C:$C,M124)</f>
        <v>1</v>
      </c>
    </row>
    <row r="125" spans="1:16">
      <c r="A125" s="8" t="s">
        <v>168</v>
      </c>
      <c r="B125" s="11" t="s">
        <v>717</v>
      </c>
      <c r="C125" s="9" t="s">
        <v>324</v>
      </c>
      <c r="D125" s="11" t="s">
        <v>850</v>
      </c>
      <c r="E125" s="11" t="s">
        <v>448</v>
      </c>
      <c r="F125" s="11" t="s">
        <v>348</v>
      </c>
      <c r="G125" s="12">
        <v>-37.08</v>
      </c>
      <c r="H125" s="12">
        <v>-37.08</v>
      </c>
      <c r="J125" s="11" t="s">
        <v>24</v>
      </c>
      <c r="K125" s="13">
        <v>34500</v>
      </c>
      <c r="L125" s="13">
        <v>34500</v>
      </c>
      <c r="M125" s="13">
        <v>41200</v>
      </c>
      <c r="N125" s="11" t="s">
        <v>38</v>
      </c>
      <c r="P125" s="5">
        <f>COUNTIFS(Rllfrwrd!$B:$B,L125,Rllfrwrd!$C:$C,M125)</f>
        <v>1</v>
      </c>
    </row>
    <row r="126" spans="1:16">
      <c r="A126" s="8" t="s">
        <v>168</v>
      </c>
      <c r="B126" s="11" t="s">
        <v>717</v>
      </c>
      <c r="C126" s="9" t="s">
        <v>324</v>
      </c>
      <c r="D126" s="11" t="s">
        <v>851</v>
      </c>
      <c r="E126" s="11" t="s">
        <v>448</v>
      </c>
      <c r="F126" s="11" t="s">
        <v>350</v>
      </c>
      <c r="G126" s="12">
        <v>-1.6800000000000006</v>
      </c>
      <c r="H126" s="12">
        <v>-1.6800000000000006</v>
      </c>
      <c r="J126" s="11" t="s">
        <v>24</v>
      </c>
      <c r="K126" s="13">
        <v>34500</v>
      </c>
      <c r="L126" s="13">
        <v>34500</v>
      </c>
      <c r="M126" s="13">
        <v>41211</v>
      </c>
      <c r="N126" s="11" t="s">
        <v>40</v>
      </c>
      <c r="P126" s="5">
        <f>COUNTIFS(Rllfrwrd!$B:$B,L126,Rllfrwrd!$C:$C,M126)</f>
        <v>1</v>
      </c>
    </row>
    <row r="127" spans="1:16">
      <c r="A127" s="8" t="s">
        <v>168</v>
      </c>
      <c r="B127" s="11" t="s">
        <v>717</v>
      </c>
      <c r="C127" s="9" t="s">
        <v>324</v>
      </c>
      <c r="D127" s="11" t="s">
        <v>852</v>
      </c>
      <c r="E127" s="11" t="s">
        <v>448</v>
      </c>
      <c r="F127" s="11" t="s">
        <v>352</v>
      </c>
      <c r="G127" s="12">
        <v>-5.5200000000000005</v>
      </c>
      <c r="H127" s="12">
        <v>-5.5200000000000005</v>
      </c>
      <c r="J127" s="11" t="s">
        <v>24</v>
      </c>
      <c r="K127" s="13">
        <v>34500</v>
      </c>
      <c r="L127" s="13">
        <v>34500</v>
      </c>
      <c r="M127" s="13">
        <v>41212</v>
      </c>
      <c r="N127" s="11" t="s">
        <v>41</v>
      </c>
      <c r="P127" s="5">
        <f>COUNTIFS(Rllfrwrd!$B:$B,L127,Rllfrwrd!$C:$C,M127)</f>
        <v>1</v>
      </c>
    </row>
    <row r="128" spans="1:16">
      <c r="A128" s="8" t="s">
        <v>168</v>
      </c>
      <c r="B128" s="11" t="s">
        <v>717</v>
      </c>
      <c r="C128" s="9" t="s">
        <v>324</v>
      </c>
      <c r="D128" s="11" t="s">
        <v>853</v>
      </c>
      <c r="E128" s="11" t="s">
        <v>448</v>
      </c>
      <c r="F128" s="11" t="s">
        <v>354</v>
      </c>
      <c r="G128" s="12">
        <v>-1.4400000000000004</v>
      </c>
      <c r="H128" s="12">
        <v>-1.4400000000000004</v>
      </c>
      <c r="J128" s="11" t="s">
        <v>24</v>
      </c>
      <c r="K128" s="13">
        <v>34500</v>
      </c>
      <c r="L128" s="13">
        <v>34500</v>
      </c>
      <c r="M128" s="13">
        <v>41207</v>
      </c>
      <c r="N128" s="11" t="s">
        <v>39</v>
      </c>
      <c r="P128" s="5">
        <f>COUNTIFS(Rllfrwrd!$B:$B,L128,Rllfrwrd!$C:$C,M128)</f>
        <v>1</v>
      </c>
    </row>
    <row r="129" spans="1:16">
      <c r="A129" s="8" t="s">
        <v>168</v>
      </c>
      <c r="B129" s="11" t="s">
        <v>717</v>
      </c>
      <c r="C129" s="9" t="s">
        <v>324</v>
      </c>
      <c r="D129" s="11" t="s">
        <v>854</v>
      </c>
      <c r="E129" s="11" t="s">
        <v>448</v>
      </c>
      <c r="F129" s="11" t="s">
        <v>358</v>
      </c>
      <c r="G129" s="12">
        <v>-0.3600000000000001</v>
      </c>
      <c r="H129" s="12">
        <v>-0.3600000000000001</v>
      </c>
      <c r="J129" s="11" t="s">
        <v>24</v>
      </c>
      <c r="K129" s="13">
        <v>34500</v>
      </c>
      <c r="L129" s="13">
        <v>34500</v>
      </c>
      <c r="M129" s="13">
        <v>40700</v>
      </c>
      <c r="N129" s="11" t="s">
        <v>34</v>
      </c>
      <c r="P129" s="5">
        <f>COUNTIFS(Rllfrwrd!$B:$B,L129,Rllfrwrd!$C:$C,M129)</f>
        <v>1</v>
      </c>
    </row>
    <row r="130" spans="1:16">
      <c r="A130" s="8" t="s">
        <v>168</v>
      </c>
      <c r="B130" s="11" t="s">
        <v>717</v>
      </c>
      <c r="C130" s="9" t="s">
        <v>324</v>
      </c>
      <c r="D130" s="11" t="s">
        <v>855</v>
      </c>
      <c r="E130" s="11" t="s">
        <v>448</v>
      </c>
      <c r="F130" s="11" t="s">
        <v>362</v>
      </c>
      <c r="G130" s="12">
        <v>-1.9199999999999997</v>
      </c>
      <c r="H130" s="12">
        <v>-1.9199999999999997</v>
      </c>
      <c r="J130" s="11" t="s">
        <v>24</v>
      </c>
      <c r="K130" s="13">
        <v>34500</v>
      </c>
      <c r="L130" s="13">
        <v>34500</v>
      </c>
      <c r="M130" s="13">
        <v>41500</v>
      </c>
      <c r="N130" s="11" t="s">
        <v>43</v>
      </c>
      <c r="P130" s="5">
        <f>COUNTIFS(Rllfrwrd!$B:$B,L130,Rllfrwrd!$C:$C,M130)</f>
        <v>1</v>
      </c>
    </row>
    <row r="131" spans="1:16">
      <c r="A131" s="8" t="s">
        <v>168</v>
      </c>
      <c r="B131" s="11" t="s">
        <v>717</v>
      </c>
      <c r="C131" s="9" t="s">
        <v>324</v>
      </c>
      <c r="D131" s="11" t="s">
        <v>856</v>
      </c>
      <c r="E131" s="11" t="s">
        <v>474</v>
      </c>
      <c r="F131" s="11" t="s">
        <v>358</v>
      </c>
      <c r="G131" s="12">
        <v>-3</v>
      </c>
      <c r="H131" s="12">
        <v>-3</v>
      </c>
      <c r="J131" s="11" t="s">
        <v>24</v>
      </c>
      <c r="K131" s="13">
        <v>34600</v>
      </c>
      <c r="L131" s="13">
        <v>34600</v>
      </c>
      <c r="M131" s="13">
        <v>40700</v>
      </c>
      <c r="N131" s="11" t="s">
        <v>34</v>
      </c>
      <c r="P131" s="5">
        <f>COUNTIFS(Rllfrwrd!$B:$B,L131,Rllfrwrd!$C:$C,M131)</f>
        <v>1</v>
      </c>
    </row>
    <row r="132" spans="1:16">
      <c r="A132" s="8" t="s">
        <v>168</v>
      </c>
      <c r="B132" s="11" t="s">
        <v>717</v>
      </c>
      <c r="C132" s="9" t="s">
        <v>324</v>
      </c>
      <c r="D132" s="11" t="s">
        <v>857</v>
      </c>
      <c r="E132" s="11" t="s">
        <v>474</v>
      </c>
      <c r="F132" s="11" t="s">
        <v>327</v>
      </c>
      <c r="G132" s="12">
        <v>-157.32</v>
      </c>
      <c r="H132" s="12">
        <v>-157.32</v>
      </c>
      <c r="J132" s="11" t="s">
        <v>24</v>
      </c>
      <c r="K132" s="13">
        <v>34600</v>
      </c>
      <c r="L132" s="13">
        <v>34600</v>
      </c>
      <c r="M132" s="13">
        <v>30300</v>
      </c>
      <c r="N132" s="11" t="s">
        <v>25</v>
      </c>
      <c r="P132" s="5">
        <f>COUNTIFS(Rllfrwrd!$B:$B,L132,Rllfrwrd!$C:$C,M132)</f>
        <v>1</v>
      </c>
    </row>
    <row r="133" spans="1:16">
      <c r="A133" s="8" t="s">
        <v>168</v>
      </c>
      <c r="B133" s="11" t="s">
        <v>717</v>
      </c>
      <c r="C133" s="9" t="s">
        <v>324</v>
      </c>
      <c r="D133" s="11" t="s">
        <v>858</v>
      </c>
      <c r="E133" s="11" t="s">
        <v>474</v>
      </c>
      <c r="F133" s="11" t="s">
        <v>859</v>
      </c>
      <c r="G133" s="12">
        <v>-2.0399999999999996</v>
      </c>
      <c r="H133" s="12">
        <v>-2.0399999999999996</v>
      </c>
      <c r="J133" s="11" t="s">
        <v>24</v>
      </c>
      <c r="K133" s="13">
        <v>34600</v>
      </c>
      <c r="L133" s="13">
        <v>34600</v>
      </c>
      <c r="M133" s="13">
        <v>40900</v>
      </c>
      <c r="N133" s="11" t="s">
        <v>35</v>
      </c>
      <c r="P133" s="5">
        <f>COUNTIFS(Rllfrwrd!$B:$B,L133,Rllfrwrd!$C:$C,M133)</f>
        <v>1</v>
      </c>
    </row>
    <row r="134" spans="1:16">
      <c r="A134" s="8" t="s">
        <v>168</v>
      </c>
      <c r="B134" s="11" t="s">
        <v>717</v>
      </c>
      <c r="C134" s="9" t="s">
        <v>324</v>
      </c>
      <c r="D134" s="11" t="s">
        <v>860</v>
      </c>
      <c r="E134" s="11" t="s">
        <v>474</v>
      </c>
      <c r="F134" s="11" t="s">
        <v>776</v>
      </c>
      <c r="G134" s="12">
        <v>-21.360000000000003</v>
      </c>
      <c r="H134" s="12">
        <v>-21.360000000000003</v>
      </c>
      <c r="J134" s="11" t="s">
        <v>24</v>
      </c>
      <c r="K134" s="13">
        <v>34600</v>
      </c>
      <c r="L134" s="13">
        <v>34600</v>
      </c>
      <c r="M134" s="13">
        <v>30500</v>
      </c>
      <c r="N134" s="11" t="s">
        <v>26</v>
      </c>
      <c r="P134" s="5">
        <f>COUNTIFS(Rllfrwrd!$B:$B,L134,Rllfrwrd!$C:$C,M134)</f>
        <v>1</v>
      </c>
    </row>
    <row r="135" spans="1:16">
      <c r="A135" s="8" t="s">
        <v>168</v>
      </c>
      <c r="B135" s="11" t="s">
        <v>717</v>
      </c>
      <c r="C135" s="9" t="s">
        <v>324</v>
      </c>
      <c r="D135" s="11" t="s">
        <v>861</v>
      </c>
      <c r="E135" s="11" t="s">
        <v>474</v>
      </c>
      <c r="F135" s="11" t="s">
        <v>776</v>
      </c>
      <c r="G135" s="12">
        <v>-13.800000000000002</v>
      </c>
      <c r="H135" s="12">
        <v>-13.800000000000002</v>
      </c>
      <c r="J135" s="11" t="s">
        <v>24</v>
      </c>
      <c r="K135" s="13">
        <v>34600</v>
      </c>
      <c r="L135" s="13">
        <v>34600</v>
      </c>
      <c r="M135" s="13">
        <v>30500</v>
      </c>
      <c r="N135" s="11" t="s">
        <v>26</v>
      </c>
      <c r="P135" s="5">
        <f>COUNTIFS(Rllfrwrd!$B:$B,L135,Rllfrwrd!$C:$C,M135)</f>
        <v>1</v>
      </c>
    </row>
    <row r="136" spans="1:16">
      <c r="A136" s="8" t="s">
        <v>168</v>
      </c>
      <c r="B136" s="11" t="s">
        <v>717</v>
      </c>
      <c r="C136" s="9" t="s">
        <v>324</v>
      </c>
      <c r="D136" s="11" t="s">
        <v>862</v>
      </c>
      <c r="E136" s="11" t="s">
        <v>474</v>
      </c>
      <c r="F136" s="11" t="s">
        <v>333</v>
      </c>
      <c r="G136" s="12">
        <v>-1.5599999999999996</v>
      </c>
      <c r="H136" s="12">
        <v>-1.5599999999999996</v>
      </c>
      <c r="J136" s="11" t="s">
        <v>24</v>
      </c>
      <c r="K136" s="13">
        <v>34600</v>
      </c>
      <c r="L136" s="13">
        <v>34600</v>
      </c>
      <c r="M136" s="13">
        <v>41007</v>
      </c>
      <c r="N136" s="11" t="s">
        <v>37</v>
      </c>
      <c r="P136" s="5">
        <f>COUNTIFS(Rllfrwrd!$B:$B,L136,Rllfrwrd!$C:$C,M136)</f>
        <v>1</v>
      </c>
    </row>
    <row r="137" spans="1:16">
      <c r="A137" s="8" t="s">
        <v>168</v>
      </c>
      <c r="B137" s="11" t="s">
        <v>717</v>
      </c>
      <c r="C137" s="9" t="s">
        <v>324</v>
      </c>
      <c r="D137" s="11" t="s">
        <v>863</v>
      </c>
      <c r="E137" s="11" t="s">
        <v>474</v>
      </c>
      <c r="F137" s="11" t="s">
        <v>779</v>
      </c>
      <c r="G137" s="12">
        <v>-4.4400000000000004</v>
      </c>
      <c r="H137" s="12">
        <v>-4.4400000000000004</v>
      </c>
      <c r="J137" s="11" t="s">
        <v>24</v>
      </c>
      <c r="K137" s="13">
        <v>34600</v>
      </c>
      <c r="L137" s="13">
        <v>34600</v>
      </c>
      <c r="M137" s="13">
        <v>41000</v>
      </c>
      <c r="N137" s="11" t="s">
        <v>36</v>
      </c>
      <c r="P137" s="5">
        <f>COUNTIFS(Rllfrwrd!$B:$B,L137,Rllfrwrd!$C:$C,M137)</f>
        <v>1</v>
      </c>
    </row>
    <row r="138" spans="1:16">
      <c r="A138" s="8" t="s">
        <v>168</v>
      </c>
      <c r="B138" s="11" t="s">
        <v>717</v>
      </c>
      <c r="C138" s="9" t="s">
        <v>324</v>
      </c>
      <c r="D138" s="11" t="s">
        <v>864</v>
      </c>
      <c r="E138" s="11" t="s">
        <v>474</v>
      </c>
      <c r="F138" s="11" t="s">
        <v>336</v>
      </c>
      <c r="G138" s="12">
        <v>-15.479999999999997</v>
      </c>
      <c r="H138" s="12">
        <v>-15.479999999999997</v>
      </c>
      <c r="J138" s="11" t="s">
        <v>24</v>
      </c>
      <c r="K138" s="13">
        <v>34600</v>
      </c>
      <c r="L138" s="13">
        <v>34600</v>
      </c>
      <c r="M138" s="13">
        <v>31101</v>
      </c>
      <c r="N138" s="11" t="s">
        <v>28</v>
      </c>
      <c r="P138" s="5">
        <f>COUNTIFS(Rllfrwrd!$B:$B,L138,Rllfrwrd!$C:$C,M138)</f>
        <v>1</v>
      </c>
    </row>
    <row r="139" spans="1:16">
      <c r="A139" s="8" t="s">
        <v>168</v>
      </c>
      <c r="B139" s="11" t="s">
        <v>717</v>
      </c>
      <c r="C139" s="9" t="s">
        <v>324</v>
      </c>
      <c r="D139" s="11" t="s">
        <v>865</v>
      </c>
      <c r="E139" s="11" t="s">
        <v>474</v>
      </c>
      <c r="F139" s="11" t="s">
        <v>339</v>
      </c>
      <c r="G139" s="12">
        <v>-3.24</v>
      </c>
      <c r="H139" s="12">
        <v>-3.24</v>
      </c>
      <c r="J139" s="11" t="s">
        <v>24</v>
      </c>
      <c r="K139" s="13">
        <v>34600</v>
      </c>
      <c r="L139" s="13">
        <v>34600</v>
      </c>
      <c r="M139" s="13">
        <v>31102</v>
      </c>
      <c r="N139" s="11" t="s">
        <v>29</v>
      </c>
      <c r="P139" s="5">
        <f>COUNTIFS(Rllfrwrd!$B:$B,L139,Rllfrwrd!$C:$C,M139)</f>
        <v>1</v>
      </c>
    </row>
    <row r="140" spans="1:16">
      <c r="A140" s="8" t="s">
        <v>168</v>
      </c>
      <c r="B140" s="11" t="s">
        <v>717</v>
      </c>
      <c r="C140" s="9" t="s">
        <v>324</v>
      </c>
      <c r="D140" s="11" t="s">
        <v>866</v>
      </c>
      <c r="E140" s="11" t="s">
        <v>474</v>
      </c>
      <c r="F140" s="11" t="s">
        <v>342</v>
      </c>
      <c r="G140" s="12">
        <v>-9.8400000000000016</v>
      </c>
      <c r="H140" s="12">
        <v>-9.8400000000000016</v>
      </c>
      <c r="J140" s="11" t="s">
        <v>24</v>
      </c>
      <c r="K140" s="13">
        <v>34600</v>
      </c>
      <c r="L140" s="13">
        <v>34600</v>
      </c>
      <c r="M140" s="13">
        <v>31103</v>
      </c>
      <c r="N140" s="11" t="s">
        <v>30</v>
      </c>
      <c r="P140" s="5">
        <f>COUNTIFS(Rllfrwrd!$B:$B,L140,Rllfrwrd!$C:$C,M140)</f>
        <v>1</v>
      </c>
    </row>
    <row r="141" spans="1:16">
      <c r="A141" s="8" t="s">
        <v>168</v>
      </c>
      <c r="B141" s="11" t="s">
        <v>717</v>
      </c>
      <c r="C141" s="9" t="s">
        <v>324</v>
      </c>
      <c r="D141" s="11" t="s">
        <v>867</v>
      </c>
      <c r="E141" s="11" t="s">
        <v>474</v>
      </c>
      <c r="F141" s="11" t="s">
        <v>345</v>
      </c>
      <c r="G141" s="12">
        <v>-253.80000000000004</v>
      </c>
      <c r="H141" s="12">
        <v>-253.80000000000004</v>
      </c>
      <c r="J141" s="11" t="s">
        <v>24</v>
      </c>
      <c r="K141" s="13">
        <v>34600</v>
      </c>
      <c r="L141" s="13">
        <v>34600</v>
      </c>
      <c r="M141" s="13">
        <v>31104</v>
      </c>
      <c r="N141" s="11" t="s">
        <v>31</v>
      </c>
      <c r="P141" s="5">
        <f>COUNTIFS(Rllfrwrd!$B:$B,L141,Rllfrwrd!$C:$C,M141)</f>
        <v>1</v>
      </c>
    </row>
    <row r="142" spans="1:16">
      <c r="A142" s="8" t="s">
        <v>168</v>
      </c>
      <c r="B142" s="11" t="s">
        <v>717</v>
      </c>
      <c r="C142" s="9" t="s">
        <v>324</v>
      </c>
      <c r="D142" s="11" t="s">
        <v>868</v>
      </c>
      <c r="E142" s="11" t="s">
        <v>474</v>
      </c>
      <c r="F142" s="11" t="s">
        <v>348</v>
      </c>
      <c r="G142" s="12">
        <v>-25.200000000000006</v>
      </c>
      <c r="H142" s="12">
        <v>-25.200000000000006</v>
      </c>
      <c r="J142" s="11" t="s">
        <v>24</v>
      </c>
      <c r="K142" s="13">
        <v>34600</v>
      </c>
      <c r="L142" s="13">
        <v>34600</v>
      </c>
      <c r="M142" s="13">
        <v>41200</v>
      </c>
      <c r="N142" s="11" t="s">
        <v>38</v>
      </c>
      <c r="P142" s="5">
        <f>COUNTIFS(Rllfrwrd!$B:$B,L142,Rllfrwrd!$C:$C,M142)</f>
        <v>1</v>
      </c>
    </row>
    <row r="143" spans="1:16">
      <c r="A143" s="8" t="s">
        <v>168</v>
      </c>
      <c r="B143" s="11" t="s">
        <v>717</v>
      </c>
      <c r="C143" s="9" t="s">
        <v>324</v>
      </c>
      <c r="D143" s="11" t="s">
        <v>869</v>
      </c>
      <c r="E143" s="11" t="s">
        <v>474</v>
      </c>
      <c r="F143" s="11" t="s">
        <v>360</v>
      </c>
      <c r="G143" s="12">
        <v>-6.7200000000000024</v>
      </c>
      <c r="H143" s="12">
        <v>-6.7200000000000024</v>
      </c>
      <c r="J143" s="11" t="s">
        <v>24</v>
      </c>
      <c r="K143" s="13">
        <v>34600</v>
      </c>
      <c r="L143" s="13">
        <v>34600</v>
      </c>
      <c r="M143" s="13">
        <v>41400</v>
      </c>
      <c r="N143" s="11" t="s">
        <v>42</v>
      </c>
      <c r="P143" s="5">
        <f>COUNTIFS(Rllfrwrd!$B:$B,L143,Rllfrwrd!$C:$C,M143)</f>
        <v>1</v>
      </c>
    </row>
    <row r="144" spans="1:16">
      <c r="A144" s="8" t="s">
        <v>168</v>
      </c>
      <c r="B144" s="11" t="s">
        <v>717</v>
      </c>
      <c r="C144" s="9" t="s">
        <v>324</v>
      </c>
      <c r="D144" s="11" t="s">
        <v>870</v>
      </c>
      <c r="E144" s="11" t="s">
        <v>474</v>
      </c>
      <c r="F144" s="11" t="s">
        <v>362</v>
      </c>
      <c r="G144" s="12">
        <v>-3.72</v>
      </c>
      <c r="H144" s="12">
        <v>-3.72</v>
      </c>
      <c r="J144" s="11" t="s">
        <v>24</v>
      </c>
      <c r="K144" s="13">
        <v>34600</v>
      </c>
      <c r="L144" s="13">
        <v>34600</v>
      </c>
      <c r="M144" s="13">
        <v>41500</v>
      </c>
      <c r="N144" s="11" t="s">
        <v>43</v>
      </c>
      <c r="P144" s="5">
        <f>COUNTIFS(Rllfrwrd!$B:$B,L144,Rllfrwrd!$C:$C,M144)</f>
        <v>1</v>
      </c>
    </row>
    <row r="145" spans="1:16">
      <c r="A145" s="8" t="s">
        <v>168</v>
      </c>
      <c r="B145" s="11" t="s">
        <v>717</v>
      </c>
      <c r="C145" s="9" t="s">
        <v>324</v>
      </c>
      <c r="D145" s="11" t="s">
        <v>871</v>
      </c>
      <c r="E145" s="11" t="s">
        <v>511</v>
      </c>
      <c r="F145" s="11" t="s">
        <v>872</v>
      </c>
      <c r="G145" s="12">
        <v>-3.9600000000000004</v>
      </c>
      <c r="H145" s="12">
        <v>-3.9600000000000004</v>
      </c>
      <c r="J145" s="11" t="s">
        <v>44</v>
      </c>
      <c r="K145" s="13">
        <v>34400</v>
      </c>
      <c r="L145" s="13">
        <v>34466</v>
      </c>
      <c r="M145" s="13">
        <v>50100</v>
      </c>
      <c r="N145" s="11" t="s">
        <v>45</v>
      </c>
      <c r="P145" s="5">
        <f>COUNTIFS(Rllfrwrd!$B:$B,L145,Rllfrwrd!$C:$C,M145)</f>
        <v>1</v>
      </c>
    </row>
    <row r="146" spans="1:16">
      <c r="A146" s="8" t="s">
        <v>168</v>
      </c>
      <c r="B146" s="11" t="s">
        <v>717</v>
      </c>
      <c r="C146" s="9" t="s">
        <v>526</v>
      </c>
      <c r="D146" s="11" t="s">
        <v>873</v>
      </c>
      <c r="E146" s="11" t="s">
        <v>527</v>
      </c>
      <c r="F146" s="11" t="s">
        <v>529</v>
      </c>
      <c r="G146" s="12">
        <v>-418.32000000000011</v>
      </c>
      <c r="H146" s="12">
        <v>-418.32000000000011</v>
      </c>
      <c r="J146" s="11" t="s">
        <v>20</v>
      </c>
      <c r="K146" s="13">
        <v>31100</v>
      </c>
      <c r="L146" s="13">
        <v>31100</v>
      </c>
      <c r="M146" s="13">
        <v>10100</v>
      </c>
      <c r="N146" s="11" t="s">
        <v>21</v>
      </c>
      <c r="P146" s="5">
        <f>COUNTIFS(Rllfrwrd!$B:$B,L146,Rllfrwrd!$C:$C,M146)</f>
        <v>1</v>
      </c>
    </row>
    <row r="147" spans="1:16">
      <c r="A147" s="8" t="s">
        <v>168</v>
      </c>
      <c r="B147" s="11" t="s">
        <v>717</v>
      </c>
      <c r="C147" s="9" t="s">
        <v>526</v>
      </c>
      <c r="D147" s="11" t="s">
        <v>874</v>
      </c>
      <c r="E147" s="11" t="s">
        <v>527</v>
      </c>
      <c r="F147" s="11" t="s">
        <v>532</v>
      </c>
      <c r="G147" s="12">
        <v>-189.72</v>
      </c>
      <c r="H147" s="12">
        <v>-189.72</v>
      </c>
      <c r="J147" s="11" t="s">
        <v>20</v>
      </c>
      <c r="K147" s="13">
        <v>31100</v>
      </c>
      <c r="L147" s="13">
        <v>31100</v>
      </c>
      <c r="M147" s="13">
        <v>10500</v>
      </c>
      <c r="N147" s="11" t="s">
        <v>22</v>
      </c>
      <c r="P147" s="5">
        <f>COUNTIFS(Rllfrwrd!$B:$B,L147,Rllfrwrd!$C:$C,M147)</f>
        <v>1</v>
      </c>
    </row>
    <row r="148" spans="1:16">
      <c r="A148" s="8" t="s">
        <v>168</v>
      </c>
      <c r="B148" s="11" t="s">
        <v>717</v>
      </c>
      <c r="C148" s="9" t="s">
        <v>526</v>
      </c>
      <c r="D148" s="11" t="s">
        <v>875</v>
      </c>
      <c r="E148" s="11" t="s">
        <v>534</v>
      </c>
      <c r="F148" s="11" t="s">
        <v>529</v>
      </c>
      <c r="G148" s="12">
        <v>-546.95999999999992</v>
      </c>
      <c r="H148" s="12">
        <v>-546.95999999999992</v>
      </c>
      <c r="J148" s="11" t="s">
        <v>20</v>
      </c>
      <c r="K148" s="13">
        <v>31200</v>
      </c>
      <c r="L148" s="13">
        <v>31200</v>
      </c>
      <c r="M148" s="13">
        <v>10100</v>
      </c>
      <c r="N148" s="11" t="s">
        <v>21</v>
      </c>
      <c r="P148" s="5">
        <f>COUNTIFS(Rllfrwrd!$B:$B,L148,Rllfrwrd!$C:$C,M148)</f>
        <v>1</v>
      </c>
    </row>
    <row r="149" spans="1:16">
      <c r="A149" s="8" t="s">
        <v>168</v>
      </c>
      <c r="B149" s="11" t="s">
        <v>717</v>
      </c>
      <c r="C149" s="9" t="s">
        <v>526</v>
      </c>
      <c r="D149" s="11" t="s">
        <v>876</v>
      </c>
      <c r="E149" s="11" t="s">
        <v>534</v>
      </c>
      <c r="F149" s="11" t="s">
        <v>532</v>
      </c>
      <c r="G149" s="12">
        <v>-7252.3199999999988</v>
      </c>
      <c r="H149" s="12">
        <v>-7252.3199999999988</v>
      </c>
      <c r="J149" s="11" t="s">
        <v>20</v>
      </c>
      <c r="K149" s="13">
        <v>31200</v>
      </c>
      <c r="L149" s="13">
        <v>31200</v>
      </c>
      <c r="M149" s="13">
        <v>10500</v>
      </c>
      <c r="N149" s="11" t="s">
        <v>22</v>
      </c>
      <c r="P149" s="5">
        <f>COUNTIFS(Rllfrwrd!$B:$B,L149,Rllfrwrd!$C:$C,M149)</f>
        <v>1</v>
      </c>
    </row>
    <row r="150" spans="1:16">
      <c r="A150" s="8" t="s">
        <v>168</v>
      </c>
      <c r="B150" s="11" t="s">
        <v>717</v>
      </c>
      <c r="C150" s="9" t="s">
        <v>526</v>
      </c>
      <c r="D150" s="11" t="s">
        <v>877</v>
      </c>
      <c r="E150" s="11" t="s">
        <v>878</v>
      </c>
      <c r="F150" s="11" t="s">
        <v>532</v>
      </c>
      <c r="G150" s="12">
        <v>-383.44333333333333</v>
      </c>
      <c r="H150" s="12">
        <v>-383.44333333333333</v>
      </c>
      <c r="J150" s="11" t="s">
        <v>20</v>
      </c>
      <c r="K150" s="13">
        <v>31200</v>
      </c>
      <c r="L150" s="13">
        <v>31200</v>
      </c>
      <c r="M150" s="13">
        <v>10500</v>
      </c>
      <c r="N150" s="11" t="s">
        <v>22</v>
      </c>
      <c r="P150" s="5">
        <f>COUNTIFS(Rllfrwrd!$B:$B,L150,Rllfrwrd!$C:$C,M150)</f>
        <v>1</v>
      </c>
    </row>
    <row r="151" spans="1:16">
      <c r="A151" s="8" t="s">
        <v>168</v>
      </c>
      <c r="B151" s="11" t="s">
        <v>717</v>
      </c>
      <c r="C151" s="9" t="s">
        <v>526</v>
      </c>
      <c r="D151" s="11" t="s">
        <v>879</v>
      </c>
      <c r="E151" s="11" t="s">
        <v>541</v>
      </c>
      <c r="F151" s="11" t="s">
        <v>529</v>
      </c>
      <c r="G151" s="12">
        <v>-673.56000000000006</v>
      </c>
      <c r="H151" s="12">
        <v>-673.56000000000006</v>
      </c>
      <c r="J151" s="11" t="s">
        <v>20</v>
      </c>
      <c r="K151" s="13">
        <v>31400</v>
      </c>
      <c r="L151" s="13">
        <v>31400</v>
      </c>
      <c r="M151" s="13">
        <v>10100</v>
      </c>
      <c r="N151" s="11" t="s">
        <v>21</v>
      </c>
      <c r="P151" s="5">
        <f>COUNTIFS(Rllfrwrd!$B:$B,L151,Rllfrwrd!$C:$C,M151)</f>
        <v>1</v>
      </c>
    </row>
    <row r="152" spans="1:16">
      <c r="A152" s="8" t="s">
        <v>168</v>
      </c>
      <c r="B152" s="11" t="s">
        <v>717</v>
      </c>
      <c r="C152" s="9" t="s">
        <v>526</v>
      </c>
      <c r="D152" s="11" t="s">
        <v>880</v>
      </c>
      <c r="E152" s="11" t="s">
        <v>541</v>
      </c>
      <c r="F152" s="11" t="s">
        <v>532</v>
      </c>
      <c r="G152" s="12">
        <v>-13.199999999999998</v>
      </c>
      <c r="H152" s="12">
        <v>-13.199999999999998</v>
      </c>
      <c r="J152" s="11" t="s">
        <v>20</v>
      </c>
      <c r="K152" s="13">
        <v>31400</v>
      </c>
      <c r="L152" s="13">
        <v>31400</v>
      </c>
      <c r="M152" s="13">
        <v>10500</v>
      </c>
      <c r="N152" s="11" t="s">
        <v>22</v>
      </c>
      <c r="P152" s="5">
        <f>COUNTIFS(Rllfrwrd!$B:$B,L152,Rllfrwrd!$C:$C,M152)</f>
        <v>1</v>
      </c>
    </row>
    <row r="153" spans="1:16">
      <c r="A153" s="8" t="s">
        <v>168</v>
      </c>
      <c r="B153" s="11" t="s">
        <v>717</v>
      </c>
      <c r="C153" s="9" t="s">
        <v>526</v>
      </c>
      <c r="D153" s="11" t="s">
        <v>881</v>
      </c>
      <c r="E153" s="11" t="s">
        <v>541</v>
      </c>
      <c r="F153" s="11" t="s">
        <v>532</v>
      </c>
      <c r="G153" s="12">
        <v>-621.12</v>
      </c>
      <c r="H153" s="12">
        <v>-621.12</v>
      </c>
      <c r="J153" s="11" t="s">
        <v>20</v>
      </c>
      <c r="K153" s="13">
        <v>31400</v>
      </c>
      <c r="L153" s="13">
        <v>31400</v>
      </c>
      <c r="M153" s="13">
        <v>10500</v>
      </c>
      <c r="N153" s="11" t="s">
        <v>22</v>
      </c>
      <c r="P153" s="5">
        <f>COUNTIFS(Rllfrwrd!$B:$B,L153,Rllfrwrd!$C:$C,M153)</f>
        <v>1</v>
      </c>
    </row>
    <row r="154" spans="1:16">
      <c r="A154" s="8" t="s">
        <v>168</v>
      </c>
      <c r="B154" s="11" t="s">
        <v>717</v>
      </c>
      <c r="C154" s="9" t="s">
        <v>526</v>
      </c>
      <c r="D154" s="11" t="s">
        <v>882</v>
      </c>
      <c r="E154" s="11" t="s">
        <v>546</v>
      </c>
      <c r="F154" s="11" t="s">
        <v>529</v>
      </c>
      <c r="G154" s="12">
        <v>-299.04000000000008</v>
      </c>
      <c r="H154" s="12">
        <v>-299.04000000000008</v>
      </c>
      <c r="J154" s="11" t="s">
        <v>20</v>
      </c>
      <c r="K154" s="13">
        <v>31500</v>
      </c>
      <c r="L154" s="13">
        <v>31500</v>
      </c>
      <c r="M154" s="13">
        <v>10100</v>
      </c>
      <c r="N154" s="11" t="s">
        <v>21</v>
      </c>
      <c r="P154" s="5">
        <f>COUNTIFS(Rllfrwrd!$B:$B,L154,Rllfrwrd!$C:$C,M154)</f>
        <v>1</v>
      </c>
    </row>
    <row r="155" spans="1:16">
      <c r="A155" s="8" t="s">
        <v>168</v>
      </c>
      <c r="B155" s="11" t="s">
        <v>717</v>
      </c>
      <c r="C155" s="9" t="s">
        <v>526</v>
      </c>
      <c r="D155" s="11" t="s">
        <v>883</v>
      </c>
      <c r="E155" s="11" t="s">
        <v>546</v>
      </c>
      <c r="F155" s="11" t="s">
        <v>532</v>
      </c>
      <c r="G155" s="12">
        <v>-560.52</v>
      </c>
      <c r="H155" s="12">
        <v>-560.52</v>
      </c>
      <c r="J155" s="11" t="s">
        <v>20</v>
      </c>
      <c r="K155" s="13">
        <v>31500</v>
      </c>
      <c r="L155" s="13">
        <v>31500</v>
      </c>
      <c r="M155" s="13">
        <v>10500</v>
      </c>
      <c r="N155" s="11" t="s">
        <v>22</v>
      </c>
      <c r="P155" s="5">
        <f>COUNTIFS(Rllfrwrd!$B:$B,L155,Rllfrwrd!$C:$C,M155)</f>
        <v>1</v>
      </c>
    </row>
    <row r="156" spans="1:16">
      <c r="A156" s="8" t="s">
        <v>168</v>
      </c>
      <c r="B156" s="11" t="s">
        <v>717</v>
      </c>
      <c r="C156" s="9" t="s">
        <v>526</v>
      </c>
      <c r="D156" s="11" t="s">
        <v>884</v>
      </c>
      <c r="E156" s="11" t="s">
        <v>551</v>
      </c>
      <c r="F156" s="11" t="s">
        <v>529</v>
      </c>
      <c r="G156" s="12">
        <v>-45</v>
      </c>
      <c r="H156" s="12">
        <v>-45</v>
      </c>
      <c r="J156" s="11" t="s">
        <v>20</v>
      </c>
      <c r="K156" s="13">
        <v>31600</v>
      </c>
      <c r="L156" s="13">
        <v>31600</v>
      </c>
      <c r="M156" s="13">
        <v>10100</v>
      </c>
      <c r="N156" s="11" t="s">
        <v>21</v>
      </c>
      <c r="P156" s="5">
        <f>COUNTIFS(Rllfrwrd!$B:$B,L156,Rllfrwrd!$C:$C,M156)</f>
        <v>1</v>
      </c>
    </row>
    <row r="157" spans="1:16">
      <c r="A157" s="8" t="s">
        <v>168</v>
      </c>
      <c r="B157" s="11" t="s">
        <v>717</v>
      </c>
      <c r="C157" s="9" t="s">
        <v>526</v>
      </c>
      <c r="D157" s="11" t="s">
        <v>885</v>
      </c>
      <c r="E157" s="11" t="s">
        <v>551</v>
      </c>
      <c r="F157" s="11" t="s">
        <v>532</v>
      </c>
      <c r="G157" s="12">
        <v>-198</v>
      </c>
      <c r="H157" s="12">
        <v>-198</v>
      </c>
      <c r="J157" s="11" t="s">
        <v>20</v>
      </c>
      <c r="K157" s="13">
        <v>31600</v>
      </c>
      <c r="L157" s="13">
        <v>31600</v>
      </c>
      <c r="M157" s="13">
        <v>10500</v>
      </c>
      <c r="N157" s="11" t="s">
        <v>22</v>
      </c>
      <c r="P157" s="5">
        <f>COUNTIFS(Rllfrwrd!$B:$B,L157,Rllfrwrd!$C:$C,M157)</f>
        <v>1</v>
      </c>
    </row>
    <row r="158" spans="1:16">
      <c r="A158" s="8" t="s">
        <v>168</v>
      </c>
      <c r="B158" s="11" t="s">
        <v>717</v>
      </c>
      <c r="C158" s="9" t="s">
        <v>556</v>
      </c>
      <c r="D158" s="11" t="s">
        <v>886</v>
      </c>
      <c r="E158" s="11" t="s">
        <v>887</v>
      </c>
      <c r="F158" s="11" t="s">
        <v>180</v>
      </c>
      <c r="G158" s="12">
        <v>-223.19999999999996</v>
      </c>
      <c r="H158" s="12">
        <v>-223.19999999999996</v>
      </c>
      <c r="J158" s="11" t="s">
        <v>106</v>
      </c>
      <c r="K158" s="13">
        <v>35000</v>
      </c>
      <c r="L158" s="13">
        <v>35000</v>
      </c>
      <c r="M158" s="13" t="s">
        <v>64</v>
      </c>
      <c r="N158" s="11" t="s">
        <v>174</v>
      </c>
      <c r="P158" s="5">
        <f>COUNTIFS(Rllfrwrd!$B:$B,L158,Rllfrwrd!$C:$C,M158)</f>
        <v>1</v>
      </c>
    </row>
    <row r="159" spans="1:16">
      <c r="A159" s="8" t="s">
        <v>168</v>
      </c>
      <c r="B159" s="11" t="s">
        <v>717</v>
      </c>
      <c r="C159" s="9" t="s">
        <v>556</v>
      </c>
      <c r="D159" s="11" t="s">
        <v>888</v>
      </c>
      <c r="E159" s="11" t="s">
        <v>563</v>
      </c>
      <c r="F159" s="11" t="s">
        <v>180</v>
      </c>
      <c r="G159" s="12">
        <v>-6346.44</v>
      </c>
      <c r="H159" s="12">
        <v>-6346.44</v>
      </c>
      <c r="J159" s="11" t="s">
        <v>66</v>
      </c>
      <c r="K159" s="13">
        <v>35310</v>
      </c>
      <c r="L159" s="13">
        <v>35300</v>
      </c>
      <c r="M159" s="13" t="s">
        <v>64</v>
      </c>
      <c r="N159" s="11" t="s">
        <v>174</v>
      </c>
      <c r="P159" s="5">
        <f>COUNTIFS(Rllfrwrd!$B:$B,L159,Rllfrwrd!$C:$C,M159)</f>
        <v>1</v>
      </c>
    </row>
    <row r="160" spans="1:16">
      <c r="A160" s="8" t="s">
        <v>168</v>
      </c>
      <c r="B160" s="11" t="s">
        <v>717</v>
      </c>
      <c r="C160" s="9" t="s">
        <v>556</v>
      </c>
      <c r="D160" s="11" t="s">
        <v>889</v>
      </c>
      <c r="E160" s="11" t="s">
        <v>563</v>
      </c>
      <c r="F160" s="11" t="s">
        <v>180</v>
      </c>
      <c r="G160" s="12">
        <v>-29594.353986531569</v>
      </c>
      <c r="H160" s="12">
        <v>-12257.879462698362</v>
      </c>
      <c r="J160" s="11" t="s">
        <v>66</v>
      </c>
      <c r="K160" s="13">
        <v>35310</v>
      </c>
      <c r="L160" s="13">
        <v>35300</v>
      </c>
      <c r="M160" s="13" t="s">
        <v>64</v>
      </c>
      <c r="N160" s="11" t="s">
        <v>174</v>
      </c>
      <c r="P160" s="5">
        <f>COUNTIFS(Rllfrwrd!$B:$B,L160,Rllfrwrd!$C:$C,M160)</f>
        <v>1</v>
      </c>
    </row>
    <row r="161" spans="1:16">
      <c r="A161" s="8" t="s">
        <v>168</v>
      </c>
      <c r="B161" s="11" t="s">
        <v>717</v>
      </c>
      <c r="C161" s="9" t="s">
        <v>556</v>
      </c>
      <c r="D161" s="11" t="s">
        <v>890</v>
      </c>
      <c r="E161" s="11" t="s">
        <v>575</v>
      </c>
      <c r="F161" s="11" t="s">
        <v>180</v>
      </c>
      <c r="G161" s="12">
        <v>-4.4999999999999998E-2</v>
      </c>
      <c r="H161" s="12">
        <v>-400.19113396</v>
      </c>
      <c r="J161" s="11" t="s">
        <v>66</v>
      </c>
      <c r="K161" s="13">
        <v>35320</v>
      </c>
      <c r="L161" s="13">
        <v>35391</v>
      </c>
      <c r="M161" s="13" t="s">
        <v>64</v>
      </c>
      <c r="N161" s="11" t="s">
        <v>174</v>
      </c>
      <c r="P161" s="5">
        <f>COUNTIFS(Rllfrwrd!$B:$B,L161,Rllfrwrd!$C:$C,M161)</f>
        <v>1</v>
      </c>
    </row>
    <row r="162" spans="1:16">
      <c r="A162" s="8" t="s">
        <v>168</v>
      </c>
      <c r="B162" s="11" t="s">
        <v>717</v>
      </c>
      <c r="C162" s="9" t="s">
        <v>556</v>
      </c>
      <c r="D162" s="11" t="s">
        <v>891</v>
      </c>
      <c r="E162" s="11" t="s">
        <v>578</v>
      </c>
      <c r="F162" s="11" t="s">
        <v>180</v>
      </c>
      <c r="G162" s="12">
        <v>-22188.87122422106</v>
      </c>
      <c r="H162" s="12">
        <v>-52232.986279039367</v>
      </c>
      <c r="J162" s="11" t="s">
        <v>66</v>
      </c>
      <c r="K162" s="13">
        <v>35500</v>
      </c>
      <c r="L162" s="13">
        <v>35500</v>
      </c>
      <c r="M162" s="13" t="s">
        <v>64</v>
      </c>
      <c r="N162" s="11" t="s">
        <v>174</v>
      </c>
      <c r="P162" s="5">
        <f>COUNTIFS(Rllfrwrd!$B:$B,L162,Rllfrwrd!$C:$C,M162)</f>
        <v>1</v>
      </c>
    </row>
    <row r="163" spans="1:16">
      <c r="A163" s="8" t="s">
        <v>168</v>
      </c>
      <c r="B163" s="11" t="s">
        <v>717</v>
      </c>
      <c r="C163" s="9" t="s">
        <v>556</v>
      </c>
      <c r="D163" s="11" t="s">
        <v>892</v>
      </c>
      <c r="E163" s="11" t="s">
        <v>593</v>
      </c>
      <c r="F163" s="11" t="s">
        <v>180</v>
      </c>
      <c r="G163" s="12">
        <v>-17804.035401211331</v>
      </c>
      <c r="H163" s="12">
        <v>-21039.495220258479</v>
      </c>
      <c r="J163" s="11" t="s">
        <v>66</v>
      </c>
      <c r="K163" s="13">
        <v>35600</v>
      </c>
      <c r="L163" s="13">
        <v>35600</v>
      </c>
      <c r="M163" s="13" t="s">
        <v>64</v>
      </c>
      <c r="N163" s="11" t="s">
        <v>174</v>
      </c>
      <c r="P163" s="5">
        <f>COUNTIFS(Rllfrwrd!$B:$B,L163,Rllfrwrd!$C:$C,M163)</f>
        <v>1</v>
      </c>
    </row>
    <row r="164" spans="1:16">
      <c r="A164" s="8" t="s">
        <v>168</v>
      </c>
      <c r="B164" s="11" t="s">
        <v>717</v>
      </c>
      <c r="C164" s="9" t="s">
        <v>556</v>
      </c>
      <c r="D164" s="11" t="s">
        <v>893</v>
      </c>
      <c r="E164" s="11" t="s">
        <v>894</v>
      </c>
      <c r="F164" s="11" t="s">
        <v>180</v>
      </c>
      <c r="G164" s="12">
        <v>-278.75999999999993</v>
      </c>
      <c r="H164" s="12">
        <v>-278.75999999999993</v>
      </c>
      <c r="J164" s="11" t="s">
        <v>66</v>
      </c>
      <c r="K164" s="13">
        <v>35700</v>
      </c>
      <c r="L164" s="13">
        <v>35700</v>
      </c>
      <c r="M164" s="13" t="s">
        <v>64</v>
      </c>
      <c r="N164" s="11" t="s">
        <v>174</v>
      </c>
      <c r="P164" s="5">
        <f>COUNTIFS(Rllfrwrd!$B:$B,L164,Rllfrwrd!$C:$C,M164)</f>
        <v>1</v>
      </c>
    </row>
    <row r="165" spans="1:16">
      <c r="A165" s="8" t="s">
        <v>168</v>
      </c>
      <c r="B165" s="11" t="s">
        <v>717</v>
      </c>
      <c r="C165" s="9" t="s">
        <v>556</v>
      </c>
      <c r="D165" s="11" t="s">
        <v>895</v>
      </c>
      <c r="E165" s="11" t="s">
        <v>557</v>
      </c>
      <c r="F165" s="11" t="s">
        <v>180</v>
      </c>
      <c r="G165" s="12">
        <v>-0.23999999999999996</v>
      </c>
      <c r="H165" s="12">
        <v>-0.23999999999999996</v>
      </c>
      <c r="J165" s="11" t="s">
        <v>66</v>
      </c>
      <c r="K165" s="13">
        <v>35010</v>
      </c>
      <c r="L165" s="13">
        <v>35001</v>
      </c>
      <c r="M165" s="13" t="s">
        <v>64</v>
      </c>
      <c r="N165" s="11" t="s">
        <v>174</v>
      </c>
      <c r="P165" s="5">
        <f>COUNTIFS(Rllfrwrd!$B:$B,L165,Rllfrwrd!$C:$C,M165)</f>
        <v>1</v>
      </c>
    </row>
  </sheetData>
  <autoFilter ref="A1:P214"/>
  <pageMargins left="0.25" right="0.25" top="0.75" bottom="0.75" header="0.3" footer="0.3"/>
  <pageSetup scale="27" fitToHeight="0" orientation="portrait" horizontalDpi="1200" verticalDpi="1200" r:id="rId1"/>
  <headerFooter>
    <oddHeader>&amp;LDUKE FLORIDA 2019-2021 FORECAST
20240025-STAFFROG2-00001037&amp;RDEF's Response to Staff ROG 2 (14-30)
Q30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N107"/>
  <sheetViews>
    <sheetView showGridLines="0" view="pageLayout" zoomScaleNormal="80" workbookViewId="0">
      <selection activeCell="G245" sqref="G245:G251"/>
    </sheetView>
  </sheetViews>
  <sheetFormatPr defaultColWidth="9.140625" defaultRowHeight="12.75"/>
  <cols>
    <col min="1" max="1" width="15.7109375" style="4" customWidth="1"/>
    <col min="2" max="3" width="19" style="4" customWidth="1"/>
    <col min="4" max="4" width="41.7109375" style="4" customWidth="1"/>
    <col min="5" max="6" width="13.28515625" style="4" customWidth="1"/>
    <col min="7" max="7" width="4" style="4" customWidth="1"/>
    <col min="8" max="8" width="19" style="4" customWidth="1"/>
    <col min="9" max="10" width="11.7109375" style="4" customWidth="1"/>
    <col min="11" max="11" width="9.28515625" style="4" bestFit="1" customWidth="1"/>
    <col min="12" max="12" width="24.42578125" style="4" bestFit="1" customWidth="1"/>
    <col min="13" max="13" width="9.140625" style="4"/>
    <col min="14" max="14" width="19.5703125" style="4" bestFit="1" customWidth="1"/>
    <col min="15" max="16384" width="9.140625" style="4"/>
  </cols>
  <sheetData>
    <row r="1" spans="1:14" s="19" customFormat="1" ht="34.5" customHeight="1" thickBot="1">
      <c r="A1" s="46" t="s">
        <v>896</v>
      </c>
      <c r="B1" s="46" t="s">
        <v>156</v>
      </c>
      <c r="C1" s="46" t="s">
        <v>158</v>
      </c>
      <c r="D1" s="46" t="s">
        <v>897</v>
      </c>
      <c r="E1" s="47" t="s">
        <v>161</v>
      </c>
      <c r="F1" s="47" t="s">
        <v>162</v>
      </c>
      <c r="H1" s="47" t="s">
        <v>8</v>
      </c>
      <c r="I1" s="47" t="s">
        <v>163</v>
      </c>
      <c r="J1" s="47" t="s">
        <v>164</v>
      </c>
      <c r="K1" s="47" t="s">
        <v>165</v>
      </c>
      <c r="L1" s="47" t="s">
        <v>716</v>
      </c>
    </row>
    <row r="2" spans="1:14">
      <c r="A2" s="8" t="s">
        <v>168</v>
      </c>
      <c r="B2" s="8" t="s">
        <v>898</v>
      </c>
      <c r="C2" s="11" t="s">
        <v>899</v>
      </c>
      <c r="D2" s="11" t="s">
        <v>900</v>
      </c>
      <c r="E2" s="12">
        <v>3558</v>
      </c>
      <c r="F2" s="12">
        <v>0</v>
      </c>
      <c r="H2" s="11" t="s">
        <v>20</v>
      </c>
      <c r="I2" s="13">
        <v>31100</v>
      </c>
      <c r="J2" s="13">
        <v>31100</v>
      </c>
      <c r="K2" s="59">
        <v>10500</v>
      </c>
      <c r="L2" s="11" t="s">
        <v>22</v>
      </c>
      <c r="N2" s="4">
        <f>COUNTIFS(Rllfrwrd!B:B,J2,Rllfrwrd!C:C,K2)</f>
        <v>1</v>
      </c>
    </row>
    <row r="3" spans="1:14">
      <c r="A3" s="8" t="s">
        <v>168</v>
      </c>
      <c r="B3" s="8" t="s">
        <v>898</v>
      </c>
      <c r="C3" s="11" t="s">
        <v>527</v>
      </c>
      <c r="D3" s="11" t="s">
        <v>901</v>
      </c>
      <c r="E3" s="12">
        <v>123.17500000000001</v>
      </c>
      <c r="F3" s="12">
        <v>119.923</v>
      </c>
      <c r="H3" s="11" t="s">
        <v>20</v>
      </c>
      <c r="I3" s="13">
        <v>31100</v>
      </c>
      <c r="J3" s="13">
        <v>31100</v>
      </c>
      <c r="K3" s="13">
        <v>10100</v>
      </c>
      <c r="L3" s="11" t="s">
        <v>21</v>
      </c>
      <c r="N3" s="4">
        <f>COUNTIFS(Rllfrwrd!B:B,J3,Rllfrwrd!C:C,K3)</f>
        <v>1</v>
      </c>
    </row>
    <row r="4" spans="1:14">
      <c r="A4" s="8" t="s">
        <v>168</v>
      </c>
      <c r="B4" s="8" t="s">
        <v>898</v>
      </c>
      <c r="C4" s="11" t="s">
        <v>527</v>
      </c>
      <c r="D4" s="11" t="s">
        <v>902</v>
      </c>
      <c r="E4" s="12">
        <v>521.46699999999998</v>
      </c>
      <c r="F4" s="12">
        <v>221.24699999999999</v>
      </c>
      <c r="H4" s="11" t="s">
        <v>20</v>
      </c>
      <c r="I4" s="13">
        <v>31100</v>
      </c>
      <c r="J4" s="13">
        <v>31100</v>
      </c>
      <c r="K4" s="13">
        <v>10500</v>
      </c>
      <c r="L4" s="11" t="s">
        <v>22</v>
      </c>
      <c r="N4" s="4">
        <f>COUNTIFS(Rllfrwrd!B:B,J4,Rllfrwrd!C:C,K4)</f>
        <v>1</v>
      </c>
    </row>
    <row r="5" spans="1:14">
      <c r="A5" s="8" t="s">
        <v>168</v>
      </c>
      <c r="B5" s="8" t="s">
        <v>898</v>
      </c>
      <c r="C5" s="11" t="s">
        <v>534</v>
      </c>
      <c r="D5" s="11" t="s">
        <v>903</v>
      </c>
      <c r="E5" s="12">
        <v>616.673</v>
      </c>
      <c r="F5" s="12">
        <v>600.39300000000003</v>
      </c>
      <c r="H5" s="11" t="s">
        <v>20</v>
      </c>
      <c r="I5" s="13">
        <v>31200</v>
      </c>
      <c r="J5" s="13">
        <v>31200</v>
      </c>
      <c r="K5" s="13">
        <v>10100</v>
      </c>
      <c r="L5" s="11" t="s">
        <v>21</v>
      </c>
      <c r="N5" s="4">
        <f>COUNTIFS(Rllfrwrd!B:B,J5,Rllfrwrd!C:C,K5)</f>
        <v>1</v>
      </c>
    </row>
    <row r="6" spans="1:14">
      <c r="A6" s="8" t="s">
        <v>168</v>
      </c>
      <c r="B6" s="8" t="s">
        <v>898</v>
      </c>
      <c r="C6" s="11" t="s">
        <v>534</v>
      </c>
      <c r="D6" s="11" t="s">
        <v>904</v>
      </c>
      <c r="E6" s="12">
        <v>1933.3780000000002</v>
      </c>
      <c r="F6" s="12">
        <v>820.29600000000005</v>
      </c>
      <c r="H6" s="11" t="s">
        <v>20</v>
      </c>
      <c r="I6" s="13">
        <v>31200</v>
      </c>
      <c r="J6" s="13">
        <v>31200</v>
      </c>
      <c r="K6" s="13">
        <v>10500</v>
      </c>
      <c r="L6" s="11" t="s">
        <v>22</v>
      </c>
      <c r="N6" s="4">
        <f>COUNTIFS(Rllfrwrd!B:B,J6,Rllfrwrd!C:C,K6)</f>
        <v>1</v>
      </c>
    </row>
    <row r="7" spans="1:14">
      <c r="A7" s="8" t="s">
        <v>168</v>
      </c>
      <c r="B7" s="8" t="s">
        <v>898</v>
      </c>
      <c r="C7" s="11" t="s">
        <v>541</v>
      </c>
      <c r="D7" s="11" t="s">
        <v>905</v>
      </c>
      <c r="E7" s="12">
        <v>436.517</v>
      </c>
      <c r="F7" s="12">
        <v>424.99100000000004</v>
      </c>
      <c r="H7" s="11" t="s">
        <v>20</v>
      </c>
      <c r="I7" s="13">
        <v>31400</v>
      </c>
      <c r="J7" s="13">
        <v>31400</v>
      </c>
      <c r="K7" s="13">
        <v>10100</v>
      </c>
      <c r="L7" s="11" t="s">
        <v>21</v>
      </c>
      <c r="N7" s="4">
        <f>COUNTIFS(Rllfrwrd!B:B,J7,Rllfrwrd!C:C,K7)</f>
        <v>1</v>
      </c>
    </row>
    <row r="8" spans="1:14">
      <c r="A8" s="8" t="s">
        <v>168</v>
      </c>
      <c r="B8" s="8" t="s">
        <v>898</v>
      </c>
      <c r="C8" s="11" t="s">
        <v>541</v>
      </c>
      <c r="D8" s="11" t="s">
        <v>906</v>
      </c>
      <c r="E8" s="12">
        <v>388.53000000000003</v>
      </c>
      <c r="F8" s="12">
        <v>164.84400000000002</v>
      </c>
      <c r="H8" s="11" t="s">
        <v>20</v>
      </c>
      <c r="I8" s="13">
        <v>31400</v>
      </c>
      <c r="J8" s="13">
        <v>31400</v>
      </c>
      <c r="K8" s="13">
        <v>10500</v>
      </c>
      <c r="L8" s="11" t="s">
        <v>22</v>
      </c>
      <c r="N8" s="4">
        <f>COUNTIFS(Rllfrwrd!B:B,J8,Rllfrwrd!C:C,K8)</f>
        <v>1</v>
      </c>
    </row>
    <row r="9" spans="1:14">
      <c r="A9" s="8" t="s">
        <v>168</v>
      </c>
      <c r="B9" s="8" t="s">
        <v>898</v>
      </c>
      <c r="C9" s="11" t="s">
        <v>546</v>
      </c>
      <c r="D9" s="11" t="s">
        <v>907</v>
      </c>
      <c r="E9" s="12">
        <v>106.38200000000002</v>
      </c>
      <c r="F9" s="12">
        <v>103.57200000000002</v>
      </c>
      <c r="H9" s="11" t="s">
        <v>20</v>
      </c>
      <c r="I9" s="13">
        <v>31500</v>
      </c>
      <c r="J9" s="13">
        <v>31500</v>
      </c>
      <c r="K9" s="13">
        <v>10100</v>
      </c>
      <c r="L9" s="11" t="s">
        <v>21</v>
      </c>
      <c r="N9" s="4">
        <f>COUNTIFS(Rllfrwrd!B:B,J9,Rllfrwrd!C:C,K9)</f>
        <v>1</v>
      </c>
    </row>
    <row r="10" spans="1:14">
      <c r="A10" s="8" t="s">
        <v>168</v>
      </c>
      <c r="B10" s="8" t="s">
        <v>898</v>
      </c>
      <c r="C10" s="11" t="s">
        <v>546</v>
      </c>
      <c r="D10" s="11" t="s">
        <v>908</v>
      </c>
      <c r="E10" s="12">
        <v>209.304</v>
      </c>
      <c r="F10" s="12">
        <v>88.804999999999978</v>
      </c>
      <c r="H10" s="11" t="s">
        <v>20</v>
      </c>
      <c r="I10" s="13">
        <v>31500</v>
      </c>
      <c r="J10" s="13">
        <v>31500</v>
      </c>
      <c r="K10" s="13">
        <v>10500</v>
      </c>
      <c r="L10" s="11" t="s">
        <v>22</v>
      </c>
      <c r="N10" s="4">
        <f>COUNTIFS(Rllfrwrd!B:B,J10,Rllfrwrd!C:C,K10)</f>
        <v>1</v>
      </c>
    </row>
    <row r="11" spans="1:14">
      <c r="A11" s="8" t="s">
        <v>168</v>
      </c>
      <c r="B11" s="8" t="s">
        <v>898</v>
      </c>
      <c r="C11" s="11" t="s">
        <v>551</v>
      </c>
      <c r="D11" s="11" t="s">
        <v>909</v>
      </c>
      <c r="E11" s="12">
        <v>27.205999999999996</v>
      </c>
      <c r="F11" s="12">
        <v>26.489999999999995</v>
      </c>
      <c r="H11" s="11" t="s">
        <v>20</v>
      </c>
      <c r="I11" s="13">
        <v>31610.000000000004</v>
      </c>
      <c r="J11" s="14">
        <v>31600</v>
      </c>
      <c r="K11" s="13">
        <v>10100</v>
      </c>
      <c r="L11" s="11" t="s">
        <v>21</v>
      </c>
      <c r="N11" s="4">
        <f>COUNTIFS(Rllfrwrd!B:B,J11,Rllfrwrd!C:C,K11)</f>
        <v>1</v>
      </c>
    </row>
    <row r="12" spans="1:14">
      <c r="A12" s="8" t="s">
        <v>168</v>
      </c>
      <c r="B12" s="8" t="s">
        <v>898</v>
      </c>
      <c r="C12" s="11" t="s">
        <v>551</v>
      </c>
      <c r="D12" s="11" t="s">
        <v>910</v>
      </c>
      <c r="E12" s="12">
        <v>45.385999999999996</v>
      </c>
      <c r="F12" s="12">
        <v>19.257999999999999</v>
      </c>
      <c r="H12" s="11" t="s">
        <v>20</v>
      </c>
      <c r="I12" s="13">
        <v>31610.000000000004</v>
      </c>
      <c r="J12" s="14">
        <v>31600</v>
      </c>
      <c r="K12" s="13">
        <v>10500</v>
      </c>
      <c r="L12" s="11" t="s">
        <v>22</v>
      </c>
      <c r="N12" s="4">
        <f>COUNTIFS(Rllfrwrd!B:B,J12,Rllfrwrd!C:C,K12)</f>
        <v>1</v>
      </c>
    </row>
    <row r="13" spans="1:14">
      <c r="A13" s="8" t="s">
        <v>168</v>
      </c>
      <c r="B13" s="8" t="s">
        <v>898</v>
      </c>
      <c r="C13" s="11" t="s">
        <v>325</v>
      </c>
      <c r="D13" s="11" t="s">
        <v>911</v>
      </c>
      <c r="E13" s="12">
        <v>686.76400000000001</v>
      </c>
      <c r="F13" s="12">
        <v>893.42000000000007</v>
      </c>
      <c r="H13" s="11" t="s">
        <v>24</v>
      </c>
      <c r="I13" s="13">
        <v>34100</v>
      </c>
      <c r="J13" s="13">
        <v>34100</v>
      </c>
      <c r="K13" s="13">
        <v>30300</v>
      </c>
      <c r="L13" s="11" t="s">
        <v>25</v>
      </c>
      <c r="N13" s="4">
        <f>COUNTIFS(Rllfrwrd!B:B,J13,Rllfrwrd!C:C,K13)</f>
        <v>1</v>
      </c>
    </row>
    <row r="14" spans="1:14">
      <c r="A14" s="8" t="s">
        <v>168</v>
      </c>
      <c r="B14" s="8" t="s">
        <v>898</v>
      </c>
      <c r="C14" s="11" t="s">
        <v>325</v>
      </c>
      <c r="D14" s="11" t="s">
        <v>912</v>
      </c>
      <c r="E14" s="12">
        <v>15.341000000000001</v>
      </c>
      <c r="F14" s="12">
        <v>14.417</v>
      </c>
      <c r="H14" s="11" t="s">
        <v>24</v>
      </c>
      <c r="I14" s="13">
        <v>34100</v>
      </c>
      <c r="J14" s="13">
        <v>34100</v>
      </c>
      <c r="K14" s="13">
        <v>30500</v>
      </c>
      <c r="L14" s="11" t="s">
        <v>26</v>
      </c>
      <c r="N14" s="4">
        <f>COUNTIFS(Rllfrwrd!B:B,J14,Rllfrwrd!C:C,K14)</f>
        <v>1</v>
      </c>
    </row>
    <row r="15" spans="1:14">
      <c r="A15" s="8" t="s">
        <v>168</v>
      </c>
      <c r="B15" s="8" t="s">
        <v>898</v>
      </c>
      <c r="C15" s="11" t="s">
        <v>325</v>
      </c>
      <c r="D15" s="11" t="s">
        <v>913</v>
      </c>
      <c r="E15" s="12">
        <v>79.518000000000001</v>
      </c>
      <c r="F15" s="12">
        <v>45.143000000000001</v>
      </c>
      <c r="H15" s="11" t="s">
        <v>24</v>
      </c>
      <c r="I15" s="13">
        <v>34100</v>
      </c>
      <c r="J15" s="13">
        <v>34100</v>
      </c>
      <c r="K15" s="13">
        <v>41007</v>
      </c>
      <c r="L15" s="11" t="s">
        <v>37</v>
      </c>
      <c r="N15" s="4">
        <f>COUNTIFS(Rllfrwrd!B:B,J15,Rllfrwrd!C:C,K15)</f>
        <v>1</v>
      </c>
    </row>
    <row r="16" spans="1:14">
      <c r="A16" s="8" t="s">
        <v>168</v>
      </c>
      <c r="B16" s="8" t="s">
        <v>898</v>
      </c>
      <c r="C16" s="11" t="s">
        <v>325</v>
      </c>
      <c r="D16" s="11" t="s">
        <v>914</v>
      </c>
      <c r="E16" s="12">
        <v>460.82600000000002</v>
      </c>
      <c r="F16" s="12">
        <v>64.010999999999996</v>
      </c>
      <c r="H16" s="11" t="s">
        <v>24</v>
      </c>
      <c r="I16" s="13">
        <v>34100</v>
      </c>
      <c r="J16" s="13">
        <v>34100</v>
      </c>
      <c r="K16" s="13">
        <v>31101</v>
      </c>
      <c r="L16" s="11" t="s">
        <v>28</v>
      </c>
      <c r="N16" s="4">
        <f>COUNTIFS(Rllfrwrd!B:B,J16,Rllfrwrd!C:C,K16)</f>
        <v>1</v>
      </c>
    </row>
    <row r="17" spans="1:14">
      <c r="A17" s="8" t="s">
        <v>168</v>
      </c>
      <c r="B17" s="8" t="s">
        <v>898</v>
      </c>
      <c r="C17" s="11" t="s">
        <v>325</v>
      </c>
      <c r="D17" s="11" t="s">
        <v>915</v>
      </c>
      <c r="E17" s="12">
        <v>185.28899999999999</v>
      </c>
      <c r="F17" s="12">
        <v>25.858000000000001</v>
      </c>
      <c r="H17" s="11" t="s">
        <v>24</v>
      </c>
      <c r="I17" s="13">
        <v>34100</v>
      </c>
      <c r="J17" s="13">
        <v>34100</v>
      </c>
      <c r="K17" s="13">
        <v>31102</v>
      </c>
      <c r="L17" s="11" t="s">
        <v>29</v>
      </c>
      <c r="N17" s="4">
        <f>COUNTIFS(Rllfrwrd!B:B,J17,Rllfrwrd!C:C,K17)</f>
        <v>1</v>
      </c>
    </row>
    <row r="18" spans="1:14">
      <c r="A18" s="8" t="s">
        <v>168</v>
      </c>
      <c r="B18" s="8" t="s">
        <v>898</v>
      </c>
      <c r="C18" s="11" t="s">
        <v>325</v>
      </c>
      <c r="D18" s="11" t="s">
        <v>916</v>
      </c>
      <c r="E18" s="12">
        <v>28.788999999999998</v>
      </c>
      <c r="F18" s="12">
        <v>10.162000000000001</v>
      </c>
      <c r="H18" s="11" t="s">
        <v>24</v>
      </c>
      <c r="I18" s="13">
        <v>34100</v>
      </c>
      <c r="J18" s="13">
        <v>34100</v>
      </c>
      <c r="K18" s="13">
        <v>31103</v>
      </c>
      <c r="L18" s="11" t="s">
        <v>30</v>
      </c>
      <c r="N18" s="4">
        <f>COUNTIFS(Rllfrwrd!B:B,J18,Rllfrwrd!C:C,K18)</f>
        <v>1</v>
      </c>
    </row>
    <row r="19" spans="1:14">
      <c r="A19" s="8" t="s">
        <v>168</v>
      </c>
      <c r="B19" s="8" t="s">
        <v>898</v>
      </c>
      <c r="C19" s="11" t="s">
        <v>325</v>
      </c>
      <c r="D19" s="11" t="s">
        <v>917</v>
      </c>
      <c r="E19" s="12">
        <v>189.17599999999999</v>
      </c>
      <c r="F19" s="12">
        <v>8.0359999999999996</v>
      </c>
      <c r="H19" s="11" t="s">
        <v>24</v>
      </c>
      <c r="I19" s="13">
        <v>34100</v>
      </c>
      <c r="J19" s="13">
        <v>34100</v>
      </c>
      <c r="K19" s="13">
        <v>31104</v>
      </c>
      <c r="L19" s="11" t="s">
        <v>31</v>
      </c>
      <c r="N19" s="4">
        <f>COUNTIFS(Rllfrwrd!B:B,J19,Rllfrwrd!C:C,K19)</f>
        <v>1</v>
      </c>
    </row>
    <row r="20" spans="1:14">
      <c r="A20" s="8" t="s">
        <v>168</v>
      </c>
      <c r="B20" s="8" t="s">
        <v>898</v>
      </c>
      <c r="C20" s="11" t="s">
        <v>325</v>
      </c>
      <c r="D20" s="11" t="s">
        <v>918</v>
      </c>
      <c r="E20" s="12">
        <v>132.571</v>
      </c>
      <c r="F20" s="12">
        <v>6.8670000000000009</v>
      </c>
      <c r="H20" s="11" t="s">
        <v>24</v>
      </c>
      <c r="I20" s="13">
        <v>34100</v>
      </c>
      <c r="J20" s="13">
        <v>34100</v>
      </c>
      <c r="K20" s="13">
        <v>41207</v>
      </c>
      <c r="L20" s="11" t="s">
        <v>39</v>
      </c>
      <c r="N20" s="4">
        <f>COUNTIFS(Rllfrwrd!B:B,J20,Rllfrwrd!C:C,K20)</f>
        <v>1</v>
      </c>
    </row>
    <row r="21" spans="1:14">
      <c r="A21" s="8" t="s">
        <v>168</v>
      </c>
      <c r="B21" s="8" t="s">
        <v>898</v>
      </c>
      <c r="C21" s="11" t="s">
        <v>325</v>
      </c>
      <c r="D21" s="11" t="s">
        <v>919</v>
      </c>
      <c r="E21" s="12">
        <v>11.1</v>
      </c>
      <c r="F21" s="12">
        <v>8.5779999999999994</v>
      </c>
      <c r="H21" s="11" t="s">
        <v>24</v>
      </c>
      <c r="I21" s="13">
        <v>34100</v>
      </c>
      <c r="J21" s="13">
        <v>34100</v>
      </c>
      <c r="K21" s="13">
        <v>41200</v>
      </c>
      <c r="L21" s="11" t="s">
        <v>38</v>
      </c>
      <c r="N21" s="4">
        <f>COUNTIFS(Rllfrwrd!B:B,J21,Rllfrwrd!C:C,K21)</f>
        <v>1</v>
      </c>
    </row>
    <row r="22" spans="1:14">
      <c r="A22" s="8" t="s">
        <v>168</v>
      </c>
      <c r="B22" s="8" t="s">
        <v>898</v>
      </c>
      <c r="C22" s="11" t="s">
        <v>325</v>
      </c>
      <c r="D22" s="11" t="s">
        <v>920</v>
      </c>
      <c r="E22" s="12">
        <v>10.779</v>
      </c>
      <c r="F22" s="12">
        <v>0</v>
      </c>
      <c r="H22" s="11" t="s">
        <v>24</v>
      </c>
      <c r="I22" s="13">
        <v>34100</v>
      </c>
      <c r="J22" s="13">
        <v>34100</v>
      </c>
      <c r="K22" s="13">
        <v>41212</v>
      </c>
      <c r="L22" s="11" t="s">
        <v>41</v>
      </c>
      <c r="N22" s="4">
        <f>COUNTIFS(Rllfrwrd!B:B,J22,Rllfrwrd!C:C,K22)</f>
        <v>1</v>
      </c>
    </row>
    <row r="23" spans="1:14">
      <c r="A23" s="8" t="s">
        <v>168</v>
      </c>
      <c r="B23" s="8" t="s">
        <v>898</v>
      </c>
      <c r="C23" s="11" t="s">
        <v>325</v>
      </c>
      <c r="D23" s="11" t="s">
        <v>921</v>
      </c>
      <c r="E23" s="12">
        <v>1129.0309999999997</v>
      </c>
      <c r="F23" s="12">
        <v>113.12299999999999</v>
      </c>
      <c r="H23" s="11" t="s">
        <v>24</v>
      </c>
      <c r="I23" s="13">
        <v>34100</v>
      </c>
      <c r="J23" s="13">
        <v>34100</v>
      </c>
      <c r="K23" s="13">
        <v>30600</v>
      </c>
      <c r="L23" s="11" t="s">
        <v>27</v>
      </c>
      <c r="N23" s="4">
        <f>COUNTIFS(Rllfrwrd!B:B,J23,Rllfrwrd!C:C,K23)</f>
        <v>1</v>
      </c>
    </row>
    <row r="24" spans="1:14">
      <c r="A24" s="8" t="s">
        <v>168</v>
      </c>
      <c r="B24" s="8" t="s">
        <v>898</v>
      </c>
      <c r="C24" s="11" t="s">
        <v>325</v>
      </c>
      <c r="D24" s="11" t="s">
        <v>922</v>
      </c>
      <c r="E24" s="12">
        <v>50.082999999999998</v>
      </c>
      <c r="F24" s="12">
        <v>13.030000000000001</v>
      </c>
      <c r="H24" s="11" t="s">
        <v>24</v>
      </c>
      <c r="I24" s="13">
        <v>34100</v>
      </c>
      <c r="J24" s="13">
        <v>34100</v>
      </c>
      <c r="K24" s="13">
        <v>40700</v>
      </c>
      <c r="L24" s="11" t="s">
        <v>34</v>
      </c>
      <c r="N24" s="4">
        <f>COUNTIFS(Rllfrwrd!B:B,J24,Rllfrwrd!C:C,K24)</f>
        <v>1</v>
      </c>
    </row>
    <row r="25" spans="1:14">
      <c r="A25" s="8" t="s">
        <v>168</v>
      </c>
      <c r="B25" s="8" t="s">
        <v>898</v>
      </c>
      <c r="C25" s="11" t="s">
        <v>325</v>
      </c>
      <c r="D25" s="11" t="s">
        <v>923</v>
      </c>
      <c r="E25" s="12">
        <v>14.865</v>
      </c>
      <c r="F25" s="12">
        <v>5.0979999999999999</v>
      </c>
      <c r="H25" s="11" t="s">
        <v>24</v>
      </c>
      <c r="I25" s="13">
        <v>34100</v>
      </c>
      <c r="J25" s="13">
        <v>34100</v>
      </c>
      <c r="K25" s="13">
        <v>41400</v>
      </c>
      <c r="L25" s="11" t="s">
        <v>42</v>
      </c>
      <c r="N25" s="4">
        <f>COUNTIFS(Rllfrwrd!B:B,J25,Rllfrwrd!C:C,K25)</f>
        <v>1</v>
      </c>
    </row>
    <row r="26" spans="1:14">
      <c r="A26" s="8" t="s">
        <v>168</v>
      </c>
      <c r="B26" s="8" t="s">
        <v>898</v>
      </c>
      <c r="C26" s="11" t="s">
        <v>325</v>
      </c>
      <c r="D26" s="11" t="s">
        <v>924</v>
      </c>
      <c r="E26" s="12">
        <v>47.499000000000002</v>
      </c>
      <c r="F26" s="12">
        <v>75.84899999999999</v>
      </c>
      <c r="H26" s="11" t="s">
        <v>24</v>
      </c>
      <c r="I26" s="13">
        <v>34100</v>
      </c>
      <c r="J26" s="13">
        <v>34100</v>
      </c>
      <c r="K26" s="13">
        <v>41500</v>
      </c>
      <c r="L26" s="11" t="s">
        <v>43</v>
      </c>
      <c r="N26" s="4">
        <f>COUNTIFS(Rllfrwrd!B:B,J26,Rllfrwrd!C:C,K26)</f>
        <v>1</v>
      </c>
    </row>
    <row r="27" spans="1:14">
      <c r="A27" s="8" t="s">
        <v>168</v>
      </c>
      <c r="B27" s="8" t="s">
        <v>898</v>
      </c>
      <c r="C27" s="11" t="s">
        <v>367</v>
      </c>
      <c r="D27" s="11" t="s">
        <v>925</v>
      </c>
      <c r="E27" s="12">
        <v>316.29199999999997</v>
      </c>
      <c r="F27" s="12">
        <v>411.47100000000006</v>
      </c>
      <c r="H27" s="11" t="s">
        <v>24</v>
      </c>
      <c r="I27" s="13">
        <v>34200</v>
      </c>
      <c r="J27" s="13">
        <v>34200</v>
      </c>
      <c r="K27" s="13">
        <v>30300</v>
      </c>
      <c r="L27" s="11" t="s">
        <v>25</v>
      </c>
      <c r="N27" s="4">
        <f>COUNTIFS(Rllfrwrd!B:B,J27,Rllfrwrd!C:C,K27)</f>
        <v>1</v>
      </c>
    </row>
    <row r="28" spans="1:14">
      <c r="A28" s="8" t="s">
        <v>168</v>
      </c>
      <c r="B28" s="8" t="s">
        <v>898</v>
      </c>
      <c r="C28" s="11" t="s">
        <v>367</v>
      </c>
      <c r="D28" s="11" t="s">
        <v>926</v>
      </c>
      <c r="E28" s="12">
        <v>30.974000000000004</v>
      </c>
      <c r="F28" s="12">
        <v>29.112000000000002</v>
      </c>
      <c r="H28" s="11" t="s">
        <v>24</v>
      </c>
      <c r="I28" s="13">
        <v>34200</v>
      </c>
      <c r="J28" s="13">
        <v>34200</v>
      </c>
      <c r="K28" s="13">
        <v>30500</v>
      </c>
      <c r="L28" s="11" t="s">
        <v>26</v>
      </c>
      <c r="N28" s="4">
        <f>COUNTIFS(Rllfrwrd!B:B,J28,Rllfrwrd!C:C,K28)</f>
        <v>1</v>
      </c>
    </row>
    <row r="29" spans="1:14">
      <c r="A29" s="8" t="s">
        <v>168</v>
      </c>
      <c r="B29" s="8" t="s">
        <v>898</v>
      </c>
      <c r="C29" s="11" t="s">
        <v>367</v>
      </c>
      <c r="D29" s="11" t="s">
        <v>927</v>
      </c>
      <c r="E29" s="12">
        <v>106.864</v>
      </c>
      <c r="F29" s="12">
        <v>59.806999999999995</v>
      </c>
      <c r="H29" s="11" t="s">
        <v>24</v>
      </c>
      <c r="I29" s="13">
        <v>34200</v>
      </c>
      <c r="J29" s="13">
        <v>34200</v>
      </c>
      <c r="K29" s="13">
        <v>41007</v>
      </c>
      <c r="L29" s="11" t="s">
        <v>37</v>
      </c>
      <c r="N29" s="4">
        <f>COUNTIFS(Rllfrwrd!B:B,J29,Rllfrwrd!C:C,K29)</f>
        <v>1</v>
      </c>
    </row>
    <row r="30" spans="1:14">
      <c r="A30" s="8" t="s">
        <v>168</v>
      </c>
      <c r="B30" s="8" t="s">
        <v>898</v>
      </c>
      <c r="C30" s="11" t="s">
        <v>367</v>
      </c>
      <c r="D30" s="11" t="s">
        <v>928</v>
      </c>
      <c r="E30" s="12">
        <v>131.81799999999998</v>
      </c>
      <c r="F30" s="12">
        <v>18.308999999999997</v>
      </c>
      <c r="H30" s="11" t="s">
        <v>24</v>
      </c>
      <c r="I30" s="13">
        <v>34200</v>
      </c>
      <c r="J30" s="13">
        <v>34200</v>
      </c>
      <c r="K30" s="13">
        <v>31101</v>
      </c>
      <c r="L30" s="11" t="s">
        <v>28</v>
      </c>
      <c r="N30" s="4">
        <f>COUNTIFS(Rllfrwrd!B:B,J30,Rllfrwrd!C:C,K30)</f>
        <v>1</v>
      </c>
    </row>
    <row r="31" spans="1:14">
      <c r="A31" s="8" t="s">
        <v>168</v>
      </c>
      <c r="B31" s="8" t="s">
        <v>898</v>
      </c>
      <c r="C31" s="11" t="s">
        <v>367</v>
      </c>
      <c r="D31" s="11" t="s">
        <v>929</v>
      </c>
      <c r="E31" s="12">
        <v>122.09899999999999</v>
      </c>
      <c r="F31" s="12">
        <v>17.04</v>
      </c>
      <c r="H31" s="11" t="s">
        <v>24</v>
      </c>
      <c r="I31" s="13">
        <v>34200</v>
      </c>
      <c r="J31" s="13">
        <v>34200</v>
      </c>
      <c r="K31" s="13">
        <v>31102</v>
      </c>
      <c r="L31" s="11" t="s">
        <v>29</v>
      </c>
      <c r="N31" s="4">
        <f>COUNTIFS(Rllfrwrd!B:B,J31,Rllfrwrd!C:C,K31)</f>
        <v>1</v>
      </c>
    </row>
    <row r="32" spans="1:14">
      <c r="A32" s="8" t="s">
        <v>168</v>
      </c>
      <c r="B32" s="8" t="s">
        <v>898</v>
      </c>
      <c r="C32" s="11" t="s">
        <v>367</v>
      </c>
      <c r="D32" s="11" t="s">
        <v>930</v>
      </c>
      <c r="E32" s="12">
        <v>38.306000000000004</v>
      </c>
      <c r="F32" s="12">
        <v>13.521000000000001</v>
      </c>
      <c r="H32" s="11" t="s">
        <v>24</v>
      </c>
      <c r="I32" s="13">
        <v>34200</v>
      </c>
      <c r="J32" s="13">
        <v>34200</v>
      </c>
      <c r="K32" s="13">
        <v>31103</v>
      </c>
      <c r="L32" s="11" t="s">
        <v>30</v>
      </c>
      <c r="N32" s="4">
        <f>COUNTIFS(Rllfrwrd!B:B,J32,Rllfrwrd!C:C,K32)</f>
        <v>1</v>
      </c>
    </row>
    <row r="33" spans="1:14">
      <c r="A33" s="8" t="s">
        <v>168</v>
      </c>
      <c r="B33" s="8" t="s">
        <v>898</v>
      </c>
      <c r="C33" s="11" t="s">
        <v>367</v>
      </c>
      <c r="D33" s="11" t="s">
        <v>931</v>
      </c>
      <c r="E33" s="12">
        <v>105.504</v>
      </c>
      <c r="F33" s="12">
        <v>4.4829999999999997</v>
      </c>
      <c r="H33" s="11" t="s">
        <v>24</v>
      </c>
      <c r="I33" s="13">
        <v>34200</v>
      </c>
      <c r="J33" s="13">
        <v>34200</v>
      </c>
      <c r="K33" s="13">
        <v>31104</v>
      </c>
      <c r="L33" s="11" t="s">
        <v>31</v>
      </c>
      <c r="N33" s="4">
        <f>COUNTIFS(Rllfrwrd!B:B,J33,Rllfrwrd!C:C,K33)</f>
        <v>1</v>
      </c>
    </row>
    <row r="34" spans="1:14">
      <c r="A34" s="8" t="s">
        <v>168</v>
      </c>
      <c r="B34" s="8" t="s">
        <v>898</v>
      </c>
      <c r="C34" s="11" t="s">
        <v>367</v>
      </c>
      <c r="D34" s="11" t="s">
        <v>932</v>
      </c>
      <c r="E34" s="12">
        <v>104.40299999999999</v>
      </c>
      <c r="F34" s="12">
        <v>5.4070000000000009</v>
      </c>
      <c r="H34" s="11" t="s">
        <v>24</v>
      </c>
      <c r="I34" s="13">
        <v>34200</v>
      </c>
      <c r="J34" s="13">
        <v>34200</v>
      </c>
      <c r="K34" s="13">
        <v>41207</v>
      </c>
      <c r="L34" s="11" t="s">
        <v>39</v>
      </c>
      <c r="N34" s="4">
        <f>COUNTIFS(Rllfrwrd!B:B,J34,Rllfrwrd!C:C,K34)</f>
        <v>1</v>
      </c>
    </row>
    <row r="35" spans="1:14">
      <c r="A35" s="8" t="s">
        <v>168</v>
      </c>
      <c r="B35" s="8" t="s">
        <v>898</v>
      </c>
      <c r="C35" s="11" t="s">
        <v>367</v>
      </c>
      <c r="D35" s="11" t="s">
        <v>933</v>
      </c>
      <c r="E35" s="12">
        <v>13.311999999999999</v>
      </c>
      <c r="F35" s="12">
        <v>10.289</v>
      </c>
      <c r="H35" s="11" t="s">
        <v>24</v>
      </c>
      <c r="I35" s="13">
        <v>34200</v>
      </c>
      <c r="J35" s="13">
        <v>34200</v>
      </c>
      <c r="K35" s="13">
        <v>41200</v>
      </c>
      <c r="L35" s="11" t="s">
        <v>38</v>
      </c>
      <c r="N35" s="4">
        <f>COUNTIFS(Rllfrwrd!B:B,J35,Rllfrwrd!C:C,K35)</f>
        <v>1</v>
      </c>
    </row>
    <row r="36" spans="1:14">
      <c r="A36" s="8" t="s">
        <v>168</v>
      </c>
      <c r="B36" s="8" t="s">
        <v>898</v>
      </c>
      <c r="C36" s="11" t="s">
        <v>367</v>
      </c>
      <c r="D36" s="11" t="s">
        <v>934</v>
      </c>
      <c r="E36" s="12">
        <v>40.440000000000005</v>
      </c>
      <c r="F36" s="12">
        <v>0</v>
      </c>
      <c r="H36" s="11" t="s">
        <v>24</v>
      </c>
      <c r="I36" s="13">
        <v>34200</v>
      </c>
      <c r="J36" s="13">
        <v>34200</v>
      </c>
      <c r="K36" s="13">
        <v>41212</v>
      </c>
      <c r="L36" s="11" t="s">
        <v>41</v>
      </c>
      <c r="N36" s="4">
        <f>COUNTIFS(Rllfrwrd!B:B,J36,Rllfrwrd!C:C,K36)</f>
        <v>1</v>
      </c>
    </row>
    <row r="37" spans="1:14">
      <c r="A37" s="8" t="s">
        <v>168</v>
      </c>
      <c r="B37" s="8" t="s">
        <v>898</v>
      </c>
      <c r="C37" s="11" t="s">
        <v>367</v>
      </c>
      <c r="D37" s="11" t="s">
        <v>935</v>
      </c>
      <c r="E37" s="12">
        <v>218.98699999999997</v>
      </c>
      <c r="F37" s="12">
        <v>21.941000000000003</v>
      </c>
      <c r="H37" s="11" t="s">
        <v>24</v>
      </c>
      <c r="I37" s="13">
        <v>34200</v>
      </c>
      <c r="J37" s="13">
        <v>34200</v>
      </c>
      <c r="K37" s="13">
        <v>30600</v>
      </c>
      <c r="L37" s="11" t="s">
        <v>27</v>
      </c>
      <c r="N37" s="4">
        <f>COUNTIFS(Rllfrwrd!B:B,J37,Rllfrwrd!C:C,K37)</f>
        <v>1</v>
      </c>
    </row>
    <row r="38" spans="1:14">
      <c r="A38" s="8" t="s">
        <v>168</v>
      </c>
      <c r="B38" s="8" t="s">
        <v>898</v>
      </c>
      <c r="C38" s="11" t="s">
        <v>367</v>
      </c>
      <c r="D38" s="11" t="s">
        <v>936</v>
      </c>
      <c r="E38" s="12">
        <v>68.566999999999993</v>
      </c>
      <c r="F38" s="12">
        <v>17.84</v>
      </c>
      <c r="H38" s="11" t="s">
        <v>24</v>
      </c>
      <c r="I38" s="13">
        <v>34200</v>
      </c>
      <c r="J38" s="13">
        <v>34200</v>
      </c>
      <c r="K38" s="13">
        <v>40700</v>
      </c>
      <c r="L38" s="11" t="s">
        <v>34</v>
      </c>
      <c r="N38" s="4">
        <f>COUNTIFS(Rllfrwrd!B:B,J38,Rllfrwrd!C:C,K38)</f>
        <v>1</v>
      </c>
    </row>
    <row r="39" spans="1:14">
      <c r="A39" s="8" t="s">
        <v>168</v>
      </c>
      <c r="B39" s="8" t="s">
        <v>898</v>
      </c>
      <c r="C39" s="11" t="s">
        <v>367</v>
      </c>
      <c r="D39" s="11" t="s">
        <v>937</v>
      </c>
      <c r="E39" s="12">
        <v>7.2469999999999999</v>
      </c>
      <c r="F39" s="12">
        <v>2.4840000000000004</v>
      </c>
      <c r="H39" s="11" t="s">
        <v>24</v>
      </c>
      <c r="I39" s="13">
        <v>34200</v>
      </c>
      <c r="J39" s="13">
        <v>34200</v>
      </c>
      <c r="K39" s="13">
        <v>41400</v>
      </c>
      <c r="L39" s="11" t="s">
        <v>42</v>
      </c>
      <c r="N39" s="4">
        <f>COUNTIFS(Rllfrwrd!B:B,J39,Rllfrwrd!C:C,K39)</f>
        <v>1</v>
      </c>
    </row>
    <row r="40" spans="1:14">
      <c r="A40" s="8" t="s">
        <v>168</v>
      </c>
      <c r="B40" s="8" t="s">
        <v>898</v>
      </c>
      <c r="C40" s="11" t="s">
        <v>367</v>
      </c>
      <c r="D40" s="11" t="s">
        <v>938</v>
      </c>
      <c r="E40" s="12">
        <v>33.066000000000003</v>
      </c>
      <c r="F40" s="12">
        <v>52.802999999999997</v>
      </c>
      <c r="H40" s="11" t="s">
        <v>24</v>
      </c>
      <c r="I40" s="13">
        <v>34200</v>
      </c>
      <c r="J40" s="13">
        <v>34200</v>
      </c>
      <c r="K40" s="13">
        <v>41500</v>
      </c>
      <c r="L40" s="11" t="s">
        <v>43</v>
      </c>
      <c r="N40" s="4">
        <f>COUNTIFS(Rllfrwrd!B:B,J40,Rllfrwrd!C:C,K40)</f>
        <v>1</v>
      </c>
    </row>
    <row r="41" spans="1:14">
      <c r="A41" s="8" t="s">
        <v>168</v>
      </c>
      <c r="B41" s="8" t="s">
        <v>898</v>
      </c>
      <c r="C41" s="11" t="s">
        <v>393</v>
      </c>
      <c r="D41" s="11" t="s">
        <v>939</v>
      </c>
      <c r="E41" s="12">
        <v>3698.799</v>
      </c>
      <c r="F41" s="12">
        <v>4811.8360000000002</v>
      </c>
      <c r="H41" s="11" t="s">
        <v>24</v>
      </c>
      <c r="I41" s="13">
        <v>34300</v>
      </c>
      <c r="J41" s="13">
        <v>34300</v>
      </c>
      <c r="K41" s="13">
        <v>30300</v>
      </c>
      <c r="L41" s="11" t="s">
        <v>25</v>
      </c>
      <c r="N41" s="4">
        <f>COUNTIFS(Rllfrwrd!B:B,J41,Rllfrwrd!C:C,K41)</f>
        <v>1</v>
      </c>
    </row>
    <row r="42" spans="1:14">
      <c r="A42" s="8" t="s">
        <v>168</v>
      </c>
      <c r="B42" s="8" t="s">
        <v>898</v>
      </c>
      <c r="C42" s="11" t="s">
        <v>393</v>
      </c>
      <c r="D42" s="11" t="s">
        <v>940</v>
      </c>
      <c r="E42" s="12">
        <v>94.183999999999997</v>
      </c>
      <c r="F42" s="12">
        <v>88.519000000000005</v>
      </c>
      <c r="H42" s="11" t="s">
        <v>24</v>
      </c>
      <c r="I42" s="13">
        <v>34300</v>
      </c>
      <c r="J42" s="13">
        <v>34300</v>
      </c>
      <c r="K42" s="13">
        <v>30500</v>
      </c>
      <c r="L42" s="11" t="s">
        <v>26</v>
      </c>
      <c r="N42" s="4">
        <f>COUNTIFS(Rllfrwrd!B:B,J42,Rllfrwrd!C:C,K42)</f>
        <v>1</v>
      </c>
    </row>
    <row r="43" spans="1:14">
      <c r="A43" s="8" t="s">
        <v>168</v>
      </c>
      <c r="B43" s="8" t="s">
        <v>898</v>
      </c>
      <c r="C43" s="11" t="s">
        <v>393</v>
      </c>
      <c r="D43" s="11" t="s">
        <v>941</v>
      </c>
      <c r="E43" s="12">
        <v>829.65399999999988</v>
      </c>
      <c r="F43" s="12">
        <v>488.61300000000006</v>
      </c>
      <c r="H43" s="11" t="s">
        <v>24</v>
      </c>
      <c r="I43" s="13">
        <v>34300</v>
      </c>
      <c r="J43" s="13">
        <v>34300</v>
      </c>
      <c r="K43" s="13">
        <v>41007</v>
      </c>
      <c r="L43" s="11" t="s">
        <v>37</v>
      </c>
      <c r="N43" s="4">
        <f>COUNTIFS(Rllfrwrd!B:B,J43,Rllfrwrd!C:C,K43)</f>
        <v>1</v>
      </c>
    </row>
    <row r="44" spans="1:14">
      <c r="A44" s="8" t="s">
        <v>168</v>
      </c>
      <c r="B44" s="8" t="s">
        <v>898</v>
      </c>
      <c r="C44" s="11" t="s">
        <v>393</v>
      </c>
      <c r="D44" s="11" t="s">
        <v>942</v>
      </c>
      <c r="E44" s="12">
        <v>1740.6799999999998</v>
      </c>
      <c r="F44" s="12">
        <v>241.78799999999998</v>
      </c>
      <c r="H44" s="11" t="s">
        <v>24</v>
      </c>
      <c r="I44" s="13">
        <v>34300</v>
      </c>
      <c r="J44" s="13">
        <v>34300</v>
      </c>
      <c r="K44" s="13">
        <v>31101</v>
      </c>
      <c r="L44" s="11" t="s">
        <v>28</v>
      </c>
      <c r="N44" s="4">
        <f>COUNTIFS(Rllfrwrd!B:B,J44,Rllfrwrd!C:C,K44)</f>
        <v>1</v>
      </c>
    </row>
    <row r="45" spans="1:14">
      <c r="A45" s="8" t="s">
        <v>168</v>
      </c>
      <c r="B45" s="8" t="s">
        <v>898</v>
      </c>
      <c r="C45" s="11" t="s">
        <v>393</v>
      </c>
      <c r="D45" s="11" t="s">
        <v>943</v>
      </c>
      <c r="E45" s="12">
        <v>1486.0990000000002</v>
      </c>
      <c r="F45" s="12">
        <v>207.399</v>
      </c>
      <c r="H45" s="11" t="s">
        <v>24</v>
      </c>
      <c r="I45" s="13">
        <v>34300</v>
      </c>
      <c r="J45" s="13">
        <v>34300</v>
      </c>
      <c r="K45" s="13">
        <v>31102</v>
      </c>
      <c r="L45" s="11" t="s">
        <v>29</v>
      </c>
      <c r="N45" s="4">
        <f>COUNTIFS(Rllfrwrd!B:B,J45,Rllfrwrd!C:C,K45)</f>
        <v>1</v>
      </c>
    </row>
    <row r="46" spans="1:14">
      <c r="A46" s="8" t="s">
        <v>168</v>
      </c>
      <c r="B46" s="8" t="s">
        <v>898</v>
      </c>
      <c r="C46" s="11" t="s">
        <v>393</v>
      </c>
      <c r="D46" s="11" t="s">
        <v>944</v>
      </c>
      <c r="E46" s="12">
        <v>284.71499999999997</v>
      </c>
      <c r="F46" s="12">
        <v>100.506</v>
      </c>
      <c r="H46" s="11" t="s">
        <v>24</v>
      </c>
      <c r="I46" s="13">
        <v>34300</v>
      </c>
      <c r="J46" s="13">
        <v>34300</v>
      </c>
      <c r="K46" s="13">
        <v>31103</v>
      </c>
      <c r="L46" s="11" t="s">
        <v>30</v>
      </c>
      <c r="N46" s="4">
        <f>COUNTIFS(Rllfrwrd!B:B,J46,Rllfrwrd!C:C,K46)</f>
        <v>1</v>
      </c>
    </row>
    <row r="47" spans="1:14">
      <c r="A47" s="8" t="s">
        <v>168</v>
      </c>
      <c r="B47" s="8" t="s">
        <v>898</v>
      </c>
      <c r="C47" s="11" t="s">
        <v>393</v>
      </c>
      <c r="D47" s="11" t="s">
        <v>945</v>
      </c>
      <c r="E47" s="12">
        <v>1913.9660000000001</v>
      </c>
      <c r="F47" s="12">
        <v>81.317999999999998</v>
      </c>
      <c r="H47" s="11" t="s">
        <v>24</v>
      </c>
      <c r="I47" s="13">
        <v>34300</v>
      </c>
      <c r="J47" s="13">
        <v>34300</v>
      </c>
      <c r="K47" s="13">
        <v>31104</v>
      </c>
      <c r="L47" s="11" t="s">
        <v>31</v>
      </c>
      <c r="N47" s="4">
        <f>COUNTIFS(Rllfrwrd!B:B,J47,Rllfrwrd!C:C,K47)</f>
        <v>1</v>
      </c>
    </row>
    <row r="48" spans="1:14">
      <c r="A48" s="8" t="s">
        <v>168</v>
      </c>
      <c r="B48" s="8" t="s">
        <v>898</v>
      </c>
      <c r="C48" s="11" t="s">
        <v>393</v>
      </c>
      <c r="D48" s="11" t="s">
        <v>946</v>
      </c>
      <c r="E48" s="12">
        <v>1028.4359999999999</v>
      </c>
      <c r="F48" s="12">
        <v>53.267000000000003</v>
      </c>
      <c r="H48" s="11" t="s">
        <v>24</v>
      </c>
      <c r="I48" s="13">
        <v>34300</v>
      </c>
      <c r="J48" s="13">
        <v>34300</v>
      </c>
      <c r="K48" s="13">
        <v>41207</v>
      </c>
      <c r="L48" s="11" t="s">
        <v>39</v>
      </c>
      <c r="N48" s="4">
        <f>COUNTIFS(Rllfrwrd!B:B,J48,Rllfrwrd!C:C,K48)</f>
        <v>1</v>
      </c>
    </row>
    <row r="49" spans="1:14">
      <c r="A49" s="8" t="s">
        <v>168</v>
      </c>
      <c r="B49" s="8" t="s">
        <v>898</v>
      </c>
      <c r="C49" s="11" t="s">
        <v>393</v>
      </c>
      <c r="D49" s="11" t="s">
        <v>947</v>
      </c>
      <c r="E49" s="12">
        <v>73.947000000000003</v>
      </c>
      <c r="F49" s="12">
        <v>57.152999999999999</v>
      </c>
      <c r="H49" s="11" t="s">
        <v>24</v>
      </c>
      <c r="I49" s="13">
        <v>34300</v>
      </c>
      <c r="J49" s="13">
        <v>34300</v>
      </c>
      <c r="K49" s="13">
        <v>41200</v>
      </c>
      <c r="L49" s="11" t="s">
        <v>38</v>
      </c>
      <c r="N49" s="4">
        <f>COUNTIFS(Rllfrwrd!B:B,J49,Rllfrwrd!C:C,K49)</f>
        <v>1</v>
      </c>
    </row>
    <row r="50" spans="1:14">
      <c r="A50" s="8" t="s">
        <v>168</v>
      </c>
      <c r="B50" s="8" t="s">
        <v>898</v>
      </c>
      <c r="C50" s="11" t="s">
        <v>393</v>
      </c>
      <c r="D50" s="11" t="s">
        <v>948</v>
      </c>
      <c r="E50" s="12">
        <v>527.846</v>
      </c>
      <c r="F50" s="12">
        <v>0</v>
      </c>
      <c r="H50" s="11" t="s">
        <v>24</v>
      </c>
      <c r="I50" s="13">
        <v>34300</v>
      </c>
      <c r="J50" s="13">
        <v>34300</v>
      </c>
      <c r="K50" s="13">
        <v>41212</v>
      </c>
      <c r="L50" s="11" t="s">
        <v>41</v>
      </c>
      <c r="N50" s="4">
        <f>COUNTIFS(Rllfrwrd!B:B,J50,Rllfrwrd!C:C,K50)</f>
        <v>1</v>
      </c>
    </row>
    <row r="51" spans="1:14">
      <c r="A51" s="8" t="s">
        <v>168</v>
      </c>
      <c r="B51" s="8" t="s">
        <v>898</v>
      </c>
      <c r="C51" s="11" t="s">
        <v>393</v>
      </c>
      <c r="D51" s="11" t="s">
        <v>949</v>
      </c>
      <c r="E51" s="12">
        <v>2859.1699999999996</v>
      </c>
      <c r="F51" s="12">
        <v>286.47200000000004</v>
      </c>
      <c r="H51" s="11" t="s">
        <v>24</v>
      </c>
      <c r="I51" s="13">
        <v>34300</v>
      </c>
      <c r="J51" s="13">
        <v>34300</v>
      </c>
      <c r="K51" s="13">
        <v>30600</v>
      </c>
      <c r="L51" s="11" t="s">
        <v>27</v>
      </c>
      <c r="N51" s="4">
        <f>COUNTIFS(Rllfrwrd!B:B,J51,Rllfrwrd!C:C,K51)</f>
        <v>1</v>
      </c>
    </row>
    <row r="52" spans="1:14">
      <c r="A52" s="8" t="s">
        <v>168</v>
      </c>
      <c r="B52" s="8" t="s">
        <v>898</v>
      </c>
      <c r="C52" s="11" t="s">
        <v>393</v>
      </c>
      <c r="D52" s="11" t="s">
        <v>950</v>
      </c>
      <c r="E52" s="12">
        <v>309.18099999999998</v>
      </c>
      <c r="F52" s="12">
        <v>80.444000000000003</v>
      </c>
      <c r="H52" s="11" t="s">
        <v>24</v>
      </c>
      <c r="I52" s="13">
        <v>34300</v>
      </c>
      <c r="J52" s="13">
        <v>34300</v>
      </c>
      <c r="K52" s="13">
        <v>40700</v>
      </c>
      <c r="L52" s="11" t="s">
        <v>34</v>
      </c>
      <c r="N52" s="4">
        <f>COUNTIFS(Rllfrwrd!B:B,J52,Rllfrwrd!C:C,K52)</f>
        <v>1</v>
      </c>
    </row>
    <row r="53" spans="1:14">
      <c r="A53" s="8" t="s">
        <v>168</v>
      </c>
      <c r="B53" s="8" t="s">
        <v>898</v>
      </c>
      <c r="C53" s="11" t="s">
        <v>393</v>
      </c>
      <c r="D53" s="11" t="s">
        <v>951</v>
      </c>
      <c r="E53" s="12">
        <v>37.975000000000001</v>
      </c>
      <c r="F53" s="12">
        <v>13.020999999999999</v>
      </c>
      <c r="H53" s="11" t="s">
        <v>24</v>
      </c>
      <c r="I53" s="13">
        <v>34300</v>
      </c>
      <c r="J53" s="13">
        <v>34300</v>
      </c>
      <c r="K53" s="13">
        <v>41400</v>
      </c>
      <c r="L53" s="11" t="s">
        <v>42</v>
      </c>
      <c r="N53" s="4">
        <f>COUNTIFS(Rllfrwrd!B:B,J53,Rllfrwrd!C:C,K53)</f>
        <v>1</v>
      </c>
    </row>
    <row r="54" spans="1:14">
      <c r="A54" s="8" t="s">
        <v>168</v>
      </c>
      <c r="B54" s="8" t="s">
        <v>898</v>
      </c>
      <c r="C54" s="11" t="s">
        <v>393</v>
      </c>
      <c r="D54" s="11" t="s">
        <v>952</v>
      </c>
      <c r="E54" s="12">
        <v>158.28099999999998</v>
      </c>
      <c r="F54" s="12">
        <v>252.75299999999999</v>
      </c>
      <c r="H54" s="11" t="s">
        <v>24</v>
      </c>
      <c r="I54" s="13">
        <v>34300</v>
      </c>
      <c r="J54" s="13">
        <v>34300</v>
      </c>
      <c r="K54" s="13">
        <v>41500</v>
      </c>
      <c r="L54" s="11" t="s">
        <v>43</v>
      </c>
      <c r="N54" s="4">
        <f>COUNTIFS(Rllfrwrd!B:B,J54,Rllfrwrd!C:C,K54)</f>
        <v>1</v>
      </c>
    </row>
    <row r="55" spans="1:14">
      <c r="A55" s="8" t="s">
        <v>168</v>
      </c>
      <c r="B55" s="8" t="s">
        <v>898</v>
      </c>
      <c r="C55" s="11" t="s">
        <v>422</v>
      </c>
      <c r="D55" s="11" t="s">
        <v>953</v>
      </c>
      <c r="E55" s="12">
        <v>1409.3000000000006</v>
      </c>
      <c r="F55" s="12">
        <v>468.72</v>
      </c>
      <c r="H55" s="11" t="s">
        <v>24</v>
      </c>
      <c r="I55" s="13">
        <v>34400</v>
      </c>
      <c r="J55" s="13">
        <v>34400</v>
      </c>
      <c r="K55" s="13">
        <v>30300</v>
      </c>
      <c r="L55" s="11" t="s">
        <v>25</v>
      </c>
      <c r="N55" s="4">
        <f>COUNTIFS(Rllfrwrd!B:B,J55,Rllfrwrd!C:C,K55)</f>
        <v>1</v>
      </c>
    </row>
    <row r="56" spans="1:14">
      <c r="A56" s="8" t="s">
        <v>168</v>
      </c>
      <c r="B56" s="8" t="s">
        <v>898</v>
      </c>
      <c r="C56" s="11" t="s">
        <v>422</v>
      </c>
      <c r="D56" s="11" t="s">
        <v>954</v>
      </c>
      <c r="E56" s="12">
        <v>2.266</v>
      </c>
      <c r="F56" s="12">
        <v>2.129</v>
      </c>
      <c r="H56" s="11" t="s">
        <v>24</v>
      </c>
      <c r="I56" s="13">
        <v>34400</v>
      </c>
      <c r="J56" s="13">
        <v>34400</v>
      </c>
      <c r="K56" s="13">
        <v>30500</v>
      </c>
      <c r="L56" s="11" t="s">
        <v>26</v>
      </c>
      <c r="N56" s="4">
        <f>COUNTIFS(Rllfrwrd!B:B,J56,Rllfrwrd!C:C,K56)</f>
        <v>1</v>
      </c>
    </row>
    <row r="57" spans="1:14">
      <c r="A57" s="8" t="s">
        <v>168</v>
      </c>
      <c r="B57" s="8" t="s">
        <v>898</v>
      </c>
      <c r="C57" s="11" t="s">
        <v>422</v>
      </c>
      <c r="D57" s="11" t="s">
        <v>955</v>
      </c>
      <c r="E57" s="12">
        <v>218.45000000000002</v>
      </c>
      <c r="F57" s="12">
        <v>128.23499999999999</v>
      </c>
      <c r="H57" s="11" t="s">
        <v>24</v>
      </c>
      <c r="I57" s="13">
        <v>34400</v>
      </c>
      <c r="J57" s="13">
        <v>34400</v>
      </c>
      <c r="K57" s="13">
        <v>41007</v>
      </c>
      <c r="L57" s="11" t="s">
        <v>37</v>
      </c>
      <c r="N57" s="4">
        <f>COUNTIFS(Rllfrwrd!B:B,J57,Rllfrwrd!C:C,K57)</f>
        <v>1</v>
      </c>
    </row>
    <row r="58" spans="1:14">
      <c r="A58" s="8" t="s">
        <v>168</v>
      </c>
      <c r="B58" s="8" t="s">
        <v>898</v>
      </c>
      <c r="C58" s="11" t="s">
        <v>422</v>
      </c>
      <c r="D58" s="11" t="s">
        <v>956</v>
      </c>
      <c r="E58" s="12">
        <v>328.36199999999997</v>
      </c>
      <c r="F58" s="12">
        <v>45.611999999999995</v>
      </c>
      <c r="H58" s="11" t="s">
        <v>24</v>
      </c>
      <c r="I58" s="13">
        <v>34400</v>
      </c>
      <c r="J58" s="13">
        <v>34400</v>
      </c>
      <c r="K58" s="13">
        <v>31101</v>
      </c>
      <c r="L58" s="11" t="s">
        <v>28</v>
      </c>
      <c r="N58" s="4">
        <f>COUNTIFS(Rllfrwrd!B:B,J58,Rllfrwrd!C:C,K58)</f>
        <v>1</v>
      </c>
    </row>
    <row r="59" spans="1:14">
      <c r="A59" s="8" t="s">
        <v>168</v>
      </c>
      <c r="B59" s="8" t="s">
        <v>898</v>
      </c>
      <c r="C59" s="11" t="s">
        <v>422</v>
      </c>
      <c r="D59" s="11" t="s">
        <v>957</v>
      </c>
      <c r="E59" s="12">
        <v>359.53399999999999</v>
      </c>
      <c r="F59" s="12">
        <v>50.176999999999992</v>
      </c>
      <c r="H59" s="11" t="s">
        <v>24</v>
      </c>
      <c r="I59" s="13">
        <v>34400</v>
      </c>
      <c r="J59" s="13">
        <v>34400</v>
      </c>
      <c r="K59" s="13">
        <v>31102</v>
      </c>
      <c r="L59" s="11" t="s">
        <v>29</v>
      </c>
      <c r="N59" s="4">
        <f>COUNTIFS(Rllfrwrd!B:B,J59,Rllfrwrd!C:C,K59)</f>
        <v>1</v>
      </c>
    </row>
    <row r="60" spans="1:14">
      <c r="A60" s="8" t="s">
        <v>168</v>
      </c>
      <c r="B60" s="8" t="s">
        <v>898</v>
      </c>
      <c r="C60" s="11" t="s">
        <v>422</v>
      </c>
      <c r="D60" s="11" t="s">
        <v>958</v>
      </c>
      <c r="E60" s="12">
        <v>139.01599999999999</v>
      </c>
      <c r="F60" s="12">
        <v>49.072999999999993</v>
      </c>
      <c r="H60" s="11" t="s">
        <v>24</v>
      </c>
      <c r="I60" s="13">
        <v>34400</v>
      </c>
      <c r="J60" s="13">
        <v>34400</v>
      </c>
      <c r="K60" s="13">
        <v>31103</v>
      </c>
      <c r="L60" s="11" t="s">
        <v>30</v>
      </c>
      <c r="N60" s="4">
        <f>COUNTIFS(Rllfrwrd!B:B,J60,Rllfrwrd!C:C,K60)</f>
        <v>1</v>
      </c>
    </row>
    <row r="61" spans="1:14">
      <c r="A61" s="8" t="s">
        <v>168</v>
      </c>
      <c r="B61" s="8" t="s">
        <v>898</v>
      </c>
      <c r="C61" s="11" t="s">
        <v>422</v>
      </c>
      <c r="D61" s="11" t="s">
        <v>959</v>
      </c>
      <c r="E61" s="12">
        <v>641</v>
      </c>
      <c r="F61" s="12">
        <v>27.233000000000001</v>
      </c>
      <c r="H61" s="11" t="s">
        <v>24</v>
      </c>
      <c r="I61" s="13">
        <v>34400</v>
      </c>
      <c r="J61" s="13">
        <v>34400</v>
      </c>
      <c r="K61" s="13">
        <v>31104</v>
      </c>
      <c r="L61" s="11" t="s">
        <v>31</v>
      </c>
      <c r="N61" s="4">
        <f>COUNTIFS(Rllfrwrd!B:B,J61,Rllfrwrd!C:C,K61)</f>
        <v>1</v>
      </c>
    </row>
    <row r="62" spans="1:14">
      <c r="A62" s="8" t="s">
        <v>168</v>
      </c>
      <c r="B62" s="8" t="s">
        <v>898</v>
      </c>
      <c r="C62" s="11" t="s">
        <v>422</v>
      </c>
      <c r="D62" s="11" t="s">
        <v>960</v>
      </c>
      <c r="E62" s="12">
        <v>234.37100000000004</v>
      </c>
      <c r="F62" s="12">
        <v>12.14</v>
      </c>
      <c r="H62" s="11" t="s">
        <v>24</v>
      </c>
      <c r="I62" s="13">
        <v>34400</v>
      </c>
      <c r="J62" s="13">
        <v>34400</v>
      </c>
      <c r="K62" s="13">
        <v>41207</v>
      </c>
      <c r="L62" s="11" t="s">
        <v>39</v>
      </c>
      <c r="N62" s="4">
        <f>COUNTIFS(Rllfrwrd!B:B,J62,Rllfrwrd!C:C,K62)</f>
        <v>1</v>
      </c>
    </row>
    <row r="63" spans="1:14">
      <c r="A63" s="8" t="s">
        <v>168</v>
      </c>
      <c r="B63" s="8" t="s">
        <v>898</v>
      </c>
      <c r="C63" s="11" t="s">
        <v>422</v>
      </c>
      <c r="D63" s="11" t="s">
        <v>961</v>
      </c>
      <c r="E63" s="12">
        <v>11.752000000000002</v>
      </c>
      <c r="F63" s="12">
        <v>547.11193000000037</v>
      </c>
      <c r="H63" s="11" t="s">
        <v>24</v>
      </c>
      <c r="I63" s="13">
        <v>34400</v>
      </c>
      <c r="J63" s="13">
        <v>34400</v>
      </c>
      <c r="K63" s="13">
        <v>41200</v>
      </c>
      <c r="L63" s="11" t="s">
        <v>38</v>
      </c>
      <c r="N63" s="4">
        <f>COUNTIFS(Rllfrwrd!B:B,J63,Rllfrwrd!C:C,K63)</f>
        <v>1</v>
      </c>
    </row>
    <row r="64" spans="1:14">
      <c r="A64" s="8" t="s">
        <v>168</v>
      </c>
      <c r="B64" s="8" t="s">
        <v>898</v>
      </c>
      <c r="C64" s="11" t="s">
        <v>422</v>
      </c>
      <c r="D64" s="11" t="s">
        <v>962</v>
      </c>
      <c r="E64" s="12">
        <v>132.626</v>
      </c>
      <c r="F64" s="12">
        <v>0</v>
      </c>
      <c r="H64" s="11" t="s">
        <v>24</v>
      </c>
      <c r="I64" s="13">
        <v>34400</v>
      </c>
      <c r="J64" s="13">
        <v>34400</v>
      </c>
      <c r="K64" s="13">
        <v>41212</v>
      </c>
      <c r="L64" s="11" t="s">
        <v>41</v>
      </c>
      <c r="N64" s="4">
        <f>COUNTIFS(Rllfrwrd!B:B,J64,Rllfrwrd!C:C,K64)</f>
        <v>1</v>
      </c>
    </row>
    <row r="65" spans="1:14">
      <c r="A65" s="8" t="s">
        <v>168</v>
      </c>
      <c r="B65" s="8" t="s">
        <v>898</v>
      </c>
      <c r="C65" s="11" t="s">
        <v>422</v>
      </c>
      <c r="D65" s="11" t="s">
        <v>963</v>
      </c>
      <c r="E65" s="12">
        <v>497.87900000000002</v>
      </c>
      <c r="F65" s="12">
        <v>49.884999999999991</v>
      </c>
      <c r="H65" s="11" t="s">
        <v>24</v>
      </c>
      <c r="I65" s="13">
        <v>34400</v>
      </c>
      <c r="J65" s="13">
        <v>34400</v>
      </c>
      <c r="K65" s="13">
        <v>30600</v>
      </c>
      <c r="L65" s="11" t="s">
        <v>27</v>
      </c>
      <c r="N65" s="4">
        <f>COUNTIFS(Rllfrwrd!B:B,J65,Rllfrwrd!C:C,K65)</f>
        <v>1</v>
      </c>
    </row>
    <row r="66" spans="1:14">
      <c r="A66" s="8" t="s">
        <v>168</v>
      </c>
      <c r="B66" s="8" t="s">
        <v>898</v>
      </c>
      <c r="C66" s="11" t="s">
        <v>422</v>
      </c>
      <c r="D66" s="11" t="s">
        <v>964</v>
      </c>
      <c r="E66" s="12">
        <v>77.929999999999993</v>
      </c>
      <c r="F66" s="12">
        <v>20.276000000000003</v>
      </c>
      <c r="H66" s="11" t="s">
        <v>24</v>
      </c>
      <c r="I66" s="13">
        <v>34400</v>
      </c>
      <c r="J66" s="13">
        <v>34400</v>
      </c>
      <c r="K66" s="13">
        <v>40700</v>
      </c>
      <c r="L66" s="11" t="s">
        <v>34</v>
      </c>
      <c r="N66" s="4">
        <f>COUNTIFS(Rllfrwrd!B:B,J66,Rllfrwrd!C:C,K66)</f>
        <v>1</v>
      </c>
    </row>
    <row r="67" spans="1:14">
      <c r="A67" s="8" t="s">
        <v>168</v>
      </c>
      <c r="B67" s="8" t="s">
        <v>898</v>
      </c>
      <c r="C67" s="11" t="s">
        <v>422</v>
      </c>
      <c r="D67" s="11" t="s">
        <v>965</v>
      </c>
      <c r="E67" s="12">
        <v>13.901</v>
      </c>
      <c r="F67" s="12">
        <v>4.7660000000000009</v>
      </c>
      <c r="H67" s="11" t="s">
        <v>24</v>
      </c>
      <c r="I67" s="13">
        <v>34400</v>
      </c>
      <c r="J67" s="13">
        <v>34400</v>
      </c>
      <c r="K67" s="13">
        <v>41400</v>
      </c>
      <c r="L67" s="11" t="s">
        <v>42</v>
      </c>
      <c r="N67" s="4">
        <f>COUNTIFS(Rllfrwrd!B:B,J67,Rllfrwrd!C:C,K67)</f>
        <v>1</v>
      </c>
    </row>
    <row r="68" spans="1:14">
      <c r="A68" s="8" t="s">
        <v>168</v>
      </c>
      <c r="B68" s="8" t="s">
        <v>898</v>
      </c>
      <c r="C68" s="11" t="s">
        <v>422</v>
      </c>
      <c r="D68" s="11" t="s">
        <v>966</v>
      </c>
      <c r="E68" s="12">
        <v>30.409000000000002</v>
      </c>
      <c r="F68" s="12">
        <v>48.556999999999995</v>
      </c>
      <c r="H68" s="11" t="s">
        <v>24</v>
      </c>
      <c r="I68" s="13">
        <v>34400</v>
      </c>
      <c r="J68" s="13">
        <v>34400</v>
      </c>
      <c r="K68" s="13">
        <v>41500</v>
      </c>
      <c r="L68" s="11" t="s">
        <v>43</v>
      </c>
      <c r="N68" s="4">
        <f>COUNTIFS(Rllfrwrd!B:B,J68,Rllfrwrd!C:C,K68)</f>
        <v>1</v>
      </c>
    </row>
    <row r="69" spans="1:14">
      <c r="A69" s="8" t="s">
        <v>168</v>
      </c>
      <c r="B69" s="8" t="s">
        <v>898</v>
      </c>
      <c r="C69" s="11" t="s">
        <v>511</v>
      </c>
      <c r="D69" s="11" t="s">
        <v>967</v>
      </c>
      <c r="E69" s="12">
        <v>10.324999999999999</v>
      </c>
      <c r="F69" s="12">
        <v>10.324999999999999</v>
      </c>
      <c r="H69" s="11" t="s">
        <v>44</v>
      </c>
      <c r="I69" s="13">
        <v>34400</v>
      </c>
      <c r="J69" s="13">
        <v>34466</v>
      </c>
      <c r="K69" s="13">
        <v>51600</v>
      </c>
      <c r="L69" s="11" t="s">
        <v>60</v>
      </c>
      <c r="N69" s="4">
        <f>COUNTIFS(Rllfrwrd!B:B,J69,Rllfrwrd!C:C,K69)</f>
        <v>1</v>
      </c>
    </row>
    <row r="70" spans="1:14">
      <c r="A70" s="8" t="s">
        <v>168</v>
      </c>
      <c r="B70" s="8" t="s">
        <v>898</v>
      </c>
      <c r="C70" s="11" t="s">
        <v>448</v>
      </c>
      <c r="D70" s="11" t="s">
        <v>968</v>
      </c>
      <c r="E70" s="12">
        <v>296.99799999999999</v>
      </c>
      <c r="F70" s="12">
        <v>386.36900000000003</v>
      </c>
      <c r="H70" s="11" t="s">
        <v>24</v>
      </c>
      <c r="I70" s="13">
        <v>34500</v>
      </c>
      <c r="J70" s="13">
        <v>34500</v>
      </c>
      <c r="K70" s="13">
        <v>30300</v>
      </c>
      <c r="L70" s="11" t="s">
        <v>25</v>
      </c>
      <c r="N70" s="4">
        <f>COUNTIFS(Rllfrwrd!B:B,J70,Rllfrwrd!C:C,K70)</f>
        <v>1</v>
      </c>
    </row>
    <row r="71" spans="1:14">
      <c r="A71" s="8" t="s">
        <v>168</v>
      </c>
      <c r="B71" s="8" t="s">
        <v>898</v>
      </c>
      <c r="C71" s="11" t="s">
        <v>448</v>
      </c>
      <c r="D71" s="11" t="s">
        <v>969</v>
      </c>
      <c r="E71" s="12">
        <v>16.3</v>
      </c>
      <c r="F71" s="12">
        <v>15.321000000000002</v>
      </c>
      <c r="H71" s="11" t="s">
        <v>24</v>
      </c>
      <c r="I71" s="13">
        <v>34500</v>
      </c>
      <c r="J71" s="13">
        <v>34500</v>
      </c>
      <c r="K71" s="13">
        <v>30500</v>
      </c>
      <c r="L71" s="11" t="s">
        <v>26</v>
      </c>
      <c r="N71" s="4">
        <f>COUNTIFS(Rllfrwrd!B:B,J71,Rllfrwrd!C:C,K71)</f>
        <v>1</v>
      </c>
    </row>
    <row r="72" spans="1:14">
      <c r="A72" s="8" t="s">
        <v>168</v>
      </c>
      <c r="B72" s="8" t="s">
        <v>898</v>
      </c>
      <c r="C72" s="11" t="s">
        <v>448</v>
      </c>
      <c r="D72" s="11" t="s">
        <v>970</v>
      </c>
      <c r="E72" s="12">
        <v>92.467999999999989</v>
      </c>
      <c r="F72" s="12">
        <v>52.625</v>
      </c>
      <c r="H72" s="11" t="s">
        <v>24</v>
      </c>
      <c r="I72" s="13">
        <v>34500</v>
      </c>
      <c r="J72" s="13">
        <v>34500</v>
      </c>
      <c r="K72" s="13">
        <v>41007</v>
      </c>
      <c r="L72" s="11" t="s">
        <v>37</v>
      </c>
      <c r="N72" s="4">
        <f>COUNTIFS(Rllfrwrd!B:B,J72,Rllfrwrd!C:C,K72)</f>
        <v>1</v>
      </c>
    </row>
    <row r="73" spans="1:14">
      <c r="A73" s="8" t="s">
        <v>168</v>
      </c>
      <c r="B73" s="8" t="s">
        <v>898</v>
      </c>
      <c r="C73" s="11" t="s">
        <v>448</v>
      </c>
      <c r="D73" s="11" t="s">
        <v>971</v>
      </c>
      <c r="E73" s="12">
        <v>338.57500000000005</v>
      </c>
      <c r="F73" s="12">
        <v>47.028000000000006</v>
      </c>
      <c r="H73" s="11" t="s">
        <v>24</v>
      </c>
      <c r="I73" s="13">
        <v>34500</v>
      </c>
      <c r="J73" s="13">
        <v>34500</v>
      </c>
      <c r="K73" s="13">
        <v>31101</v>
      </c>
      <c r="L73" s="11" t="s">
        <v>28</v>
      </c>
      <c r="N73" s="4">
        <f>COUNTIFS(Rllfrwrd!B:B,J73,Rllfrwrd!C:C,K73)</f>
        <v>1</v>
      </c>
    </row>
    <row r="74" spans="1:14">
      <c r="A74" s="8" t="s">
        <v>168</v>
      </c>
      <c r="B74" s="8" t="s">
        <v>898</v>
      </c>
      <c r="C74" s="11" t="s">
        <v>448</v>
      </c>
      <c r="D74" s="11" t="s">
        <v>972</v>
      </c>
      <c r="E74" s="12">
        <v>183.137</v>
      </c>
      <c r="F74" s="12">
        <v>25.558999999999997</v>
      </c>
      <c r="H74" s="11" t="s">
        <v>24</v>
      </c>
      <c r="I74" s="13">
        <v>34500</v>
      </c>
      <c r="J74" s="13">
        <v>34500</v>
      </c>
      <c r="K74" s="13">
        <v>31102</v>
      </c>
      <c r="L74" s="11" t="s">
        <v>29</v>
      </c>
      <c r="N74" s="4">
        <f>COUNTIFS(Rllfrwrd!B:B,J74,Rllfrwrd!C:C,K74)</f>
        <v>1</v>
      </c>
    </row>
    <row r="75" spans="1:14">
      <c r="A75" s="8" t="s">
        <v>168</v>
      </c>
      <c r="B75" s="8" t="s">
        <v>898</v>
      </c>
      <c r="C75" s="11" t="s">
        <v>448</v>
      </c>
      <c r="D75" s="11" t="s">
        <v>973</v>
      </c>
      <c r="E75" s="12">
        <v>59.423999999999999</v>
      </c>
      <c r="F75" s="12">
        <v>20.977</v>
      </c>
      <c r="H75" s="11" t="s">
        <v>24</v>
      </c>
      <c r="I75" s="13">
        <v>34500</v>
      </c>
      <c r="J75" s="13">
        <v>34500</v>
      </c>
      <c r="K75" s="13">
        <v>31103</v>
      </c>
      <c r="L75" s="11" t="s">
        <v>30</v>
      </c>
      <c r="N75" s="4">
        <f>COUNTIFS(Rllfrwrd!B:B,J75,Rllfrwrd!C:C,K75)</f>
        <v>1</v>
      </c>
    </row>
    <row r="76" spans="1:14">
      <c r="A76" s="8" t="s">
        <v>168</v>
      </c>
      <c r="B76" s="8" t="s">
        <v>898</v>
      </c>
      <c r="C76" s="11" t="s">
        <v>448</v>
      </c>
      <c r="D76" s="11" t="s">
        <v>974</v>
      </c>
      <c r="E76" s="12">
        <v>363.21900000000005</v>
      </c>
      <c r="F76" s="12">
        <v>15.431999999999999</v>
      </c>
      <c r="H76" s="11" t="s">
        <v>24</v>
      </c>
      <c r="I76" s="13">
        <v>34500</v>
      </c>
      <c r="J76" s="13">
        <v>34500</v>
      </c>
      <c r="K76" s="13">
        <v>31104</v>
      </c>
      <c r="L76" s="11" t="s">
        <v>31</v>
      </c>
      <c r="N76" s="4">
        <f>COUNTIFS(Rllfrwrd!B:B,J76,Rllfrwrd!C:C,K76)</f>
        <v>1</v>
      </c>
    </row>
    <row r="77" spans="1:14">
      <c r="A77" s="8" t="s">
        <v>168</v>
      </c>
      <c r="B77" s="8" t="s">
        <v>898</v>
      </c>
      <c r="C77" s="11" t="s">
        <v>448</v>
      </c>
      <c r="D77" s="11" t="s">
        <v>975</v>
      </c>
      <c r="E77" s="12">
        <v>92.739000000000019</v>
      </c>
      <c r="F77" s="12">
        <v>4.8040000000000003</v>
      </c>
      <c r="H77" s="11" t="s">
        <v>24</v>
      </c>
      <c r="I77" s="13">
        <v>34500</v>
      </c>
      <c r="J77" s="13">
        <v>34500</v>
      </c>
      <c r="K77" s="13">
        <v>41207</v>
      </c>
      <c r="L77" s="11" t="s">
        <v>39</v>
      </c>
      <c r="N77" s="4">
        <f>COUNTIFS(Rllfrwrd!B:B,J77,Rllfrwrd!C:C,K77)</f>
        <v>1</v>
      </c>
    </row>
    <row r="78" spans="1:14">
      <c r="A78" s="8" t="s">
        <v>168</v>
      </c>
      <c r="B78" s="8" t="s">
        <v>898</v>
      </c>
      <c r="C78" s="11" t="s">
        <v>448</v>
      </c>
      <c r="D78" s="11" t="s">
        <v>976</v>
      </c>
      <c r="E78" s="12">
        <v>14.805</v>
      </c>
      <c r="F78" s="12">
        <v>11.442</v>
      </c>
      <c r="H78" s="11" t="s">
        <v>24</v>
      </c>
      <c r="I78" s="13">
        <v>34500</v>
      </c>
      <c r="J78" s="13">
        <v>34500</v>
      </c>
      <c r="K78" s="13">
        <v>41200</v>
      </c>
      <c r="L78" s="11" t="s">
        <v>38</v>
      </c>
      <c r="N78" s="4">
        <f>COUNTIFS(Rllfrwrd!B:B,J78,Rllfrwrd!C:C,K78)</f>
        <v>1</v>
      </c>
    </row>
    <row r="79" spans="1:14">
      <c r="A79" s="8" t="s">
        <v>168</v>
      </c>
      <c r="B79" s="8" t="s">
        <v>898</v>
      </c>
      <c r="C79" s="11" t="s">
        <v>448</v>
      </c>
      <c r="D79" s="11" t="s">
        <v>977</v>
      </c>
      <c r="E79" s="12">
        <v>71.096000000000004</v>
      </c>
      <c r="F79" s="12">
        <v>0</v>
      </c>
      <c r="H79" s="11" t="s">
        <v>24</v>
      </c>
      <c r="I79" s="13">
        <v>34500</v>
      </c>
      <c r="J79" s="13">
        <v>34500</v>
      </c>
      <c r="K79" s="13">
        <v>41212</v>
      </c>
      <c r="L79" s="11" t="s">
        <v>41</v>
      </c>
      <c r="N79" s="4">
        <f>COUNTIFS(Rllfrwrd!B:B,J79,Rllfrwrd!C:C,K79)</f>
        <v>1</v>
      </c>
    </row>
    <row r="80" spans="1:14">
      <c r="A80" s="8" t="s">
        <v>168</v>
      </c>
      <c r="B80" s="8" t="s">
        <v>898</v>
      </c>
      <c r="C80" s="11" t="s">
        <v>448</v>
      </c>
      <c r="D80" s="11" t="s">
        <v>978</v>
      </c>
      <c r="E80" s="12">
        <v>647.40300000000002</v>
      </c>
      <c r="F80" s="12">
        <v>64.867000000000004</v>
      </c>
      <c r="H80" s="11" t="s">
        <v>24</v>
      </c>
      <c r="I80" s="13">
        <v>34500</v>
      </c>
      <c r="J80" s="13">
        <v>34500</v>
      </c>
      <c r="K80" s="13">
        <v>30600</v>
      </c>
      <c r="L80" s="11" t="s">
        <v>27</v>
      </c>
      <c r="N80" s="4">
        <f>COUNTIFS(Rllfrwrd!B:B,J80,Rllfrwrd!C:C,K80)</f>
        <v>1</v>
      </c>
    </row>
    <row r="81" spans="1:14">
      <c r="A81" s="8" t="s">
        <v>168</v>
      </c>
      <c r="B81" s="8" t="s">
        <v>898</v>
      </c>
      <c r="C81" s="11" t="s">
        <v>448</v>
      </c>
      <c r="D81" s="11" t="s">
        <v>979</v>
      </c>
      <c r="E81" s="12">
        <v>68.705000000000013</v>
      </c>
      <c r="F81" s="12">
        <v>17.876000000000001</v>
      </c>
      <c r="H81" s="11" t="s">
        <v>24</v>
      </c>
      <c r="I81" s="13">
        <v>34500</v>
      </c>
      <c r="J81" s="13">
        <v>34500</v>
      </c>
      <c r="K81" s="13">
        <v>40700</v>
      </c>
      <c r="L81" s="11" t="s">
        <v>34</v>
      </c>
      <c r="N81" s="4">
        <f>COUNTIFS(Rllfrwrd!B:B,J81,Rllfrwrd!C:C,K81)</f>
        <v>1</v>
      </c>
    </row>
    <row r="82" spans="1:14">
      <c r="A82" s="8" t="s">
        <v>168</v>
      </c>
      <c r="B82" s="8" t="s">
        <v>898</v>
      </c>
      <c r="C82" s="11" t="s">
        <v>448</v>
      </c>
      <c r="D82" s="11" t="s">
        <v>980</v>
      </c>
      <c r="E82" s="12">
        <v>11.574</v>
      </c>
      <c r="F82" s="12">
        <v>3.9670000000000001</v>
      </c>
      <c r="H82" s="11" t="s">
        <v>24</v>
      </c>
      <c r="I82" s="13">
        <v>34500</v>
      </c>
      <c r="J82" s="13">
        <v>34500</v>
      </c>
      <c r="K82" s="13">
        <v>41400</v>
      </c>
      <c r="L82" s="11" t="s">
        <v>42</v>
      </c>
      <c r="N82" s="4">
        <f>COUNTIFS(Rllfrwrd!B:B,J82,Rllfrwrd!C:C,K82)</f>
        <v>1</v>
      </c>
    </row>
    <row r="83" spans="1:14">
      <c r="A83" s="8" t="s">
        <v>168</v>
      </c>
      <c r="B83" s="8" t="s">
        <v>898</v>
      </c>
      <c r="C83" s="11" t="s">
        <v>448</v>
      </c>
      <c r="D83" s="11" t="s">
        <v>981</v>
      </c>
      <c r="E83" s="12">
        <v>31.541</v>
      </c>
      <c r="F83" s="12">
        <v>50.366999999999997</v>
      </c>
      <c r="H83" s="11" t="s">
        <v>24</v>
      </c>
      <c r="I83" s="13">
        <v>34500</v>
      </c>
      <c r="J83" s="13">
        <v>34500</v>
      </c>
      <c r="K83" s="13">
        <v>41500</v>
      </c>
      <c r="L83" s="11" t="s">
        <v>43</v>
      </c>
      <c r="N83" s="4">
        <f>COUNTIFS(Rllfrwrd!B:B,J83,Rllfrwrd!C:C,K83)</f>
        <v>1</v>
      </c>
    </row>
    <row r="84" spans="1:14">
      <c r="A84" s="8" t="s">
        <v>168</v>
      </c>
      <c r="B84" s="8" t="s">
        <v>898</v>
      </c>
      <c r="C84" s="11" t="s">
        <v>474</v>
      </c>
      <c r="D84" s="11" t="s">
        <v>982</v>
      </c>
      <c r="E84" s="12">
        <v>169.453</v>
      </c>
      <c r="F84" s="12">
        <v>220.44399999999996</v>
      </c>
      <c r="H84" s="11" t="s">
        <v>24</v>
      </c>
      <c r="I84" s="13">
        <v>34600</v>
      </c>
      <c r="J84" s="13">
        <v>34600</v>
      </c>
      <c r="K84" s="13">
        <v>30300</v>
      </c>
      <c r="L84" s="11" t="s">
        <v>25</v>
      </c>
      <c r="N84" s="4">
        <f>COUNTIFS(Rllfrwrd!B:B,J84,Rllfrwrd!C:C,K84)</f>
        <v>1</v>
      </c>
    </row>
    <row r="85" spans="1:14">
      <c r="A85" s="8" t="s">
        <v>168</v>
      </c>
      <c r="B85" s="8" t="s">
        <v>898</v>
      </c>
      <c r="C85" s="11" t="s">
        <v>474</v>
      </c>
      <c r="D85" s="11" t="s">
        <v>983</v>
      </c>
      <c r="E85" s="12">
        <v>0.79600000000000004</v>
      </c>
      <c r="F85" s="12">
        <v>0.74700000000000011</v>
      </c>
      <c r="H85" s="11" t="s">
        <v>24</v>
      </c>
      <c r="I85" s="13">
        <v>34600</v>
      </c>
      <c r="J85" s="13">
        <v>34600</v>
      </c>
      <c r="K85" s="13">
        <v>30500</v>
      </c>
      <c r="L85" s="11" t="s">
        <v>26</v>
      </c>
      <c r="N85" s="4">
        <f>COUNTIFS(Rllfrwrd!B:B,J85,Rllfrwrd!C:C,K85)</f>
        <v>1</v>
      </c>
    </row>
    <row r="86" spans="1:14">
      <c r="A86" s="8" t="s">
        <v>168</v>
      </c>
      <c r="B86" s="8" t="s">
        <v>898</v>
      </c>
      <c r="C86" s="11" t="s">
        <v>474</v>
      </c>
      <c r="D86" s="11" t="s">
        <v>984</v>
      </c>
      <c r="E86" s="12">
        <v>16.246999999999996</v>
      </c>
      <c r="F86" s="12">
        <v>9.1679999999999993</v>
      </c>
      <c r="H86" s="11" t="s">
        <v>24</v>
      </c>
      <c r="I86" s="13">
        <v>34600</v>
      </c>
      <c r="J86" s="13">
        <v>34600</v>
      </c>
      <c r="K86" s="13">
        <v>41007</v>
      </c>
      <c r="L86" s="11" t="s">
        <v>37</v>
      </c>
      <c r="N86" s="4">
        <f>COUNTIFS(Rllfrwrd!B:B,J86,Rllfrwrd!C:C,K86)</f>
        <v>1</v>
      </c>
    </row>
    <row r="87" spans="1:14">
      <c r="A87" s="8" t="s">
        <v>168</v>
      </c>
      <c r="B87" s="8" t="s">
        <v>898</v>
      </c>
      <c r="C87" s="11" t="s">
        <v>474</v>
      </c>
      <c r="D87" s="11" t="s">
        <v>985</v>
      </c>
      <c r="E87" s="12">
        <v>28.734000000000002</v>
      </c>
      <c r="F87" s="12">
        <v>4.0089999999999995</v>
      </c>
      <c r="H87" s="11" t="s">
        <v>24</v>
      </c>
      <c r="I87" s="13">
        <v>34600</v>
      </c>
      <c r="J87" s="13">
        <v>34600</v>
      </c>
      <c r="K87" s="13">
        <v>31102</v>
      </c>
      <c r="L87" s="11" t="s">
        <v>29</v>
      </c>
      <c r="N87" s="4">
        <f>COUNTIFS(Rllfrwrd!B:B,J87,Rllfrwrd!C:C,K87)</f>
        <v>1</v>
      </c>
    </row>
    <row r="88" spans="1:14">
      <c r="A88" s="8" t="s">
        <v>168</v>
      </c>
      <c r="B88" s="8" t="s">
        <v>898</v>
      </c>
      <c r="C88" s="11" t="s">
        <v>474</v>
      </c>
      <c r="D88" s="11" t="s">
        <v>986</v>
      </c>
      <c r="E88" s="12">
        <v>5.9519999999999991</v>
      </c>
      <c r="F88" s="12">
        <v>2.101</v>
      </c>
      <c r="H88" s="11" t="s">
        <v>24</v>
      </c>
      <c r="I88" s="13">
        <v>34600</v>
      </c>
      <c r="J88" s="13">
        <v>34600</v>
      </c>
      <c r="K88" s="13">
        <v>31103</v>
      </c>
      <c r="L88" s="11" t="s">
        <v>30</v>
      </c>
      <c r="N88" s="4">
        <f>COUNTIFS(Rllfrwrd!B:B,J88,Rllfrwrd!C:C,K88)</f>
        <v>1</v>
      </c>
    </row>
    <row r="89" spans="1:14">
      <c r="A89" s="8" t="s">
        <v>168</v>
      </c>
      <c r="B89" s="8" t="s">
        <v>898</v>
      </c>
      <c r="C89" s="11" t="s">
        <v>474</v>
      </c>
      <c r="D89" s="11" t="s">
        <v>987</v>
      </c>
      <c r="E89" s="12">
        <v>120.64</v>
      </c>
      <c r="F89" s="12">
        <v>5.1260000000000003</v>
      </c>
      <c r="H89" s="11" t="s">
        <v>24</v>
      </c>
      <c r="I89" s="13">
        <v>34600</v>
      </c>
      <c r="J89" s="13">
        <v>34600</v>
      </c>
      <c r="K89" s="13">
        <v>31104</v>
      </c>
      <c r="L89" s="11" t="s">
        <v>31</v>
      </c>
      <c r="N89" s="4">
        <f>COUNTIFS(Rllfrwrd!B:B,J89,Rllfrwrd!C:C,K89)</f>
        <v>1</v>
      </c>
    </row>
    <row r="90" spans="1:14">
      <c r="A90" s="8" t="s">
        <v>168</v>
      </c>
      <c r="B90" s="8" t="s">
        <v>898</v>
      </c>
      <c r="C90" s="11" t="s">
        <v>474</v>
      </c>
      <c r="D90" s="11" t="s">
        <v>988</v>
      </c>
      <c r="E90" s="12">
        <v>14.185999999999998</v>
      </c>
      <c r="F90" s="12">
        <v>0.73399999999999999</v>
      </c>
      <c r="H90" s="11" t="s">
        <v>24</v>
      </c>
      <c r="I90" s="13">
        <v>34600</v>
      </c>
      <c r="J90" s="13">
        <v>34600</v>
      </c>
      <c r="K90" s="13">
        <v>41207</v>
      </c>
      <c r="L90" s="11" t="s">
        <v>39</v>
      </c>
      <c r="N90" s="4">
        <f>COUNTIFS(Rllfrwrd!B:B,J90,Rllfrwrd!C:C,K90)</f>
        <v>1</v>
      </c>
    </row>
    <row r="91" spans="1:14">
      <c r="A91" s="8" t="s">
        <v>168</v>
      </c>
      <c r="B91" s="8" t="s">
        <v>898</v>
      </c>
      <c r="C91" s="11" t="s">
        <v>474</v>
      </c>
      <c r="D91" s="11" t="s">
        <v>989</v>
      </c>
      <c r="E91" s="12">
        <v>4.6230000000000002</v>
      </c>
      <c r="F91" s="12">
        <v>3.573</v>
      </c>
      <c r="H91" s="11" t="s">
        <v>24</v>
      </c>
      <c r="I91" s="13">
        <v>34600</v>
      </c>
      <c r="J91" s="13">
        <v>34600</v>
      </c>
      <c r="K91" s="13">
        <v>41200</v>
      </c>
      <c r="L91" s="11" t="s">
        <v>38</v>
      </c>
      <c r="N91" s="4">
        <f>COUNTIFS(Rllfrwrd!B:B,J91,Rllfrwrd!C:C,K91)</f>
        <v>1</v>
      </c>
    </row>
    <row r="92" spans="1:14">
      <c r="A92" s="8" t="s">
        <v>168</v>
      </c>
      <c r="B92" s="8" t="s">
        <v>898</v>
      </c>
      <c r="C92" s="11" t="s">
        <v>474</v>
      </c>
      <c r="D92" s="11" t="s">
        <v>990</v>
      </c>
      <c r="E92" s="12">
        <v>1.2330000000000001</v>
      </c>
      <c r="F92" s="12">
        <v>0</v>
      </c>
      <c r="H92" s="11" t="s">
        <v>24</v>
      </c>
      <c r="I92" s="13">
        <v>34600</v>
      </c>
      <c r="J92" s="13">
        <v>34600</v>
      </c>
      <c r="K92" s="13">
        <v>41212</v>
      </c>
      <c r="L92" s="11" t="s">
        <v>41</v>
      </c>
      <c r="N92" s="4">
        <f>COUNTIFS(Rllfrwrd!B:B,J92,Rllfrwrd!C:C,K92)</f>
        <v>1</v>
      </c>
    </row>
    <row r="93" spans="1:14">
      <c r="A93" s="8" t="s">
        <v>168</v>
      </c>
      <c r="B93" s="8" t="s">
        <v>898</v>
      </c>
      <c r="C93" s="11" t="s">
        <v>474</v>
      </c>
      <c r="D93" s="11" t="s">
        <v>991</v>
      </c>
      <c r="E93" s="12">
        <v>138.65099999999998</v>
      </c>
      <c r="F93" s="12">
        <v>13.891999999999999</v>
      </c>
      <c r="H93" s="11" t="s">
        <v>24</v>
      </c>
      <c r="I93" s="13">
        <v>34600</v>
      </c>
      <c r="J93" s="13">
        <v>34600</v>
      </c>
      <c r="K93" s="13">
        <v>30600</v>
      </c>
      <c r="L93" s="11" t="s">
        <v>27</v>
      </c>
      <c r="N93" s="4">
        <f>COUNTIFS(Rllfrwrd!B:B,J93,Rllfrwrd!C:C,K93)</f>
        <v>1</v>
      </c>
    </row>
    <row r="94" spans="1:14">
      <c r="A94" s="8" t="s">
        <v>168</v>
      </c>
      <c r="B94" s="8" t="s">
        <v>898</v>
      </c>
      <c r="C94" s="11" t="s">
        <v>474</v>
      </c>
      <c r="D94" s="11" t="s">
        <v>992</v>
      </c>
      <c r="E94" s="12">
        <v>22.338000000000001</v>
      </c>
      <c r="F94" s="12">
        <v>5.8120000000000003</v>
      </c>
      <c r="H94" s="11" t="s">
        <v>24</v>
      </c>
      <c r="I94" s="13">
        <v>34600</v>
      </c>
      <c r="J94" s="13">
        <v>34600</v>
      </c>
      <c r="K94" s="13">
        <v>40700</v>
      </c>
      <c r="L94" s="11" t="s">
        <v>34</v>
      </c>
      <c r="N94" s="4">
        <f>COUNTIFS(Rllfrwrd!B:B,J94,Rllfrwrd!C:C,K94)</f>
        <v>1</v>
      </c>
    </row>
    <row r="95" spans="1:14">
      <c r="A95" s="8" t="s">
        <v>168</v>
      </c>
      <c r="B95" s="8" t="s">
        <v>898</v>
      </c>
      <c r="C95" s="11" t="s">
        <v>474</v>
      </c>
      <c r="D95" s="11" t="s">
        <v>993</v>
      </c>
      <c r="E95" s="12">
        <v>2.254</v>
      </c>
      <c r="F95" s="12">
        <v>0.77400000000000024</v>
      </c>
      <c r="H95" s="11" t="s">
        <v>24</v>
      </c>
      <c r="I95" s="13">
        <v>34600</v>
      </c>
      <c r="J95" s="13">
        <v>34600</v>
      </c>
      <c r="K95" s="13">
        <v>41400</v>
      </c>
      <c r="L95" s="11" t="s">
        <v>42</v>
      </c>
      <c r="N95" s="4">
        <f>COUNTIFS(Rllfrwrd!B:B,J95,Rllfrwrd!C:C,K95)</f>
        <v>1</v>
      </c>
    </row>
    <row r="96" spans="1:14">
      <c r="A96" s="8" t="s">
        <v>168</v>
      </c>
      <c r="B96" s="8" t="s">
        <v>898</v>
      </c>
      <c r="C96" s="11" t="s">
        <v>474</v>
      </c>
      <c r="D96" s="11" t="s">
        <v>994</v>
      </c>
      <c r="E96" s="12">
        <v>7.8580000000000005</v>
      </c>
      <c r="F96" s="12">
        <v>12.550000000000002</v>
      </c>
      <c r="H96" s="11" t="s">
        <v>24</v>
      </c>
      <c r="I96" s="13">
        <v>34600</v>
      </c>
      <c r="J96" s="13">
        <v>34600</v>
      </c>
      <c r="K96" s="13">
        <v>41500</v>
      </c>
      <c r="L96" s="11" t="s">
        <v>43</v>
      </c>
      <c r="N96" s="4">
        <f>COUNTIFS(Rllfrwrd!B:B,J96,Rllfrwrd!C:C,K96)</f>
        <v>1</v>
      </c>
    </row>
    <row r="97" spans="1:14">
      <c r="A97" s="8" t="s">
        <v>168</v>
      </c>
      <c r="B97" s="8" t="s">
        <v>898</v>
      </c>
      <c r="C97" s="11" t="s">
        <v>500</v>
      </c>
      <c r="D97" s="11" t="s">
        <v>995</v>
      </c>
      <c r="E97" s="12">
        <v>76.015000000000001</v>
      </c>
      <c r="F97" s="12">
        <v>10.558999999999999</v>
      </c>
      <c r="H97" s="11" t="s">
        <v>24</v>
      </c>
      <c r="I97" s="13">
        <v>34600</v>
      </c>
      <c r="J97" s="13">
        <v>34600</v>
      </c>
      <c r="K97" s="13">
        <v>31101</v>
      </c>
      <c r="L97" s="11" t="s">
        <v>28</v>
      </c>
      <c r="N97" s="4">
        <f>COUNTIFS(Rllfrwrd!B:B,J97,Rllfrwrd!C:C,K97)</f>
        <v>1</v>
      </c>
    </row>
    <row r="98" spans="1:14">
      <c r="A98" s="8" t="s">
        <v>168</v>
      </c>
      <c r="B98" s="8" t="s">
        <v>898</v>
      </c>
      <c r="C98" s="11" t="s">
        <v>578</v>
      </c>
      <c r="D98" s="11" t="s">
        <v>996</v>
      </c>
      <c r="E98" s="12">
        <v>17589.17742683215</v>
      </c>
      <c r="F98" s="12">
        <v>22740.614651298081</v>
      </c>
      <c r="H98" s="11" t="s">
        <v>66</v>
      </c>
      <c r="I98" s="13">
        <v>35500</v>
      </c>
      <c r="J98" s="13">
        <v>35500</v>
      </c>
      <c r="K98" s="13" t="s">
        <v>64</v>
      </c>
      <c r="L98" s="11" t="e">
        <v>#N/A</v>
      </c>
      <c r="N98" s="4">
        <f>COUNTIFS(Rllfrwrd!B:B,J98,Rllfrwrd!C:C,K98)</f>
        <v>1</v>
      </c>
    </row>
    <row r="99" spans="1:14">
      <c r="A99" s="8" t="s">
        <v>168</v>
      </c>
      <c r="B99" s="8" t="s">
        <v>898</v>
      </c>
      <c r="C99" s="11" t="s">
        <v>593</v>
      </c>
      <c r="D99" s="11" t="s">
        <v>997</v>
      </c>
      <c r="E99" s="12">
        <v>8239.2769444338537</v>
      </c>
      <c r="F99" s="12">
        <v>10652.358404939921</v>
      </c>
      <c r="H99" s="11" t="s">
        <v>66</v>
      </c>
      <c r="I99" s="13">
        <v>35600</v>
      </c>
      <c r="J99" s="13">
        <v>35600</v>
      </c>
      <c r="K99" s="13" t="s">
        <v>64</v>
      </c>
      <c r="L99" s="11" t="e">
        <v>#N/A</v>
      </c>
      <c r="N99" s="4">
        <f>COUNTIFS(Rllfrwrd!B:B,J99,Rllfrwrd!C:C,K99)</f>
        <v>1</v>
      </c>
    </row>
    <row r="100" spans="1:14">
      <c r="A100" s="8" t="s">
        <v>168</v>
      </c>
      <c r="B100" s="8" t="s">
        <v>898</v>
      </c>
      <c r="C100" s="11" t="s">
        <v>190</v>
      </c>
      <c r="D100" s="11" t="s">
        <v>998</v>
      </c>
      <c r="E100" s="12">
        <v>13396.446325194469</v>
      </c>
      <c r="F100" s="12">
        <v>16004.379887411822</v>
      </c>
      <c r="H100" s="11" t="s">
        <v>79</v>
      </c>
      <c r="I100" s="13">
        <v>36200</v>
      </c>
      <c r="J100" s="13">
        <v>36200</v>
      </c>
      <c r="K100" s="13" t="s">
        <v>64</v>
      </c>
      <c r="L100" s="11" t="e">
        <v>#N/A</v>
      </c>
      <c r="N100" s="4">
        <f>COUNTIFS(Rllfrwrd!B:B,J100,Rllfrwrd!C:C,K100)</f>
        <v>1</v>
      </c>
    </row>
    <row r="101" spans="1:14">
      <c r="A101" s="8" t="s">
        <v>168</v>
      </c>
      <c r="B101" s="8" t="s">
        <v>898</v>
      </c>
      <c r="C101" s="11" t="s">
        <v>204</v>
      </c>
      <c r="D101" s="11" t="s">
        <v>999</v>
      </c>
      <c r="E101" s="12">
        <v>9091.6610750578784</v>
      </c>
      <c r="F101" s="12">
        <v>10861.566875326478</v>
      </c>
      <c r="H101" s="11" t="s">
        <v>79</v>
      </c>
      <c r="I101" s="13">
        <v>36400</v>
      </c>
      <c r="J101" s="13">
        <v>36400</v>
      </c>
      <c r="K101" s="13" t="s">
        <v>64</v>
      </c>
      <c r="L101" s="11" t="e">
        <v>#N/A</v>
      </c>
      <c r="N101" s="4">
        <f>COUNTIFS(Rllfrwrd!B:B,J101,Rllfrwrd!C:C,K101)</f>
        <v>1</v>
      </c>
    </row>
    <row r="102" spans="1:14">
      <c r="A102" s="8" t="s">
        <v>168</v>
      </c>
      <c r="B102" s="8" t="s">
        <v>898</v>
      </c>
      <c r="C102" s="11" t="s">
        <v>220</v>
      </c>
      <c r="D102" s="11" t="s">
        <v>1000</v>
      </c>
      <c r="E102" s="12">
        <v>11741.741322918651</v>
      </c>
      <c r="F102" s="12">
        <v>14027.5476130035</v>
      </c>
      <c r="H102" s="11" t="s">
        <v>79</v>
      </c>
      <c r="I102" s="13">
        <v>36500</v>
      </c>
      <c r="J102" s="13">
        <v>36500</v>
      </c>
      <c r="K102" s="13" t="s">
        <v>64</v>
      </c>
      <c r="L102" s="11" t="e">
        <v>#N/A</v>
      </c>
      <c r="N102" s="4">
        <f>COUNTIFS(Rllfrwrd!B:B,J102,Rllfrwrd!C:C,K102)</f>
        <v>1</v>
      </c>
    </row>
    <row r="103" spans="1:14">
      <c r="A103" s="8" t="s">
        <v>168</v>
      </c>
      <c r="B103" s="8" t="s">
        <v>898</v>
      </c>
      <c r="C103" s="11" t="s">
        <v>234</v>
      </c>
      <c r="D103" s="11" t="s">
        <v>1001</v>
      </c>
      <c r="E103" s="12">
        <v>4301.2404664984533</v>
      </c>
      <c r="F103" s="12">
        <v>5138.5781528856633</v>
      </c>
      <c r="H103" s="11" t="s">
        <v>79</v>
      </c>
      <c r="I103" s="13">
        <v>36600</v>
      </c>
      <c r="J103" s="13">
        <v>36600</v>
      </c>
      <c r="K103" s="13" t="s">
        <v>64</v>
      </c>
      <c r="L103" s="11" t="e">
        <v>#N/A</v>
      </c>
      <c r="N103" s="4">
        <f>COUNTIFS(Rllfrwrd!B:B,J103,Rllfrwrd!C:C,K103)</f>
        <v>1</v>
      </c>
    </row>
    <row r="104" spans="1:14">
      <c r="A104" s="8" t="s">
        <v>168</v>
      </c>
      <c r="B104" s="8" t="s">
        <v>898</v>
      </c>
      <c r="C104" s="11" t="s">
        <v>241</v>
      </c>
      <c r="D104" s="11" t="s">
        <v>1002</v>
      </c>
      <c r="E104" s="12">
        <v>12983.833509716942</v>
      </c>
      <c r="F104" s="12">
        <v>15511.442276569662</v>
      </c>
      <c r="H104" s="11" t="s">
        <v>79</v>
      </c>
      <c r="I104" s="13">
        <v>36700</v>
      </c>
      <c r="J104" s="13">
        <v>36700</v>
      </c>
      <c r="K104" s="13" t="s">
        <v>64</v>
      </c>
      <c r="L104" s="11" t="e">
        <v>#N/A</v>
      </c>
      <c r="N104" s="4">
        <f>COUNTIFS(Rllfrwrd!B:B,J104,Rllfrwrd!C:C,K104)</f>
        <v>1</v>
      </c>
    </row>
    <row r="105" spans="1:14">
      <c r="A105" s="8" t="s">
        <v>168</v>
      </c>
      <c r="B105" s="8" t="s">
        <v>898</v>
      </c>
      <c r="C105" s="11" t="s">
        <v>248</v>
      </c>
      <c r="D105" s="11" t="s">
        <v>1003</v>
      </c>
      <c r="E105" s="12">
        <v>9806.2894565034767</v>
      </c>
      <c r="F105" s="12">
        <v>11715.314489980954</v>
      </c>
      <c r="H105" s="11" t="s">
        <v>79</v>
      </c>
      <c r="I105" s="13">
        <v>36800</v>
      </c>
      <c r="J105" s="13">
        <v>36800</v>
      </c>
      <c r="K105" s="13" t="s">
        <v>64</v>
      </c>
      <c r="L105" s="11" t="e">
        <v>#N/A</v>
      </c>
      <c r="N105" s="4">
        <f>COUNTIFS(Rllfrwrd!B:B,J105,Rllfrwrd!C:C,K105)</f>
        <v>1</v>
      </c>
    </row>
    <row r="106" spans="1:14">
      <c r="A106" s="8" t="s">
        <v>168</v>
      </c>
      <c r="B106" s="8" t="s">
        <v>898</v>
      </c>
      <c r="C106" s="11" t="s">
        <v>262</v>
      </c>
      <c r="D106" s="11" t="s">
        <v>1004</v>
      </c>
      <c r="E106" s="12">
        <v>6045.9829731825939</v>
      </c>
      <c r="F106" s="12">
        <v>7222.9758509657031</v>
      </c>
      <c r="H106" s="11" t="s">
        <v>79</v>
      </c>
      <c r="I106" s="13">
        <v>36910</v>
      </c>
      <c r="J106" s="13">
        <v>36901</v>
      </c>
      <c r="K106" s="13" t="s">
        <v>64</v>
      </c>
      <c r="L106" s="11" t="e">
        <v>#N/A</v>
      </c>
      <c r="N106" s="4">
        <f>COUNTIFS(Rllfrwrd!B:B,J106,Rllfrwrd!C:C,K106)</f>
        <v>1</v>
      </c>
    </row>
    <row r="107" spans="1:14">
      <c r="A107" s="8" t="s">
        <v>168</v>
      </c>
      <c r="B107" s="8" t="s">
        <v>898</v>
      </c>
      <c r="C107" s="11" t="s">
        <v>270</v>
      </c>
      <c r="D107" s="11" t="s">
        <v>1005</v>
      </c>
      <c r="E107" s="12">
        <v>3528.4776333876371</v>
      </c>
      <c r="F107" s="12">
        <v>4215.378847356511</v>
      </c>
      <c r="H107" s="11" t="s">
        <v>79</v>
      </c>
      <c r="I107" s="13">
        <v>37000</v>
      </c>
      <c r="J107" s="13">
        <v>37000</v>
      </c>
      <c r="K107" s="13" t="s">
        <v>64</v>
      </c>
      <c r="L107" s="11" t="e">
        <v>#N/A</v>
      </c>
      <c r="N107" s="4">
        <f>COUNTIFS(Rllfrwrd!B:B,J107,Rllfrwrd!C:C,K107)</f>
        <v>1</v>
      </c>
    </row>
  </sheetData>
  <autoFilter ref="A1:L107"/>
  <phoneticPr fontId="10" type="noConversion"/>
  <pageMargins left="0.25" right="0.25" top="0.75" bottom="0.75" header="0.3" footer="0.3"/>
  <pageSetup scale="27" fitToHeight="0" orientation="portrait" horizontalDpi="1200" verticalDpi="1200" r:id="rId1"/>
  <headerFooter>
    <oddHeader>&amp;LDUKE FLORIDA 2019-2021 FORECAST
20240025-STAFFROG2-00001037&amp;RDEF's Response to Staff ROG 2 (14-30)
Q30
Page &amp;P of &amp;N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V929"/>
  <sheetViews>
    <sheetView zoomScale="80" zoomScaleNormal="80" workbookViewId="0">
      <selection activeCell="G245" sqref="G245:G251"/>
    </sheetView>
  </sheetViews>
  <sheetFormatPr defaultColWidth="8" defaultRowHeight="15" outlineLevelCol="1"/>
  <cols>
    <col min="1" max="1" width="8" style="2"/>
    <col min="2" max="2" width="41" style="2" bestFit="1" customWidth="1"/>
    <col min="3" max="4" width="8" style="2"/>
    <col min="5" max="7" width="17.7109375" style="2" hidden="1" customWidth="1" outlineLevel="1"/>
    <col min="8" max="8" width="17.7109375" style="2" customWidth="1" collapsed="1"/>
    <col min="9" max="9" width="8" style="2"/>
    <col min="10" max="11" width="8" style="69"/>
    <col min="12" max="12" width="38.5703125" style="2" bestFit="1" customWidth="1"/>
    <col min="13" max="13" width="14.85546875" style="2" bestFit="1" customWidth="1"/>
    <col min="14" max="16" width="8" style="2"/>
    <col min="17" max="17" width="20.5703125" style="72" customWidth="1"/>
    <col min="18" max="19" width="11.42578125" style="1" customWidth="1"/>
    <col min="20" max="20" width="39.5703125" style="72" customWidth="1"/>
    <col min="21" max="22" width="16" style="95" customWidth="1"/>
    <col min="23" max="16384" width="8" style="2"/>
  </cols>
  <sheetData>
    <row r="1" spans="1:22" ht="23.25">
      <c r="E1" s="3"/>
      <c r="Q1" s="71" t="s">
        <v>1006</v>
      </c>
      <c r="U1" s="61"/>
      <c r="V1" s="61"/>
    </row>
    <row r="2" spans="1:22">
      <c r="E2" s="3">
        <f>SUBTOTAL(9,E4:E929)</f>
        <v>-369984076.6099999</v>
      </c>
      <c r="F2" s="3">
        <f>SUBTOTAL(9,F4:F929)</f>
        <v>0</v>
      </c>
      <c r="G2" s="3">
        <f>SUBTOTAL(9,G4:G929)</f>
        <v>168058147.43999991</v>
      </c>
      <c r="H2" s="3">
        <f>SUBTOTAL(9,H4:H929)</f>
        <v>-201925929.16999987</v>
      </c>
      <c r="Q2" s="73"/>
      <c r="R2" s="74"/>
      <c r="S2" s="74"/>
      <c r="T2" s="73"/>
      <c r="U2" s="84" t="s">
        <v>3</v>
      </c>
      <c r="V2" s="84" t="s">
        <v>4</v>
      </c>
    </row>
    <row r="3" spans="1:22">
      <c r="A3" s="63" t="s">
        <v>1007</v>
      </c>
      <c r="B3" s="64" t="s">
        <v>1008</v>
      </c>
      <c r="C3" s="64" t="s">
        <v>1009</v>
      </c>
      <c r="D3" s="64" t="s">
        <v>1010</v>
      </c>
      <c r="E3" s="63" t="s">
        <v>1011</v>
      </c>
      <c r="F3" s="63" t="s">
        <v>1012</v>
      </c>
      <c r="G3" s="63" t="s">
        <v>1013</v>
      </c>
      <c r="H3" s="63" t="s">
        <v>1014</v>
      </c>
      <c r="J3" s="65" t="s">
        <v>9</v>
      </c>
      <c r="K3" s="65" t="s">
        <v>10</v>
      </c>
      <c r="L3" s="65" t="s">
        <v>1015</v>
      </c>
      <c r="M3" s="65" t="s">
        <v>8</v>
      </c>
      <c r="Q3" s="73" t="s">
        <v>8</v>
      </c>
      <c r="R3" s="74" t="s">
        <v>9</v>
      </c>
      <c r="S3" s="74" t="s">
        <v>10</v>
      </c>
      <c r="T3" s="73" t="s">
        <v>11</v>
      </c>
      <c r="U3" s="85" t="s">
        <v>18</v>
      </c>
      <c r="V3" s="85" t="s">
        <v>18</v>
      </c>
    </row>
    <row r="4" spans="1:22">
      <c r="A4" s="66">
        <v>44896</v>
      </c>
      <c r="B4" s="67" t="s">
        <v>718</v>
      </c>
      <c r="C4" s="67" t="s">
        <v>1016</v>
      </c>
      <c r="D4" s="67" t="s">
        <v>177</v>
      </c>
      <c r="E4" s="68">
        <v>10067.11</v>
      </c>
      <c r="F4" s="68">
        <v>0</v>
      </c>
      <c r="G4" s="68">
        <v>-253.79</v>
      </c>
      <c r="H4" s="68">
        <v>9813.32</v>
      </c>
      <c r="J4" s="69">
        <v>36000</v>
      </c>
      <c r="K4" s="70" t="s">
        <v>64</v>
      </c>
      <c r="L4" s="2" t="s">
        <v>1017</v>
      </c>
      <c r="M4" s="2" t="s">
        <v>79</v>
      </c>
      <c r="Q4" s="72" t="s">
        <v>20</v>
      </c>
      <c r="R4" s="1">
        <v>31100</v>
      </c>
      <c r="S4" s="1">
        <v>10100</v>
      </c>
      <c r="T4" s="72" t="s">
        <v>21</v>
      </c>
      <c r="U4" s="86">
        <v>-1036475.763240152</v>
      </c>
      <c r="V4" s="86"/>
    </row>
    <row r="5" spans="1:22">
      <c r="A5" s="66">
        <v>44896</v>
      </c>
      <c r="B5" s="67" t="s">
        <v>1018</v>
      </c>
      <c r="C5" s="67" t="s">
        <v>1016</v>
      </c>
      <c r="D5" s="67" t="s">
        <v>177</v>
      </c>
      <c r="E5" s="68">
        <v>-301344.48</v>
      </c>
      <c r="F5" s="68">
        <v>0</v>
      </c>
      <c r="G5" s="68">
        <v>7608.88</v>
      </c>
      <c r="H5" s="68">
        <v>-293735.59999999998</v>
      </c>
      <c r="J5" s="69">
        <v>36001</v>
      </c>
      <c r="K5" s="70" t="s">
        <v>64</v>
      </c>
      <c r="L5" s="2" t="s">
        <v>1017</v>
      </c>
      <c r="M5" s="2" t="s">
        <v>79</v>
      </c>
      <c r="Q5" s="72" t="s">
        <v>20</v>
      </c>
      <c r="R5" s="1">
        <v>31200</v>
      </c>
      <c r="S5" s="1">
        <v>10100</v>
      </c>
      <c r="T5" s="72" t="s">
        <v>21</v>
      </c>
      <c r="U5" s="86">
        <v>-8739369.0376971811</v>
      </c>
      <c r="V5" s="86"/>
    </row>
    <row r="6" spans="1:22">
      <c r="A6" s="66">
        <v>44896</v>
      </c>
      <c r="B6" s="67" t="s">
        <v>720</v>
      </c>
      <c r="C6" s="67" t="s">
        <v>1016</v>
      </c>
      <c r="D6" s="67" t="s">
        <v>177</v>
      </c>
      <c r="E6" s="68">
        <v>-388439.13</v>
      </c>
      <c r="F6" s="68">
        <v>0</v>
      </c>
      <c r="G6" s="68">
        <v>9808.01</v>
      </c>
      <c r="H6" s="68">
        <v>-378631.12</v>
      </c>
      <c r="J6" s="69">
        <v>36100</v>
      </c>
      <c r="K6" s="70" t="s">
        <v>64</v>
      </c>
      <c r="L6" s="2" t="s">
        <v>1017</v>
      </c>
      <c r="M6" s="2" t="s">
        <v>79</v>
      </c>
      <c r="Q6" s="72" t="s">
        <v>20</v>
      </c>
      <c r="R6" s="1">
        <v>31400</v>
      </c>
      <c r="S6" s="1">
        <v>10100</v>
      </c>
      <c r="T6" s="72" t="s">
        <v>21</v>
      </c>
      <c r="U6" s="86">
        <v>-1207957.3594948314</v>
      </c>
      <c r="V6" s="86"/>
    </row>
    <row r="7" spans="1:22">
      <c r="A7" s="66">
        <v>44896</v>
      </c>
      <c r="B7" s="67" t="s">
        <v>721</v>
      </c>
      <c r="C7" s="67" t="s">
        <v>1016</v>
      </c>
      <c r="D7" s="67" t="s">
        <v>177</v>
      </c>
      <c r="E7" s="68">
        <v>-9553414.8699999992</v>
      </c>
      <c r="F7" s="68">
        <v>0</v>
      </c>
      <c r="G7" s="68">
        <v>241216.26</v>
      </c>
      <c r="H7" s="68">
        <v>-9312198.6099999994</v>
      </c>
      <c r="J7" s="69">
        <v>36200</v>
      </c>
      <c r="K7" s="70" t="s">
        <v>64</v>
      </c>
      <c r="L7" s="2" t="s">
        <v>1017</v>
      </c>
      <c r="M7" s="2" t="s">
        <v>79</v>
      </c>
      <c r="Q7" s="72" t="s">
        <v>20</v>
      </c>
      <c r="R7" s="1">
        <v>31500</v>
      </c>
      <c r="S7" s="1">
        <v>10100</v>
      </c>
      <c r="T7" s="72" t="s">
        <v>21</v>
      </c>
      <c r="U7" s="86">
        <v>-1441562.3561613634</v>
      </c>
      <c r="V7" s="86"/>
    </row>
    <row r="8" spans="1:22">
      <c r="A8" s="66">
        <v>44896</v>
      </c>
      <c r="B8" s="67" t="s">
        <v>722</v>
      </c>
      <c r="C8" s="67" t="s">
        <v>1016</v>
      </c>
      <c r="D8" s="67" t="s">
        <v>177</v>
      </c>
      <c r="E8" s="68">
        <v>-28578855.82</v>
      </c>
      <c r="F8" s="68">
        <v>0</v>
      </c>
      <c r="G8" s="68">
        <v>721593.78</v>
      </c>
      <c r="H8" s="68">
        <v>-27857262.039999999</v>
      </c>
      <c r="J8" s="69">
        <v>36400</v>
      </c>
      <c r="K8" s="70" t="s">
        <v>64</v>
      </c>
      <c r="L8" s="2" t="s">
        <v>1017</v>
      </c>
      <c r="M8" s="2" t="s">
        <v>79</v>
      </c>
      <c r="Q8" s="72" t="s">
        <v>20</v>
      </c>
      <c r="R8" s="1">
        <v>31600</v>
      </c>
      <c r="S8" s="1">
        <v>10100</v>
      </c>
      <c r="T8" s="72" t="s">
        <v>21</v>
      </c>
      <c r="U8" s="86">
        <v>-224836.46274438672</v>
      </c>
      <c r="V8" s="86"/>
    </row>
    <row r="9" spans="1:22">
      <c r="A9" s="66">
        <v>44896</v>
      </c>
      <c r="B9" s="67" t="s">
        <v>1019</v>
      </c>
      <c r="C9" s="67" t="s">
        <v>1016</v>
      </c>
      <c r="D9" s="67" t="s">
        <v>177</v>
      </c>
      <c r="E9" s="68">
        <v>-52841.99</v>
      </c>
      <c r="F9" s="68">
        <v>0</v>
      </c>
      <c r="G9" s="68">
        <v>1334.27</v>
      </c>
      <c r="H9" s="68">
        <v>-51507.72</v>
      </c>
      <c r="J9" s="69">
        <v>36501</v>
      </c>
      <c r="K9" s="70" t="s">
        <v>64</v>
      </c>
      <c r="L9" s="2" t="s">
        <v>1017</v>
      </c>
      <c r="M9" s="2" t="s">
        <v>79</v>
      </c>
      <c r="Q9" s="72" t="s">
        <v>20</v>
      </c>
      <c r="R9" s="1">
        <v>31100</v>
      </c>
      <c r="S9" s="1">
        <v>10500</v>
      </c>
      <c r="T9" s="72" t="s">
        <v>22</v>
      </c>
      <c r="U9" s="86">
        <v>-6152397.4760616692</v>
      </c>
      <c r="V9" s="86"/>
    </row>
    <row r="10" spans="1:22">
      <c r="A10" s="66">
        <v>44896</v>
      </c>
      <c r="B10" s="67" t="s">
        <v>723</v>
      </c>
      <c r="C10" s="67" t="s">
        <v>1016</v>
      </c>
      <c r="D10" s="67" t="s">
        <v>177</v>
      </c>
      <c r="E10" s="68">
        <v>-14367487.720000001</v>
      </c>
      <c r="F10" s="68">
        <v>0</v>
      </c>
      <c r="G10" s="68">
        <v>362767.83</v>
      </c>
      <c r="H10" s="68">
        <v>-14004719.890000001</v>
      </c>
      <c r="J10" s="69">
        <v>36500</v>
      </c>
      <c r="K10" s="70" t="s">
        <v>64</v>
      </c>
      <c r="L10" s="2" t="s">
        <v>1017</v>
      </c>
      <c r="M10" s="2" t="s">
        <v>79</v>
      </c>
      <c r="Q10" s="72" t="s">
        <v>20</v>
      </c>
      <c r="R10" s="1">
        <v>31200</v>
      </c>
      <c r="S10" s="1">
        <v>10500</v>
      </c>
      <c r="T10" s="72" t="s">
        <v>22</v>
      </c>
      <c r="U10" s="86">
        <v>-6156931.9592131022</v>
      </c>
      <c r="V10" s="86"/>
    </row>
    <row r="11" spans="1:22">
      <c r="A11" s="66">
        <v>44896</v>
      </c>
      <c r="B11" s="67" t="s">
        <v>724</v>
      </c>
      <c r="C11" s="67" t="s">
        <v>1016</v>
      </c>
      <c r="D11" s="67" t="s">
        <v>177</v>
      </c>
      <c r="E11" s="68">
        <v>-4823863.08</v>
      </c>
      <c r="F11" s="68">
        <v>0</v>
      </c>
      <c r="G11" s="68">
        <v>121798.79</v>
      </c>
      <c r="H11" s="68">
        <v>-4702064.29</v>
      </c>
      <c r="J11" s="69">
        <v>36600</v>
      </c>
      <c r="K11" s="70" t="s">
        <v>64</v>
      </c>
      <c r="L11" s="2" t="s">
        <v>1017</v>
      </c>
      <c r="M11" s="2" t="s">
        <v>79</v>
      </c>
      <c r="Q11" s="72" t="s">
        <v>20</v>
      </c>
      <c r="R11" s="1">
        <v>31400</v>
      </c>
      <c r="S11" s="1">
        <v>10500</v>
      </c>
      <c r="T11" s="72" t="s">
        <v>22</v>
      </c>
      <c r="U11" s="86">
        <v>-14310651.766934149</v>
      </c>
      <c r="V11" s="86"/>
    </row>
    <row r="12" spans="1:22">
      <c r="A12" s="66">
        <v>44896</v>
      </c>
      <c r="B12" s="67" t="s">
        <v>725</v>
      </c>
      <c r="C12" s="67" t="s">
        <v>1016</v>
      </c>
      <c r="D12" s="67" t="s">
        <v>177</v>
      </c>
      <c r="E12" s="68">
        <v>-23915999.219999999</v>
      </c>
      <c r="F12" s="68">
        <v>0</v>
      </c>
      <c r="G12" s="68">
        <v>603860.28</v>
      </c>
      <c r="H12" s="68">
        <v>-23312138.940000001</v>
      </c>
      <c r="J12" s="69">
        <v>36700</v>
      </c>
      <c r="K12" s="70" t="s">
        <v>64</v>
      </c>
      <c r="L12" s="2" t="s">
        <v>1017</v>
      </c>
      <c r="M12" s="2" t="s">
        <v>79</v>
      </c>
      <c r="Q12" s="72" t="s">
        <v>20</v>
      </c>
      <c r="R12" s="1">
        <v>31500</v>
      </c>
      <c r="S12" s="1">
        <v>10500</v>
      </c>
      <c r="T12" s="72" t="s">
        <v>22</v>
      </c>
      <c r="U12" s="86">
        <v>-5366618.6050114641</v>
      </c>
      <c r="V12" s="86"/>
    </row>
    <row r="13" spans="1:22">
      <c r="A13" s="66">
        <v>44896</v>
      </c>
      <c r="B13" s="67" t="s">
        <v>726</v>
      </c>
      <c r="C13" s="67" t="s">
        <v>1016</v>
      </c>
      <c r="D13" s="67" t="s">
        <v>177</v>
      </c>
      <c r="E13" s="68">
        <v>-19285853.27</v>
      </c>
      <c r="F13" s="68">
        <v>0</v>
      </c>
      <c r="G13" s="68">
        <v>486952.72</v>
      </c>
      <c r="H13" s="68">
        <v>-18798900.550000001</v>
      </c>
      <c r="J13" s="69">
        <v>36800</v>
      </c>
      <c r="K13" s="70" t="s">
        <v>64</v>
      </c>
      <c r="L13" s="2" t="s">
        <v>1017</v>
      </c>
      <c r="M13" s="2" t="s">
        <v>79</v>
      </c>
      <c r="Q13" s="72" t="s">
        <v>20</v>
      </c>
      <c r="R13" s="1">
        <v>31600</v>
      </c>
      <c r="S13" s="1">
        <v>10500</v>
      </c>
      <c r="T13" s="72" t="s">
        <v>22</v>
      </c>
      <c r="U13" s="86">
        <v>-576912.39074591012</v>
      </c>
      <c r="V13" s="86"/>
    </row>
    <row r="14" spans="1:22">
      <c r="A14" s="66">
        <v>44896</v>
      </c>
      <c r="B14" s="67" t="s">
        <v>727</v>
      </c>
      <c r="C14" s="67" t="s">
        <v>1016</v>
      </c>
      <c r="D14" s="67" t="s">
        <v>177</v>
      </c>
      <c r="E14" s="68">
        <v>1775757.36</v>
      </c>
      <c r="F14" s="68">
        <v>0</v>
      </c>
      <c r="G14" s="68">
        <v>-44764.56</v>
      </c>
      <c r="H14" s="68">
        <v>1730992.8</v>
      </c>
      <c r="J14" s="69">
        <v>36902</v>
      </c>
      <c r="K14" s="70" t="s">
        <v>64</v>
      </c>
      <c r="L14" s="2" t="s">
        <v>1017</v>
      </c>
      <c r="M14" s="2" t="s">
        <v>79</v>
      </c>
      <c r="U14" s="86"/>
      <c r="V14" s="86"/>
    </row>
    <row r="15" spans="1:22">
      <c r="A15" s="66">
        <v>44896</v>
      </c>
      <c r="B15" s="67" t="s">
        <v>728</v>
      </c>
      <c r="C15" s="67" t="s">
        <v>1016</v>
      </c>
      <c r="D15" s="67" t="s">
        <v>177</v>
      </c>
      <c r="E15" s="68">
        <v>-11368064.369999999</v>
      </c>
      <c r="F15" s="68">
        <v>0</v>
      </c>
      <c r="G15" s="68">
        <v>287034.74</v>
      </c>
      <c r="H15" s="68">
        <v>-11081029.630000001</v>
      </c>
      <c r="J15" s="69">
        <v>36901</v>
      </c>
      <c r="K15" s="70" t="s">
        <v>64</v>
      </c>
      <c r="L15" s="2" t="s">
        <v>1017</v>
      </c>
      <c r="M15" s="2" t="s">
        <v>79</v>
      </c>
      <c r="Q15" s="72" t="s">
        <v>1020</v>
      </c>
      <c r="R15" s="1">
        <v>34100</v>
      </c>
      <c r="S15" s="1">
        <v>30300</v>
      </c>
      <c r="T15" s="72" t="s">
        <v>25</v>
      </c>
      <c r="U15" s="86">
        <v>44461373.765837394</v>
      </c>
      <c r="V15" s="86"/>
    </row>
    <row r="16" spans="1:22">
      <c r="A16" s="66">
        <v>44896</v>
      </c>
      <c r="B16" s="67" t="s">
        <v>1021</v>
      </c>
      <c r="C16" s="67" t="s">
        <v>1016</v>
      </c>
      <c r="D16" s="67" t="s">
        <v>177</v>
      </c>
      <c r="E16" s="68">
        <v>-4821438.7699999996</v>
      </c>
      <c r="F16" s="68">
        <v>0</v>
      </c>
      <c r="G16" s="68">
        <v>121737.57</v>
      </c>
      <c r="H16" s="68">
        <v>-4699701.2</v>
      </c>
      <c r="J16" s="69">
        <v>37002</v>
      </c>
      <c r="K16" s="70" t="s">
        <v>64</v>
      </c>
      <c r="L16" s="2" t="s">
        <v>1017</v>
      </c>
      <c r="M16" s="2" t="s">
        <v>79</v>
      </c>
      <c r="Q16" s="72" t="s">
        <v>1020</v>
      </c>
      <c r="R16" s="1">
        <v>34200</v>
      </c>
      <c r="S16" s="1">
        <v>30300</v>
      </c>
      <c r="T16" s="72" t="s">
        <v>25</v>
      </c>
      <c r="U16" s="86">
        <v>40308326.822538167</v>
      </c>
      <c r="V16" s="86"/>
    </row>
    <row r="17" spans="1:22">
      <c r="A17" s="66">
        <v>44896</v>
      </c>
      <c r="B17" s="67" t="s">
        <v>729</v>
      </c>
      <c r="C17" s="67" t="s">
        <v>1016</v>
      </c>
      <c r="D17" s="67" t="s">
        <v>177</v>
      </c>
      <c r="E17" s="68">
        <v>-1640066.43</v>
      </c>
      <c r="F17" s="68">
        <v>0</v>
      </c>
      <c r="G17" s="68">
        <v>41411.31</v>
      </c>
      <c r="H17" s="68">
        <v>-1598655.12</v>
      </c>
      <c r="J17" s="69">
        <v>37000</v>
      </c>
      <c r="K17" s="70" t="s">
        <v>64</v>
      </c>
      <c r="L17" s="2" t="s">
        <v>1017</v>
      </c>
      <c r="M17" s="2" t="s">
        <v>79</v>
      </c>
      <c r="Q17" s="72" t="s">
        <v>1020</v>
      </c>
      <c r="R17" s="1">
        <v>34300</v>
      </c>
      <c r="S17" s="1">
        <v>30300</v>
      </c>
      <c r="T17" s="72" t="s">
        <v>25</v>
      </c>
      <c r="U17" s="86">
        <v>-113006751.69234884</v>
      </c>
      <c r="V17" s="86"/>
    </row>
    <row r="18" spans="1:22">
      <c r="A18" s="66">
        <v>44896</v>
      </c>
      <c r="B18" s="67" t="s">
        <v>1022</v>
      </c>
      <c r="C18" s="67" t="s">
        <v>1023</v>
      </c>
      <c r="D18" s="67" t="s">
        <v>177</v>
      </c>
      <c r="E18" s="68">
        <v>40635.230000000003</v>
      </c>
      <c r="F18" s="68">
        <v>0</v>
      </c>
      <c r="G18" s="68">
        <v>-594378.99</v>
      </c>
      <c r="H18" s="68">
        <v>-553743.76</v>
      </c>
      <c r="J18" s="69">
        <v>37100</v>
      </c>
      <c r="K18" s="70" t="s">
        <v>64</v>
      </c>
      <c r="L18" s="2" t="s">
        <v>1017</v>
      </c>
      <c r="M18" s="2" t="s">
        <v>79</v>
      </c>
      <c r="Q18" s="72" t="s">
        <v>1020</v>
      </c>
      <c r="R18" s="1">
        <v>34310</v>
      </c>
      <c r="S18" s="1">
        <v>30300</v>
      </c>
      <c r="T18" s="72" t="s">
        <v>25</v>
      </c>
      <c r="U18" s="86">
        <v>0</v>
      </c>
      <c r="V18" s="86"/>
    </row>
    <row r="19" spans="1:22">
      <c r="A19" s="66">
        <v>44896</v>
      </c>
      <c r="B19" s="67" t="s">
        <v>730</v>
      </c>
      <c r="C19" s="67" t="s">
        <v>1016</v>
      </c>
      <c r="D19" s="67" t="s">
        <v>177</v>
      </c>
      <c r="E19" s="68">
        <v>-277333.81</v>
      </c>
      <c r="F19" s="68">
        <v>0</v>
      </c>
      <c r="G19" s="68">
        <v>40.4</v>
      </c>
      <c r="H19" s="68">
        <v>-277293.40999999997</v>
      </c>
      <c r="J19" s="69">
        <v>37100</v>
      </c>
      <c r="K19" s="70" t="s">
        <v>64</v>
      </c>
      <c r="L19" s="2" t="s">
        <v>1017</v>
      </c>
      <c r="M19" s="2" t="s">
        <v>79</v>
      </c>
      <c r="Q19" s="72" t="s">
        <v>1020</v>
      </c>
      <c r="R19" s="1">
        <v>34400</v>
      </c>
      <c r="S19" s="1">
        <v>30300</v>
      </c>
      <c r="T19" s="72" t="s">
        <v>25</v>
      </c>
      <c r="U19" s="86">
        <v>5448272.2791703567</v>
      </c>
      <c r="V19" s="86"/>
    </row>
    <row r="20" spans="1:22">
      <c r="A20" s="66">
        <v>44896</v>
      </c>
      <c r="B20" s="67" t="s">
        <v>732</v>
      </c>
      <c r="C20" s="67" t="s">
        <v>1016</v>
      </c>
      <c r="D20" s="67" t="s">
        <v>177</v>
      </c>
      <c r="E20" s="68">
        <v>-15025493.789999999</v>
      </c>
      <c r="F20" s="68">
        <v>0</v>
      </c>
      <c r="G20" s="68">
        <v>379381.96</v>
      </c>
      <c r="H20" s="68">
        <v>-14646111.83</v>
      </c>
      <c r="J20" s="69">
        <v>37300</v>
      </c>
      <c r="K20" s="70" t="s">
        <v>64</v>
      </c>
      <c r="L20" s="2" t="s">
        <v>1017</v>
      </c>
      <c r="M20" s="2" t="s">
        <v>79</v>
      </c>
      <c r="Q20" s="72" t="s">
        <v>1020</v>
      </c>
      <c r="R20" s="1">
        <v>34500</v>
      </c>
      <c r="S20" s="1">
        <v>30300</v>
      </c>
      <c r="T20" s="72" t="s">
        <v>25</v>
      </c>
      <c r="U20" s="86">
        <v>975736.39678108285</v>
      </c>
      <c r="V20" s="86"/>
    </row>
    <row r="21" spans="1:22">
      <c r="A21" s="66">
        <v>44896</v>
      </c>
      <c r="B21" s="67" t="s">
        <v>1024</v>
      </c>
      <c r="C21" s="67" t="s">
        <v>1023</v>
      </c>
      <c r="D21" s="67" t="s">
        <v>1025</v>
      </c>
      <c r="E21" s="68">
        <v>-270863.76</v>
      </c>
      <c r="F21" s="68">
        <v>0</v>
      </c>
      <c r="G21" s="68">
        <v>3961974.28</v>
      </c>
      <c r="H21" s="68">
        <v>3691110.52</v>
      </c>
      <c r="J21" s="69">
        <v>37000</v>
      </c>
      <c r="K21" s="70" t="s">
        <v>64</v>
      </c>
      <c r="L21" s="2" t="s">
        <v>1017</v>
      </c>
      <c r="M21" s="2" t="s">
        <v>79</v>
      </c>
      <c r="Q21" s="72" t="s">
        <v>1020</v>
      </c>
      <c r="R21" s="1">
        <v>34600</v>
      </c>
      <c r="S21" s="1">
        <v>30300</v>
      </c>
      <c r="T21" s="72" t="s">
        <v>25</v>
      </c>
      <c r="U21" s="86">
        <v>1136971.0648366704</v>
      </c>
      <c r="V21" s="86"/>
    </row>
    <row r="22" spans="1:22">
      <c r="A22" s="66">
        <v>44896</v>
      </c>
      <c r="B22" s="67" t="s">
        <v>1026</v>
      </c>
      <c r="C22" s="67" t="s">
        <v>1027</v>
      </c>
      <c r="D22" s="67" t="s">
        <v>526</v>
      </c>
      <c r="E22" s="68">
        <v>-0.21</v>
      </c>
      <c r="F22" s="68">
        <v>0</v>
      </c>
      <c r="G22" s="68">
        <v>0.06</v>
      </c>
      <c r="H22" s="68">
        <v>-0.15</v>
      </c>
      <c r="J22" s="69">
        <v>31000</v>
      </c>
      <c r="K22" s="70" t="s">
        <v>64</v>
      </c>
      <c r="L22" s="2" t="s">
        <v>1017</v>
      </c>
      <c r="M22" s="2" t="s">
        <v>128</v>
      </c>
      <c r="Q22" s="72" t="s">
        <v>1020</v>
      </c>
      <c r="R22" s="1">
        <v>34100</v>
      </c>
      <c r="S22" s="1">
        <v>30500</v>
      </c>
      <c r="T22" s="72" t="s">
        <v>26</v>
      </c>
      <c r="U22" s="86">
        <v>0</v>
      </c>
      <c r="V22" s="86"/>
    </row>
    <row r="23" spans="1:22">
      <c r="A23" s="66">
        <v>44896</v>
      </c>
      <c r="B23" s="67" t="s">
        <v>873</v>
      </c>
      <c r="C23" s="67" t="s">
        <v>1027</v>
      </c>
      <c r="D23" s="67" t="s">
        <v>526</v>
      </c>
      <c r="E23" s="68">
        <v>-2123246.15</v>
      </c>
      <c r="F23" s="68">
        <v>0</v>
      </c>
      <c r="G23" s="68">
        <v>220.98</v>
      </c>
      <c r="H23" s="68">
        <v>-2123025.17</v>
      </c>
      <c r="J23" s="69">
        <v>31100</v>
      </c>
      <c r="K23" s="69">
        <v>10100</v>
      </c>
      <c r="L23" s="2" t="s">
        <v>21</v>
      </c>
      <c r="M23" s="2" t="s">
        <v>20</v>
      </c>
      <c r="Q23" s="72" t="s">
        <v>1020</v>
      </c>
      <c r="R23" s="1">
        <v>34200</v>
      </c>
      <c r="S23" s="1">
        <v>30500</v>
      </c>
      <c r="T23" s="72" t="s">
        <v>26</v>
      </c>
      <c r="U23" s="86">
        <v>0</v>
      </c>
      <c r="V23" s="86"/>
    </row>
    <row r="24" spans="1:22">
      <c r="A24" s="66">
        <v>44896</v>
      </c>
      <c r="B24" s="67" t="s">
        <v>874</v>
      </c>
      <c r="C24" s="67" t="s">
        <v>1027</v>
      </c>
      <c r="D24" s="67" t="s">
        <v>526</v>
      </c>
      <c r="E24" s="68">
        <v>-2893557.62</v>
      </c>
      <c r="F24" s="68">
        <v>0</v>
      </c>
      <c r="G24" s="68">
        <v>580400.88</v>
      </c>
      <c r="H24" s="68">
        <v>-2313156.7400000002</v>
      </c>
      <c r="J24" s="69">
        <v>31100</v>
      </c>
      <c r="K24" s="69">
        <v>10500</v>
      </c>
      <c r="L24" s="2" t="s">
        <v>22</v>
      </c>
      <c r="M24" s="2" t="s">
        <v>20</v>
      </c>
      <c r="Q24" s="72" t="s">
        <v>1020</v>
      </c>
      <c r="R24" s="1">
        <v>34300</v>
      </c>
      <c r="S24" s="1">
        <v>30500</v>
      </c>
      <c r="T24" s="72" t="s">
        <v>26</v>
      </c>
      <c r="U24" s="86">
        <v>0</v>
      </c>
      <c r="V24" s="86"/>
    </row>
    <row r="25" spans="1:22">
      <c r="A25" s="66">
        <v>44896</v>
      </c>
      <c r="B25" s="67" t="s">
        <v>1028</v>
      </c>
      <c r="C25" s="67" t="s">
        <v>1027</v>
      </c>
      <c r="D25" s="67" t="s">
        <v>526</v>
      </c>
      <c r="E25" s="68">
        <v>-18245.39</v>
      </c>
      <c r="F25" s="68">
        <v>0</v>
      </c>
      <c r="G25" s="68">
        <v>0</v>
      </c>
      <c r="H25" s="68">
        <v>-18245.39</v>
      </c>
      <c r="J25" s="69">
        <v>31200</v>
      </c>
      <c r="K25" s="69">
        <v>10500</v>
      </c>
      <c r="L25" s="2" t="s">
        <v>22</v>
      </c>
      <c r="M25" s="2" t="s">
        <v>20</v>
      </c>
      <c r="Q25" s="72" t="s">
        <v>1020</v>
      </c>
      <c r="R25" s="1">
        <v>34310</v>
      </c>
      <c r="S25" s="1">
        <v>30500</v>
      </c>
      <c r="T25" s="72" t="s">
        <v>26</v>
      </c>
      <c r="U25" s="86">
        <v>0</v>
      </c>
      <c r="V25" s="86"/>
    </row>
    <row r="26" spans="1:22">
      <c r="A26" s="66">
        <v>44896</v>
      </c>
      <c r="B26" s="67" t="s">
        <v>1029</v>
      </c>
      <c r="C26" s="67" t="s">
        <v>1027</v>
      </c>
      <c r="D26" s="67" t="s">
        <v>526</v>
      </c>
      <c r="E26" s="68">
        <v>-7282600.9400000004</v>
      </c>
      <c r="F26" s="68">
        <v>0</v>
      </c>
      <c r="G26" s="68">
        <v>757.94</v>
      </c>
      <c r="H26" s="68">
        <v>-7281843</v>
      </c>
      <c r="J26" s="69">
        <v>31200</v>
      </c>
      <c r="K26" s="69">
        <v>10100</v>
      </c>
      <c r="L26" s="2" t="s">
        <v>21</v>
      </c>
      <c r="M26" s="2" t="s">
        <v>20</v>
      </c>
      <c r="Q26" s="72" t="s">
        <v>1020</v>
      </c>
      <c r="R26" s="1">
        <v>34400</v>
      </c>
      <c r="S26" s="1">
        <v>30500</v>
      </c>
      <c r="T26" s="72" t="s">
        <v>26</v>
      </c>
      <c r="U26" s="86">
        <v>0</v>
      </c>
      <c r="V26" s="86"/>
    </row>
    <row r="27" spans="1:22">
      <c r="A27" s="66">
        <v>44896</v>
      </c>
      <c r="B27" s="67" t="s">
        <v>1030</v>
      </c>
      <c r="C27" s="67" t="s">
        <v>1027</v>
      </c>
      <c r="D27" s="67" t="s">
        <v>526</v>
      </c>
      <c r="E27" s="68">
        <v>1123544.24</v>
      </c>
      <c r="F27" s="68">
        <v>0</v>
      </c>
      <c r="G27" s="68">
        <v>244.65</v>
      </c>
      <c r="H27" s="68">
        <v>1123788.8899999999</v>
      </c>
      <c r="J27" s="69">
        <v>31200</v>
      </c>
      <c r="K27" s="59">
        <v>10500</v>
      </c>
      <c r="L27" s="2" t="s">
        <v>132</v>
      </c>
      <c r="M27" s="2" t="s">
        <v>20</v>
      </c>
      <c r="Q27" s="72" t="s">
        <v>1020</v>
      </c>
      <c r="R27" s="1">
        <v>34500</v>
      </c>
      <c r="S27" s="1">
        <v>30500</v>
      </c>
      <c r="T27" s="72" t="s">
        <v>26</v>
      </c>
      <c r="U27" s="86">
        <v>0</v>
      </c>
      <c r="V27" s="86"/>
    </row>
    <row r="28" spans="1:22">
      <c r="A28" s="66">
        <v>44896</v>
      </c>
      <c r="B28" s="67" t="s">
        <v>876</v>
      </c>
      <c r="C28" s="67" t="s">
        <v>1027</v>
      </c>
      <c r="D28" s="67" t="s">
        <v>526</v>
      </c>
      <c r="E28" s="68">
        <v>-11622077.99</v>
      </c>
      <c r="F28" s="68">
        <v>0</v>
      </c>
      <c r="G28" s="68">
        <v>2331200.9500000002</v>
      </c>
      <c r="H28" s="68">
        <v>-9290877.0399999991</v>
      </c>
      <c r="J28" s="69">
        <v>31200</v>
      </c>
      <c r="K28" s="69">
        <v>10500</v>
      </c>
      <c r="L28" s="2" t="s">
        <v>22</v>
      </c>
      <c r="M28" s="2" t="s">
        <v>20</v>
      </c>
      <c r="Q28" s="72" t="s">
        <v>1020</v>
      </c>
      <c r="R28" s="1">
        <v>34600</v>
      </c>
      <c r="S28" s="1">
        <v>30500</v>
      </c>
      <c r="T28" s="72" t="s">
        <v>26</v>
      </c>
      <c r="U28" s="86">
        <v>0</v>
      </c>
      <c r="V28" s="86"/>
    </row>
    <row r="29" spans="1:22">
      <c r="A29" s="66">
        <v>44896</v>
      </c>
      <c r="B29" s="67" t="s">
        <v>877</v>
      </c>
      <c r="C29" s="67" t="s">
        <v>1027</v>
      </c>
      <c r="D29" s="67" t="s">
        <v>526</v>
      </c>
      <c r="E29" s="68">
        <v>-386.86</v>
      </c>
      <c r="F29" s="68">
        <v>0</v>
      </c>
      <c r="G29" s="68">
        <v>408468.44</v>
      </c>
      <c r="H29" s="68">
        <v>408081.58</v>
      </c>
      <c r="J29" s="69">
        <v>31200</v>
      </c>
      <c r="K29" s="69">
        <v>10588</v>
      </c>
      <c r="L29" s="2" t="s">
        <v>23</v>
      </c>
      <c r="M29" s="2" t="s">
        <v>20</v>
      </c>
      <c r="Q29" s="72" t="s">
        <v>1020</v>
      </c>
      <c r="R29" s="1">
        <v>34100</v>
      </c>
      <c r="S29" s="1">
        <v>30600</v>
      </c>
      <c r="T29" s="72" t="s">
        <v>27</v>
      </c>
      <c r="U29" s="86">
        <v>0</v>
      </c>
      <c r="V29" s="86"/>
    </row>
    <row r="30" spans="1:22">
      <c r="A30" s="66">
        <v>44896</v>
      </c>
      <c r="B30" s="67" t="s">
        <v>879</v>
      </c>
      <c r="C30" s="67" t="s">
        <v>1027</v>
      </c>
      <c r="D30" s="67" t="s">
        <v>526</v>
      </c>
      <c r="E30" s="68">
        <v>-6806827.9800000004</v>
      </c>
      <c r="F30" s="68">
        <v>0</v>
      </c>
      <c r="G30" s="68">
        <v>708.43</v>
      </c>
      <c r="H30" s="68">
        <v>-6806119.5499999998</v>
      </c>
      <c r="J30" s="69">
        <v>31400</v>
      </c>
      <c r="K30" s="69">
        <v>10100</v>
      </c>
      <c r="L30" s="2" t="s">
        <v>21</v>
      </c>
      <c r="M30" s="2" t="s">
        <v>20</v>
      </c>
      <c r="Q30" s="72" t="s">
        <v>1020</v>
      </c>
      <c r="R30" s="1">
        <v>34200</v>
      </c>
      <c r="S30" s="1">
        <v>30600</v>
      </c>
      <c r="T30" s="72" t="s">
        <v>27</v>
      </c>
      <c r="U30" s="86">
        <v>0</v>
      </c>
      <c r="V30" s="86"/>
    </row>
    <row r="31" spans="1:22">
      <c r="A31" s="66">
        <v>44896</v>
      </c>
      <c r="B31" s="67" t="s">
        <v>880</v>
      </c>
      <c r="C31" s="67" t="s">
        <v>1027</v>
      </c>
      <c r="D31" s="67" t="s">
        <v>526</v>
      </c>
      <c r="E31" s="68">
        <v>-42020046.770000003</v>
      </c>
      <c r="F31" s="68">
        <v>0</v>
      </c>
      <c r="G31" s="68">
        <v>-43178.04</v>
      </c>
      <c r="H31" s="68">
        <v>-42063224.810000002</v>
      </c>
      <c r="J31" s="69">
        <v>31400</v>
      </c>
      <c r="K31" s="59">
        <v>10500</v>
      </c>
      <c r="L31" s="2" t="s">
        <v>132</v>
      </c>
      <c r="M31" s="2" t="s">
        <v>20</v>
      </c>
      <c r="Q31" s="72" t="s">
        <v>1020</v>
      </c>
      <c r="R31" s="1">
        <v>34300</v>
      </c>
      <c r="S31" s="1">
        <v>30600</v>
      </c>
      <c r="T31" s="72" t="s">
        <v>27</v>
      </c>
      <c r="U31" s="86">
        <v>0</v>
      </c>
      <c r="V31" s="86"/>
    </row>
    <row r="32" spans="1:22">
      <c r="A32" s="66">
        <v>44896</v>
      </c>
      <c r="B32" s="67" t="s">
        <v>881</v>
      </c>
      <c r="C32" s="67" t="s">
        <v>1027</v>
      </c>
      <c r="D32" s="67" t="s">
        <v>526</v>
      </c>
      <c r="E32" s="68">
        <v>-2076761.37</v>
      </c>
      <c r="F32" s="68">
        <v>0</v>
      </c>
      <c r="G32" s="68">
        <v>416564.75</v>
      </c>
      <c r="H32" s="68">
        <v>-1660196.62</v>
      </c>
      <c r="J32" s="69">
        <v>31400</v>
      </c>
      <c r="K32" s="69">
        <v>10500</v>
      </c>
      <c r="L32" s="2" t="s">
        <v>22</v>
      </c>
      <c r="M32" s="2" t="s">
        <v>20</v>
      </c>
      <c r="Q32" s="72" t="s">
        <v>1020</v>
      </c>
      <c r="R32" s="1">
        <v>34310</v>
      </c>
      <c r="S32" s="1">
        <v>30600</v>
      </c>
      <c r="T32" s="72" t="s">
        <v>27</v>
      </c>
      <c r="U32" s="86">
        <v>0</v>
      </c>
      <c r="V32" s="86"/>
    </row>
    <row r="33" spans="1:22">
      <c r="A33" s="66">
        <v>44896</v>
      </c>
      <c r="B33" s="67" t="s">
        <v>882</v>
      </c>
      <c r="C33" s="67" t="s">
        <v>1027</v>
      </c>
      <c r="D33" s="67" t="s">
        <v>526</v>
      </c>
      <c r="E33" s="68">
        <v>-1738426.63</v>
      </c>
      <c r="F33" s="68">
        <v>0</v>
      </c>
      <c r="G33" s="68">
        <v>180.93</v>
      </c>
      <c r="H33" s="68">
        <v>-1738245.7</v>
      </c>
      <c r="J33" s="69">
        <v>31500</v>
      </c>
      <c r="K33" s="69">
        <v>10100</v>
      </c>
      <c r="L33" s="2" t="s">
        <v>21</v>
      </c>
      <c r="M33" s="2" t="s">
        <v>20</v>
      </c>
      <c r="Q33" s="72" t="s">
        <v>1020</v>
      </c>
      <c r="R33" s="1">
        <v>34400</v>
      </c>
      <c r="S33" s="1">
        <v>30600</v>
      </c>
      <c r="T33" s="72" t="s">
        <v>27</v>
      </c>
      <c r="U33" s="86">
        <v>0</v>
      </c>
      <c r="V33" s="86"/>
    </row>
    <row r="34" spans="1:22">
      <c r="A34" s="66">
        <v>44896</v>
      </c>
      <c r="B34" s="67" t="s">
        <v>883</v>
      </c>
      <c r="C34" s="67" t="s">
        <v>1027</v>
      </c>
      <c r="D34" s="67" t="s">
        <v>526</v>
      </c>
      <c r="E34" s="68">
        <v>-1192394.54</v>
      </c>
      <c r="F34" s="68">
        <v>0</v>
      </c>
      <c r="G34" s="68">
        <v>239175.07</v>
      </c>
      <c r="H34" s="68">
        <v>-953219.47</v>
      </c>
      <c r="J34" s="69">
        <v>31500</v>
      </c>
      <c r="K34" s="69">
        <v>10500</v>
      </c>
      <c r="L34" s="2" t="s">
        <v>22</v>
      </c>
      <c r="M34" s="2" t="s">
        <v>20</v>
      </c>
      <c r="Q34" s="72" t="s">
        <v>1020</v>
      </c>
      <c r="R34" s="1">
        <v>34500</v>
      </c>
      <c r="S34" s="1">
        <v>30600</v>
      </c>
      <c r="T34" s="72" t="s">
        <v>27</v>
      </c>
      <c r="U34" s="86">
        <v>0</v>
      </c>
      <c r="V34" s="86"/>
    </row>
    <row r="35" spans="1:22">
      <c r="A35" s="66">
        <v>44896</v>
      </c>
      <c r="B35" s="67" t="s">
        <v>1031</v>
      </c>
      <c r="C35" s="67" t="s">
        <v>1027</v>
      </c>
      <c r="D35" s="67" t="s">
        <v>526</v>
      </c>
      <c r="E35" s="68">
        <v>-8469329.6199999992</v>
      </c>
      <c r="F35" s="68">
        <v>0</v>
      </c>
      <c r="G35" s="68">
        <v>-7740.07</v>
      </c>
      <c r="H35" s="68">
        <v>-8477069.6899999995</v>
      </c>
      <c r="J35" s="69">
        <v>31500</v>
      </c>
      <c r="K35" s="59">
        <v>10500</v>
      </c>
      <c r="L35" s="2" t="s">
        <v>132</v>
      </c>
      <c r="M35" s="2" t="s">
        <v>20</v>
      </c>
      <c r="Q35" s="72" t="s">
        <v>1020</v>
      </c>
      <c r="R35" s="1">
        <v>34600</v>
      </c>
      <c r="S35" s="1">
        <v>30600</v>
      </c>
      <c r="T35" s="72" t="s">
        <v>27</v>
      </c>
      <c r="U35" s="86">
        <v>0</v>
      </c>
      <c r="V35" s="86"/>
    </row>
    <row r="36" spans="1:22">
      <c r="A36" s="66">
        <v>44896</v>
      </c>
      <c r="B36" s="67" t="s">
        <v>1032</v>
      </c>
      <c r="C36" s="67" t="s">
        <v>1027</v>
      </c>
      <c r="D36" s="67" t="s">
        <v>526</v>
      </c>
      <c r="E36" s="68">
        <v>-31.07</v>
      </c>
      <c r="F36" s="68">
        <v>0</v>
      </c>
      <c r="G36" s="68">
        <v>8.15</v>
      </c>
      <c r="H36" s="68">
        <v>-22.92</v>
      </c>
      <c r="J36" s="69">
        <v>31600</v>
      </c>
      <c r="K36" s="69">
        <v>10500</v>
      </c>
      <c r="L36" s="2" t="s">
        <v>22</v>
      </c>
      <c r="M36" s="2" t="s">
        <v>20</v>
      </c>
      <c r="Q36" s="72" t="s">
        <v>1020</v>
      </c>
      <c r="R36" s="1">
        <v>34100</v>
      </c>
      <c r="S36" s="1">
        <v>31101</v>
      </c>
      <c r="T36" s="72" t="s">
        <v>28</v>
      </c>
      <c r="U36" s="86">
        <v>-3614572.3080953867</v>
      </c>
      <c r="V36" s="86"/>
    </row>
    <row r="37" spans="1:22">
      <c r="A37" s="66">
        <v>44896</v>
      </c>
      <c r="B37" s="67" t="s">
        <v>1033</v>
      </c>
      <c r="C37" s="67" t="s">
        <v>1027</v>
      </c>
      <c r="D37" s="67" t="s">
        <v>526</v>
      </c>
      <c r="E37" s="68">
        <v>-55.88</v>
      </c>
      <c r="F37" s="68">
        <v>0</v>
      </c>
      <c r="G37" s="68">
        <v>0</v>
      </c>
      <c r="H37" s="68">
        <v>-55.88</v>
      </c>
      <c r="J37" s="69">
        <v>31600</v>
      </c>
      <c r="K37" s="69">
        <v>10500</v>
      </c>
      <c r="L37" s="2" t="s">
        <v>22</v>
      </c>
      <c r="M37" s="2" t="s">
        <v>20</v>
      </c>
      <c r="Q37" s="72" t="s">
        <v>1020</v>
      </c>
      <c r="R37" s="1">
        <v>34200</v>
      </c>
      <c r="S37" s="1">
        <v>31101</v>
      </c>
      <c r="T37" s="72" t="s">
        <v>28</v>
      </c>
      <c r="U37" s="86">
        <v>-252740.65401400311</v>
      </c>
      <c r="V37" s="86"/>
    </row>
    <row r="38" spans="1:22">
      <c r="A38" s="66">
        <v>44896</v>
      </c>
      <c r="B38" s="67" t="s">
        <v>1034</v>
      </c>
      <c r="C38" s="67" t="s">
        <v>1027</v>
      </c>
      <c r="D38" s="67" t="s">
        <v>526</v>
      </c>
      <c r="E38" s="68">
        <v>-18.25</v>
      </c>
      <c r="F38" s="68">
        <v>0</v>
      </c>
      <c r="G38" s="68">
        <v>0</v>
      </c>
      <c r="H38" s="68">
        <v>-18.25</v>
      </c>
      <c r="J38" s="69">
        <v>31600</v>
      </c>
      <c r="K38" s="69">
        <v>10500</v>
      </c>
      <c r="L38" s="2" t="s">
        <v>22</v>
      </c>
      <c r="M38" s="2" t="s">
        <v>20</v>
      </c>
      <c r="Q38" s="72" t="s">
        <v>1020</v>
      </c>
      <c r="R38" s="1">
        <v>34300</v>
      </c>
      <c r="S38" s="1">
        <v>31101</v>
      </c>
      <c r="T38" s="72" t="s">
        <v>28</v>
      </c>
      <c r="U38" s="86">
        <v>3158702.1614317135</v>
      </c>
      <c r="V38" s="86"/>
    </row>
    <row r="39" spans="1:22">
      <c r="A39" s="66">
        <v>44896</v>
      </c>
      <c r="B39" s="67" t="s">
        <v>1035</v>
      </c>
      <c r="C39" s="67" t="s">
        <v>1027</v>
      </c>
      <c r="D39" s="67" t="s">
        <v>526</v>
      </c>
      <c r="E39" s="68">
        <v>-8722.0400000000009</v>
      </c>
      <c r="F39" s="68">
        <v>0</v>
      </c>
      <c r="G39" s="68">
        <v>0.94</v>
      </c>
      <c r="H39" s="68">
        <v>-8721.1</v>
      </c>
      <c r="J39" s="69">
        <v>31600</v>
      </c>
      <c r="K39" s="69">
        <v>10100</v>
      </c>
      <c r="L39" s="2" t="s">
        <v>21</v>
      </c>
      <c r="M39" s="2" t="s">
        <v>20</v>
      </c>
      <c r="Q39" s="72" t="s">
        <v>1020</v>
      </c>
      <c r="R39" s="1">
        <v>34310</v>
      </c>
      <c r="S39" s="1">
        <v>31101</v>
      </c>
      <c r="T39" s="72" t="s">
        <v>28</v>
      </c>
      <c r="U39" s="86">
        <v>0</v>
      </c>
      <c r="V39" s="86"/>
    </row>
    <row r="40" spans="1:22">
      <c r="A40" s="66">
        <v>44896</v>
      </c>
      <c r="B40" s="67" t="s">
        <v>1036</v>
      </c>
      <c r="C40" s="67" t="s">
        <v>1027</v>
      </c>
      <c r="D40" s="67" t="s">
        <v>526</v>
      </c>
      <c r="E40" s="68">
        <v>-12958.64</v>
      </c>
      <c r="F40" s="68">
        <v>0</v>
      </c>
      <c r="G40" s="68">
        <v>-3.49</v>
      </c>
      <c r="H40" s="68">
        <v>-12962.13</v>
      </c>
      <c r="J40" s="69">
        <v>31692</v>
      </c>
      <c r="K40" s="70" t="s">
        <v>64</v>
      </c>
      <c r="L40" s="2" t="s">
        <v>21</v>
      </c>
      <c r="M40" s="2" t="s">
        <v>128</v>
      </c>
      <c r="Q40" s="72" t="s">
        <v>1020</v>
      </c>
      <c r="R40" s="1">
        <v>34400</v>
      </c>
      <c r="S40" s="1">
        <v>31101</v>
      </c>
      <c r="T40" s="72" t="s">
        <v>28</v>
      </c>
      <c r="U40" s="86">
        <v>-4081788.7832938465</v>
      </c>
      <c r="V40" s="86"/>
    </row>
    <row r="41" spans="1:22">
      <c r="A41" s="66">
        <v>44896</v>
      </c>
      <c r="B41" s="67" t="s">
        <v>884</v>
      </c>
      <c r="C41" s="67" t="s">
        <v>1027</v>
      </c>
      <c r="D41" s="67" t="s">
        <v>526</v>
      </c>
      <c r="E41" s="68">
        <v>-401383.83</v>
      </c>
      <c r="F41" s="68">
        <v>0</v>
      </c>
      <c r="G41" s="68">
        <v>41.77</v>
      </c>
      <c r="H41" s="68">
        <v>-401342.06</v>
      </c>
      <c r="J41" s="69">
        <v>31600</v>
      </c>
      <c r="K41" s="69">
        <v>10100</v>
      </c>
      <c r="L41" s="2" t="s">
        <v>21</v>
      </c>
      <c r="M41" s="2" t="s">
        <v>20</v>
      </c>
      <c r="Q41" s="72" t="s">
        <v>1020</v>
      </c>
      <c r="R41" s="1">
        <v>34500</v>
      </c>
      <c r="S41" s="1">
        <v>31101</v>
      </c>
      <c r="T41" s="72" t="s">
        <v>28</v>
      </c>
      <c r="U41" s="86">
        <v>-1126634.3987251422</v>
      </c>
      <c r="V41" s="86"/>
    </row>
    <row r="42" spans="1:22">
      <c r="A42" s="66">
        <v>44896</v>
      </c>
      <c r="B42" s="67" t="s">
        <v>1037</v>
      </c>
      <c r="C42" s="67" t="s">
        <v>1027</v>
      </c>
      <c r="D42" s="67" t="s">
        <v>526</v>
      </c>
      <c r="E42" s="68">
        <v>-538175.25</v>
      </c>
      <c r="F42" s="68">
        <v>0</v>
      </c>
      <c r="G42" s="68">
        <v>-56.02</v>
      </c>
      <c r="H42" s="68">
        <v>-538231.27</v>
      </c>
      <c r="J42" s="69">
        <v>31600</v>
      </c>
      <c r="K42" s="59">
        <v>10500</v>
      </c>
      <c r="L42" s="2" t="s">
        <v>132</v>
      </c>
      <c r="M42" s="2" t="s">
        <v>20</v>
      </c>
      <c r="Q42" s="72" t="s">
        <v>1020</v>
      </c>
      <c r="R42" s="1">
        <v>34600</v>
      </c>
      <c r="S42" s="1">
        <v>31101</v>
      </c>
      <c r="T42" s="72" t="s">
        <v>28</v>
      </c>
      <c r="U42" s="86">
        <v>715502.49588328809</v>
      </c>
      <c r="V42" s="86"/>
    </row>
    <row r="43" spans="1:22">
      <c r="A43" s="66">
        <v>44896</v>
      </c>
      <c r="B43" s="67" t="s">
        <v>1038</v>
      </c>
      <c r="C43" s="67" t="s">
        <v>1027</v>
      </c>
      <c r="D43" s="67" t="s">
        <v>526</v>
      </c>
      <c r="E43" s="68">
        <v>-2422.8200000000002</v>
      </c>
      <c r="F43" s="68">
        <v>0</v>
      </c>
      <c r="G43" s="68">
        <v>636.41999999999996</v>
      </c>
      <c r="H43" s="68">
        <v>-1786.4</v>
      </c>
      <c r="J43" s="69">
        <v>31600</v>
      </c>
      <c r="K43" s="69">
        <v>10500</v>
      </c>
      <c r="L43" s="2" t="s">
        <v>22</v>
      </c>
      <c r="M43" s="2" t="s">
        <v>20</v>
      </c>
      <c r="Q43" s="72" t="s">
        <v>1020</v>
      </c>
      <c r="R43" s="1">
        <v>34100</v>
      </c>
      <c r="S43" s="1">
        <v>31102</v>
      </c>
      <c r="T43" s="72" t="s">
        <v>29</v>
      </c>
      <c r="U43" s="86">
        <v>-915711.6937401474</v>
      </c>
      <c r="V43" s="86"/>
    </row>
    <row r="44" spans="1:22">
      <c r="A44" s="66">
        <v>44896</v>
      </c>
      <c r="B44" s="67" t="s">
        <v>1039</v>
      </c>
      <c r="C44" s="67" t="s">
        <v>1027</v>
      </c>
      <c r="D44" s="67" t="s">
        <v>526</v>
      </c>
      <c r="E44" s="68">
        <v>-18028.169999999998</v>
      </c>
      <c r="F44" s="68">
        <v>0</v>
      </c>
      <c r="G44" s="68">
        <v>0</v>
      </c>
      <c r="H44" s="68">
        <v>-18028.169999999998</v>
      </c>
      <c r="J44" s="69">
        <v>31600</v>
      </c>
      <c r="K44" s="69">
        <v>10500</v>
      </c>
      <c r="L44" s="2" t="s">
        <v>22</v>
      </c>
      <c r="M44" s="2" t="s">
        <v>20</v>
      </c>
      <c r="Q44" s="72" t="s">
        <v>1020</v>
      </c>
      <c r="R44" s="1">
        <v>34200</v>
      </c>
      <c r="S44" s="1">
        <v>31102</v>
      </c>
      <c r="T44" s="72" t="s">
        <v>29</v>
      </c>
      <c r="U44" s="86">
        <v>-973394.2416102069</v>
      </c>
      <c r="V44" s="86"/>
    </row>
    <row r="45" spans="1:22">
      <c r="A45" s="66">
        <v>44896</v>
      </c>
      <c r="B45" s="67" t="s">
        <v>885</v>
      </c>
      <c r="C45" s="67" t="s">
        <v>1027</v>
      </c>
      <c r="D45" s="67" t="s">
        <v>526</v>
      </c>
      <c r="E45" s="68">
        <v>-212551.55</v>
      </c>
      <c r="F45" s="68">
        <v>0</v>
      </c>
      <c r="G45" s="68">
        <v>42634.41</v>
      </c>
      <c r="H45" s="68">
        <v>-169917.14</v>
      </c>
      <c r="J45" s="69">
        <v>31600</v>
      </c>
      <c r="K45" s="69">
        <v>10500</v>
      </c>
      <c r="L45" s="2" t="s">
        <v>22</v>
      </c>
      <c r="M45" s="2" t="s">
        <v>20</v>
      </c>
      <c r="Q45" s="72" t="s">
        <v>1020</v>
      </c>
      <c r="R45" s="1">
        <v>34300</v>
      </c>
      <c r="S45" s="1">
        <v>31102</v>
      </c>
      <c r="T45" s="72" t="s">
        <v>29</v>
      </c>
      <c r="U45" s="86">
        <v>2401178.4331505117</v>
      </c>
      <c r="V45" s="86"/>
    </row>
    <row r="46" spans="1:22">
      <c r="A46" s="66">
        <v>44896</v>
      </c>
      <c r="B46" s="67" t="s">
        <v>733</v>
      </c>
      <c r="C46" s="67" t="s">
        <v>1016</v>
      </c>
      <c r="D46" s="67" t="s">
        <v>281</v>
      </c>
      <c r="E46" s="68">
        <v>1.1599999999999999</v>
      </c>
      <c r="F46" s="68">
        <v>0</v>
      </c>
      <c r="G46" s="68">
        <v>0</v>
      </c>
      <c r="H46" s="68">
        <v>1.1599999999999999</v>
      </c>
      <c r="J46" s="69">
        <v>38900</v>
      </c>
      <c r="K46" s="70" t="s">
        <v>64</v>
      </c>
      <c r="L46" s="2" t="s">
        <v>1017</v>
      </c>
      <c r="M46" s="2" t="s">
        <v>92</v>
      </c>
      <c r="Q46" s="72" t="s">
        <v>1020</v>
      </c>
      <c r="R46" s="1">
        <v>34310</v>
      </c>
      <c r="S46" s="1">
        <v>31102</v>
      </c>
      <c r="T46" s="72" t="s">
        <v>29</v>
      </c>
      <c r="U46" s="86">
        <v>0</v>
      </c>
      <c r="V46" s="86"/>
    </row>
    <row r="47" spans="1:22">
      <c r="A47" s="66">
        <v>44896</v>
      </c>
      <c r="B47" s="67" t="s">
        <v>735</v>
      </c>
      <c r="C47" s="67" t="s">
        <v>1023</v>
      </c>
      <c r="D47" s="67" t="s">
        <v>281</v>
      </c>
      <c r="E47" s="68">
        <v>-18319.25</v>
      </c>
      <c r="F47" s="68">
        <v>0</v>
      </c>
      <c r="G47" s="68">
        <v>0</v>
      </c>
      <c r="H47" s="68">
        <v>-18319.25</v>
      </c>
      <c r="J47" s="69">
        <v>39000</v>
      </c>
      <c r="K47" s="70" t="s">
        <v>64</v>
      </c>
      <c r="L47" s="2" t="s">
        <v>1017</v>
      </c>
      <c r="M47" s="2" t="s">
        <v>92</v>
      </c>
      <c r="Q47" s="72" t="s">
        <v>1020</v>
      </c>
      <c r="R47" s="1">
        <v>34400</v>
      </c>
      <c r="S47" s="1">
        <v>31102</v>
      </c>
      <c r="T47" s="72" t="s">
        <v>29</v>
      </c>
      <c r="U47" s="86">
        <v>-1318154.906384357</v>
      </c>
      <c r="V47" s="86"/>
    </row>
    <row r="48" spans="1:22">
      <c r="A48" s="66">
        <v>44896</v>
      </c>
      <c r="B48" s="67" t="s">
        <v>736</v>
      </c>
      <c r="C48" s="67" t="s">
        <v>1016</v>
      </c>
      <c r="D48" s="67" t="s">
        <v>281</v>
      </c>
      <c r="E48" s="68">
        <v>-386155.12</v>
      </c>
      <c r="F48" s="68">
        <v>0</v>
      </c>
      <c r="G48" s="68">
        <v>37659.53</v>
      </c>
      <c r="H48" s="68">
        <v>-348495.59</v>
      </c>
      <c r="J48" s="69">
        <v>39000</v>
      </c>
      <c r="K48" s="70" t="s">
        <v>64</v>
      </c>
      <c r="L48" s="2" t="s">
        <v>1017</v>
      </c>
      <c r="M48" s="2" t="s">
        <v>92</v>
      </c>
      <c r="Q48" s="72" t="s">
        <v>1020</v>
      </c>
      <c r="R48" s="1">
        <v>34500</v>
      </c>
      <c r="S48" s="1">
        <v>31102</v>
      </c>
      <c r="T48" s="72" t="s">
        <v>29</v>
      </c>
      <c r="U48" s="86">
        <v>-700692.56394261704</v>
      </c>
      <c r="V48" s="86"/>
    </row>
    <row r="49" spans="1:22">
      <c r="A49" s="66">
        <v>44896</v>
      </c>
      <c r="B49" s="67" t="s">
        <v>737</v>
      </c>
      <c r="C49" s="67" t="s">
        <v>1040</v>
      </c>
      <c r="D49" s="67" t="s">
        <v>281</v>
      </c>
      <c r="E49" s="68">
        <v>74507.27</v>
      </c>
      <c r="F49" s="68">
        <v>0</v>
      </c>
      <c r="G49" s="68">
        <v>8.83</v>
      </c>
      <c r="H49" s="68">
        <v>74516.100000000006</v>
      </c>
      <c r="J49" s="69">
        <v>39000</v>
      </c>
      <c r="K49" s="70" t="s">
        <v>64</v>
      </c>
      <c r="L49" s="2" t="s">
        <v>1017</v>
      </c>
      <c r="M49" s="2" t="s">
        <v>92</v>
      </c>
      <c r="Q49" s="72" t="s">
        <v>1020</v>
      </c>
      <c r="R49" s="1">
        <v>34600</v>
      </c>
      <c r="S49" s="1">
        <v>31102</v>
      </c>
      <c r="T49" s="72" t="s">
        <v>29</v>
      </c>
      <c r="U49" s="86">
        <v>136995.50328563392</v>
      </c>
      <c r="V49" s="86"/>
    </row>
    <row r="50" spans="1:22">
      <c r="A50" s="66">
        <v>44896</v>
      </c>
      <c r="B50" s="67" t="s">
        <v>738</v>
      </c>
      <c r="C50" s="67" t="s">
        <v>1023</v>
      </c>
      <c r="D50" s="67" t="s">
        <v>281</v>
      </c>
      <c r="E50" s="68">
        <v>4776.68</v>
      </c>
      <c r="F50" s="68">
        <v>0</v>
      </c>
      <c r="G50" s="68">
        <v>0</v>
      </c>
      <c r="H50" s="68">
        <v>4776.68</v>
      </c>
      <c r="J50" s="69">
        <v>39000</v>
      </c>
      <c r="K50" s="70" t="s">
        <v>64</v>
      </c>
      <c r="L50" s="2" t="s">
        <v>1017</v>
      </c>
      <c r="M50" s="2" t="s">
        <v>92</v>
      </c>
      <c r="Q50" s="72" t="s">
        <v>1020</v>
      </c>
      <c r="R50" s="1">
        <v>34100</v>
      </c>
      <c r="S50" s="1">
        <v>31103</v>
      </c>
      <c r="T50" s="72" t="s">
        <v>30</v>
      </c>
      <c r="U50" s="86">
        <v>-2823038.9313724185</v>
      </c>
      <c r="V50" s="86"/>
    </row>
    <row r="51" spans="1:22">
      <c r="A51" s="66">
        <v>44896</v>
      </c>
      <c r="B51" s="67" t="s">
        <v>739</v>
      </c>
      <c r="C51" s="67" t="s">
        <v>1016</v>
      </c>
      <c r="D51" s="67" t="s">
        <v>281</v>
      </c>
      <c r="E51" s="68">
        <v>-6829.06</v>
      </c>
      <c r="F51" s="68">
        <v>0</v>
      </c>
      <c r="G51" s="68">
        <v>666</v>
      </c>
      <c r="H51" s="68">
        <v>-6163.06</v>
      </c>
      <c r="J51" s="69">
        <v>39000</v>
      </c>
      <c r="K51" s="70" t="s">
        <v>64</v>
      </c>
      <c r="L51" s="2" t="s">
        <v>1017</v>
      </c>
      <c r="M51" s="2" t="s">
        <v>92</v>
      </c>
      <c r="Q51" s="72" t="s">
        <v>1020</v>
      </c>
      <c r="R51" s="1">
        <v>34200</v>
      </c>
      <c r="S51" s="1">
        <v>31103</v>
      </c>
      <c r="T51" s="72" t="s">
        <v>30</v>
      </c>
      <c r="U51" s="86">
        <v>-28957451.139556944</v>
      </c>
      <c r="V51" s="86"/>
    </row>
    <row r="52" spans="1:22">
      <c r="A52" s="66">
        <v>44896</v>
      </c>
      <c r="B52" s="67" t="s">
        <v>740</v>
      </c>
      <c r="C52" s="67" t="s">
        <v>1040</v>
      </c>
      <c r="D52" s="67" t="s">
        <v>281</v>
      </c>
      <c r="E52" s="68">
        <v>-136992.14000000001</v>
      </c>
      <c r="F52" s="68">
        <v>0</v>
      </c>
      <c r="G52" s="68">
        <v>-16.239999999999998</v>
      </c>
      <c r="H52" s="68">
        <v>-137008.38</v>
      </c>
      <c r="J52" s="69">
        <v>39000</v>
      </c>
      <c r="K52" s="70" t="s">
        <v>64</v>
      </c>
      <c r="L52" s="2" t="s">
        <v>1017</v>
      </c>
      <c r="M52" s="2" t="s">
        <v>92</v>
      </c>
      <c r="Q52" s="72" t="s">
        <v>1020</v>
      </c>
      <c r="R52" s="1">
        <v>34300</v>
      </c>
      <c r="S52" s="1">
        <v>31103</v>
      </c>
      <c r="T52" s="72" t="s">
        <v>30</v>
      </c>
      <c r="U52" s="86">
        <v>20557558.512972292</v>
      </c>
      <c r="V52" s="86"/>
    </row>
    <row r="53" spans="1:22">
      <c r="A53" s="66">
        <v>44896</v>
      </c>
      <c r="B53" s="67" t="s">
        <v>741</v>
      </c>
      <c r="C53" s="67" t="s">
        <v>1023</v>
      </c>
      <c r="D53" s="67" t="s">
        <v>281</v>
      </c>
      <c r="E53" s="68">
        <v>-71699.960000000006</v>
      </c>
      <c r="F53" s="68">
        <v>0</v>
      </c>
      <c r="G53" s="68">
        <v>15297.25</v>
      </c>
      <c r="H53" s="68">
        <v>-56402.71</v>
      </c>
      <c r="J53" s="69">
        <v>39000</v>
      </c>
      <c r="K53" s="70" t="s">
        <v>64</v>
      </c>
      <c r="L53" s="2" t="s">
        <v>1017</v>
      </c>
      <c r="M53" s="2" t="s">
        <v>92</v>
      </c>
      <c r="Q53" s="72" t="s">
        <v>1020</v>
      </c>
      <c r="R53" s="1">
        <v>34310</v>
      </c>
      <c r="S53" s="1">
        <v>31103</v>
      </c>
      <c r="T53" s="72" t="s">
        <v>30</v>
      </c>
      <c r="U53" s="86">
        <v>0</v>
      </c>
      <c r="V53" s="86"/>
    </row>
    <row r="54" spans="1:22">
      <c r="A54" s="66">
        <v>44896</v>
      </c>
      <c r="B54" s="67" t="s">
        <v>742</v>
      </c>
      <c r="C54" s="67" t="s">
        <v>1016</v>
      </c>
      <c r="D54" s="67" t="s">
        <v>281</v>
      </c>
      <c r="E54" s="68">
        <v>-119413.73</v>
      </c>
      <c r="F54" s="68">
        <v>0</v>
      </c>
      <c r="G54" s="68">
        <v>11645.75</v>
      </c>
      <c r="H54" s="68">
        <v>-107767.98</v>
      </c>
      <c r="J54" s="69">
        <v>39000</v>
      </c>
      <c r="K54" s="70" t="s">
        <v>64</v>
      </c>
      <c r="L54" s="2" t="s">
        <v>1017</v>
      </c>
      <c r="M54" s="2" t="s">
        <v>92</v>
      </c>
      <c r="Q54" s="72" t="s">
        <v>1020</v>
      </c>
      <c r="R54" s="1">
        <v>34400</v>
      </c>
      <c r="S54" s="1">
        <v>31103</v>
      </c>
      <c r="T54" s="72" t="s">
        <v>30</v>
      </c>
      <c r="U54" s="86">
        <v>2874587.6247576927</v>
      </c>
      <c r="V54" s="86"/>
    </row>
    <row r="55" spans="1:22">
      <c r="A55" s="66">
        <v>44896</v>
      </c>
      <c r="B55" s="67" t="s">
        <v>743</v>
      </c>
      <c r="C55" s="67" t="s">
        <v>1040</v>
      </c>
      <c r="D55" s="67" t="s">
        <v>281</v>
      </c>
      <c r="E55" s="68">
        <v>-177171.91</v>
      </c>
      <c r="F55" s="68">
        <v>0</v>
      </c>
      <c r="G55" s="68">
        <v>-21</v>
      </c>
      <c r="H55" s="68">
        <v>-177192.91</v>
      </c>
      <c r="J55" s="69">
        <v>39000</v>
      </c>
      <c r="K55" s="70" t="s">
        <v>64</v>
      </c>
      <c r="L55" s="2" t="s">
        <v>1017</v>
      </c>
      <c r="M55" s="2" t="s">
        <v>92</v>
      </c>
      <c r="Q55" s="72" t="s">
        <v>1020</v>
      </c>
      <c r="R55" s="1">
        <v>34500</v>
      </c>
      <c r="S55" s="1">
        <v>31103</v>
      </c>
      <c r="T55" s="72" t="s">
        <v>30</v>
      </c>
      <c r="U55" s="86">
        <v>-1587796.650487069</v>
      </c>
      <c r="V55" s="86"/>
    </row>
    <row r="56" spans="1:22">
      <c r="A56" s="66">
        <v>44896</v>
      </c>
      <c r="B56" s="67" t="s">
        <v>744</v>
      </c>
      <c r="C56" s="67" t="s">
        <v>1016</v>
      </c>
      <c r="D56" s="67" t="s">
        <v>281</v>
      </c>
      <c r="E56" s="68">
        <v>-86256.2</v>
      </c>
      <c r="F56" s="68">
        <v>0</v>
      </c>
      <c r="G56" s="68">
        <v>8412.08</v>
      </c>
      <c r="H56" s="68">
        <v>-77844.12</v>
      </c>
      <c r="J56" s="69">
        <v>39101</v>
      </c>
      <c r="K56" s="70" t="s">
        <v>64</v>
      </c>
      <c r="L56" s="2" t="s">
        <v>1017</v>
      </c>
      <c r="M56" s="2" t="s">
        <v>92</v>
      </c>
      <c r="Q56" s="72" t="s">
        <v>1020</v>
      </c>
      <c r="R56" s="1">
        <v>34600</v>
      </c>
      <c r="S56" s="1">
        <v>31103</v>
      </c>
      <c r="T56" s="72" t="s">
        <v>30</v>
      </c>
      <c r="U56" s="86">
        <v>60475.799474264211</v>
      </c>
      <c r="V56" s="86"/>
    </row>
    <row r="57" spans="1:22">
      <c r="A57" s="66">
        <v>44896</v>
      </c>
      <c r="B57" s="67" t="s">
        <v>1041</v>
      </c>
      <c r="C57" s="67" t="s">
        <v>1023</v>
      </c>
      <c r="D57" s="67" t="s">
        <v>281</v>
      </c>
      <c r="E57" s="68">
        <v>-4726.83</v>
      </c>
      <c r="F57" s="68">
        <v>0</v>
      </c>
      <c r="G57" s="68">
        <v>0</v>
      </c>
      <c r="H57" s="68">
        <v>-4726.83</v>
      </c>
      <c r="J57" s="69">
        <v>39100</v>
      </c>
      <c r="K57" s="70" t="s">
        <v>64</v>
      </c>
      <c r="L57" s="2" t="s">
        <v>1017</v>
      </c>
      <c r="M57" s="2" t="s">
        <v>92</v>
      </c>
      <c r="Q57" s="72" t="s">
        <v>1020</v>
      </c>
      <c r="R57" s="1">
        <v>34100</v>
      </c>
      <c r="S57" s="1">
        <v>31104</v>
      </c>
      <c r="T57" s="72" t="s">
        <v>31</v>
      </c>
      <c r="U57" s="86">
        <v>1950224.1047810782</v>
      </c>
      <c r="V57" s="86"/>
    </row>
    <row r="58" spans="1:22">
      <c r="A58" s="66">
        <v>44896</v>
      </c>
      <c r="B58" s="67" t="s">
        <v>745</v>
      </c>
      <c r="C58" s="67" t="s">
        <v>1016</v>
      </c>
      <c r="D58" s="67" t="s">
        <v>281</v>
      </c>
      <c r="E58" s="68">
        <v>-22519.599999999999</v>
      </c>
      <c r="F58" s="68">
        <v>0</v>
      </c>
      <c r="G58" s="68">
        <v>2196.21</v>
      </c>
      <c r="H58" s="68">
        <v>-20323.39</v>
      </c>
      <c r="J58" s="69">
        <v>39100</v>
      </c>
      <c r="K58" s="70" t="s">
        <v>64</v>
      </c>
      <c r="L58" s="2" t="s">
        <v>1017</v>
      </c>
      <c r="M58" s="2" t="s">
        <v>92</v>
      </c>
      <c r="Q58" s="72" t="s">
        <v>1020</v>
      </c>
      <c r="R58" s="1">
        <v>34200</v>
      </c>
      <c r="S58" s="1">
        <v>31104</v>
      </c>
      <c r="T58" s="72" t="s">
        <v>31</v>
      </c>
      <c r="U58" s="86">
        <v>-155756.82619487698</v>
      </c>
      <c r="V58" s="86"/>
    </row>
    <row r="59" spans="1:22">
      <c r="A59" s="66">
        <v>44896</v>
      </c>
      <c r="B59" s="67" t="s">
        <v>1042</v>
      </c>
      <c r="C59" s="67" t="s">
        <v>1040</v>
      </c>
      <c r="D59" s="67" t="s">
        <v>281</v>
      </c>
      <c r="E59" s="68">
        <v>-15329.74</v>
      </c>
      <c r="F59" s="68">
        <v>0</v>
      </c>
      <c r="G59" s="68">
        <v>-1.82</v>
      </c>
      <c r="H59" s="68">
        <v>-15331.56</v>
      </c>
      <c r="J59" s="69">
        <v>39100</v>
      </c>
      <c r="K59" s="70" t="s">
        <v>64</v>
      </c>
      <c r="L59" s="2" t="s">
        <v>1017</v>
      </c>
      <c r="M59" s="2" t="s">
        <v>92</v>
      </c>
      <c r="Q59" s="72" t="s">
        <v>1020</v>
      </c>
      <c r="R59" s="1">
        <v>34300</v>
      </c>
      <c r="S59" s="1">
        <v>31104</v>
      </c>
      <c r="T59" s="72" t="s">
        <v>31</v>
      </c>
      <c r="U59" s="86">
        <v>-12175871.62218757</v>
      </c>
      <c r="V59" s="86"/>
    </row>
    <row r="60" spans="1:22">
      <c r="A60" s="66">
        <v>44896</v>
      </c>
      <c r="B60" s="67" t="s">
        <v>746</v>
      </c>
      <c r="C60" s="67" t="s">
        <v>1023</v>
      </c>
      <c r="D60" s="67" t="s">
        <v>281</v>
      </c>
      <c r="E60" s="68">
        <v>-11243.5</v>
      </c>
      <c r="F60" s="68">
        <v>0</v>
      </c>
      <c r="G60" s="68">
        <v>2746.98</v>
      </c>
      <c r="H60" s="68">
        <v>-8496.52</v>
      </c>
      <c r="J60" s="69">
        <v>39100</v>
      </c>
      <c r="K60" s="70" t="s">
        <v>64</v>
      </c>
      <c r="L60" s="2" t="s">
        <v>1017</v>
      </c>
      <c r="M60" s="2" t="s">
        <v>92</v>
      </c>
      <c r="Q60" s="72" t="s">
        <v>1020</v>
      </c>
      <c r="R60" s="1">
        <v>34310</v>
      </c>
      <c r="S60" s="1">
        <v>31104</v>
      </c>
      <c r="T60" s="72" t="s">
        <v>31</v>
      </c>
      <c r="U60" s="86">
        <v>0</v>
      </c>
      <c r="V60" s="86"/>
    </row>
    <row r="61" spans="1:22">
      <c r="A61" s="66">
        <v>44896</v>
      </c>
      <c r="B61" s="67" t="s">
        <v>747</v>
      </c>
      <c r="C61" s="67" t="s">
        <v>1023</v>
      </c>
      <c r="D61" s="67" t="s">
        <v>281</v>
      </c>
      <c r="E61" s="68">
        <v>-76394.880000000005</v>
      </c>
      <c r="F61" s="68">
        <v>0</v>
      </c>
      <c r="G61" s="68">
        <v>18664.62</v>
      </c>
      <c r="H61" s="68">
        <v>-57730.26</v>
      </c>
      <c r="J61" s="69">
        <v>39101</v>
      </c>
      <c r="K61" s="70" t="s">
        <v>64</v>
      </c>
      <c r="L61" s="2" t="s">
        <v>1017</v>
      </c>
      <c r="M61" s="2" t="s">
        <v>92</v>
      </c>
      <c r="Q61" s="72" t="s">
        <v>1020</v>
      </c>
      <c r="R61" s="1">
        <v>34400</v>
      </c>
      <c r="S61" s="1">
        <v>31104</v>
      </c>
      <c r="T61" s="72" t="s">
        <v>31</v>
      </c>
      <c r="U61" s="86">
        <v>0</v>
      </c>
      <c r="V61" s="86"/>
    </row>
    <row r="62" spans="1:22">
      <c r="A62" s="66">
        <v>44896</v>
      </c>
      <c r="B62" s="67" t="s">
        <v>748</v>
      </c>
      <c r="C62" s="67" t="s">
        <v>1040</v>
      </c>
      <c r="D62" s="67" t="s">
        <v>281</v>
      </c>
      <c r="E62" s="68">
        <v>-197968.55</v>
      </c>
      <c r="F62" s="68">
        <v>0</v>
      </c>
      <c r="G62" s="68">
        <v>-23.46</v>
      </c>
      <c r="H62" s="68">
        <v>-197992.01</v>
      </c>
      <c r="J62" s="69">
        <v>39101</v>
      </c>
      <c r="K62" s="70" t="s">
        <v>64</v>
      </c>
      <c r="L62" s="2" t="s">
        <v>1017</v>
      </c>
      <c r="M62" s="2" t="s">
        <v>92</v>
      </c>
      <c r="Q62" s="72" t="s">
        <v>1020</v>
      </c>
      <c r="R62" s="1">
        <v>34500</v>
      </c>
      <c r="S62" s="1">
        <v>31104</v>
      </c>
      <c r="T62" s="72" t="s">
        <v>31</v>
      </c>
      <c r="U62" s="86">
        <v>1194928.8735533827</v>
      </c>
      <c r="V62" s="86"/>
    </row>
    <row r="63" spans="1:22">
      <c r="A63" s="66">
        <v>44896</v>
      </c>
      <c r="B63" s="67" t="s">
        <v>1043</v>
      </c>
      <c r="C63" s="67" t="s">
        <v>1023</v>
      </c>
      <c r="D63" s="67" t="s">
        <v>281</v>
      </c>
      <c r="E63" s="68">
        <v>-20053.849999999999</v>
      </c>
      <c r="F63" s="68">
        <v>0</v>
      </c>
      <c r="G63" s="68">
        <v>0</v>
      </c>
      <c r="H63" s="68">
        <v>-20053.849999999999</v>
      </c>
      <c r="J63" s="69">
        <v>39100</v>
      </c>
      <c r="K63" s="70" t="s">
        <v>64</v>
      </c>
      <c r="L63" s="2" t="s">
        <v>1017</v>
      </c>
      <c r="M63" s="2" t="s">
        <v>92</v>
      </c>
      <c r="Q63" s="72" t="s">
        <v>1020</v>
      </c>
      <c r="R63" s="1">
        <v>34600</v>
      </c>
      <c r="S63" s="1">
        <v>31104</v>
      </c>
      <c r="T63" s="72" t="s">
        <v>31</v>
      </c>
      <c r="U63" s="86">
        <v>-612818.74576346041</v>
      </c>
      <c r="V63" s="86"/>
    </row>
    <row r="64" spans="1:22">
      <c r="A64" s="66">
        <v>44896</v>
      </c>
      <c r="B64" s="67" t="s">
        <v>749</v>
      </c>
      <c r="C64" s="67" t="s">
        <v>1040</v>
      </c>
      <c r="D64" s="67" t="s">
        <v>281</v>
      </c>
      <c r="E64" s="68">
        <v>565.47</v>
      </c>
      <c r="F64" s="68">
        <v>0</v>
      </c>
      <c r="G64" s="68">
        <v>7.0000000000000007E-2</v>
      </c>
      <c r="H64" s="68">
        <v>565.54</v>
      </c>
      <c r="J64" s="69">
        <v>39100</v>
      </c>
      <c r="K64" s="70" t="s">
        <v>64</v>
      </c>
      <c r="L64" s="2" t="s">
        <v>1017</v>
      </c>
      <c r="M64" s="2" t="s">
        <v>92</v>
      </c>
      <c r="Q64" s="72" t="s">
        <v>1020</v>
      </c>
      <c r="R64" s="1">
        <v>34100</v>
      </c>
      <c r="S64" s="1">
        <v>40300</v>
      </c>
      <c r="T64" s="72" t="s">
        <v>32</v>
      </c>
      <c r="U64" s="86">
        <v>53999.588424293259</v>
      </c>
      <c r="V64" s="86"/>
    </row>
    <row r="65" spans="1:22">
      <c r="A65" s="66">
        <v>44896</v>
      </c>
      <c r="B65" s="67" t="s">
        <v>1044</v>
      </c>
      <c r="C65" s="67" t="s">
        <v>1023</v>
      </c>
      <c r="D65" s="67" t="s">
        <v>281</v>
      </c>
      <c r="E65" s="68">
        <v>-43277.599999999999</v>
      </c>
      <c r="F65" s="68">
        <v>0</v>
      </c>
      <c r="G65" s="68">
        <v>10573.48</v>
      </c>
      <c r="H65" s="68">
        <v>-32704.12</v>
      </c>
      <c r="J65" s="69">
        <v>39100</v>
      </c>
      <c r="K65" s="70" t="s">
        <v>64</v>
      </c>
      <c r="L65" s="2" t="s">
        <v>1017</v>
      </c>
      <c r="M65" s="2" t="s">
        <v>92</v>
      </c>
      <c r="Q65" s="72" t="s">
        <v>1020</v>
      </c>
      <c r="R65" s="1">
        <v>34200</v>
      </c>
      <c r="S65" s="1">
        <v>40300</v>
      </c>
      <c r="T65" s="72" t="s">
        <v>32</v>
      </c>
      <c r="U65" s="86">
        <v>70381.276534358884</v>
      </c>
      <c r="V65" s="86"/>
    </row>
    <row r="66" spans="1:22">
      <c r="A66" s="66">
        <v>44896</v>
      </c>
      <c r="B66" s="67" t="s">
        <v>1045</v>
      </c>
      <c r="C66" s="67" t="s">
        <v>1023</v>
      </c>
      <c r="D66" s="67" t="s">
        <v>281</v>
      </c>
      <c r="E66" s="68">
        <v>-8340.6200000000008</v>
      </c>
      <c r="F66" s="68">
        <v>0</v>
      </c>
      <c r="G66" s="68">
        <v>2037.77</v>
      </c>
      <c r="H66" s="68">
        <v>-6302.85</v>
      </c>
      <c r="J66" s="69">
        <v>39100</v>
      </c>
      <c r="K66" s="70" t="s">
        <v>64</v>
      </c>
      <c r="L66" s="2" t="s">
        <v>1017</v>
      </c>
      <c r="M66" s="2" t="s">
        <v>92</v>
      </c>
      <c r="Q66" s="72" t="s">
        <v>1020</v>
      </c>
      <c r="R66" s="1">
        <v>34300</v>
      </c>
      <c r="S66" s="1">
        <v>40300</v>
      </c>
      <c r="T66" s="72" t="s">
        <v>32</v>
      </c>
      <c r="U66" s="86">
        <v>240032.82622207716</v>
      </c>
      <c r="V66" s="86"/>
    </row>
    <row r="67" spans="1:22">
      <c r="A67" s="66">
        <v>44896</v>
      </c>
      <c r="B67" s="67" t="s">
        <v>750</v>
      </c>
      <c r="C67" s="67" t="s">
        <v>1023</v>
      </c>
      <c r="D67" s="67" t="s">
        <v>281</v>
      </c>
      <c r="E67" s="68">
        <v>-52098.94</v>
      </c>
      <c r="F67" s="68">
        <v>0</v>
      </c>
      <c r="G67" s="68">
        <v>12728.69</v>
      </c>
      <c r="H67" s="68">
        <v>-39370.25</v>
      </c>
      <c r="J67" s="69">
        <v>39220</v>
      </c>
      <c r="K67" s="70" t="s">
        <v>64</v>
      </c>
      <c r="L67" s="2" t="s">
        <v>1017</v>
      </c>
      <c r="M67" s="2" t="s">
        <v>92</v>
      </c>
      <c r="Q67" s="72" t="s">
        <v>1020</v>
      </c>
      <c r="R67" s="1">
        <v>34400</v>
      </c>
      <c r="S67" s="1">
        <v>40300</v>
      </c>
      <c r="T67" s="72" t="s">
        <v>32</v>
      </c>
      <c r="U67" s="86">
        <v>312123.61229904881</v>
      </c>
      <c r="V67" s="86"/>
    </row>
    <row r="68" spans="1:22">
      <c r="A68" s="66">
        <v>44896</v>
      </c>
      <c r="B68" s="67" t="s">
        <v>1046</v>
      </c>
      <c r="C68" s="67" t="s">
        <v>1016</v>
      </c>
      <c r="D68" s="67" t="s">
        <v>281</v>
      </c>
      <c r="E68" s="68">
        <v>-587.97</v>
      </c>
      <c r="F68" s="68">
        <v>0</v>
      </c>
      <c r="G68" s="68">
        <v>0</v>
      </c>
      <c r="H68" s="68">
        <v>-587.97</v>
      </c>
      <c r="J68" s="69">
        <v>39240</v>
      </c>
      <c r="K68" s="70" t="s">
        <v>64</v>
      </c>
      <c r="L68" s="2" t="s">
        <v>1017</v>
      </c>
      <c r="M68" s="2" t="s">
        <v>92</v>
      </c>
      <c r="Q68" s="72" t="s">
        <v>1020</v>
      </c>
      <c r="R68" s="1">
        <v>34500</v>
      </c>
      <c r="S68" s="1">
        <v>40300</v>
      </c>
      <c r="T68" s="72" t="s">
        <v>32</v>
      </c>
      <c r="U68" s="86">
        <v>101891.01906009622</v>
      </c>
      <c r="V68" s="86"/>
    </row>
    <row r="69" spans="1:22">
      <c r="A69" s="66">
        <v>44896</v>
      </c>
      <c r="B69" s="67" t="s">
        <v>751</v>
      </c>
      <c r="C69" s="67" t="s">
        <v>1023</v>
      </c>
      <c r="D69" s="67" t="s">
        <v>281</v>
      </c>
      <c r="E69" s="68">
        <v>-37637.699999999997</v>
      </c>
      <c r="F69" s="68">
        <v>0</v>
      </c>
      <c r="G69" s="68">
        <v>9195.56</v>
      </c>
      <c r="H69" s="68">
        <v>-28442.14</v>
      </c>
      <c r="J69" s="69">
        <v>39230</v>
      </c>
      <c r="K69" s="70" t="s">
        <v>64</v>
      </c>
      <c r="L69" s="2" t="s">
        <v>1017</v>
      </c>
      <c r="M69" s="2" t="s">
        <v>92</v>
      </c>
      <c r="Q69" s="72" t="s">
        <v>1020</v>
      </c>
      <c r="R69" s="1">
        <v>34600</v>
      </c>
      <c r="S69" s="1">
        <v>40300</v>
      </c>
      <c r="T69" s="72" t="s">
        <v>32</v>
      </c>
      <c r="U69" s="86">
        <v>-1612.3166969938457</v>
      </c>
      <c r="V69" s="86"/>
    </row>
    <row r="70" spans="1:22">
      <c r="A70" s="66">
        <v>44896</v>
      </c>
      <c r="B70" s="67" t="s">
        <v>1047</v>
      </c>
      <c r="C70" s="67" t="s">
        <v>1016</v>
      </c>
      <c r="D70" s="67" t="s">
        <v>281</v>
      </c>
      <c r="E70" s="68">
        <v>-198.17</v>
      </c>
      <c r="F70" s="68">
        <v>0</v>
      </c>
      <c r="G70" s="68">
        <v>19.32</v>
      </c>
      <c r="H70" s="68">
        <v>-178.85</v>
      </c>
      <c r="J70" s="69">
        <v>39230</v>
      </c>
      <c r="K70" s="70" t="s">
        <v>64</v>
      </c>
      <c r="L70" s="2" t="s">
        <v>1017</v>
      </c>
      <c r="M70" s="2" t="s">
        <v>92</v>
      </c>
      <c r="Q70" s="72" t="s">
        <v>1020</v>
      </c>
      <c r="R70" s="1">
        <v>34100</v>
      </c>
      <c r="S70" s="1">
        <v>40302</v>
      </c>
      <c r="T70" s="72" t="s">
        <v>33</v>
      </c>
      <c r="U70" s="86">
        <v>0</v>
      </c>
      <c r="V70" s="86"/>
    </row>
    <row r="71" spans="1:22">
      <c r="A71" s="66">
        <v>44896</v>
      </c>
      <c r="B71" s="67" t="s">
        <v>752</v>
      </c>
      <c r="C71" s="67" t="s">
        <v>1023</v>
      </c>
      <c r="D71" s="67" t="s">
        <v>281</v>
      </c>
      <c r="E71" s="68">
        <v>28260.58</v>
      </c>
      <c r="F71" s="68">
        <v>0</v>
      </c>
      <c r="G71" s="68">
        <v>0</v>
      </c>
      <c r="H71" s="68">
        <v>28260.58</v>
      </c>
      <c r="J71" s="69">
        <v>39240</v>
      </c>
      <c r="K71" s="70" t="s">
        <v>64</v>
      </c>
      <c r="L71" s="2" t="s">
        <v>1017</v>
      </c>
      <c r="M71" s="2" t="s">
        <v>92</v>
      </c>
      <c r="Q71" s="72" t="s">
        <v>1020</v>
      </c>
      <c r="R71" s="1">
        <v>34200</v>
      </c>
      <c r="S71" s="1">
        <v>40302</v>
      </c>
      <c r="T71" s="72" t="s">
        <v>33</v>
      </c>
      <c r="U71" s="86">
        <v>0</v>
      </c>
      <c r="V71" s="86"/>
    </row>
    <row r="72" spans="1:22">
      <c r="A72" s="66">
        <v>44896</v>
      </c>
      <c r="B72" s="67" t="s">
        <v>1048</v>
      </c>
      <c r="C72" s="67" t="s">
        <v>1016</v>
      </c>
      <c r="D72" s="67" t="s">
        <v>281</v>
      </c>
      <c r="E72" s="68">
        <v>-705.58</v>
      </c>
      <c r="F72" s="68">
        <v>0</v>
      </c>
      <c r="G72" s="68">
        <v>68.81</v>
      </c>
      <c r="H72" s="68">
        <v>-636.77</v>
      </c>
      <c r="J72" s="69">
        <v>39240</v>
      </c>
      <c r="K72" s="70" t="s">
        <v>64</v>
      </c>
      <c r="L72" s="2" t="s">
        <v>1017</v>
      </c>
      <c r="M72" s="2" t="s">
        <v>92</v>
      </c>
      <c r="Q72" s="72" t="s">
        <v>1020</v>
      </c>
      <c r="R72" s="1">
        <v>34300</v>
      </c>
      <c r="S72" s="1">
        <v>40302</v>
      </c>
      <c r="T72" s="72" t="s">
        <v>33</v>
      </c>
      <c r="U72" s="86">
        <v>0</v>
      </c>
      <c r="V72" s="86"/>
    </row>
    <row r="73" spans="1:22">
      <c r="A73" s="66">
        <v>44896</v>
      </c>
      <c r="B73" s="67" t="s">
        <v>1049</v>
      </c>
      <c r="C73" s="67" t="s">
        <v>1023</v>
      </c>
      <c r="D73" s="67" t="s">
        <v>281</v>
      </c>
      <c r="E73" s="68">
        <v>-5631.68</v>
      </c>
      <c r="F73" s="68">
        <v>0</v>
      </c>
      <c r="G73" s="68">
        <v>0</v>
      </c>
      <c r="H73" s="68">
        <v>-5631.68</v>
      </c>
      <c r="J73" s="69">
        <v>39250</v>
      </c>
      <c r="K73" s="70" t="s">
        <v>64</v>
      </c>
      <c r="L73" s="2" t="s">
        <v>1017</v>
      </c>
      <c r="M73" s="2" t="s">
        <v>92</v>
      </c>
      <c r="Q73" s="72" t="s">
        <v>1020</v>
      </c>
      <c r="R73" s="1">
        <v>34400</v>
      </c>
      <c r="S73" s="1">
        <v>40302</v>
      </c>
      <c r="T73" s="72" t="s">
        <v>33</v>
      </c>
      <c r="U73" s="86">
        <v>0</v>
      </c>
      <c r="V73" s="86"/>
    </row>
    <row r="74" spans="1:22">
      <c r="A74" s="66">
        <v>44896</v>
      </c>
      <c r="B74" s="67" t="s">
        <v>1050</v>
      </c>
      <c r="C74" s="67" t="s">
        <v>1023</v>
      </c>
      <c r="D74" s="67" t="s">
        <v>281</v>
      </c>
      <c r="E74" s="68">
        <v>-9188.42</v>
      </c>
      <c r="F74" s="68">
        <v>0</v>
      </c>
      <c r="G74" s="68">
        <v>2266.7199999999998</v>
      </c>
      <c r="H74" s="68">
        <v>-6921.7</v>
      </c>
      <c r="J74" s="69">
        <v>39210</v>
      </c>
      <c r="K74" s="70" t="s">
        <v>64</v>
      </c>
      <c r="L74" s="2" t="s">
        <v>1017</v>
      </c>
      <c r="M74" s="2" t="s">
        <v>92</v>
      </c>
      <c r="Q74" s="72" t="s">
        <v>1020</v>
      </c>
      <c r="R74" s="1">
        <v>34500</v>
      </c>
      <c r="S74" s="1">
        <v>40302</v>
      </c>
      <c r="T74" s="72" t="s">
        <v>33</v>
      </c>
      <c r="U74" s="86">
        <v>0</v>
      </c>
      <c r="V74" s="86"/>
    </row>
    <row r="75" spans="1:22">
      <c r="A75" s="66">
        <v>44896</v>
      </c>
      <c r="B75" s="67" t="s">
        <v>1051</v>
      </c>
      <c r="C75" s="67" t="s">
        <v>1016</v>
      </c>
      <c r="D75" s="67" t="s">
        <v>281</v>
      </c>
      <c r="E75" s="68">
        <v>-202.57</v>
      </c>
      <c r="F75" s="68">
        <v>0</v>
      </c>
      <c r="G75" s="68">
        <v>19.75</v>
      </c>
      <c r="H75" s="68">
        <v>-182.82</v>
      </c>
      <c r="J75" s="69">
        <v>39250</v>
      </c>
      <c r="K75" s="70" t="s">
        <v>64</v>
      </c>
      <c r="L75" s="2" t="s">
        <v>1017</v>
      </c>
      <c r="M75" s="2" t="s">
        <v>92</v>
      </c>
      <c r="Q75" s="72" t="s">
        <v>1020</v>
      </c>
      <c r="R75" s="1">
        <v>34600</v>
      </c>
      <c r="S75" s="1">
        <v>40302</v>
      </c>
      <c r="T75" s="72" t="s">
        <v>33</v>
      </c>
      <c r="U75" s="86">
        <v>0</v>
      </c>
      <c r="V75" s="86"/>
    </row>
    <row r="76" spans="1:22">
      <c r="A76" s="66">
        <v>44896</v>
      </c>
      <c r="B76" s="67" t="s">
        <v>753</v>
      </c>
      <c r="C76" s="67" t="s">
        <v>1023</v>
      </c>
      <c r="D76" s="67" t="s">
        <v>281</v>
      </c>
      <c r="E76" s="68">
        <v>-1554.85</v>
      </c>
      <c r="F76" s="68">
        <v>0</v>
      </c>
      <c r="G76" s="68">
        <v>331.73</v>
      </c>
      <c r="H76" s="68">
        <v>-1223.1199999999999</v>
      </c>
      <c r="J76" s="69">
        <v>39250</v>
      </c>
      <c r="K76" s="70" t="s">
        <v>64</v>
      </c>
      <c r="L76" s="2" t="s">
        <v>1017</v>
      </c>
      <c r="M76" s="2" t="s">
        <v>92</v>
      </c>
      <c r="Q76" s="72" t="s">
        <v>1020</v>
      </c>
      <c r="R76" s="1">
        <v>34100</v>
      </c>
      <c r="S76" s="1">
        <v>40700</v>
      </c>
      <c r="T76" s="72" t="s">
        <v>34</v>
      </c>
      <c r="U76" s="86">
        <v>512289.08346749219</v>
      </c>
      <c r="V76" s="86"/>
    </row>
    <row r="77" spans="1:22">
      <c r="A77" s="66">
        <v>44896</v>
      </c>
      <c r="B77" s="67" t="s">
        <v>754</v>
      </c>
      <c r="C77" s="67" t="s">
        <v>1016</v>
      </c>
      <c r="D77" s="67" t="s">
        <v>281</v>
      </c>
      <c r="E77" s="68">
        <v>-409.52</v>
      </c>
      <c r="F77" s="68">
        <v>0</v>
      </c>
      <c r="G77" s="68">
        <v>0</v>
      </c>
      <c r="H77" s="68">
        <v>-409.52</v>
      </c>
      <c r="J77" s="69">
        <v>39300</v>
      </c>
      <c r="K77" s="70" t="s">
        <v>64</v>
      </c>
      <c r="L77" s="2" t="s">
        <v>1017</v>
      </c>
      <c r="M77" s="2" t="s">
        <v>92</v>
      </c>
      <c r="Q77" s="72" t="s">
        <v>1020</v>
      </c>
      <c r="R77" s="1">
        <v>34200</v>
      </c>
      <c r="S77" s="1">
        <v>40700</v>
      </c>
      <c r="T77" s="72" t="s">
        <v>34</v>
      </c>
      <c r="U77" s="86">
        <v>890170.49278339196</v>
      </c>
      <c r="V77" s="86"/>
    </row>
    <row r="78" spans="1:22">
      <c r="A78" s="66">
        <v>44896</v>
      </c>
      <c r="B78" s="67" t="s">
        <v>755</v>
      </c>
      <c r="C78" s="67" t="s">
        <v>1023</v>
      </c>
      <c r="D78" s="67" t="s">
        <v>281</v>
      </c>
      <c r="E78" s="68">
        <v>-26097.96</v>
      </c>
      <c r="F78" s="68">
        <v>0</v>
      </c>
      <c r="G78" s="68">
        <v>6438.2</v>
      </c>
      <c r="H78" s="68">
        <v>-19659.759999999998</v>
      </c>
      <c r="J78" s="69">
        <v>39300</v>
      </c>
      <c r="K78" s="70" t="s">
        <v>64</v>
      </c>
      <c r="L78" s="2" t="s">
        <v>1017</v>
      </c>
      <c r="M78" s="2" t="s">
        <v>92</v>
      </c>
      <c r="Q78" s="72" t="s">
        <v>1020</v>
      </c>
      <c r="R78" s="1">
        <v>34300</v>
      </c>
      <c r="S78" s="1">
        <v>40700</v>
      </c>
      <c r="T78" s="72" t="s">
        <v>34</v>
      </c>
      <c r="U78" s="86">
        <v>5169844.1924432507</v>
      </c>
      <c r="V78" s="86"/>
    </row>
    <row r="79" spans="1:22">
      <c r="A79" s="66">
        <v>44896</v>
      </c>
      <c r="B79" s="67" t="s">
        <v>1052</v>
      </c>
      <c r="C79" s="67" t="s">
        <v>1023</v>
      </c>
      <c r="D79" s="67" t="s">
        <v>281</v>
      </c>
      <c r="E79" s="68">
        <v>-1120.0899999999999</v>
      </c>
      <c r="F79" s="68">
        <v>0</v>
      </c>
      <c r="G79" s="68">
        <v>276.32</v>
      </c>
      <c r="H79" s="68">
        <v>-843.77</v>
      </c>
      <c r="J79" s="69">
        <v>39400</v>
      </c>
      <c r="K79" s="70" t="s">
        <v>64</v>
      </c>
      <c r="L79" s="2" t="s">
        <v>1017</v>
      </c>
      <c r="M79" s="2" t="s">
        <v>92</v>
      </c>
      <c r="Q79" s="72" t="s">
        <v>1020</v>
      </c>
      <c r="R79" s="1">
        <v>34400</v>
      </c>
      <c r="S79" s="1">
        <v>40700</v>
      </c>
      <c r="T79" s="72" t="s">
        <v>34</v>
      </c>
      <c r="U79" s="86">
        <v>1721969.4011688102</v>
      </c>
      <c r="V79" s="86"/>
    </row>
    <row r="80" spans="1:22">
      <c r="A80" s="66">
        <v>44896</v>
      </c>
      <c r="B80" s="67" t="s">
        <v>756</v>
      </c>
      <c r="C80" s="67" t="s">
        <v>1016</v>
      </c>
      <c r="D80" s="67" t="s">
        <v>281</v>
      </c>
      <c r="E80" s="68">
        <v>-81542.490000000005</v>
      </c>
      <c r="F80" s="68">
        <v>0</v>
      </c>
      <c r="G80" s="68">
        <v>7952.38</v>
      </c>
      <c r="H80" s="68">
        <v>-73590.11</v>
      </c>
      <c r="J80" s="69">
        <v>39400</v>
      </c>
      <c r="K80" s="70" t="s">
        <v>64</v>
      </c>
      <c r="L80" s="2" t="s">
        <v>1017</v>
      </c>
      <c r="M80" s="2" t="s">
        <v>92</v>
      </c>
      <c r="Q80" s="72" t="s">
        <v>1020</v>
      </c>
      <c r="R80" s="1">
        <v>34500</v>
      </c>
      <c r="S80" s="1">
        <v>40700</v>
      </c>
      <c r="T80" s="72" t="s">
        <v>34</v>
      </c>
      <c r="U80" s="86">
        <v>367705.19952684158</v>
      </c>
      <c r="V80" s="86"/>
    </row>
    <row r="81" spans="1:22">
      <c r="A81" s="66">
        <v>44896</v>
      </c>
      <c r="B81" s="67" t="s">
        <v>1053</v>
      </c>
      <c r="C81" s="67" t="s">
        <v>1023</v>
      </c>
      <c r="D81" s="67" t="s">
        <v>281</v>
      </c>
      <c r="E81" s="68">
        <v>-29463.49</v>
      </c>
      <c r="F81" s="68">
        <v>0</v>
      </c>
      <c r="G81" s="68">
        <v>7268.45</v>
      </c>
      <c r="H81" s="68">
        <v>-22195.040000000001</v>
      </c>
      <c r="J81" s="69">
        <v>39400</v>
      </c>
      <c r="K81" s="70" t="s">
        <v>64</v>
      </c>
      <c r="L81" s="2" t="s">
        <v>1017</v>
      </c>
      <c r="M81" s="2" t="s">
        <v>92</v>
      </c>
      <c r="Q81" s="72" t="s">
        <v>1020</v>
      </c>
      <c r="R81" s="1">
        <v>34600</v>
      </c>
      <c r="S81" s="1">
        <v>40700</v>
      </c>
      <c r="T81" s="72" t="s">
        <v>34</v>
      </c>
      <c r="U81" s="86">
        <v>-71715.90944472207</v>
      </c>
      <c r="V81" s="86"/>
    </row>
    <row r="82" spans="1:22">
      <c r="A82" s="66">
        <v>44896</v>
      </c>
      <c r="B82" s="67" t="s">
        <v>757</v>
      </c>
      <c r="C82" s="67" t="s">
        <v>1016</v>
      </c>
      <c r="D82" s="67" t="s">
        <v>281</v>
      </c>
      <c r="E82" s="68">
        <v>-180849.18</v>
      </c>
      <c r="F82" s="68">
        <v>0</v>
      </c>
      <c r="G82" s="68">
        <v>17637.21</v>
      </c>
      <c r="H82" s="68">
        <v>-163211.97</v>
      </c>
      <c r="J82" s="69">
        <v>39400</v>
      </c>
      <c r="K82" s="70" t="s">
        <v>64</v>
      </c>
      <c r="L82" s="2" t="s">
        <v>1017</v>
      </c>
      <c r="M82" s="2" t="s">
        <v>92</v>
      </c>
      <c r="Q82" s="72" t="s">
        <v>1020</v>
      </c>
      <c r="R82" s="1">
        <v>34100</v>
      </c>
      <c r="S82" s="1">
        <v>40900</v>
      </c>
      <c r="T82" s="72" t="s">
        <v>35</v>
      </c>
      <c r="U82" s="86">
        <v>375639.17206985282</v>
      </c>
      <c r="V82" s="86"/>
    </row>
    <row r="83" spans="1:22">
      <c r="A83" s="66">
        <v>44896</v>
      </c>
      <c r="B83" s="67" t="s">
        <v>1054</v>
      </c>
      <c r="C83" s="67" t="s">
        <v>1016</v>
      </c>
      <c r="D83" s="67" t="s">
        <v>281</v>
      </c>
      <c r="E83" s="68">
        <v>-370.53</v>
      </c>
      <c r="F83" s="68">
        <v>0</v>
      </c>
      <c r="G83" s="68">
        <v>36.130000000000003</v>
      </c>
      <c r="H83" s="68">
        <v>-334.4</v>
      </c>
      <c r="J83" s="69">
        <v>39500</v>
      </c>
      <c r="K83" s="70" t="s">
        <v>64</v>
      </c>
      <c r="L83" s="2" t="s">
        <v>1017</v>
      </c>
      <c r="M83" s="2" t="s">
        <v>92</v>
      </c>
      <c r="Q83" s="72" t="s">
        <v>1020</v>
      </c>
      <c r="R83" s="1">
        <v>34200</v>
      </c>
      <c r="S83" s="1">
        <v>40900</v>
      </c>
      <c r="T83" s="72" t="s">
        <v>35</v>
      </c>
      <c r="U83" s="86">
        <v>272524.9721196795</v>
      </c>
      <c r="V83" s="86"/>
    </row>
    <row r="84" spans="1:22">
      <c r="A84" s="66">
        <v>44896</v>
      </c>
      <c r="B84" s="67" t="s">
        <v>1055</v>
      </c>
      <c r="C84" s="67" t="s">
        <v>1023</v>
      </c>
      <c r="D84" s="67" t="s">
        <v>281</v>
      </c>
      <c r="E84" s="68">
        <v>-72310.070000000007</v>
      </c>
      <c r="F84" s="68">
        <v>0</v>
      </c>
      <c r="G84" s="68">
        <v>17666.63</v>
      </c>
      <c r="H84" s="68">
        <v>-54643.44</v>
      </c>
      <c r="J84" s="69">
        <v>39600</v>
      </c>
      <c r="K84" s="70" t="s">
        <v>64</v>
      </c>
      <c r="L84" s="2" t="s">
        <v>1017</v>
      </c>
      <c r="M84" s="2" t="s">
        <v>92</v>
      </c>
      <c r="Q84" s="72" t="s">
        <v>1020</v>
      </c>
      <c r="R84" s="1">
        <v>34300</v>
      </c>
      <c r="S84" s="1">
        <v>40900</v>
      </c>
      <c r="T84" s="72" t="s">
        <v>35</v>
      </c>
      <c r="U84" s="86">
        <v>13903.217823527208</v>
      </c>
      <c r="V84" s="86"/>
    </row>
    <row r="85" spans="1:22">
      <c r="A85" s="66">
        <v>44896</v>
      </c>
      <c r="B85" s="67" t="s">
        <v>1056</v>
      </c>
      <c r="C85" s="67" t="s">
        <v>1016</v>
      </c>
      <c r="D85" s="67" t="s">
        <v>281</v>
      </c>
      <c r="E85" s="68">
        <v>-3811.95</v>
      </c>
      <c r="F85" s="68">
        <v>0</v>
      </c>
      <c r="G85" s="68">
        <v>371.76</v>
      </c>
      <c r="H85" s="68">
        <v>-3440.19</v>
      </c>
      <c r="J85" s="69">
        <v>39600</v>
      </c>
      <c r="K85" s="70" t="s">
        <v>64</v>
      </c>
      <c r="L85" s="2" t="s">
        <v>1017</v>
      </c>
      <c r="M85" s="2" t="s">
        <v>92</v>
      </c>
      <c r="Q85" s="72" t="s">
        <v>1020</v>
      </c>
      <c r="R85" s="1">
        <v>34400</v>
      </c>
      <c r="S85" s="1">
        <v>40900</v>
      </c>
      <c r="T85" s="72" t="s">
        <v>35</v>
      </c>
      <c r="U85" s="86">
        <v>593370.80370117468</v>
      </c>
      <c r="V85" s="86"/>
    </row>
    <row r="86" spans="1:22">
      <c r="A86" s="66">
        <v>44896</v>
      </c>
      <c r="B86" s="67" t="s">
        <v>1057</v>
      </c>
      <c r="C86" s="67" t="s">
        <v>1023</v>
      </c>
      <c r="D86" s="67" t="s">
        <v>281</v>
      </c>
      <c r="E86" s="68">
        <v>-7494.55</v>
      </c>
      <c r="F86" s="68">
        <v>0</v>
      </c>
      <c r="G86" s="68">
        <v>1848.86</v>
      </c>
      <c r="H86" s="68">
        <v>-5645.69</v>
      </c>
      <c r="J86" s="69">
        <v>39600</v>
      </c>
      <c r="K86" s="70" t="s">
        <v>64</v>
      </c>
      <c r="L86" s="2" t="s">
        <v>1017</v>
      </c>
      <c r="M86" s="2" t="s">
        <v>92</v>
      </c>
      <c r="Q86" s="72" t="s">
        <v>1020</v>
      </c>
      <c r="R86" s="1">
        <v>34500</v>
      </c>
      <c r="S86" s="1">
        <v>40900</v>
      </c>
      <c r="T86" s="72" t="s">
        <v>35</v>
      </c>
      <c r="U86" s="86">
        <v>263461.87789164239</v>
      </c>
      <c r="V86" s="86"/>
    </row>
    <row r="87" spans="1:22">
      <c r="A87" s="66">
        <v>44896</v>
      </c>
      <c r="B87" s="67" t="s">
        <v>758</v>
      </c>
      <c r="C87" s="67" t="s">
        <v>1016</v>
      </c>
      <c r="D87" s="67" t="s">
        <v>281</v>
      </c>
      <c r="E87" s="68">
        <v>-164254.45000000001</v>
      </c>
      <c r="F87" s="68">
        <v>0</v>
      </c>
      <c r="G87" s="68">
        <v>16018.81</v>
      </c>
      <c r="H87" s="68">
        <v>-148235.64000000001</v>
      </c>
      <c r="J87" s="69">
        <v>39700</v>
      </c>
      <c r="K87" s="70" t="s">
        <v>64</v>
      </c>
      <c r="L87" s="2" t="s">
        <v>1017</v>
      </c>
      <c r="M87" s="2" t="s">
        <v>92</v>
      </c>
      <c r="Q87" s="72" t="s">
        <v>1020</v>
      </c>
      <c r="R87" s="1">
        <v>34600</v>
      </c>
      <c r="S87" s="1">
        <v>40900</v>
      </c>
      <c r="T87" s="72" t="s">
        <v>35</v>
      </c>
      <c r="U87" s="86">
        <v>88445.379453743837</v>
      </c>
      <c r="V87" s="86"/>
    </row>
    <row r="88" spans="1:22">
      <c r="A88" s="66">
        <v>44896</v>
      </c>
      <c r="B88" s="67" t="s">
        <v>759</v>
      </c>
      <c r="C88" s="67" t="s">
        <v>1040</v>
      </c>
      <c r="D88" s="67" t="s">
        <v>281</v>
      </c>
      <c r="E88" s="68">
        <v>-1386.42</v>
      </c>
      <c r="F88" s="68">
        <v>0</v>
      </c>
      <c r="G88" s="68">
        <v>-0.17</v>
      </c>
      <c r="H88" s="68">
        <v>-1386.59</v>
      </c>
      <c r="J88" s="69">
        <v>39700</v>
      </c>
      <c r="K88" s="70" t="s">
        <v>64</v>
      </c>
      <c r="L88" s="2" t="s">
        <v>1017</v>
      </c>
      <c r="M88" s="2" t="s">
        <v>92</v>
      </c>
      <c r="Q88" s="72" t="s">
        <v>1020</v>
      </c>
      <c r="R88" s="1">
        <v>34100</v>
      </c>
      <c r="S88" s="1">
        <v>41000</v>
      </c>
      <c r="T88" s="72" t="s">
        <v>36</v>
      </c>
      <c r="U88" s="86">
        <v>1252550.904585473</v>
      </c>
      <c r="V88" s="86"/>
    </row>
    <row r="89" spans="1:22">
      <c r="A89" s="66">
        <v>44896</v>
      </c>
      <c r="B89" s="67" t="s">
        <v>760</v>
      </c>
      <c r="C89" s="67" t="s">
        <v>1023</v>
      </c>
      <c r="D89" s="67" t="s">
        <v>281</v>
      </c>
      <c r="E89" s="68">
        <v>-149711.20000000001</v>
      </c>
      <c r="F89" s="68">
        <v>0</v>
      </c>
      <c r="G89" s="68">
        <v>31941.01</v>
      </c>
      <c r="H89" s="68">
        <v>-117770.19</v>
      </c>
      <c r="J89" s="69">
        <v>39700</v>
      </c>
      <c r="K89" s="70" t="s">
        <v>64</v>
      </c>
      <c r="L89" s="2" t="s">
        <v>1017</v>
      </c>
      <c r="M89" s="2" t="s">
        <v>92</v>
      </c>
      <c r="Q89" s="72" t="s">
        <v>1020</v>
      </c>
      <c r="R89" s="1">
        <v>34200</v>
      </c>
      <c r="S89" s="1">
        <v>41000</v>
      </c>
      <c r="T89" s="72" t="s">
        <v>36</v>
      </c>
      <c r="U89" s="86">
        <v>2293278.0369821629</v>
      </c>
      <c r="V89" s="86"/>
    </row>
    <row r="90" spans="1:22">
      <c r="A90" s="66">
        <v>44896</v>
      </c>
      <c r="B90" s="67" t="s">
        <v>1058</v>
      </c>
      <c r="C90" s="67" t="s">
        <v>1040</v>
      </c>
      <c r="D90" s="67" t="s">
        <v>281</v>
      </c>
      <c r="E90" s="68">
        <v>-8252.01</v>
      </c>
      <c r="F90" s="68">
        <v>0</v>
      </c>
      <c r="G90" s="68">
        <v>-0.98</v>
      </c>
      <c r="H90" s="68">
        <v>-8252.99</v>
      </c>
      <c r="J90" s="69">
        <v>39700</v>
      </c>
      <c r="K90" s="70" t="s">
        <v>64</v>
      </c>
      <c r="L90" s="2" t="s">
        <v>1017</v>
      </c>
      <c r="M90" s="2" t="s">
        <v>92</v>
      </c>
      <c r="Q90" s="72" t="s">
        <v>1020</v>
      </c>
      <c r="R90" s="1">
        <v>34300</v>
      </c>
      <c r="S90" s="1">
        <v>41000</v>
      </c>
      <c r="T90" s="72" t="s">
        <v>36</v>
      </c>
      <c r="U90" s="86">
        <v>3724906.6919602938</v>
      </c>
      <c r="V90" s="86"/>
    </row>
    <row r="91" spans="1:22">
      <c r="A91" s="66">
        <v>44896</v>
      </c>
      <c r="B91" s="67" t="s">
        <v>762</v>
      </c>
      <c r="C91" s="67" t="s">
        <v>1016</v>
      </c>
      <c r="D91" s="67" t="s">
        <v>281</v>
      </c>
      <c r="E91" s="68">
        <v>-16641.64</v>
      </c>
      <c r="F91" s="68">
        <v>0</v>
      </c>
      <c r="G91" s="68">
        <v>1622.97</v>
      </c>
      <c r="H91" s="68">
        <v>-15018.67</v>
      </c>
      <c r="J91" s="69">
        <v>39800</v>
      </c>
      <c r="K91" s="70" t="s">
        <v>64</v>
      </c>
      <c r="L91" s="2" t="s">
        <v>1017</v>
      </c>
      <c r="M91" s="2" t="s">
        <v>92</v>
      </c>
      <c r="Q91" s="72" t="s">
        <v>1020</v>
      </c>
      <c r="R91" s="1">
        <v>34400</v>
      </c>
      <c r="S91" s="1">
        <v>41000</v>
      </c>
      <c r="T91" s="72" t="s">
        <v>36</v>
      </c>
      <c r="U91" s="86">
        <v>2350851.8808280509</v>
      </c>
      <c r="V91" s="86"/>
    </row>
    <row r="92" spans="1:22">
      <c r="A92" s="66">
        <v>44896</v>
      </c>
      <c r="B92" s="67" t="s">
        <v>764</v>
      </c>
      <c r="C92" s="67" t="s">
        <v>1023</v>
      </c>
      <c r="D92" s="67" t="s">
        <v>281</v>
      </c>
      <c r="E92" s="68">
        <v>-487.36</v>
      </c>
      <c r="F92" s="68">
        <v>0</v>
      </c>
      <c r="G92" s="68">
        <v>120.23</v>
      </c>
      <c r="H92" s="68">
        <v>-367.13</v>
      </c>
      <c r="J92" s="69">
        <v>39800</v>
      </c>
      <c r="K92" s="70" t="s">
        <v>64</v>
      </c>
      <c r="L92" s="2" t="s">
        <v>1017</v>
      </c>
      <c r="M92" s="2" t="s">
        <v>92</v>
      </c>
      <c r="Q92" s="72" t="s">
        <v>1020</v>
      </c>
      <c r="R92" s="1">
        <v>34500</v>
      </c>
      <c r="S92" s="1">
        <v>41000</v>
      </c>
      <c r="T92" s="72" t="s">
        <v>36</v>
      </c>
      <c r="U92" s="86">
        <v>1501935.3862028862</v>
      </c>
      <c r="V92" s="86"/>
    </row>
    <row r="93" spans="1:22">
      <c r="A93" s="66">
        <v>44896</v>
      </c>
      <c r="B93" s="67" t="s">
        <v>765</v>
      </c>
      <c r="C93" s="67" t="s">
        <v>1016</v>
      </c>
      <c r="D93" s="67" t="s">
        <v>281</v>
      </c>
      <c r="E93" s="68">
        <v>-3444.73</v>
      </c>
      <c r="F93" s="68">
        <v>0</v>
      </c>
      <c r="G93" s="68">
        <v>0</v>
      </c>
      <c r="H93" s="68">
        <v>-3444.73</v>
      </c>
      <c r="J93" s="69">
        <v>39800</v>
      </c>
      <c r="K93" s="70" t="s">
        <v>64</v>
      </c>
      <c r="L93" s="2" t="s">
        <v>1017</v>
      </c>
      <c r="M93" s="2" t="s">
        <v>92</v>
      </c>
      <c r="Q93" s="72" t="s">
        <v>1020</v>
      </c>
      <c r="R93" s="1">
        <v>34600</v>
      </c>
      <c r="S93" s="1">
        <v>41000</v>
      </c>
      <c r="T93" s="72" t="s">
        <v>36</v>
      </c>
      <c r="U93" s="86">
        <v>189185.71387615593</v>
      </c>
      <c r="V93" s="86"/>
    </row>
    <row r="94" spans="1:22">
      <c r="A94" s="66">
        <v>44896</v>
      </c>
      <c r="B94" s="67" t="s">
        <v>766</v>
      </c>
      <c r="C94" s="67" t="s">
        <v>1040</v>
      </c>
      <c r="D94" s="67" t="s">
        <v>281</v>
      </c>
      <c r="E94" s="68">
        <v>-2568.9899999999998</v>
      </c>
      <c r="F94" s="68">
        <v>0</v>
      </c>
      <c r="G94" s="68">
        <v>-0.3</v>
      </c>
      <c r="H94" s="68">
        <v>-2569.29</v>
      </c>
      <c r="J94" s="69">
        <v>39800</v>
      </c>
      <c r="K94" s="70" t="s">
        <v>64</v>
      </c>
      <c r="L94" s="2" t="s">
        <v>1017</v>
      </c>
      <c r="M94" s="2" t="s">
        <v>92</v>
      </c>
      <c r="Q94" s="72" t="s">
        <v>1020</v>
      </c>
      <c r="R94" s="1">
        <v>34100</v>
      </c>
      <c r="S94" s="1">
        <v>41007</v>
      </c>
      <c r="T94" s="72" t="s">
        <v>37</v>
      </c>
      <c r="U94" s="86">
        <v>514614.21900115785</v>
      </c>
      <c r="V94" s="86"/>
    </row>
    <row r="95" spans="1:22">
      <c r="A95" s="66">
        <v>44896</v>
      </c>
      <c r="B95" s="67" t="s">
        <v>1059</v>
      </c>
      <c r="C95" s="67" t="s">
        <v>1016</v>
      </c>
      <c r="D95" s="67" t="s">
        <v>281</v>
      </c>
      <c r="E95" s="68">
        <v>-1056.78</v>
      </c>
      <c r="F95" s="68">
        <v>0</v>
      </c>
      <c r="G95" s="68">
        <v>103.06</v>
      </c>
      <c r="H95" s="68">
        <v>-953.72</v>
      </c>
      <c r="J95" s="69">
        <v>39800</v>
      </c>
      <c r="K95" s="70" t="s">
        <v>64</v>
      </c>
      <c r="L95" s="2" t="s">
        <v>1017</v>
      </c>
      <c r="M95" s="2" t="s">
        <v>92</v>
      </c>
      <c r="Q95" s="72" t="s">
        <v>1020</v>
      </c>
      <c r="R95" s="1">
        <v>34200</v>
      </c>
      <c r="S95" s="1">
        <v>41007</v>
      </c>
      <c r="T95" s="72" t="s">
        <v>37</v>
      </c>
      <c r="U95" s="86">
        <v>2899790.0296495361</v>
      </c>
      <c r="V95" s="86"/>
    </row>
    <row r="96" spans="1:22">
      <c r="A96" s="66">
        <v>44896</v>
      </c>
      <c r="B96" s="67" t="s">
        <v>1060</v>
      </c>
      <c r="C96" s="67" t="s">
        <v>1023</v>
      </c>
      <c r="D96" s="67" t="s">
        <v>1061</v>
      </c>
      <c r="E96" s="68">
        <v>-3577.08</v>
      </c>
      <c r="F96" s="68">
        <v>0</v>
      </c>
      <c r="G96" s="68">
        <v>0</v>
      </c>
      <c r="H96" s="68">
        <v>-3577.08</v>
      </c>
      <c r="J96" s="69">
        <v>39800</v>
      </c>
      <c r="K96" s="70" t="s">
        <v>64</v>
      </c>
      <c r="L96" s="2" t="s">
        <v>1017</v>
      </c>
      <c r="M96" s="2" t="s">
        <v>92</v>
      </c>
      <c r="Q96" s="72" t="s">
        <v>1020</v>
      </c>
      <c r="R96" s="1">
        <v>34300</v>
      </c>
      <c r="S96" s="1">
        <v>41007</v>
      </c>
      <c r="T96" s="72" t="s">
        <v>37</v>
      </c>
      <c r="U96" s="86">
        <v>3862859.2009878671</v>
      </c>
      <c r="V96" s="86"/>
    </row>
    <row r="97" spans="1:22">
      <c r="A97" s="66">
        <v>44896</v>
      </c>
      <c r="B97" s="67" t="s">
        <v>1062</v>
      </c>
      <c r="C97" s="67" t="s">
        <v>1063</v>
      </c>
      <c r="D97" s="67" t="s">
        <v>1064</v>
      </c>
      <c r="E97" s="68">
        <v>-1363782.93</v>
      </c>
      <c r="F97" s="68">
        <v>0</v>
      </c>
      <c r="G97" s="68">
        <v>-3241911.06</v>
      </c>
      <c r="H97" s="68">
        <v>-4605693.99</v>
      </c>
      <c r="J97" s="69">
        <v>32000</v>
      </c>
      <c r="K97" s="70" t="s">
        <v>64</v>
      </c>
      <c r="L97" s="2" t="s">
        <v>1017</v>
      </c>
      <c r="M97" s="2" t="s">
        <v>128</v>
      </c>
      <c r="Q97" s="72" t="s">
        <v>1020</v>
      </c>
      <c r="R97" s="1">
        <v>34400</v>
      </c>
      <c r="S97" s="1">
        <v>41007</v>
      </c>
      <c r="T97" s="72" t="s">
        <v>37</v>
      </c>
      <c r="U97" s="86">
        <v>1257734.7762996615</v>
      </c>
      <c r="V97" s="86"/>
    </row>
    <row r="98" spans="1:22">
      <c r="A98" s="66">
        <v>44896</v>
      </c>
      <c r="B98" s="67" t="s">
        <v>769</v>
      </c>
      <c r="C98" s="67" t="s">
        <v>1065</v>
      </c>
      <c r="D98" s="67" t="s">
        <v>324</v>
      </c>
      <c r="E98" s="68">
        <v>2.7</v>
      </c>
      <c r="F98" s="68">
        <v>0</v>
      </c>
      <c r="G98" s="68">
        <v>0</v>
      </c>
      <c r="H98" s="68">
        <v>2.7</v>
      </c>
      <c r="J98" s="69">
        <v>34000</v>
      </c>
      <c r="K98" s="70" t="s">
        <v>64</v>
      </c>
      <c r="L98" s="2" t="s">
        <v>1017</v>
      </c>
      <c r="M98" s="2" t="s">
        <v>128</v>
      </c>
      <c r="Q98" s="72" t="s">
        <v>1020</v>
      </c>
      <c r="R98" s="1">
        <v>34500</v>
      </c>
      <c r="S98" s="1">
        <v>41007</v>
      </c>
      <c r="T98" s="72" t="s">
        <v>37</v>
      </c>
      <c r="U98" s="86">
        <v>494621.14986182674</v>
      </c>
      <c r="V98" s="86"/>
    </row>
    <row r="99" spans="1:22">
      <c r="A99" s="66">
        <v>44896</v>
      </c>
      <c r="B99" s="67" t="s">
        <v>771</v>
      </c>
      <c r="C99" s="67" t="s">
        <v>1065</v>
      </c>
      <c r="D99" s="67" t="s">
        <v>324</v>
      </c>
      <c r="E99" s="68">
        <v>-267688.90999999997</v>
      </c>
      <c r="F99" s="68">
        <v>0</v>
      </c>
      <c r="G99" s="68">
        <v>326795.03000000003</v>
      </c>
      <c r="H99" s="68">
        <v>59106.12</v>
      </c>
      <c r="J99" s="69">
        <v>34100</v>
      </c>
      <c r="K99" s="69">
        <v>31103</v>
      </c>
      <c r="L99" s="2" t="s">
        <v>30</v>
      </c>
      <c r="M99" s="2" t="s">
        <v>24</v>
      </c>
      <c r="Q99" s="72" t="s">
        <v>1020</v>
      </c>
      <c r="R99" s="1">
        <v>34600</v>
      </c>
      <c r="S99" s="1">
        <v>41007</v>
      </c>
      <c r="T99" s="72" t="s">
        <v>37</v>
      </c>
      <c r="U99" s="86">
        <v>-74341.148952965101</v>
      </c>
      <c r="V99" s="86"/>
    </row>
    <row r="100" spans="1:22">
      <c r="A100" s="66">
        <v>44896</v>
      </c>
      <c r="B100" s="67" t="s">
        <v>772</v>
      </c>
      <c r="C100" s="67" t="s">
        <v>1065</v>
      </c>
      <c r="D100" s="67" t="s">
        <v>324</v>
      </c>
      <c r="E100" s="68">
        <v>-302153.90999999997</v>
      </c>
      <c r="F100" s="68">
        <v>0</v>
      </c>
      <c r="G100" s="68">
        <v>674457.97</v>
      </c>
      <c r="H100" s="68">
        <v>372304.06</v>
      </c>
      <c r="J100" s="69">
        <v>34100</v>
      </c>
      <c r="K100" s="69">
        <v>31104</v>
      </c>
      <c r="L100" s="2" t="s">
        <v>31</v>
      </c>
      <c r="M100" s="2" t="s">
        <v>24</v>
      </c>
      <c r="Q100" s="72" t="s">
        <v>1020</v>
      </c>
      <c r="R100" s="1">
        <v>34100</v>
      </c>
      <c r="S100" s="1">
        <v>41200</v>
      </c>
      <c r="T100" s="72" t="s">
        <v>38</v>
      </c>
      <c r="U100" s="86">
        <v>-984473.34443618567</v>
      </c>
      <c r="V100" s="86"/>
    </row>
    <row r="101" spans="1:22">
      <c r="A101" s="66">
        <v>44896</v>
      </c>
      <c r="B101" s="67" t="s">
        <v>1066</v>
      </c>
      <c r="C101" s="67" t="s">
        <v>1065</v>
      </c>
      <c r="D101" s="67" t="s">
        <v>324</v>
      </c>
      <c r="E101" s="68">
        <v>41.72</v>
      </c>
      <c r="F101" s="68">
        <v>0</v>
      </c>
      <c r="G101" s="68">
        <v>0</v>
      </c>
      <c r="H101" s="68">
        <v>41.72</v>
      </c>
      <c r="J101" s="69">
        <v>34100</v>
      </c>
      <c r="K101" s="69">
        <v>40200</v>
      </c>
      <c r="L101" s="2" t="s">
        <v>1067</v>
      </c>
      <c r="M101" s="2" t="s">
        <v>24</v>
      </c>
      <c r="Q101" s="72" t="s">
        <v>1020</v>
      </c>
      <c r="R101" s="1">
        <v>34200</v>
      </c>
      <c r="S101" s="1">
        <v>41200</v>
      </c>
      <c r="T101" s="72" t="s">
        <v>38</v>
      </c>
      <c r="U101" s="86">
        <v>-4514616.8284914559</v>
      </c>
      <c r="V101" s="86"/>
    </row>
    <row r="102" spans="1:22">
      <c r="A102" s="66">
        <v>44896</v>
      </c>
      <c r="B102" s="67" t="s">
        <v>773</v>
      </c>
      <c r="C102" s="67" t="s">
        <v>1065</v>
      </c>
      <c r="D102" s="67" t="s">
        <v>324</v>
      </c>
      <c r="E102" s="68">
        <v>-2857025.03</v>
      </c>
      <c r="F102" s="68">
        <v>0</v>
      </c>
      <c r="G102" s="68">
        <v>716154.58</v>
      </c>
      <c r="H102" s="68">
        <v>-2140870.4500000002</v>
      </c>
      <c r="J102" s="69">
        <v>34100</v>
      </c>
      <c r="K102" s="69">
        <v>30300</v>
      </c>
      <c r="L102" s="2" t="s">
        <v>25</v>
      </c>
      <c r="M102" s="2" t="s">
        <v>24</v>
      </c>
      <c r="Q102" s="72" t="s">
        <v>1020</v>
      </c>
      <c r="R102" s="1">
        <v>34300</v>
      </c>
      <c r="S102" s="1">
        <v>41200</v>
      </c>
      <c r="T102" s="72" t="s">
        <v>38</v>
      </c>
      <c r="U102" s="86">
        <v>2683084.778049035</v>
      </c>
      <c r="V102" s="86"/>
    </row>
    <row r="103" spans="1:22">
      <c r="A103" s="66">
        <v>44896</v>
      </c>
      <c r="B103" s="67" t="s">
        <v>774</v>
      </c>
      <c r="C103" s="67" t="s">
        <v>1065</v>
      </c>
      <c r="D103" s="67" t="s">
        <v>324</v>
      </c>
      <c r="E103" s="68">
        <v>-17977.46</v>
      </c>
      <c r="F103" s="68">
        <v>0</v>
      </c>
      <c r="G103" s="68">
        <v>0</v>
      </c>
      <c r="H103" s="68">
        <v>-17977.46</v>
      </c>
      <c r="J103" s="69">
        <v>34100</v>
      </c>
      <c r="K103" s="69">
        <v>40300</v>
      </c>
      <c r="L103" s="2" t="s">
        <v>32</v>
      </c>
      <c r="M103" s="2" t="s">
        <v>24</v>
      </c>
      <c r="Q103" s="72" t="s">
        <v>1020</v>
      </c>
      <c r="R103" s="1">
        <v>34400</v>
      </c>
      <c r="S103" s="1">
        <v>41200</v>
      </c>
      <c r="T103" s="72" t="s">
        <v>38</v>
      </c>
      <c r="U103" s="86">
        <v>-341233.65746091952</v>
      </c>
      <c r="V103" s="86"/>
    </row>
    <row r="104" spans="1:22">
      <c r="A104" s="66">
        <v>44896</v>
      </c>
      <c r="B104" s="67" t="s">
        <v>1068</v>
      </c>
      <c r="C104" s="67" t="s">
        <v>1065</v>
      </c>
      <c r="D104" s="67" t="s">
        <v>324</v>
      </c>
      <c r="E104" s="68">
        <v>-979.46</v>
      </c>
      <c r="F104" s="68">
        <v>0</v>
      </c>
      <c r="G104" s="68">
        <v>0</v>
      </c>
      <c r="H104" s="68">
        <v>-979.46</v>
      </c>
      <c r="J104" s="69">
        <v>34100</v>
      </c>
      <c r="K104" s="69">
        <v>30300</v>
      </c>
      <c r="L104" s="2" t="s">
        <v>25</v>
      </c>
      <c r="M104" s="2" t="s">
        <v>24</v>
      </c>
      <c r="Q104" s="72" t="s">
        <v>1020</v>
      </c>
      <c r="R104" s="1">
        <v>34500</v>
      </c>
      <c r="S104" s="1">
        <v>41200</v>
      </c>
      <c r="T104" s="72" t="s">
        <v>38</v>
      </c>
      <c r="U104" s="86">
        <v>69488.685943896679</v>
      </c>
      <c r="V104" s="86"/>
    </row>
    <row r="105" spans="1:22">
      <c r="A105" s="66">
        <v>44896</v>
      </c>
      <c r="B105" s="67" t="s">
        <v>1069</v>
      </c>
      <c r="C105" s="67" t="s">
        <v>1065</v>
      </c>
      <c r="D105" s="67" t="s">
        <v>324</v>
      </c>
      <c r="E105" s="68">
        <v>-9784.4599999999991</v>
      </c>
      <c r="F105" s="68">
        <v>0</v>
      </c>
      <c r="G105" s="68">
        <v>0</v>
      </c>
      <c r="H105" s="68">
        <v>-9784.4599999999991</v>
      </c>
      <c r="J105" s="69">
        <v>34100</v>
      </c>
      <c r="K105" s="69">
        <v>40900</v>
      </c>
      <c r="L105" s="2" t="s">
        <v>35</v>
      </c>
      <c r="M105" s="2" t="s">
        <v>24</v>
      </c>
      <c r="Q105" s="72" t="s">
        <v>1020</v>
      </c>
      <c r="R105" s="1">
        <v>34600</v>
      </c>
      <c r="S105" s="1">
        <v>41200</v>
      </c>
      <c r="T105" s="72" t="s">
        <v>38</v>
      </c>
      <c r="U105" s="86">
        <v>-109088.98568627906</v>
      </c>
      <c r="V105" s="86"/>
    </row>
    <row r="106" spans="1:22">
      <c r="A106" s="66">
        <v>44896</v>
      </c>
      <c r="B106" s="67" t="s">
        <v>775</v>
      </c>
      <c r="C106" s="67" t="s">
        <v>1065</v>
      </c>
      <c r="D106" s="67" t="s">
        <v>324</v>
      </c>
      <c r="E106" s="68">
        <v>-3178783.13</v>
      </c>
      <c r="F106" s="68">
        <v>0</v>
      </c>
      <c r="G106" s="68">
        <v>71761581.060000002</v>
      </c>
      <c r="H106" s="68">
        <v>68582797.930000007</v>
      </c>
      <c r="J106" s="69">
        <v>34100</v>
      </c>
      <c r="K106" s="69">
        <v>30500</v>
      </c>
      <c r="L106" s="2" t="s">
        <v>26</v>
      </c>
      <c r="M106" s="2" t="s">
        <v>24</v>
      </c>
      <c r="Q106" s="72" t="s">
        <v>1020</v>
      </c>
      <c r="R106" s="1">
        <v>34100</v>
      </c>
      <c r="S106" s="1">
        <v>41207</v>
      </c>
      <c r="T106" s="72" t="s">
        <v>39</v>
      </c>
      <c r="U106" s="86">
        <v>1079443.1842354808</v>
      </c>
      <c r="V106" s="86"/>
    </row>
    <row r="107" spans="1:22">
      <c r="A107" s="66">
        <v>44896</v>
      </c>
      <c r="B107" s="67" t="s">
        <v>1070</v>
      </c>
      <c r="C107" s="67" t="s">
        <v>1065</v>
      </c>
      <c r="D107" s="67" t="s">
        <v>324</v>
      </c>
      <c r="E107" s="68">
        <v>-1362923.37</v>
      </c>
      <c r="F107" s="68">
        <v>0</v>
      </c>
      <c r="G107" s="68">
        <v>1646320</v>
      </c>
      <c r="H107" s="68">
        <v>283396.63</v>
      </c>
      <c r="J107" s="69">
        <v>34100</v>
      </c>
      <c r="K107" s="69">
        <v>30500</v>
      </c>
      <c r="L107" s="2" t="s">
        <v>26</v>
      </c>
      <c r="M107" s="2" t="s">
        <v>24</v>
      </c>
      <c r="Q107" s="72" t="s">
        <v>1020</v>
      </c>
      <c r="R107" s="1">
        <v>34200</v>
      </c>
      <c r="S107" s="1">
        <v>41207</v>
      </c>
      <c r="T107" s="72" t="s">
        <v>39</v>
      </c>
      <c r="U107" s="86">
        <v>-32523.064959393963</v>
      </c>
      <c r="V107" s="86"/>
    </row>
    <row r="108" spans="1:22">
      <c r="A108" s="66">
        <v>44896</v>
      </c>
      <c r="B108" s="67" t="s">
        <v>777</v>
      </c>
      <c r="C108" s="67" t="s">
        <v>1065</v>
      </c>
      <c r="D108" s="67" t="s">
        <v>324</v>
      </c>
      <c r="E108" s="68">
        <v>-71368.570000000007</v>
      </c>
      <c r="F108" s="68">
        <v>0</v>
      </c>
      <c r="G108" s="68">
        <v>50397.59</v>
      </c>
      <c r="H108" s="68">
        <v>-20970.98</v>
      </c>
      <c r="J108" s="69">
        <v>34100</v>
      </c>
      <c r="K108" s="69">
        <v>41007</v>
      </c>
      <c r="L108" s="2" t="s">
        <v>37</v>
      </c>
      <c r="M108" s="2" t="s">
        <v>24</v>
      </c>
      <c r="Q108" s="72" t="s">
        <v>1020</v>
      </c>
      <c r="R108" s="1">
        <v>34300</v>
      </c>
      <c r="S108" s="1">
        <v>41207</v>
      </c>
      <c r="T108" s="72" t="s">
        <v>39</v>
      </c>
      <c r="U108" s="86">
        <v>4709030.8988014106</v>
      </c>
      <c r="V108" s="86"/>
    </row>
    <row r="109" spans="1:22">
      <c r="A109" s="66">
        <v>44896</v>
      </c>
      <c r="B109" s="67" t="s">
        <v>778</v>
      </c>
      <c r="C109" s="67" t="s">
        <v>1065</v>
      </c>
      <c r="D109" s="67" t="s">
        <v>324</v>
      </c>
      <c r="E109" s="68">
        <v>-17363.009999999998</v>
      </c>
      <c r="F109" s="68">
        <v>0</v>
      </c>
      <c r="G109" s="68">
        <v>1886.06</v>
      </c>
      <c r="H109" s="68">
        <v>-15476.95</v>
      </c>
      <c r="J109" s="69">
        <v>34100</v>
      </c>
      <c r="K109" s="69">
        <v>41000</v>
      </c>
      <c r="L109" s="2" t="s">
        <v>36</v>
      </c>
      <c r="M109" s="2" t="s">
        <v>24</v>
      </c>
      <c r="Q109" s="72" t="s">
        <v>1020</v>
      </c>
      <c r="R109" s="1">
        <v>34400</v>
      </c>
      <c r="S109" s="1">
        <v>41207</v>
      </c>
      <c r="T109" s="72" t="s">
        <v>39</v>
      </c>
      <c r="U109" s="86">
        <v>1479428.1128214363</v>
      </c>
      <c r="V109" s="86"/>
    </row>
    <row r="110" spans="1:22">
      <c r="A110" s="66">
        <v>44896</v>
      </c>
      <c r="B110" s="67" t="s">
        <v>1071</v>
      </c>
      <c r="C110" s="67" t="s">
        <v>1065</v>
      </c>
      <c r="D110" s="67" t="s">
        <v>324</v>
      </c>
      <c r="E110" s="68">
        <v>-6.94</v>
      </c>
      <c r="F110" s="68">
        <v>0</v>
      </c>
      <c r="G110" s="68">
        <v>0</v>
      </c>
      <c r="H110" s="68">
        <v>-6.94</v>
      </c>
      <c r="J110" s="69">
        <v>34100</v>
      </c>
      <c r="K110" s="69">
        <v>40600</v>
      </c>
      <c r="L110" s="2" t="s">
        <v>137</v>
      </c>
      <c r="M110" s="2" t="s">
        <v>24</v>
      </c>
      <c r="Q110" s="72" t="s">
        <v>1020</v>
      </c>
      <c r="R110" s="1">
        <v>34500</v>
      </c>
      <c r="S110" s="1">
        <v>41207</v>
      </c>
      <c r="T110" s="72" t="s">
        <v>39</v>
      </c>
      <c r="U110" s="86">
        <v>663886.7707697833</v>
      </c>
      <c r="V110" s="86"/>
    </row>
    <row r="111" spans="1:22">
      <c r="A111" s="66">
        <v>44896</v>
      </c>
      <c r="B111" s="67" t="s">
        <v>780</v>
      </c>
      <c r="C111" s="67" t="s">
        <v>1065</v>
      </c>
      <c r="D111" s="67" t="s">
        <v>324</v>
      </c>
      <c r="E111" s="68">
        <v>-1112404.3</v>
      </c>
      <c r="F111" s="68">
        <v>0</v>
      </c>
      <c r="G111" s="68">
        <v>1132825.98</v>
      </c>
      <c r="H111" s="68">
        <v>20421.68</v>
      </c>
      <c r="J111" s="69">
        <v>34100</v>
      </c>
      <c r="K111" s="69">
        <v>31101</v>
      </c>
      <c r="L111" s="2" t="s">
        <v>28</v>
      </c>
      <c r="M111" s="2" t="s">
        <v>24</v>
      </c>
      <c r="Q111" s="72" t="s">
        <v>1020</v>
      </c>
      <c r="R111" s="1">
        <v>34600</v>
      </c>
      <c r="S111" s="1">
        <v>41207</v>
      </c>
      <c r="T111" s="72" t="s">
        <v>39</v>
      </c>
      <c r="U111" s="86">
        <v>166022.17345684438</v>
      </c>
      <c r="V111" s="86"/>
    </row>
    <row r="112" spans="1:22">
      <c r="A112" s="66">
        <v>44896</v>
      </c>
      <c r="B112" s="67" t="s">
        <v>781</v>
      </c>
      <c r="C112" s="67" t="s">
        <v>1065</v>
      </c>
      <c r="D112" s="67" t="s">
        <v>324</v>
      </c>
      <c r="E112" s="68">
        <v>-749172.01</v>
      </c>
      <c r="F112" s="68">
        <v>0</v>
      </c>
      <c r="G112" s="68">
        <v>20957.5</v>
      </c>
      <c r="H112" s="68">
        <v>-728214.51</v>
      </c>
      <c r="J112" s="69">
        <v>34100</v>
      </c>
      <c r="K112" s="69">
        <v>31102</v>
      </c>
      <c r="L112" s="2" t="s">
        <v>29</v>
      </c>
      <c r="M112" s="2" t="s">
        <v>24</v>
      </c>
      <c r="Q112" s="72" t="s">
        <v>1020</v>
      </c>
      <c r="R112" s="1">
        <v>34100</v>
      </c>
      <c r="S112" s="1">
        <v>41211</v>
      </c>
      <c r="T112" s="72" t="s">
        <v>40</v>
      </c>
      <c r="U112" s="86">
        <v>32917.196857894545</v>
      </c>
      <c r="V112" s="86"/>
    </row>
    <row r="113" spans="1:22">
      <c r="A113" s="66">
        <v>44896</v>
      </c>
      <c r="B113" s="67" t="s">
        <v>783</v>
      </c>
      <c r="C113" s="67" t="s">
        <v>1065</v>
      </c>
      <c r="D113" s="67" t="s">
        <v>324</v>
      </c>
      <c r="E113" s="68">
        <v>-62.72</v>
      </c>
      <c r="F113" s="68">
        <v>0</v>
      </c>
      <c r="G113" s="68">
        <v>0</v>
      </c>
      <c r="H113" s="68">
        <v>-62.72</v>
      </c>
      <c r="J113" s="69">
        <v>34100</v>
      </c>
      <c r="K113" s="69">
        <v>41211</v>
      </c>
      <c r="L113" s="2" t="s">
        <v>40</v>
      </c>
      <c r="M113" s="2" t="s">
        <v>24</v>
      </c>
      <c r="Q113" s="72" t="s">
        <v>1020</v>
      </c>
      <c r="R113" s="1">
        <v>34200</v>
      </c>
      <c r="S113" s="1">
        <v>41211</v>
      </c>
      <c r="T113" s="72" t="s">
        <v>40</v>
      </c>
      <c r="U113" s="86">
        <v>62761.994322191684</v>
      </c>
      <c r="V113" s="86"/>
    </row>
    <row r="114" spans="1:22">
      <c r="A114" s="66">
        <v>44896</v>
      </c>
      <c r="B114" s="67" t="s">
        <v>1072</v>
      </c>
      <c r="C114" s="67" t="s">
        <v>1065</v>
      </c>
      <c r="D114" s="67" t="s">
        <v>324</v>
      </c>
      <c r="E114" s="68">
        <v>-11883.6</v>
      </c>
      <c r="F114" s="68">
        <v>0</v>
      </c>
      <c r="G114" s="68">
        <v>-311.49</v>
      </c>
      <c r="H114" s="68">
        <v>-12195.09</v>
      </c>
      <c r="J114" s="69">
        <v>34100</v>
      </c>
      <c r="K114" s="69">
        <v>41212</v>
      </c>
      <c r="L114" s="2" t="s">
        <v>1073</v>
      </c>
      <c r="M114" s="2" t="s">
        <v>24</v>
      </c>
      <c r="Q114" s="72" t="s">
        <v>1020</v>
      </c>
      <c r="R114" s="1">
        <v>34300</v>
      </c>
      <c r="S114" s="1">
        <v>41211</v>
      </c>
      <c r="T114" s="72" t="s">
        <v>40</v>
      </c>
      <c r="U114" s="86">
        <v>179074.40925706207</v>
      </c>
      <c r="V114" s="86"/>
    </row>
    <row r="115" spans="1:22">
      <c r="A115" s="66">
        <v>44896</v>
      </c>
      <c r="B115" s="67" t="s">
        <v>782</v>
      </c>
      <c r="C115" s="67" t="s">
        <v>1065</v>
      </c>
      <c r="D115" s="67" t="s">
        <v>324</v>
      </c>
      <c r="E115" s="68">
        <v>-240290.21</v>
      </c>
      <c r="F115" s="68">
        <v>0</v>
      </c>
      <c r="G115" s="68">
        <v>488.74</v>
      </c>
      <c r="H115" s="68">
        <v>-239801.47</v>
      </c>
      <c r="J115" s="69">
        <v>34100</v>
      </c>
      <c r="K115" s="69">
        <v>41200</v>
      </c>
      <c r="L115" s="2" t="s">
        <v>38</v>
      </c>
      <c r="M115" s="2" t="s">
        <v>24</v>
      </c>
      <c r="Q115" s="72" t="s">
        <v>1020</v>
      </c>
      <c r="R115" s="1">
        <v>34400</v>
      </c>
      <c r="S115" s="1">
        <v>41211</v>
      </c>
      <c r="T115" s="72" t="s">
        <v>40</v>
      </c>
      <c r="U115" s="86">
        <v>60461.351215945564</v>
      </c>
      <c r="V115" s="86"/>
    </row>
    <row r="116" spans="1:22">
      <c r="A116" s="66">
        <v>44896</v>
      </c>
      <c r="B116" s="67" t="s">
        <v>784</v>
      </c>
      <c r="C116" s="67" t="s">
        <v>1065</v>
      </c>
      <c r="D116" s="67" t="s">
        <v>324</v>
      </c>
      <c r="E116" s="68">
        <v>-95357.04</v>
      </c>
      <c r="F116" s="68">
        <v>0</v>
      </c>
      <c r="G116" s="68">
        <v>217940.59</v>
      </c>
      <c r="H116" s="68">
        <v>122583.55</v>
      </c>
      <c r="J116" s="69">
        <v>34100</v>
      </c>
      <c r="K116" s="69">
        <v>41207</v>
      </c>
      <c r="L116" s="2" t="s">
        <v>39</v>
      </c>
      <c r="M116" s="2" t="s">
        <v>24</v>
      </c>
      <c r="Q116" s="72" t="s">
        <v>1020</v>
      </c>
      <c r="R116" s="1">
        <v>34500</v>
      </c>
      <c r="S116" s="1">
        <v>41211</v>
      </c>
      <c r="T116" s="72" t="s">
        <v>40</v>
      </c>
      <c r="U116" s="86">
        <v>104651.13897779954</v>
      </c>
      <c r="V116" s="86"/>
    </row>
    <row r="117" spans="1:22">
      <c r="A117" s="66">
        <v>44896</v>
      </c>
      <c r="B117" s="67" t="s">
        <v>1074</v>
      </c>
      <c r="C117" s="67" t="s">
        <v>1065</v>
      </c>
      <c r="D117" s="67" t="s">
        <v>324</v>
      </c>
      <c r="E117" s="68">
        <v>-1189077.0900000001</v>
      </c>
      <c r="F117" s="68">
        <v>0</v>
      </c>
      <c r="G117" s="68">
        <v>261913.28</v>
      </c>
      <c r="H117" s="68">
        <v>-927163.81</v>
      </c>
      <c r="J117" s="69">
        <v>34100</v>
      </c>
      <c r="K117" s="69">
        <v>30600</v>
      </c>
      <c r="L117" s="2" t="s">
        <v>27</v>
      </c>
      <c r="M117" s="2" t="s">
        <v>24</v>
      </c>
      <c r="Q117" s="72" t="s">
        <v>1020</v>
      </c>
      <c r="R117" s="1">
        <v>34600</v>
      </c>
      <c r="S117" s="1">
        <v>41211</v>
      </c>
      <c r="T117" s="72" t="s">
        <v>40</v>
      </c>
      <c r="U117" s="86">
        <v>7069.9390933949608</v>
      </c>
      <c r="V117" s="86"/>
    </row>
    <row r="118" spans="1:22">
      <c r="A118" s="66">
        <v>44896</v>
      </c>
      <c r="B118" s="67" t="s">
        <v>785</v>
      </c>
      <c r="C118" s="67" t="s">
        <v>1065</v>
      </c>
      <c r="D118" s="67" t="s">
        <v>324</v>
      </c>
      <c r="E118" s="68">
        <v>-356100.21</v>
      </c>
      <c r="F118" s="68">
        <v>0</v>
      </c>
      <c r="G118" s="68">
        <v>1883.55</v>
      </c>
      <c r="H118" s="68">
        <v>-354216.66</v>
      </c>
      <c r="J118" s="69">
        <v>34100</v>
      </c>
      <c r="K118" s="69">
        <v>40700</v>
      </c>
      <c r="L118" s="2" t="s">
        <v>34</v>
      </c>
      <c r="M118" s="2" t="s">
        <v>24</v>
      </c>
      <c r="Q118" s="72" t="s">
        <v>1020</v>
      </c>
      <c r="R118" s="1">
        <v>34100</v>
      </c>
      <c r="S118" s="1">
        <v>41212</v>
      </c>
      <c r="T118" s="72" t="s">
        <v>41</v>
      </c>
      <c r="U118" s="86">
        <v>237626.53577713968</v>
      </c>
      <c r="V118" s="86"/>
    </row>
    <row r="119" spans="1:22">
      <c r="A119" s="66">
        <v>44896</v>
      </c>
      <c r="B119" s="67" t="s">
        <v>786</v>
      </c>
      <c r="C119" s="67" t="s">
        <v>1065</v>
      </c>
      <c r="D119" s="67" t="s">
        <v>324</v>
      </c>
      <c r="E119" s="68">
        <v>-96950.62</v>
      </c>
      <c r="F119" s="68">
        <v>0</v>
      </c>
      <c r="G119" s="68">
        <v>5754.5</v>
      </c>
      <c r="H119" s="68">
        <v>-91196.12</v>
      </c>
      <c r="J119" s="69">
        <v>34100</v>
      </c>
      <c r="K119" s="69">
        <v>41400</v>
      </c>
      <c r="L119" s="2" t="s">
        <v>42</v>
      </c>
      <c r="M119" s="2" t="s">
        <v>24</v>
      </c>
      <c r="Q119" s="72" t="s">
        <v>1020</v>
      </c>
      <c r="R119" s="1">
        <v>34200</v>
      </c>
      <c r="S119" s="1">
        <v>41212</v>
      </c>
      <c r="T119" s="72" t="s">
        <v>41</v>
      </c>
      <c r="U119" s="86">
        <v>2082549.5728982452</v>
      </c>
      <c r="V119" s="86"/>
    </row>
    <row r="120" spans="1:22">
      <c r="A120" s="66">
        <v>44896</v>
      </c>
      <c r="B120" s="67" t="s">
        <v>787</v>
      </c>
      <c r="C120" s="67" t="s">
        <v>1065</v>
      </c>
      <c r="D120" s="67" t="s">
        <v>324</v>
      </c>
      <c r="E120" s="68">
        <v>-251994.06</v>
      </c>
      <c r="F120" s="68">
        <v>0</v>
      </c>
      <c r="G120" s="68">
        <v>0</v>
      </c>
      <c r="H120" s="68">
        <v>-251994.06</v>
      </c>
      <c r="J120" s="69">
        <v>34100</v>
      </c>
      <c r="K120" s="69">
        <v>41500</v>
      </c>
      <c r="L120" s="2" t="s">
        <v>43</v>
      </c>
      <c r="M120" s="2" t="s">
        <v>24</v>
      </c>
      <c r="Q120" s="72" t="s">
        <v>1020</v>
      </c>
      <c r="R120" s="1">
        <v>34300</v>
      </c>
      <c r="S120" s="1">
        <v>41212</v>
      </c>
      <c r="T120" s="72" t="s">
        <v>41</v>
      </c>
      <c r="U120" s="86">
        <v>-3800659.9464115659</v>
      </c>
      <c r="V120" s="86"/>
    </row>
    <row r="121" spans="1:22">
      <c r="A121" s="66">
        <v>44896</v>
      </c>
      <c r="B121" s="67" t="s">
        <v>788</v>
      </c>
      <c r="C121" s="67" t="s">
        <v>1065</v>
      </c>
      <c r="D121" s="67" t="s">
        <v>324</v>
      </c>
      <c r="E121" s="68">
        <v>-1200391.55</v>
      </c>
      <c r="F121" s="68">
        <v>0</v>
      </c>
      <c r="G121" s="68">
        <v>300895.48</v>
      </c>
      <c r="H121" s="68">
        <v>-899496.07</v>
      </c>
      <c r="J121" s="69">
        <v>34200</v>
      </c>
      <c r="K121" s="69">
        <v>30300</v>
      </c>
      <c r="L121" s="2" t="s">
        <v>25</v>
      </c>
      <c r="M121" s="2" t="s">
        <v>24</v>
      </c>
      <c r="Q121" s="72" t="s">
        <v>1020</v>
      </c>
      <c r="R121" s="1">
        <v>34400</v>
      </c>
      <c r="S121" s="1">
        <v>41212</v>
      </c>
      <c r="T121" s="72" t="s">
        <v>41</v>
      </c>
      <c r="U121" s="86">
        <v>-1971783.8533403089</v>
      </c>
      <c r="V121" s="86"/>
    </row>
    <row r="122" spans="1:22">
      <c r="A122" s="66">
        <v>44896</v>
      </c>
      <c r="B122" s="67" t="s">
        <v>789</v>
      </c>
      <c r="C122" s="67" t="s">
        <v>1065</v>
      </c>
      <c r="D122" s="67" t="s">
        <v>324</v>
      </c>
      <c r="E122" s="68">
        <v>-40393.97</v>
      </c>
      <c r="F122" s="68">
        <v>0</v>
      </c>
      <c r="G122" s="68">
        <v>0</v>
      </c>
      <c r="H122" s="68">
        <v>-40393.97</v>
      </c>
      <c r="J122" s="69">
        <v>34200</v>
      </c>
      <c r="K122" s="69">
        <v>40300</v>
      </c>
      <c r="L122" s="2" t="s">
        <v>32</v>
      </c>
      <c r="M122" s="2" t="s">
        <v>24</v>
      </c>
      <c r="Q122" s="72" t="s">
        <v>1020</v>
      </c>
      <c r="R122" s="1">
        <v>34500</v>
      </c>
      <c r="S122" s="1">
        <v>41212</v>
      </c>
      <c r="T122" s="72" t="s">
        <v>41</v>
      </c>
      <c r="U122" s="86">
        <v>-485917.88259070268</v>
      </c>
      <c r="V122" s="86"/>
    </row>
    <row r="123" spans="1:22">
      <c r="A123" s="66">
        <v>44896</v>
      </c>
      <c r="B123" s="67" t="s">
        <v>1075</v>
      </c>
      <c r="C123" s="67" t="s">
        <v>1065</v>
      </c>
      <c r="D123" s="67" t="s">
        <v>324</v>
      </c>
      <c r="E123" s="68">
        <v>-1079.0899999999999</v>
      </c>
      <c r="F123" s="68">
        <v>0</v>
      </c>
      <c r="G123" s="68">
        <v>0</v>
      </c>
      <c r="H123" s="68">
        <v>-1079.0899999999999</v>
      </c>
      <c r="J123" s="69">
        <v>34200</v>
      </c>
      <c r="K123" s="69">
        <v>30300</v>
      </c>
      <c r="L123" s="2" t="s">
        <v>25</v>
      </c>
      <c r="M123" s="2" t="s">
        <v>24</v>
      </c>
      <c r="Q123" s="72" t="s">
        <v>1020</v>
      </c>
      <c r="R123" s="1">
        <v>34600</v>
      </c>
      <c r="S123" s="1">
        <v>41212</v>
      </c>
      <c r="T123" s="72" t="s">
        <v>41</v>
      </c>
      <c r="U123" s="86">
        <v>0</v>
      </c>
      <c r="V123" s="86"/>
    </row>
    <row r="124" spans="1:22">
      <c r="A124" s="66">
        <v>44896</v>
      </c>
      <c r="B124" s="67" t="s">
        <v>1076</v>
      </c>
      <c r="C124" s="67" t="s">
        <v>1065</v>
      </c>
      <c r="D124" s="67" t="s">
        <v>324</v>
      </c>
      <c r="E124" s="68">
        <v>-10276.42</v>
      </c>
      <c r="F124" s="68">
        <v>0</v>
      </c>
      <c r="G124" s="68">
        <v>0</v>
      </c>
      <c r="H124" s="68">
        <v>-10276.42</v>
      </c>
      <c r="J124" s="69">
        <v>34200</v>
      </c>
      <c r="K124" s="69">
        <v>40900</v>
      </c>
      <c r="L124" s="2" t="s">
        <v>35</v>
      </c>
      <c r="M124" s="2" t="s">
        <v>24</v>
      </c>
      <c r="Q124" s="72" t="s">
        <v>1020</v>
      </c>
      <c r="R124" s="1">
        <v>34100</v>
      </c>
      <c r="S124" s="1">
        <v>41400</v>
      </c>
      <c r="T124" s="72" t="s">
        <v>42</v>
      </c>
      <c r="U124" s="86">
        <v>-2862072.1534561943</v>
      </c>
      <c r="V124" s="86"/>
    </row>
    <row r="125" spans="1:22">
      <c r="A125" s="66">
        <v>44896</v>
      </c>
      <c r="B125" s="67" t="s">
        <v>790</v>
      </c>
      <c r="C125" s="67" t="s">
        <v>1065</v>
      </c>
      <c r="D125" s="67" t="s">
        <v>324</v>
      </c>
      <c r="E125" s="68">
        <v>707617.77</v>
      </c>
      <c r="F125" s="68">
        <v>0</v>
      </c>
      <c r="G125" s="68">
        <v>-15932698.529999999</v>
      </c>
      <c r="H125" s="68">
        <v>-15225080.76</v>
      </c>
      <c r="J125" s="69">
        <v>34200</v>
      </c>
      <c r="K125" s="69">
        <v>30500</v>
      </c>
      <c r="L125" s="2" t="s">
        <v>26</v>
      </c>
      <c r="M125" s="2" t="s">
        <v>24</v>
      </c>
      <c r="Q125" s="72" t="s">
        <v>1020</v>
      </c>
      <c r="R125" s="1">
        <v>34200</v>
      </c>
      <c r="S125" s="1">
        <v>41400</v>
      </c>
      <c r="T125" s="72" t="s">
        <v>42</v>
      </c>
      <c r="U125" s="86">
        <v>-794679.381868097</v>
      </c>
      <c r="V125" s="86"/>
    </row>
    <row r="126" spans="1:22">
      <c r="A126" s="66">
        <v>44896</v>
      </c>
      <c r="B126" s="67" t="s">
        <v>791</v>
      </c>
      <c r="C126" s="67" t="s">
        <v>1065</v>
      </c>
      <c r="D126" s="67" t="s">
        <v>324</v>
      </c>
      <c r="E126" s="68">
        <v>-11111.08</v>
      </c>
      <c r="F126" s="68">
        <v>0</v>
      </c>
      <c r="G126" s="68">
        <v>-1432658.47</v>
      </c>
      <c r="H126" s="68">
        <v>-1443769.55</v>
      </c>
      <c r="J126" s="69">
        <v>34200</v>
      </c>
      <c r="K126" s="69">
        <v>30500</v>
      </c>
      <c r="L126" s="2" t="s">
        <v>26</v>
      </c>
      <c r="M126" s="2" t="s">
        <v>24</v>
      </c>
      <c r="Q126" s="72" t="s">
        <v>1020</v>
      </c>
      <c r="R126" s="1">
        <v>34300</v>
      </c>
      <c r="S126" s="1">
        <v>41400</v>
      </c>
      <c r="T126" s="72" t="s">
        <v>42</v>
      </c>
      <c r="U126" s="86">
        <v>-645507.8452486184</v>
      </c>
      <c r="V126" s="86"/>
    </row>
    <row r="127" spans="1:22">
      <c r="A127" s="66">
        <v>44896</v>
      </c>
      <c r="B127" s="67" t="s">
        <v>792</v>
      </c>
      <c r="C127" s="67" t="s">
        <v>1065</v>
      </c>
      <c r="D127" s="67" t="s">
        <v>324</v>
      </c>
      <c r="E127" s="68">
        <v>-117470.89</v>
      </c>
      <c r="F127" s="68">
        <v>0</v>
      </c>
      <c r="G127" s="68">
        <v>36096.94</v>
      </c>
      <c r="H127" s="68">
        <v>-81373.95</v>
      </c>
      <c r="J127" s="69">
        <v>34200</v>
      </c>
      <c r="K127" s="69">
        <v>41007</v>
      </c>
      <c r="L127" s="2" t="s">
        <v>37</v>
      </c>
      <c r="M127" s="2" t="s">
        <v>24</v>
      </c>
      <c r="Q127" s="72" t="s">
        <v>1020</v>
      </c>
      <c r="R127" s="1">
        <v>34310</v>
      </c>
      <c r="S127" s="1">
        <v>41400</v>
      </c>
      <c r="T127" s="72" t="s">
        <v>42</v>
      </c>
      <c r="U127" s="86">
        <v>0</v>
      </c>
      <c r="V127" s="86"/>
    </row>
    <row r="128" spans="1:22">
      <c r="A128" s="66">
        <v>44896</v>
      </c>
      <c r="B128" s="67" t="s">
        <v>793</v>
      </c>
      <c r="C128" s="67" t="s">
        <v>1065</v>
      </c>
      <c r="D128" s="67" t="s">
        <v>324</v>
      </c>
      <c r="E128" s="68">
        <v>-24198.799999999999</v>
      </c>
      <c r="F128" s="68">
        <v>0</v>
      </c>
      <c r="G128" s="68">
        <v>2628.6</v>
      </c>
      <c r="H128" s="68">
        <v>-21570.2</v>
      </c>
      <c r="J128" s="69">
        <v>34200</v>
      </c>
      <c r="K128" s="69">
        <v>41000</v>
      </c>
      <c r="L128" s="2" t="s">
        <v>36</v>
      </c>
      <c r="M128" s="2" t="s">
        <v>24</v>
      </c>
      <c r="Q128" s="72" t="s">
        <v>1020</v>
      </c>
      <c r="R128" s="1">
        <v>34400</v>
      </c>
      <c r="S128" s="1">
        <v>41400</v>
      </c>
      <c r="T128" s="72" t="s">
        <v>42</v>
      </c>
      <c r="U128" s="86">
        <v>764027.40706387442</v>
      </c>
      <c r="V128" s="86"/>
    </row>
    <row r="129" spans="1:22">
      <c r="A129" s="66">
        <v>44896</v>
      </c>
      <c r="B129" s="67" t="s">
        <v>794</v>
      </c>
      <c r="C129" s="67" t="s">
        <v>1065</v>
      </c>
      <c r="D129" s="67" t="s">
        <v>324</v>
      </c>
      <c r="E129" s="68">
        <v>-478686.45</v>
      </c>
      <c r="F129" s="68">
        <v>0</v>
      </c>
      <c r="G129" s="68">
        <v>487474.24</v>
      </c>
      <c r="H129" s="68">
        <v>8787.7900000000009</v>
      </c>
      <c r="J129" s="69">
        <v>34200</v>
      </c>
      <c r="K129" s="69">
        <v>31101</v>
      </c>
      <c r="L129" s="2" t="s">
        <v>28</v>
      </c>
      <c r="M129" s="2" t="s">
        <v>24</v>
      </c>
      <c r="Q129" s="72" t="s">
        <v>1020</v>
      </c>
      <c r="R129" s="1">
        <v>34500</v>
      </c>
      <c r="S129" s="1">
        <v>41400</v>
      </c>
      <c r="T129" s="72" t="s">
        <v>42</v>
      </c>
      <c r="U129" s="86">
        <v>-1053889.4552557457</v>
      </c>
      <c r="V129" s="86"/>
    </row>
    <row r="130" spans="1:22">
      <c r="A130" s="66">
        <v>44896</v>
      </c>
      <c r="B130" s="67" t="s">
        <v>795</v>
      </c>
      <c r="C130" s="67" t="s">
        <v>1065</v>
      </c>
      <c r="D130" s="67" t="s">
        <v>324</v>
      </c>
      <c r="E130" s="68">
        <v>-357996.31</v>
      </c>
      <c r="F130" s="68">
        <v>0</v>
      </c>
      <c r="G130" s="68">
        <v>10014.67</v>
      </c>
      <c r="H130" s="68">
        <v>-347981.64</v>
      </c>
      <c r="J130" s="69">
        <v>34200</v>
      </c>
      <c r="K130" s="69">
        <v>31102</v>
      </c>
      <c r="L130" s="2" t="s">
        <v>29</v>
      </c>
      <c r="M130" s="2" t="s">
        <v>24</v>
      </c>
      <c r="Q130" s="72" t="s">
        <v>1020</v>
      </c>
      <c r="R130" s="1">
        <v>34600</v>
      </c>
      <c r="S130" s="1">
        <v>41400</v>
      </c>
      <c r="T130" s="72" t="s">
        <v>42</v>
      </c>
      <c r="U130" s="86">
        <v>-483806.79127626156</v>
      </c>
      <c r="V130" s="86"/>
    </row>
    <row r="131" spans="1:22">
      <c r="A131" s="66">
        <v>44896</v>
      </c>
      <c r="B131" s="67" t="s">
        <v>796</v>
      </c>
      <c r="C131" s="67" t="s">
        <v>1065</v>
      </c>
      <c r="D131" s="67" t="s">
        <v>324</v>
      </c>
      <c r="E131" s="68">
        <v>-388521.4</v>
      </c>
      <c r="F131" s="68">
        <v>0</v>
      </c>
      <c r="G131" s="68">
        <v>474307.51</v>
      </c>
      <c r="H131" s="68">
        <v>85786.11</v>
      </c>
      <c r="J131" s="69">
        <v>34200</v>
      </c>
      <c r="K131" s="69">
        <v>31103</v>
      </c>
      <c r="L131" s="2" t="s">
        <v>30</v>
      </c>
      <c r="M131" s="2" t="s">
        <v>24</v>
      </c>
      <c r="Q131" s="72" t="s">
        <v>1020</v>
      </c>
      <c r="R131" s="1">
        <v>34100</v>
      </c>
      <c r="S131" s="1">
        <v>41500</v>
      </c>
      <c r="T131" s="72" t="s">
        <v>43</v>
      </c>
      <c r="U131" s="86">
        <v>-2883160.8663137411</v>
      </c>
      <c r="V131" s="86"/>
    </row>
    <row r="132" spans="1:22">
      <c r="A132" s="66">
        <v>44896</v>
      </c>
      <c r="B132" s="67" t="s">
        <v>797</v>
      </c>
      <c r="C132" s="67" t="s">
        <v>1065</v>
      </c>
      <c r="D132" s="67" t="s">
        <v>324</v>
      </c>
      <c r="E132" s="68">
        <v>-169811.14</v>
      </c>
      <c r="F132" s="68">
        <v>0</v>
      </c>
      <c r="G132" s="68">
        <v>379046.82</v>
      </c>
      <c r="H132" s="68">
        <v>209235.68</v>
      </c>
      <c r="J132" s="69">
        <v>34200</v>
      </c>
      <c r="K132" s="69">
        <v>31104</v>
      </c>
      <c r="L132" s="2" t="s">
        <v>31</v>
      </c>
      <c r="M132" s="2" t="s">
        <v>24</v>
      </c>
      <c r="Q132" s="72" t="s">
        <v>1020</v>
      </c>
      <c r="R132" s="1">
        <v>34200</v>
      </c>
      <c r="S132" s="1">
        <v>41500</v>
      </c>
      <c r="T132" s="72" t="s">
        <v>43</v>
      </c>
      <c r="U132" s="86">
        <v>-1661855.9266581072</v>
      </c>
      <c r="V132" s="86"/>
    </row>
    <row r="133" spans="1:22">
      <c r="A133" s="66">
        <v>44896</v>
      </c>
      <c r="B133" s="67" t="s">
        <v>799</v>
      </c>
      <c r="C133" s="67" t="s">
        <v>1065</v>
      </c>
      <c r="D133" s="67" t="s">
        <v>324</v>
      </c>
      <c r="E133" s="68">
        <v>-67.28</v>
      </c>
      <c r="F133" s="68">
        <v>0</v>
      </c>
      <c r="G133" s="68">
        <v>0</v>
      </c>
      <c r="H133" s="68">
        <v>-67.28</v>
      </c>
      <c r="J133" s="69">
        <v>34200</v>
      </c>
      <c r="K133" s="69">
        <v>41211</v>
      </c>
      <c r="L133" s="2" t="s">
        <v>40</v>
      </c>
      <c r="M133" s="2" t="s">
        <v>24</v>
      </c>
      <c r="Q133" s="72" t="s">
        <v>1020</v>
      </c>
      <c r="R133" s="1">
        <v>34300</v>
      </c>
      <c r="S133" s="1">
        <v>41500</v>
      </c>
      <c r="T133" s="72" t="s">
        <v>43</v>
      </c>
      <c r="U133" s="86">
        <v>7006843.9272966255</v>
      </c>
      <c r="V133" s="86"/>
    </row>
    <row r="134" spans="1:22">
      <c r="A134" s="66">
        <v>44896</v>
      </c>
      <c r="B134" s="67" t="s">
        <v>800</v>
      </c>
      <c r="C134" s="67" t="s">
        <v>1065</v>
      </c>
      <c r="D134" s="67" t="s">
        <v>324</v>
      </c>
      <c r="E134" s="68">
        <v>-27530.92</v>
      </c>
      <c r="F134" s="68">
        <v>0</v>
      </c>
      <c r="G134" s="68">
        <v>-721.62</v>
      </c>
      <c r="H134" s="68">
        <v>-28252.54</v>
      </c>
      <c r="J134" s="69">
        <v>34200</v>
      </c>
      <c r="K134" s="69">
        <v>41212</v>
      </c>
      <c r="L134" s="2" t="s">
        <v>41</v>
      </c>
      <c r="M134" s="2" t="s">
        <v>24</v>
      </c>
      <c r="Q134" s="72" t="s">
        <v>1020</v>
      </c>
      <c r="R134" s="1">
        <v>34400</v>
      </c>
      <c r="S134" s="1">
        <v>41500</v>
      </c>
      <c r="T134" s="72" t="s">
        <v>43</v>
      </c>
      <c r="U134" s="86">
        <v>-1514969.1057512108</v>
      </c>
      <c r="V134" s="86"/>
    </row>
    <row r="135" spans="1:22">
      <c r="A135" s="66">
        <v>44896</v>
      </c>
      <c r="B135" s="67" t="s">
        <v>798</v>
      </c>
      <c r="C135" s="67" t="s">
        <v>1065</v>
      </c>
      <c r="D135" s="67" t="s">
        <v>324</v>
      </c>
      <c r="E135" s="68">
        <v>-117315.22</v>
      </c>
      <c r="F135" s="68">
        <v>0</v>
      </c>
      <c r="G135" s="68">
        <v>0</v>
      </c>
      <c r="H135" s="68">
        <v>-117315.22</v>
      </c>
      <c r="J135" s="69">
        <v>34200</v>
      </c>
      <c r="K135" s="69">
        <v>41200</v>
      </c>
      <c r="L135" s="2" t="s">
        <v>38</v>
      </c>
      <c r="M135" s="2" t="s">
        <v>24</v>
      </c>
      <c r="Q135" s="72" t="s">
        <v>1020</v>
      </c>
      <c r="R135" s="1">
        <v>34500</v>
      </c>
      <c r="S135" s="1">
        <v>41500</v>
      </c>
      <c r="T135" s="72" t="s">
        <v>43</v>
      </c>
      <c r="U135" s="86">
        <v>-3088871.3689462123</v>
      </c>
      <c r="V135" s="86"/>
    </row>
    <row r="136" spans="1:22">
      <c r="A136" s="66">
        <v>44896</v>
      </c>
      <c r="B136" s="67" t="s">
        <v>801</v>
      </c>
      <c r="C136" s="67" t="s">
        <v>1065</v>
      </c>
      <c r="D136" s="67" t="s">
        <v>324</v>
      </c>
      <c r="E136" s="68">
        <v>-73764.92</v>
      </c>
      <c r="F136" s="68">
        <v>0</v>
      </c>
      <c r="G136" s="68">
        <v>168591.35999999999</v>
      </c>
      <c r="H136" s="68">
        <v>94826.44</v>
      </c>
      <c r="J136" s="69">
        <v>34200</v>
      </c>
      <c r="K136" s="69">
        <v>41207</v>
      </c>
      <c r="L136" s="2" t="s">
        <v>39</v>
      </c>
      <c r="M136" s="2" t="s">
        <v>24</v>
      </c>
      <c r="Q136" s="72" t="s">
        <v>1020</v>
      </c>
      <c r="R136" s="1">
        <v>34600</v>
      </c>
      <c r="S136" s="1">
        <v>41500</v>
      </c>
      <c r="T136" s="72" t="s">
        <v>43</v>
      </c>
      <c r="U136" s="86">
        <v>-749082.24611459731</v>
      </c>
      <c r="V136" s="86"/>
    </row>
    <row r="137" spans="1:22">
      <c r="A137" s="66">
        <v>44896</v>
      </c>
      <c r="B137" s="67" t="s">
        <v>1077</v>
      </c>
      <c r="C137" s="67" t="s">
        <v>1065</v>
      </c>
      <c r="D137" s="67" t="s">
        <v>324</v>
      </c>
      <c r="E137" s="68">
        <v>-325.94</v>
      </c>
      <c r="F137" s="68">
        <v>0</v>
      </c>
      <c r="G137" s="68">
        <v>0</v>
      </c>
      <c r="H137" s="68">
        <v>-325.94</v>
      </c>
      <c r="J137" s="69">
        <v>34200</v>
      </c>
      <c r="K137" s="69">
        <v>41211</v>
      </c>
      <c r="L137" s="2" t="s">
        <v>40</v>
      </c>
      <c r="M137" s="2" t="s">
        <v>24</v>
      </c>
      <c r="U137" s="86"/>
      <c r="V137" s="86"/>
    </row>
    <row r="138" spans="1:22">
      <c r="A138" s="66">
        <v>44896</v>
      </c>
      <c r="B138" s="67" t="s">
        <v>1078</v>
      </c>
      <c r="C138" s="67" t="s">
        <v>1065</v>
      </c>
      <c r="D138" s="67" t="s">
        <v>324</v>
      </c>
      <c r="E138" s="68">
        <v>-237269.11</v>
      </c>
      <c r="F138" s="68">
        <v>0</v>
      </c>
      <c r="G138" s="68">
        <v>52262.33</v>
      </c>
      <c r="H138" s="68">
        <v>-185006.78</v>
      </c>
      <c r="J138" s="69">
        <v>34200</v>
      </c>
      <c r="K138" s="69">
        <v>30600</v>
      </c>
      <c r="L138" s="2" t="s">
        <v>27</v>
      </c>
      <c r="M138" s="2" t="s">
        <v>24</v>
      </c>
      <c r="Q138" s="72" t="s">
        <v>44</v>
      </c>
      <c r="R138" s="1">
        <v>34166</v>
      </c>
      <c r="S138" s="1">
        <v>50100</v>
      </c>
      <c r="T138" s="72" t="s">
        <v>1079</v>
      </c>
      <c r="U138" s="86">
        <v>0</v>
      </c>
      <c r="V138" s="86"/>
    </row>
    <row r="139" spans="1:22">
      <c r="A139" s="66">
        <v>44896</v>
      </c>
      <c r="B139" s="67" t="s">
        <v>1080</v>
      </c>
      <c r="C139" s="67" t="s">
        <v>1065</v>
      </c>
      <c r="D139" s="67" t="s">
        <v>324</v>
      </c>
      <c r="E139" s="68">
        <v>-635096.04</v>
      </c>
      <c r="F139" s="68">
        <v>0</v>
      </c>
      <c r="G139" s="68">
        <v>3359.27</v>
      </c>
      <c r="H139" s="68">
        <v>-631736.77</v>
      </c>
      <c r="J139" s="69">
        <v>34200</v>
      </c>
      <c r="K139" s="69">
        <v>40700</v>
      </c>
      <c r="L139" s="2" t="s">
        <v>34</v>
      </c>
      <c r="M139" s="2" t="s">
        <v>24</v>
      </c>
      <c r="Q139" s="72" t="s">
        <v>44</v>
      </c>
      <c r="R139" s="1">
        <v>34466</v>
      </c>
      <c r="S139" s="1">
        <v>50100</v>
      </c>
      <c r="T139" s="72" t="s">
        <v>1079</v>
      </c>
      <c r="U139" s="86">
        <v>0</v>
      </c>
      <c r="V139" s="86"/>
    </row>
    <row r="140" spans="1:22">
      <c r="A140" s="66">
        <v>44896</v>
      </c>
      <c r="B140" s="67" t="s">
        <v>802</v>
      </c>
      <c r="C140" s="67" t="s">
        <v>1065</v>
      </c>
      <c r="D140" s="67" t="s">
        <v>324</v>
      </c>
      <c r="E140" s="68">
        <v>-20223.86</v>
      </c>
      <c r="F140" s="68">
        <v>0</v>
      </c>
      <c r="G140" s="68">
        <v>1200.3900000000001</v>
      </c>
      <c r="H140" s="68">
        <v>-19023.47</v>
      </c>
      <c r="J140" s="69">
        <v>34200</v>
      </c>
      <c r="K140" s="69">
        <v>41400</v>
      </c>
      <c r="L140" s="2" t="s">
        <v>42</v>
      </c>
      <c r="M140" s="2" t="s">
        <v>24</v>
      </c>
      <c r="Q140" s="72" t="s">
        <v>44</v>
      </c>
      <c r="R140" s="1">
        <v>34566</v>
      </c>
      <c r="S140" s="1">
        <v>50100</v>
      </c>
      <c r="T140" s="72" t="s">
        <v>1079</v>
      </c>
      <c r="U140" s="86">
        <v>0</v>
      </c>
      <c r="V140" s="86"/>
    </row>
    <row r="141" spans="1:22">
      <c r="A141" s="66">
        <v>44896</v>
      </c>
      <c r="B141" s="67" t="s">
        <v>803</v>
      </c>
      <c r="C141" s="67" t="s">
        <v>1065</v>
      </c>
      <c r="D141" s="67" t="s">
        <v>324</v>
      </c>
      <c r="E141" s="68">
        <v>-197683.36</v>
      </c>
      <c r="F141" s="68">
        <v>0</v>
      </c>
      <c r="G141" s="68">
        <v>0</v>
      </c>
      <c r="H141" s="68">
        <v>-197683.36</v>
      </c>
      <c r="J141" s="69">
        <v>34200</v>
      </c>
      <c r="K141" s="69">
        <v>41500</v>
      </c>
      <c r="L141" s="2" t="s">
        <v>43</v>
      </c>
      <c r="M141" s="2" t="s">
        <v>24</v>
      </c>
      <c r="Q141" s="72" t="s">
        <v>44</v>
      </c>
      <c r="R141" s="1">
        <v>34166</v>
      </c>
      <c r="S141" s="1">
        <v>50200</v>
      </c>
      <c r="T141" s="72" t="s">
        <v>1081</v>
      </c>
      <c r="U141" s="86">
        <v>0</v>
      </c>
      <c r="V141" s="86"/>
    </row>
    <row r="142" spans="1:22">
      <c r="A142" s="66">
        <v>44896</v>
      </c>
      <c r="B142" s="67" t="s">
        <v>804</v>
      </c>
      <c r="C142" s="67" t="s">
        <v>1065</v>
      </c>
      <c r="D142" s="67" t="s">
        <v>324</v>
      </c>
      <c r="E142" s="68">
        <v>-38.79</v>
      </c>
      <c r="F142" s="68">
        <v>0</v>
      </c>
      <c r="G142" s="68">
        <v>0</v>
      </c>
      <c r="H142" s="68">
        <v>-38.79</v>
      </c>
      <c r="J142" s="69">
        <v>34200</v>
      </c>
      <c r="K142" s="69">
        <v>40700</v>
      </c>
      <c r="L142" s="2" t="s">
        <v>1082</v>
      </c>
      <c r="M142" s="2" t="s">
        <v>24</v>
      </c>
      <c r="Q142" s="72" t="s">
        <v>44</v>
      </c>
      <c r="R142" s="1">
        <v>34466</v>
      </c>
      <c r="S142" s="1">
        <v>50200</v>
      </c>
      <c r="T142" s="72" t="s">
        <v>1081</v>
      </c>
      <c r="U142" s="86">
        <v>0</v>
      </c>
      <c r="V142" s="86"/>
    </row>
    <row r="143" spans="1:22">
      <c r="A143" s="66">
        <v>44896</v>
      </c>
      <c r="B143" s="67" t="s">
        <v>806</v>
      </c>
      <c r="C143" s="67" t="s">
        <v>1065</v>
      </c>
      <c r="D143" s="67" t="s">
        <v>324</v>
      </c>
      <c r="E143" s="68">
        <v>-7018275.5800000001</v>
      </c>
      <c r="F143" s="68">
        <v>0</v>
      </c>
      <c r="G143" s="68">
        <v>1759232.12</v>
      </c>
      <c r="H143" s="68">
        <v>-5259043.46</v>
      </c>
      <c r="J143" s="69">
        <v>34300</v>
      </c>
      <c r="K143" s="69">
        <v>30300</v>
      </c>
      <c r="L143" s="2" t="s">
        <v>25</v>
      </c>
      <c r="M143" s="2" t="s">
        <v>24</v>
      </c>
      <c r="Q143" s="72" t="s">
        <v>44</v>
      </c>
      <c r="R143" s="1">
        <v>34566</v>
      </c>
      <c r="S143" s="1">
        <v>50200</v>
      </c>
      <c r="T143" s="72" t="s">
        <v>1081</v>
      </c>
      <c r="U143" s="86">
        <v>0</v>
      </c>
      <c r="V143" s="86"/>
    </row>
    <row r="144" spans="1:22">
      <c r="A144" s="66">
        <v>44896</v>
      </c>
      <c r="B144" s="67" t="s">
        <v>807</v>
      </c>
      <c r="C144" s="67" t="s">
        <v>1065</v>
      </c>
      <c r="D144" s="67" t="s">
        <v>324</v>
      </c>
      <c r="E144" s="68">
        <v>-120429.26</v>
      </c>
      <c r="F144" s="68">
        <v>0</v>
      </c>
      <c r="G144" s="68">
        <v>0</v>
      </c>
      <c r="H144" s="68">
        <v>-120429.26</v>
      </c>
      <c r="J144" s="69">
        <v>34300</v>
      </c>
      <c r="K144" s="69">
        <v>40300</v>
      </c>
      <c r="L144" s="2" t="s">
        <v>32</v>
      </c>
      <c r="M144" s="2" t="s">
        <v>24</v>
      </c>
      <c r="Q144" s="72" t="s">
        <v>44</v>
      </c>
      <c r="R144" s="1">
        <v>34666</v>
      </c>
      <c r="S144" s="1">
        <v>50200</v>
      </c>
      <c r="T144" s="72" t="s">
        <v>1081</v>
      </c>
      <c r="U144" s="86">
        <v>0</v>
      </c>
      <c r="V144" s="86"/>
    </row>
    <row r="145" spans="1:22">
      <c r="A145" s="66">
        <v>44896</v>
      </c>
      <c r="B145" s="67" t="s">
        <v>1083</v>
      </c>
      <c r="C145" s="67" t="s">
        <v>1065</v>
      </c>
      <c r="D145" s="67" t="s">
        <v>324</v>
      </c>
      <c r="E145" s="68">
        <v>-38387.78</v>
      </c>
      <c r="F145" s="68">
        <v>0</v>
      </c>
      <c r="G145" s="68">
        <v>0</v>
      </c>
      <c r="H145" s="68">
        <v>-38387.78</v>
      </c>
      <c r="J145" s="69">
        <v>34300</v>
      </c>
      <c r="K145" s="69">
        <v>30300</v>
      </c>
      <c r="L145" s="2" t="s">
        <v>25</v>
      </c>
      <c r="M145" s="2" t="s">
        <v>24</v>
      </c>
      <c r="Q145" s="72" t="s">
        <v>44</v>
      </c>
      <c r="R145" s="1">
        <v>34166</v>
      </c>
      <c r="S145" s="1">
        <v>50300</v>
      </c>
      <c r="T145" s="72" t="s">
        <v>1084</v>
      </c>
      <c r="U145" s="86">
        <v>0</v>
      </c>
      <c r="V145" s="86"/>
    </row>
    <row r="146" spans="1:22">
      <c r="A146" s="66">
        <v>44896</v>
      </c>
      <c r="B146" s="67" t="s">
        <v>1085</v>
      </c>
      <c r="C146" s="67" t="s">
        <v>1065</v>
      </c>
      <c r="D146" s="67" t="s">
        <v>324</v>
      </c>
      <c r="E146" s="68">
        <v>-89661.58</v>
      </c>
      <c r="F146" s="68">
        <v>0</v>
      </c>
      <c r="G146" s="68">
        <v>0</v>
      </c>
      <c r="H146" s="68">
        <v>-89661.58</v>
      </c>
      <c r="J146" s="69">
        <v>34300</v>
      </c>
      <c r="K146" s="69">
        <v>40900</v>
      </c>
      <c r="L146" s="2" t="s">
        <v>35</v>
      </c>
      <c r="M146" s="2" t="s">
        <v>24</v>
      </c>
      <c r="Q146" s="72" t="s">
        <v>44</v>
      </c>
      <c r="R146" s="1">
        <v>34466</v>
      </c>
      <c r="S146" s="1">
        <v>50300</v>
      </c>
      <c r="T146" s="72" t="s">
        <v>1084</v>
      </c>
      <c r="U146" s="86">
        <v>0</v>
      </c>
      <c r="V146" s="86"/>
    </row>
    <row r="147" spans="1:22">
      <c r="A147" s="66">
        <v>44896</v>
      </c>
      <c r="B147" s="67" t="s">
        <v>808</v>
      </c>
      <c r="C147" s="67" t="s">
        <v>1065</v>
      </c>
      <c r="D147" s="67" t="s">
        <v>324</v>
      </c>
      <c r="E147" s="68">
        <v>1183434.06</v>
      </c>
      <c r="F147" s="68">
        <v>0</v>
      </c>
      <c r="G147" s="68">
        <v>-26802999.73</v>
      </c>
      <c r="H147" s="68">
        <v>-25619565.670000002</v>
      </c>
      <c r="J147" s="69">
        <v>34300</v>
      </c>
      <c r="K147" s="69">
        <v>30500</v>
      </c>
      <c r="L147" s="2" t="s">
        <v>26</v>
      </c>
      <c r="M147" s="2" t="s">
        <v>24</v>
      </c>
      <c r="Q147" s="72" t="s">
        <v>44</v>
      </c>
      <c r="R147" s="1">
        <v>34566</v>
      </c>
      <c r="S147" s="1">
        <v>50300</v>
      </c>
      <c r="T147" s="72" t="s">
        <v>1084</v>
      </c>
      <c r="U147" s="86">
        <v>0</v>
      </c>
      <c r="V147" s="86"/>
    </row>
    <row r="148" spans="1:22">
      <c r="A148" s="66">
        <v>44896</v>
      </c>
      <c r="B148" s="67" t="s">
        <v>809</v>
      </c>
      <c r="C148" s="67" t="s">
        <v>1065</v>
      </c>
      <c r="D148" s="67" t="s">
        <v>324</v>
      </c>
      <c r="E148" s="68">
        <v>-2055073.14</v>
      </c>
      <c r="F148" s="68">
        <v>0</v>
      </c>
      <c r="G148" s="68">
        <v>-40185508.359999999</v>
      </c>
      <c r="H148" s="68">
        <v>-42240581.5</v>
      </c>
      <c r="J148" s="69">
        <v>34300</v>
      </c>
      <c r="K148" s="69">
        <v>30500</v>
      </c>
      <c r="L148" s="2" t="s">
        <v>26</v>
      </c>
      <c r="M148" s="2" t="s">
        <v>24</v>
      </c>
      <c r="Q148" s="72" t="s">
        <v>44</v>
      </c>
      <c r="R148" s="1">
        <v>34666</v>
      </c>
      <c r="S148" s="1">
        <v>50300</v>
      </c>
      <c r="T148" s="72" t="s">
        <v>1084</v>
      </c>
      <c r="U148" s="86">
        <v>0</v>
      </c>
      <c r="V148" s="86"/>
    </row>
    <row r="149" spans="1:22">
      <c r="A149" s="66">
        <v>44896</v>
      </c>
      <c r="B149" s="67" t="s">
        <v>810</v>
      </c>
      <c r="C149" s="67" t="s">
        <v>1065</v>
      </c>
      <c r="D149" s="67" t="s">
        <v>324</v>
      </c>
      <c r="E149" s="68">
        <v>-1141473.93</v>
      </c>
      <c r="F149" s="68">
        <v>0</v>
      </c>
      <c r="G149" s="68">
        <v>806062.64</v>
      </c>
      <c r="H149" s="68">
        <v>-335411.28999999998</v>
      </c>
      <c r="J149" s="69">
        <v>34300</v>
      </c>
      <c r="K149" s="69">
        <v>41007</v>
      </c>
      <c r="L149" s="2" t="s">
        <v>37</v>
      </c>
      <c r="M149" s="2" t="s">
        <v>24</v>
      </c>
      <c r="Q149" s="72" t="s">
        <v>44</v>
      </c>
      <c r="R149" s="1">
        <v>34166</v>
      </c>
      <c r="S149" s="1">
        <v>50400</v>
      </c>
      <c r="T149" s="72" t="s">
        <v>1086</v>
      </c>
      <c r="U149" s="86">
        <v>0</v>
      </c>
      <c r="V149" s="86"/>
    </row>
    <row r="150" spans="1:22">
      <c r="A150" s="66">
        <v>44896</v>
      </c>
      <c r="B150" s="67" t="s">
        <v>811</v>
      </c>
      <c r="C150" s="67" t="s">
        <v>1065</v>
      </c>
      <c r="D150" s="67" t="s">
        <v>324</v>
      </c>
      <c r="E150" s="68">
        <v>-89560.58</v>
      </c>
      <c r="F150" s="68">
        <v>0</v>
      </c>
      <c r="G150" s="68">
        <v>9728.5499999999993</v>
      </c>
      <c r="H150" s="68">
        <v>-79832.03</v>
      </c>
      <c r="J150" s="69">
        <v>34300</v>
      </c>
      <c r="K150" s="69">
        <v>41000</v>
      </c>
      <c r="L150" s="2" t="s">
        <v>36</v>
      </c>
      <c r="M150" s="2" t="s">
        <v>24</v>
      </c>
      <c r="Q150" s="72" t="s">
        <v>44</v>
      </c>
      <c r="R150" s="1">
        <v>34466</v>
      </c>
      <c r="S150" s="1">
        <v>50400</v>
      </c>
      <c r="T150" s="72" t="s">
        <v>1086</v>
      </c>
      <c r="U150" s="86">
        <v>0</v>
      </c>
      <c r="V150" s="86"/>
    </row>
    <row r="151" spans="1:22">
      <c r="A151" s="66">
        <v>44896</v>
      </c>
      <c r="B151" s="67" t="s">
        <v>812</v>
      </c>
      <c r="C151" s="67" t="s">
        <v>1065</v>
      </c>
      <c r="D151" s="67" t="s">
        <v>324</v>
      </c>
      <c r="E151" s="68">
        <v>-1519816.51</v>
      </c>
      <c r="F151" s="68">
        <v>0</v>
      </c>
      <c r="G151" s="68">
        <v>1547717.53</v>
      </c>
      <c r="H151" s="68">
        <v>27901.02</v>
      </c>
      <c r="J151" s="69">
        <v>34300</v>
      </c>
      <c r="K151" s="69">
        <v>31101</v>
      </c>
      <c r="L151" s="2" t="s">
        <v>28</v>
      </c>
      <c r="M151" s="2" t="s">
        <v>24</v>
      </c>
      <c r="Q151" s="72" t="s">
        <v>44</v>
      </c>
      <c r="R151" s="1">
        <v>34566</v>
      </c>
      <c r="S151" s="1">
        <v>50400</v>
      </c>
      <c r="T151" s="72" t="s">
        <v>1086</v>
      </c>
      <c r="U151" s="86">
        <v>0</v>
      </c>
      <c r="V151" s="86"/>
    </row>
    <row r="152" spans="1:22">
      <c r="A152" s="66">
        <v>44896</v>
      </c>
      <c r="B152" s="67" t="s">
        <v>813</v>
      </c>
      <c r="C152" s="67" t="s">
        <v>1065</v>
      </c>
      <c r="D152" s="67" t="s">
        <v>324</v>
      </c>
      <c r="E152" s="68">
        <v>-399959.95</v>
      </c>
      <c r="F152" s="68">
        <v>0</v>
      </c>
      <c r="G152" s="68">
        <v>11188.57</v>
      </c>
      <c r="H152" s="68">
        <v>-388771.38</v>
      </c>
      <c r="J152" s="69">
        <v>34300</v>
      </c>
      <c r="K152" s="69">
        <v>31102</v>
      </c>
      <c r="L152" s="2" t="s">
        <v>29</v>
      </c>
      <c r="M152" s="2" t="s">
        <v>24</v>
      </c>
      <c r="Q152" s="72" t="s">
        <v>44</v>
      </c>
      <c r="R152" s="1">
        <v>34166</v>
      </c>
      <c r="S152" s="1">
        <v>50500</v>
      </c>
      <c r="T152" s="72" t="s">
        <v>1087</v>
      </c>
      <c r="U152" s="86">
        <v>0</v>
      </c>
      <c r="V152" s="86"/>
    </row>
    <row r="153" spans="1:22">
      <c r="A153" s="66">
        <v>44896</v>
      </c>
      <c r="B153" s="67" t="s">
        <v>814</v>
      </c>
      <c r="C153" s="67" t="s">
        <v>1065</v>
      </c>
      <c r="D153" s="67" t="s">
        <v>324</v>
      </c>
      <c r="E153" s="68">
        <v>-1216036.69</v>
      </c>
      <c r="F153" s="68">
        <v>0</v>
      </c>
      <c r="G153" s="68">
        <v>1484539.45</v>
      </c>
      <c r="H153" s="68">
        <v>268502.76</v>
      </c>
      <c r="J153" s="69">
        <v>34300</v>
      </c>
      <c r="K153" s="69">
        <v>31103</v>
      </c>
      <c r="L153" s="2" t="s">
        <v>30</v>
      </c>
      <c r="M153" s="2" t="s">
        <v>24</v>
      </c>
      <c r="Q153" s="72" t="s">
        <v>44</v>
      </c>
      <c r="R153" s="1">
        <v>34466</v>
      </c>
      <c r="S153" s="1">
        <v>50500</v>
      </c>
      <c r="T153" s="72" t="s">
        <v>1087</v>
      </c>
      <c r="U153" s="86">
        <v>0</v>
      </c>
      <c r="V153" s="86"/>
    </row>
    <row r="154" spans="1:22">
      <c r="A154" s="66">
        <v>44896</v>
      </c>
      <c r="B154" s="67" t="s">
        <v>815</v>
      </c>
      <c r="C154" s="67" t="s">
        <v>1065</v>
      </c>
      <c r="D154" s="67" t="s">
        <v>324</v>
      </c>
      <c r="E154" s="68">
        <v>-1619933.93</v>
      </c>
      <c r="F154" s="68">
        <v>0</v>
      </c>
      <c r="G154" s="68">
        <v>3615833.83</v>
      </c>
      <c r="H154" s="68">
        <v>1995899.9</v>
      </c>
      <c r="J154" s="69">
        <v>34300</v>
      </c>
      <c r="K154" s="69">
        <v>31104</v>
      </c>
      <c r="L154" s="2" t="s">
        <v>31</v>
      </c>
      <c r="M154" s="2" t="s">
        <v>24</v>
      </c>
      <c r="Q154" s="72" t="s">
        <v>44</v>
      </c>
      <c r="R154" s="1">
        <v>34566</v>
      </c>
      <c r="S154" s="1">
        <v>50500</v>
      </c>
      <c r="T154" s="72" t="s">
        <v>1087</v>
      </c>
      <c r="U154" s="86">
        <v>0</v>
      </c>
      <c r="V154" s="86"/>
    </row>
    <row r="155" spans="1:22">
      <c r="A155" s="66">
        <v>44896</v>
      </c>
      <c r="B155" s="67" t="s">
        <v>817</v>
      </c>
      <c r="C155" s="67" t="s">
        <v>1065</v>
      </c>
      <c r="D155" s="67" t="s">
        <v>324</v>
      </c>
      <c r="E155" s="68">
        <v>-765.46</v>
      </c>
      <c r="F155" s="68">
        <v>0</v>
      </c>
      <c r="G155" s="68">
        <v>0</v>
      </c>
      <c r="H155" s="68">
        <v>-765.46</v>
      </c>
      <c r="J155" s="69">
        <v>34300</v>
      </c>
      <c r="K155" s="69">
        <v>41211</v>
      </c>
      <c r="L155" s="2" t="s">
        <v>40</v>
      </c>
      <c r="M155" s="2" t="s">
        <v>24</v>
      </c>
      <c r="Q155" s="72" t="s">
        <v>44</v>
      </c>
      <c r="R155" s="1">
        <v>34666</v>
      </c>
      <c r="S155" s="1">
        <v>50500</v>
      </c>
      <c r="T155" s="72" t="s">
        <v>1087</v>
      </c>
      <c r="U155" s="86">
        <v>0</v>
      </c>
      <c r="V155" s="86"/>
    </row>
    <row r="156" spans="1:22">
      <c r="A156" s="66">
        <v>44896</v>
      </c>
      <c r="B156" s="67" t="s">
        <v>1088</v>
      </c>
      <c r="C156" s="67" t="s">
        <v>1065</v>
      </c>
      <c r="D156" s="67" t="s">
        <v>324</v>
      </c>
      <c r="E156" s="68">
        <v>-528882.1</v>
      </c>
      <c r="F156" s="68">
        <v>0</v>
      </c>
      <c r="G156" s="68">
        <v>-13862.74</v>
      </c>
      <c r="H156" s="68">
        <v>-542744.84</v>
      </c>
      <c r="J156" s="69">
        <v>34300</v>
      </c>
      <c r="K156" s="69">
        <v>41212</v>
      </c>
      <c r="L156" s="2" t="s">
        <v>41</v>
      </c>
      <c r="M156" s="2" t="s">
        <v>24</v>
      </c>
      <c r="Q156" s="72" t="s">
        <v>44</v>
      </c>
      <c r="R156" s="1">
        <v>34166</v>
      </c>
      <c r="S156" s="1">
        <v>50600</v>
      </c>
      <c r="T156" s="72" t="s">
        <v>1089</v>
      </c>
      <c r="U156" s="86">
        <v>0</v>
      </c>
      <c r="V156" s="86"/>
    </row>
    <row r="157" spans="1:22">
      <c r="A157" s="66">
        <v>44896</v>
      </c>
      <c r="B157" s="67" t="s">
        <v>816</v>
      </c>
      <c r="C157" s="67" t="s">
        <v>1065</v>
      </c>
      <c r="D157" s="67" t="s">
        <v>324</v>
      </c>
      <c r="E157" s="68">
        <v>-1235730.7</v>
      </c>
      <c r="F157" s="68">
        <v>0</v>
      </c>
      <c r="G157" s="68">
        <v>2513.4299999999998</v>
      </c>
      <c r="H157" s="68">
        <v>-1233217.27</v>
      </c>
      <c r="J157" s="69">
        <v>34300</v>
      </c>
      <c r="K157" s="69">
        <v>41200</v>
      </c>
      <c r="L157" s="2" t="s">
        <v>38</v>
      </c>
      <c r="M157" s="2" t="s">
        <v>24</v>
      </c>
      <c r="Q157" s="72" t="s">
        <v>44</v>
      </c>
      <c r="R157" s="1">
        <v>34466</v>
      </c>
      <c r="S157" s="1">
        <v>50600</v>
      </c>
      <c r="T157" s="72" t="s">
        <v>1089</v>
      </c>
      <c r="U157" s="86">
        <v>0</v>
      </c>
      <c r="V157" s="86"/>
    </row>
    <row r="158" spans="1:22">
      <c r="A158" s="66">
        <v>44896</v>
      </c>
      <c r="B158" s="67" t="s">
        <v>818</v>
      </c>
      <c r="C158" s="67" t="s">
        <v>1065</v>
      </c>
      <c r="D158" s="67" t="s">
        <v>324</v>
      </c>
      <c r="E158" s="68">
        <v>-594205.03</v>
      </c>
      <c r="F158" s="68">
        <v>0</v>
      </c>
      <c r="G158" s="68">
        <v>1358068.6</v>
      </c>
      <c r="H158" s="68">
        <v>763863.57</v>
      </c>
      <c r="J158" s="69">
        <v>34300</v>
      </c>
      <c r="K158" s="69">
        <v>41207</v>
      </c>
      <c r="L158" s="2" t="s">
        <v>39</v>
      </c>
      <c r="M158" s="2" t="s">
        <v>24</v>
      </c>
      <c r="Q158" s="72" t="s">
        <v>44</v>
      </c>
      <c r="R158" s="1">
        <v>34566</v>
      </c>
      <c r="S158" s="1">
        <v>50600</v>
      </c>
      <c r="T158" s="72" t="s">
        <v>1089</v>
      </c>
      <c r="U158" s="86">
        <v>0</v>
      </c>
      <c r="V158" s="86"/>
    </row>
    <row r="159" spans="1:22">
      <c r="A159" s="66">
        <v>44896</v>
      </c>
      <c r="B159" s="67" t="s">
        <v>1090</v>
      </c>
      <c r="C159" s="67" t="s">
        <v>1065</v>
      </c>
      <c r="D159" s="67" t="s">
        <v>324</v>
      </c>
      <c r="E159" s="68">
        <v>-2720590.37</v>
      </c>
      <c r="F159" s="68">
        <v>0</v>
      </c>
      <c r="G159" s="68">
        <v>599253.63</v>
      </c>
      <c r="H159" s="68">
        <v>-2121336.7400000002</v>
      </c>
      <c r="J159" s="69">
        <v>34300</v>
      </c>
      <c r="K159" s="69">
        <v>30600</v>
      </c>
      <c r="L159" s="2" t="s">
        <v>27</v>
      </c>
      <c r="M159" s="2" t="s">
        <v>24</v>
      </c>
      <c r="Q159" s="72" t="s">
        <v>44</v>
      </c>
      <c r="R159" s="1">
        <v>34666</v>
      </c>
      <c r="S159" s="1">
        <v>50600</v>
      </c>
      <c r="T159" s="72" t="s">
        <v>1089</v>
      </c>
      <c r="U159" s="86">
        <v>0</v>
      </c>
      <c r="V159" s="86"/>
    </row>
    <row r="160" spans="1:22">
      <c r="A160" s="66">
        <v>44896</v>
      </c>
      <c r="B160" s="67" t="s">
        <v>819</v>
      </c>
      <c r="C160" s="67" t="s">
        <v>1065</v>
      </c>
      <c r="D160" s="67" t="s">
        <v>324</v>
      </c>
      <c r="E160" s="68">
        <v>-2330997.0299999998</v>
      </c>
      <c r="F160" s="68">
        <v>0</v>
      </c>
      <c r="G160" s="68">
        <v>12329.55</v>
      </c>
      <c r="H160" s="68">
        <v>-2318667.48</v>
      </c>
      <c r="J160" s="69">
        <v>34300</v>
      </c>
      <c r="K160" s="69">
        <v>40700</v>
      </c>
      <c r="L160" s="2" t="s">
        <v>34</v>
      </c>
      <c r="M160" s="2" t="s">
        <v>24</v>
      </c>
      <c r="Q160" s="72" t="s">
        <v>44</v>
      </c>
      <c r="R160" s="1">
        <v>34166</v>
      </c>
      <c r="S160" s="1">
        <v>50700</v>
      </c>
      <c r="T160" s="72" t="s">
        <v>1091</v>
      </c>
      <c r="U160" s="86">
        <v>0</v>
      </c>
      <c r="V160" s="86"/>
    </row>
    <row r="161" spans="1:22">
      <c r="A161" s="66">
        <v>44896</v>
      </c>
      <c r="B161" s="67" t="s">
        <v>820</v>
      </c>
      <c r="C161" s="67" t="s">
        <v>1065</v>
      </c>
      <c r="D161" s="67" t="s">
        <v>324</v>
      </c>
      <c r="E161" s="68">
        <v>-69561.119999999995</v>
      </c>
      <c r="F161" s="68">
        <v>0</v>
      </c>
      <c r="G161" s="68">
        <v>4128.79</v>
      </c>
      <c r="H161" s="68">
        <v>-65432.33</v>
      </c>
      <c r="J161" s="69">
        <v>34300</v>
      </c>
      <c r="K161" s="69">
        <v>41400</v>
      </c>
      <c r="L161" s="2" t="s">
        <v>42</v>
      </c>
      <c r="M161" s="2" t="s">
        <v>24</v>
      </c>
      <c r="Q161" s="72" t="s">
        <v>44</v>
      </c>
      <c r="R161" s="1">
        <v>34466</v>
      </c>
      <c r="S161" s="1">
        <v>50700</v>
      </c>
      <c r="T161" s="72" t="s">
        <v>1091</v>
      </c>
      <c r="U161" s="86">
        <v>0</v>
      </c>
      <c r="V161" s="86"/>
    </row>
    <row r="162" spans="1:22">
      <c r="A162" s="66">
        <v>44896</v>
      </c>
      <c r="B162" s="67" t="s">
        <v>821</v>
      </c>
      <c r="C162" s="67" t="s">
        <v>1065</v>
      </c>
      <c r="D162" s="67" t="s">
        <v>324</v>
      </c>
      <c r="E162" s="68">
        <v>-296101.62</v>
      </c>
      <c r="F162" s="68">
        <v>0</v>
      </c>
      <c r="G162" s="68">
        <v>0</v>
      </c>
      <c r="H162" s="68">
        <v>-296101.62</v>
      </c>
      <c r="J162" s="69">
        <v>34300</v>
      </c>
      <c r="K162" s="69">
        <v>41500</v>
      </c>
      <c r="L162" s="2" t="s">
        <v>43</v>
      </c>
      <c r="M162" s="2" t="s">
        <v>24</v>
      </c>
      <c r="Q162" s="72" t="s">
        <v>44</v>
      </c>
      <c r="R162" s="1">
        <v>34566</v>
      </c>
      <c r="S162" s="1">
        <v>50700</v>
      </c>
      <c r="T162" s="72" t="s">
        <v>1091</v>
      </c>
      <c r="U162" s="86">
        <v>0</v>
      </c>
      <c r="V162" s="86"/>
    </row>
    <row r="163" spans="1:22">
      <c r="A163" s="66">
        <v>44896</v>
      </c>
      <c r="B163" s="67" t="s">
        <v>822</v>
      </c>
      <c r="C163" s="67" t="s">
        <v>1065</v>
      </c>
      <c r="D163" s="67" t="s">
        <v>324</v>
      </c>
      <c r="E163" s="68">
        <v>-1306570.94</v>
      </c>
      <c r="F163" s="68">
        <v>0</v>
      </c>
      <c r="G163" s="68">
        <v>327510.87</v>
      </c>
      <c r="H163" s="68">
        <v>-979060.07</v>
      </c>
      <c r="J163" s="69">
        <v>34310</v>
      </c>
      <c r="K163" s="69">
        <v>30300</v>
      </c>
      <c r="L163" s="2" t="s">
        <v>25</v>
      </c>
      <c r="M163" s="2" t="s">
        <v>24</v>
      </c>
      <c r="Q163" s="72" t="s">
        <v>44</v>
      </c>
      <c r="R163" s="1">
        <v>34666</v>
      </c>
      <c r="S163" s="1">
        <v>50700</v>
      </c>
      <c r="T163" s="72" t="s">
        <v>1091</v>
      </c>
      <c r="U163" s="86">
        <v>0</v>
      </c>
      <c r="V163" s="86"/>
    </row>
    <row r="164" spans="1:22">
      <c r="A164" s="66">
        <v>44896</v>
      </c>
      <c r="B164" s="67" t="s">
        <v>823</v>
      </c>
      <c r="C164" s="67" t="s">
        <v>1065</v>
      </c>
      <c r="D164" s="67" t="s">
        <v>324</v>
      </c>
      <c r="E164" s="68">
        <v>1987.8</v>
      </c>
      <c r="F164" s="68">
        <v>0</v>
      </c>
      <c r="G164" s="68">
        <v>0</v>
      </c>
      <c r="H164" s="68">
        <v>1987.8</v>
      </c>
      <c r="J164" s="69">
        <v>34310</v>
      </c>
      <c r="K164" s="69">
        <v>30500</v>
      </c>
      <c r="L164" s="2" t="s">
        <v>26</v>
      </c>
      <c r="M164" s="2" t="s">
        <v>24</v>
      </c>
      <c r="Q164" s="72" t="s">
        <v>44</v>
      </c>
      <c r="R164" s="1">
        <v>34166</v>
      </c>
      <c r="S164" s="1">
        <v>50800</v>
      </c>
      <c r="T164" s="72" t="s">
        <v>1092</v>
      </c>
      <c r="U164" s="86">
        <v>0</v>
      </c>
      <c r="V164" s="86"/>
    </row>
    <row r="165" spans="1:22">
      <c r="A165" s="66">
        <v>44896</v>
      </c>
      <c r="B165" s="67" t="s">
        <v>1093</v>
      </c>
      <c r="C165" s="67" t="s">
        <v>1065</v>
      </c>
      <c r="D165" s="67" t="s">
        <v>324</v>
      </c>
      <c r="E165" s="68">
        <v>2527845.14</v>
      </c>
      <c r="F165" s="68">
        <v>0</v>
      </c>
      <c r="G165" s="68">
        <v>101407123.45999999</v>
      </c>
      <c r="H165" s="68">
        <v>103934968.59999999</v>
      </c>
      <c r="J165" s="69">
        <v>34310</v>
      </c>
      <c r="K165" s="69">
        <v>30500</v>
      </c>
      <c r="L165" s="2" t="s">
        <v>26</v>
      </c>
      <c r="M165" s="2" t="s">
        <v>24</v>
      </c>
      <c r="Q165" s="72" t="s">
        <v>44</v>
      </c>
      <c r="R165" s="1">
        <v>34466</v>
      </c>
      <c r="S165" s="1">
        <v>50800</v>
      </c>
      <c r="T165" s="72" t="s">
        <v>1092</v>
      </c>
      <c r="U165" s="86">
        <v>0</v>
      </c>
      <c r="V165" s="86"/>
    </row>
    <row r="166" spans="1:22">
      <c r="A166" s="66">
        <v>44896</v>
      </c>
      <c r="B166" s="67" t="s">
        <v>1094</v>
      </c>
      <c r="C166" s="67" t="s">
        <v>1065</v>
      </c>
      <c r="D166" s="67" t="s">
        <v>324</v>
      </c>
      <c r="E166" s="68">
        <v>-619339.75</v>
      </c>
      <c r="F166" s="68">
        <v>0</v>
      </c>
      <c r="G166" s="68">
        <v>630709.67000000004</v>
      </c>
      <c r="H166" s="68">
        <v>11369.92</v>
      </c>
      <c r="J166" s="69">
        <v>34310</v>
      </c>
      <c r="K166" s="69">
        <v>31101</v>
      </c>
      <c r="L166" s="2" t="s">
        <v>28</v>
      </c>
      <c r="M166" s="2" t="s">
        <v>24</v>
      </c>
      <c r="Q166" s="72" t="s">
        <v>44</v>
      </c>
      <c r="R166" s="1">
        <v>34566</v>
      </c>
      <c r="S166" s="1">
        <v>50800</v>
      </c>
      <c r="T166" s="72" t="s">
        <v>1092</v>
      </c>
      <c r="U166" s="86">
        <v>0</v>
      </c>
      <c r="V166" s="86"/>
    </row>
    <row r="167" spans="1:22">
      <c r="A167" s="66">
        <v>44896</v>
      </c>
      <c r="B167" s="67" t="s">
        <v>1095</v>
      </c>
      <c r="C167" s="67" t="s">
        <v>1065</v>
      </c>
      <c r="D167" s="67" t="s">
        <v>324</v>
      </c>
      <c r="E167" s="68">
        <v>-335741.39</v>
      </c>
      <c r="F167" s="68">
        <v>0</v>
      </c>
      <c r="G167" s="68">
        <v>9392.1</v>
      </c>
      <c r="H167" s="68">
        <v>-326349.28999999998</v>
      </c>
      <c r="J167" s="69">
        <v>34310</v>
      </c>
      <c r="K167" s="69">
        <v>31102</v>
      </c>
      <c r="L167" s="2" t="s">
        <v>29</v>
      </c>
      <c r="M167" s="2" t="s">
        <v>24</v>
      </c>
      <c r="Q167" s="72" t="s">
        <v>44</v>
      </c>
      <c r="R167" s="1">
        <v>34666</v>
      </c>
      <c r="S167" s="1">
        <v>50800</v>
      </c>
      <c r="T167" s="72" t="s">
        <v>1092</v>
      </c>
      <c r="U167" s="86">
        <v>0</v>
      </c>
      <c r="V167" s="86"/>
    </row>
    <row r="168" spans="1:22">
      <c r="A168" s="66">
        <v>44896</v>
      </c>
      <c r="B168" s="67" t="s">
        <v>824</v>
      </c>
      <c r="C168" s="67" t="s">
        <v>1065</v>
      </c>
      <c r="D168" s="67" t="s">
        <v>324</v>
      </c>
      <c r="E168" s="68">
        <v>-215013.9</v>
      </c>
      <c r="F168" s="68">
        <v>0</v>
      </c>
      <c r="G168" s="68">
        <v>262489.3</v>
      </c>
      <c r="H168" s="68">
        <v>47475.4</v>
      </c>
      <c r="J168" s="69">
        <v>34310</v>
      </c>
      <c r="K168" s="69">
        <v>31103</v>
      </c>
      <c r="L168" s="2" t="s">
        <v>30</v>
      </c>
      <c r="M168" s="2" t="s">
        <v>24</v>
      </c>
      <c r="Q168" s="72" t="s">
        <v>44</v>
      </c>
      <c r="R168" s="1">
        <v>34466</v>
      </c>
      <c r="S168" s="1">
        <v>51200</v>
      </c>
      <c r="T168" s="72" t="s">
        <v>1096</v>
      </c>
      <c r="U168" s="86">
        <v>0</v>
      </c>
      <c r="V168" s="86"/>
    </row>
    <row r="169" spans="1:22">
      <c r="A169" s="66">
        <v>44896</v>
      </c>
      <c r="B169" s="67" t="s">
        <v>1097</v>
      </c>
      <c r="C169" s="67" t="s">
        <v>1065</v>
      </c>
      <c r="D169" s="67" t="s">
        <v>324</v>
      </c>
      <c r="E169" s="68">
        <v>82</v>
      </c>
      <c r="F169" s="68">
        <v>0</v>
      </c>
      <c r="G169" s="68">
        <v>0</v>
      </c>
      <c r="H169" s="68">
        <v>82</v>
      </c>
      <c r="J169" s="69">
        <v>34310</v>
      </c>
      <c r="K169" s="69">
        <v>31104</v>
      </c>
      <c r="L169" s="2" t="s">
        <v>31</v>
      </c>
      <c r="M169" s="2" t="s">
        <v>24</v>
      </c>
      <c r="Q169" s="72" t="s">
        <v>44</v>
      </c>
      <c r="R169" s="1">
        <v>34566</v>
      </c>
      <c r="S169" s="1">
        <v>51200</v>
      </c>
      <c r="T169" s="72" t="s">
        <v>1096</v>
      </c>
      <c r="U169" s="86">
        <v>0</v>
      </c>
      <c r="V169" s="86"/>
    </row>
    <row r="170" spans="1:22">
      <c r="A170" s="66">
        <v>44896</v>
      </c>
      <c r="B170" s="67" t="s">
        <v>826</v>
      </c>
      <c r="C170" s="67" t="s">
        <v>1065</v>
      </c>
      <c r="D170" s="67" t="s">
        <v>324</v>
      </c>
      <c r="E170" s="68">
        <v>-919.86</v>
      </c>
      <c r="F170" s="68">
        <v>0</v>
      </c>
      <c r="G170" s="68">
        <v>2102.35</v>
      </c>
      <c r="H170" s="68">
        <v>1182.49</v>
      </c>
      <c r="J170" s="69">
        <v>34310</v>
      </c>
      <c r="K170" s="69">
        <v>41207</v>
      </c>
      <c r="L170" s="2" t="s">
        <v>39</v>
      </c>
      <c r="M170" s="2" t="s">
        <v>24</v>
      </c>
      <c r="Q170" s="72" t="s">
        <v>44</v>
      </c>
      <c r="R170" s="1">
        <v>34166</v>
      </c>
      <c r="S170" s="1">
        <v>50900</v>
      </c>
      <c r="T170" s="72" t="s">
        <v>1098</v>
      </c>
      <c r="U170" s="86">
        <v>0</v>
      </c>
      <c r="V170" s="86"/>
    </row>
    <row r="171" spans="1:22">
      <c r="A171" s="66">
        <v>44896</v>
      </c>
      <c r="B171" s="67" t="s">
        <v>827</v>
      </c>
      <c r="C171" s="67" t="s">
        <v>1065</v>
      </c>
      <c r="D171" s="67" t="s">
        <v>324</v>
      </c>
      <c r="E171" s="68">
        <v>-417091.16</v>
      </c>
      <c r="F171" s="68">
        <v>0</v>
      </c>
      <c r="G171" s="68">
        <v>91871.01</v>
      </c>
      <c r="H171" s="68">
        <v>-325220.15000000002</v>
      </c>
      <c r="J171" s="69">
        <v>34310</v>
      </c>
      <c r="K171" s="69">
        <v>30600</v>
      </c>
      <c r="L171" s="2" t="s">
        <v>27</v>
      </c>
      <c r="M171" s="2" t="s">
        <v>24</v>
      </c>
      <c r="Q171" s="72" t="s">
        <v>44</v>
      </c>
      <c r="R171" s="1">
        <v>34466</v>
      </c>
      <c r="S171" s="1">
        <v>50900</v>
      </c>
      <c r="T171" s="72" t="s">
        <v>1098</v>
      </c>
      <c r="U171" s="86">
        <v>0</v>
      </c>
      <c r="V171" s="86"/>
    </row>
    <row r="172" spans="1:22">
      <c r="A172" s="66">
        <v>44896</v>
      </c>
      <c r="B172" s="67" t="s">
        <v>1099</v>
      </c>
      <c r="C172" s="67" t="s">
        <v>1065</v>
      </c>
      <c r="D172" s="67" t="s">
        <v>324</v>
      </c>
      <c r="E172" s="68">
        <v>-45373.46</v>
      </c>
      <c r="F172" s="68">
        <v>0</v>
      </c>
      <c r="G172" s="68">
        <v>2693.14</v>
      </c>
      <c r="H172" s="68">
        <v>-42680.32</v>
      </c>
      <c r="J172" s="69">
        <v>34310</v>
      </c>
      <c r="K172" s="69">
        <v>41400</v>
      </c>
      <c r="L172" s="2" t="s">
        <v>42</v>
      </c>
      <c r="M172" s="2" t="s">
        <v>24</v>
      </c>
      <c r="Q172" s="72" t="s">
        <v>44</v>
      </c>
      <c r="R172" s="1">
        <v>34566</v>
      </c>
      <c r="S172" s="1">
        <v>50900</v>
      </c>
      <c r="T172" s="72" t="s">
        <v>1098</v>
      </c>
      <c r="U172" s="86">
        <v>0</v>
      </c>
      <c r="V172" s="86"/>
    </row>
    <row r="173" spans="1:22">
      <c r="A173" s="66">
        <v>44896</v>
      </c>
      <c r="B173" s="67" t="s">
        <v>829</v>
      </c>
      <c r="C173" s="67" t="s">
        <v>1065</v>
      </c>
      <c r="D173" s="67" t="s">
        <v>324</v>
      </c>
      <c r="E173" s="68">
        <v>-478518.61</v>
      </c>
      <c r="F173" s="68">
        <v>0</v>
      </c>
      <c r="G173" s="68">
        <v>119947.6</v>
      </c>
      <c r="H173" s="68">
        <v>-358571.01</v>
      </c>
      <c r="J173" s="69">
        <v>34400</v>
      </c>
      <c r="K173" s="69">
        <v>30300</v>
      </c>
      <c r="L173" s="2" t="s">
        <v>25</v>
      </c>
      <c r="M173" s="2" t="s">
        <v>24</v>
      </c>
      <c r="Q173" s="72" t="s">
        <v>44</v>
      </c>
      <c r="R173" s="1">
        <v>34666</v>
      </c>
      <c r="S173" s="1">
        <v>50900</v>
      </c>
      <c r="T173" s="72" t="s">
        <v>1098</v>
      </c>
      <c r="U173" s="86">
        <v>0</v>
      </c>
      <c r="V173" s="86"/>
    </row>
    <row r="174" spans="1:22">
      <c r="A174" s="66">
        <v>44896</v>
      </c>
      <c r="B174" s="67" t="s">
        <v>830</v>
      </c>
      <c r="C174" s="67" t="s">
        <v>1065</v>
      </c>
      <c r="D174" s="67" t="s">
        <v>324</v>
      </c>
      <c r="E174" s="68">
        <v>-79176.08</v>
      </c>
      <c r="F174" s="68">
        <v>0</v>
      </c>
      <c r="G174" s="68">
        <v>0</v>
      </c>
      <c r="H174" s="68">
        <v>-79176.08</v>
      </c>
      <c r="J174" s="69">
        <v>34400</v>
      </c>
      <c r="K174" s="69">
        <v>40300</v>
      </c>
      <c r="L174" s="2" t="s">
        <v>32</v>
      </c>
      <c r="M174" s="2" t="s">
        <v>24</v>
      </c>
      <c r="Q174" s="72" t="s">
        <v>44</v>
      </c>
      <c r="R174" s="1">
        <v>34166</v>
      </c>
      <c r="S174" s="1">
        <v>51000</v>
      </c>
      <c r="T174" s="72" t="s">
        <v>1100</v>
      </c>
      <c r="U174" s="86">
        <v>0</v>
      </c>
      <c r="V174" s="86"/>
    </row>
    <row r="175" spans="1:22">
      <c r="A175" s="66">
        <v>44896</v>
      </c>
      <c r="B175" s="67" t="s">
        <v>1101</v>
      </c>
      <c r="C175" s="67" t="s">
        <v>1065</v>
      </c>
      <c r="D175" s="67" t="s">
        <v>324</v>
      </c>
      <c r="E175" s="68">
        <v>-12659.7</v>
      </c>
      <c r="F175" s="68">
        <v>0</v>
      </c>
      <c r="G175" s="68">
        <v>0</v>
      </c>
      <c r="H175" s="68">
        <v>-12659.7</v>
      </c>
      <c r="J175" s="69">
        <v>34400</v>
      </c>
      <c r="K175" s="69">
        <v>30300</v>
      </c>
      <c r="L175" s="2" t="s">
        <v>25</v>
      </c>
      <c r="M175" s="2" t="s">
        <v>24</v>
      </c>
      <c r="Q175" s="72" t="s">
        <v>44</v>
      </c>
      <c r="R175" s="1">
        <v>34466</v>
      </c>
      <c r="S175" s="1">
        <v>51000</v>
      </c>
      <c r="T175" s="72" t="s">
        <v>1100</v>
      </c>
      <c r="U175" s="86">
        <v>0</v>
      </c>
      <c r="V175" s="86"/>
    </row>
    <row r="176" spans="1:22">
      <c r="A176" s="66">
        <v>44896</v>
      </c>
      <c r="B176" s="67" t="s">
        <v>1102</v>
      </c>
      <c r="C176" s="67" t="s">
        <v>1065</v>
      </c>
      <c r="D176" s="67" t="s">
        <v>324</v>
      </c>
      <c r="E176" s="68">
        <v>-21097.040000000001</v>
      </c>
      <c r="F176" s="68">
        <v>0</v>
      </c>
      <c r="G176" s="68">
        <v>0</v>
      </c>
      <c r="H176" s="68">
        <v>-21097.040000000001</v>
      </c>
      <c r="J176" s="69">
        <v>34400</v>
      </c>
      <c r="K176" s="69">
        <v>40900</v>
      </c>
      <c r="L176" s="2" t="s">
        <v>35</v>
      </c>
      <c r="M176" s="2" t="s">
        <v>24</v>
      </c>
      <c r="Q176" s="72" t="s">
        <v>44</v>
      </c>
      <c r="R176" s="1">
        <v>34566</v>
      </c>
      <c r="S176" s="1">
        <v>51000</v>
      </c>
      <c r="T176" s="72" t="s">
        <v>1100</v>
      </c>
      <c r="U176" s="86">
        <v>0</v>
      </c>
      <c r="V176" s="86"/>
    </row>
    <row r="177" spans="1:22">
      <c r="A177" s="66">
        <v>44896</v>
      </c>
      <c r="B177" s="67" t="s">
        <v>831</v>
      </c>
      <c r="C177" s="67" t="s">
        <v>1065</v>
      </c>
      <c r="D177" s="67" t="s">
        <v>324</v>
      </c>
      <c r="E177" s="68">
        <v>-829968.4</v>
      </c>
      <c r="F177" s="68">
        <v>0</v>
      </c>
      <c r="G177" s="68">
        <v>3515248.07</v>
      </c>
      <c r="H177" s="68">
        <v>2685279.67</v>
      </c>
      <c r="J177" s="69">
        <v>34400</v>
      </c>
      <c r="K177" s="69">
        <v>30500</v>
      </c>
      <c r="L177" s="2" t="s">
        <v>26</v>
      </c>
      <c r="M177" s="2" t="s">
        <v>24</v>
      </c>
      <c r="Q177" s="72" t="s">
        <v>44</v>
      </c>
      <c r="R177" s="1">
        <v>34666</v>
      </c>
      <c r="S177" s="1">
        <v>51000</v>
      </c>
      <c r="T177" s="72" t="s">
        <v>1100</v>
      </c>
      <c r="U177" s="86">
        <v>0</v>
      </c>
      <c r="V177" s="86"/>
    </row>
    <row r="178" spans="1:22">
      <c r="A178" s="66">
        <v>44896</v>
      </c>
      <c r="B178" s="67" t="s">
        <v>832</v>
      </c>
      <c r="C178" s="67" t="s">
        <v>1065</v>
      </c>
      <c r="D178" s="67" t="s">
        <v>324</v>
      </c>
      <c r="E178" s="68">
        <v>-603686.34</v>
      </c>
      <c r="F178" s="68">
        <v>0</v>
      </c>
      <c r="G178" s="68">
        <v>4330417.4000000004</v>
      </c>
      <c r="H178" s="68">
        <v>3726731.06</v>
      </c>
      <c r="J178" s="69">
        <v>34400</v>
      </c>
      <c r="K178" s="69">
        <v>30500</v>
      </c>
      <c r="L178" s="2" t="s">
        <v>26</v>
      </c>
      <c r="M178" s="2" t="s">
        <v>24</v>
      </c>
      <c r="Q178" s="72" t="s">
        <v>44</v>
      </c>
      <c r="R178" s="1">
        <v>34800</v>
      </c>
      <c r="S178" s="96" t="s">
        <v>64</v>
      </c>
      <c r="T178" s="72" t="s">
        <v>65</v>
      </c>
      <c r="U178" s="86">
        <v>0</v>
      </c>
      <c r="V178" s="86"/>
    </row>
    <row r="179" spans="1:22">
      <c r="A179" s="66">
        <v>44896</v>
      </c>
      <c r="B179" s="67" t="s">
        <v>1103</v>
      </c>
      <c r="C179" s="67" t="s">
        <v>1065</v>
      </c>
      <c r="D179" s="67" t="s">
        <v>324</v>
      </c>
      <c r="E179" s="68">
        <v>-312887.28999999998</v>
      </c>
      <c r="F179" s="68">
        <v>0</v>
      </c>
      <c r="G179" s="68">
        <v>220948.32</v>
      </c>
      <c r="H179" s="68">
        <v>-91938.97</v>
      </c>
      <c r="J179" s="69">
        <v>34400</v>
      </c>
      <c r="K179" s="69">
        <v>41007</v>
      </c>
      <c r="L179" s="2" t="s">
        <v>1104</v>
      </c>
      <c r="M179" s="2" t="s">
        <v>24</v>
      </c>
      <c r="U179" s="86"/>
      <c r="V179" s="86"/>
    </row>
    <row r="180" spans="1:22">
      <c r="A180" s="66">
        <v>44896</v>
      </c>
      <c r="B180" s="67" t="s">
        <v>1105</v>
      </c>
      <c r="C180" s="67" t="s">
        <v>1065</v>
      </c>
      <c r="D180" s="67" t="s">
        <v>324</v>
      </c>
      <c r="E180" s="68">
        <v>-26407.22</v>
      </c>
      <c r="F180" s="68">
        <v>0</v>
      </c>
      <c r="G180" s="68">
        <v>0</v>
      </c>
      <c r="H180" s="68">
        <v>-26407.22</v>
      </c>
      <c r="J180" s="69">
        <v>34400</v>
      </c>
      <c r="K180" s="69">
        <v>41000</v>
      </c>
      <c r="L180" s="2" t="s">
        <v>1104</v>
      </c>
      <c r="M180" s="2" t="s">
        <v>24</v>
      </c>
      <c r="Q180" s="72" t="s">
        <v>66</v>
      </c>
      <c r="R180" s="1">
        <v>35001</v>
      </c>
      <c r="S180" s="96" t="s">
        <v>64</v>
      </c>
      <c r="T180" s="72" t="s">
        <v>67</v>
      </c>
      <c r="U180" s="86">
        <v>0</v>
      </c>
      <c r="V180" s="86"/>
    </row>
    <row r="181" spans="1:22">
      <c r="A181" s="66">
        <v>44896</v>
      </c>
      <c r="B181" s="67" t="s">
        <v>833</v>
      </c>
      <c r="C181" s="67" t="s">
        <v>1065</v>
      </c>
      <c r="D181" s="67" t="s">
        <v>324</v>
      </c>
      <c r="E181" s="68">
        <v>-1068735.98</v>
      </c>
      <c r="F181" s="68">
        <v>0</v>
      </c>
      <c r="G181" s="68">
        <v>1088355.98</v>
      </c>
      <c r="H181" s="68">
        <v>19620</v>
      </c>
      <c r="J181" s="69">
        <v>34400</v>
      </c>
      <c r="K181" s="69">
        <v>31101</v>
      </c>
      <c r="L181" s="2" t="s">
        <v>28</v>
      </c>
      <c r="M181" s="2" t="s">
        <v>24</v>
      </c>
      <c r="Q181" s="72" t="s">
        <v>66</v>
      </c>
      <c r="R181" s="1">
        <v>35200</v>
      </c>
      <c r="S181" s="96" t="s">
        <v>64</v>
      </c>
      <c r="T181" s="72" t="s">
        <v>68</v>
      </c>
      <c r="U181" s="86">
        <v>90128.015852500714</v>
      </c>
      <c r="V181" s="86"/>
    </row>
    <row r="182" spans="1:22">
      <c r="A182" s="66">
        <v>44896</v>
      </c>
      <c r="B182" s="67" t="s">
        <v>834</v>
      </c>
      <c r="C182" s="67" t="s">
        <v>1065</v>
      </c>
      <c r="D182" s="67" t="s">
        <v>324</v>
      </c>
      <c r="E182" s="68">
        <v>-815580.65</v>
      </c>
      <c r="F182" s="68">
        <v>0</v>
      </c>
      <c r="G182" s="68">
        <v>22815.23</v>
      </c>
      <c r="H182" s="68">
        <v>-792765.42</v>
      </c>
      <c r="J182" s="69">
        <v>34400</v>
      </c>
      <c r="K182" s="69">
        <v>31102</v>
      </c>
      <c r="L182" s="2" t="s">
        <v>29</v>
      </c>
      <c r="M182" s="2" t="s">
        <v>24</v>
      </c>
      <c r="Q182" s="72" t="s">
        <v>66</v>
      </c>
      <c r="R182" s="1">
        <v>35300</v>
      </c>
      <c r="S182" s="96" t="s">
        <v>64</v>
      </c>
      <c r="T182" s="72" t="s">
        <v>69</v>
      </c>
      <c r="U182" s="86">
        <v>-334107.89125068014</v>
      </c>
      <c r="V182" s="86"/>
    </row>
    <row r="183" spans="1:22">
      <c r="A183" s="66">
        <v>44896</v>
      </c>
      <c r="B183" s="67" t="s">
        <v>835</v>
      </c>
      <c r="C183" s="67" t="s">
        <v>1065</v>
      </c>
      <c r="D183" s="67" t="s">
        <v>324</v>
      </c>
      <c r="E183" s="68">
        <v>-1198304.8999999999</v>
      </c>
      <c r="F183" s="68">
        <v>0</v>
      </c>
      <c r="G183" s="68">
        <v>1462892.46</v>
      </c>
      <c r="H183" s="68">
        <v>264587.56</v>
      </c>
      <c r="J183" s="69">
        <v>34400</v>
      </c>
      <c r="K183" s="69">
        <v>31103</v>
      </c>
      <c r="L183" s="2" t="s">
        <v>30</v>
      </c>
      <c r="M183" s="2" t="s">
        <v>24</v>
      </c>
      <c r="Q183" s="72" t="s">
        <v>66</v>
      </c>
      <c r="R183" s="1">
        <v>35301</v>
      </c>
      <c r="S183" s="96" t="s">
        <v>64</v>
      </c>
      <c r="T183" s="72" t="s">
        <v>70</v>
      </c>
      <c r="U183" s="86">
        <v>0</v>
      </c>
      <c r="V183" s="86"/>
    </row>
    <row r="184" spans="1:22">
      <c r="A184" s="66">
        <v>44896</v>
      </c>
      <c r="B184" s="67" t="s">
        <v>1106</v>
      </c>
      <c r="C184" s="67" t="s">
        <v>1065</v>
      </c>
      <c r="D184" s="67" t="s">
        <v>324</v>
      </c>
      <c r="E184" s="68">
        <v>-676739.13</v>
      </c>
      <c r="F184" s="68">
        <v>0</v>
      </c>
      <c r="G184" s="68">
        <v>1510540.78</v>
      </c>
      <c r="H184" s="68">
        <v>833801.65</v>
      </c>
      <c r="J184" s="69">
        <v>34400</v>
      </c>
      <c r="K184" s="69">
        <v>31104</v>
      </c>
      <c r="L184" s="2" t="s">
        <v>31</v>
      </c>
      <c r="M184" s="2" t="s">
        <v>24</v>
      </c>
      <c r="Q184" s="72" t="s">
        <v>66</v>
      </c>
      <c r="R184" s="1">
        <v>35304</v>
      </c>
      <c r="S184" s="96" t="s">
        <v>64</v>
      </c>
      <c r="T184" s="72" t="s">
        <v>1107</v>
      </c>
      <c r="U184" s="86">
        <v>0</v>
      </c>
      <c r="V184" s="86"/>
    </row>
    <row r="185" spans="1:22">
      <c r="A185" s="66">
        <v>44896</v>
      </c>
      <c r="B185" s="67" t="s">
        <v>1108</v>
      </c>
      <c r="C185" s="67" t="s">
        <v>1065</v>
      </c>
      <c r="D185" s="67" t="s">
        <v>324</v>
      </c>
      <c r="E185" s="68">
        <v>-134.54</v>
      </c>
      <c r="F185" s="68">
        <v>0</v>
      </c>
      <c r="G185" s="68">
        <v>0</v>
      </c>
      <c r="H185" s="68">
        <v>-134.54</v>
      </c>
      <c r="J185" s="69">
        <v>34400</v>
      </c>
      <c r="K185" s="69">
        <v>41211</v>
      </c>
      <c r="L185" s="2" t="s">
        <v>40</v>
      </c>
      <c r="M185" s="2" t="s">
        <v>24</v>
      </c>
      <c r="Q185" s="72" t="s">
        <v>66</v>
      </c>
      <c r="R185" s="1">
        <v>35391</v>
      </c>
      <c r="S185" s="96" t="s">
        <v>64</v>
      </c>
      <c r="T185" s="72" t="s">
        <v>72</v>
      </c>
      <c r="U185" s="86">
        <v>0</v>
      </c>
      <c r="V185" s="86"/>
    </row>
    <row r="186" spans="1:22">
      <c r="A186" s="66">
        <v>44896</v>
      </c>
      <c r="B186" s="67" t="s">
        <v>837</v>
      </c>
      <c r="C186" s="67" t="s">
        <v>1065</v>
      </c>
      <c r="D186" s="67" t="s">
        <v>324</v>
      </c>
      <c r="E186" s="68">
        <v>-164809.13</v>
      </c>
      <c r="F186" s="68">
        <v>0</v>
      </c>
      <c r="G186" s="68">
        <v>-4319.87</v>
      </c>
      <c r="H186" s="68">
        <v>-169129</v>
      </c>
      <c r="J186" s="69">
        <v>34400</v>
      </c>
      <c r="K186" s="69">
        <v>41212</v>
      </c>
      <c r="L186" s="2" t="s">
        <v>1073</v>
      </c>
      <c r="M186" s="2" t="s">
        <v>24</v>
      </c>
      <c r="Q186" s="72" t="s">
        <v>66</v>
      </c>
      <c r="R186" s="1">
        <v>35400</v>
      </c>
      <c r="S186" s="96" t="s">
        <v>64</v>
      </c>
      <c r="T186" s="72" t="s">
        <v>73</v>
      </c>
      <c r="U186" s="86">
        <v>-8497247.553494826</v>
      </c>
      <c r="V186" s="86"/>
    </row>
    <row r="187" spans="1:22">
      <c r="A187" s="66">
        <v>44896</v>
      </c>
      <c r="B187" s="67" t="s">
        <v>836</v>
      </c>
      <c r="C187" s="67" t="s">
        <v>1065</v>
      </c>
      <c r="D187" s="67" t="s">
        <v>324</v>
      </c>
      <c r="E187" s="68">
        <v>-255317.42</v>
      </c>
      <c r="F187" s="68">
        <v>0</v>
      </c>
      <c r="G187" s="68">
        <v>519.30999999999995</v>
      </c>
      <c r="H187" s="68">
        <v>-254798.11</v>
      </c>
      <c r="J187" s="69">
        <v>34400</v>
      </c>
      <c r="K187" s="69">
        <v>41200</v>
      </c>
      <c r="L187" s="2" t="s">
        <v>38</v>
      </c>
      <c r="M187" s="2" t="s">
        <v>24</v>
      </c>
      <c r="Q187" s="72" t="s">
        <v>66</v>
      </c>
      <c r="R187" s="1">
        <v>35500</v>
      </c>
      <c r="S187" s="96" t="s">
        <v>64</v>
      </c>
      <c r="T187" s="72" t="s">
        <v>74</v>
      </c>
      <c r="U187" s="86">
        <v>-24575610.899328548</v>
      </c>
      <c r="V187" s="86"/>
    </row>
    <row r="188" spans="1:22">
      <c r="A188" s="66">
        <v>44896</v>
      </c>
      <c r="B188" s="67" t="s">
        <v>1109</v>
      </c>
      <c r="C188" s="67" t="s">
        <v>1065</v>
      </c>
      <c r="D188" s="67" t="s">
        <v>324</v>
      </c>
      <c r="E188" s="68">
        <v>-163260.25</v>
      </c>
      <c r="F188" s="68">
        <v>0</v>
      </c>
      <c r="G188" s="68">
        <v>373241.1</v>
      </c>
      <c r="H188" s="68">
        <v>209980.85</v>
      </c>
      <c r="J188" s="69">
        <v>34400</v>
      </c>
      <c r="K188" s="69">
        <v>41207</v>
      </c>
      <c r="L188" s="2" t="s">
        <v>39</v>
      </c>
      <c r="M188" s="2" t="s">
        <v>24</v>
      </c>
      <c r="Q188" s="72" t="s">
        <v>66</v>
      </c>
      <c r="R188" s="1">
        <v>35600</v>
      </c>
      <c r="S188" s="96" t="s">
        <v>64</v>
      </c>
      <c r="T188" s="72" t="s">
        <v>75</v>
      </c>
      <c r="U188" s="86">
        <v>-15420130.124429064</v>
      </c>
      <c r="V188" s="86"/>
    </row>
    <row r="189" spans="1:22">
      <c r="A189" s="66">
        <v>44896</v>
      </c>
      <c r="B189" s="67" t="s">
        <v>1110</v>
      </c>
      <c r="C189" s="67" t="s">
        <v>1065</v>
      </c>
      <c r="D189" s="67" t="s">
        <v>324</v>
      </c>
      <c r="E189" s="68">
        <v>-462965.16</v>
      </c>
      <c r="F189" s="68">
        <v>0</v>
      </c>
      <c r="G189" s="68">
        <v>101975.5</v>
      </c>
      <c r="H189" s="68">
        <v>-360989.66</v>
      </c>
      <c r="J189" s="69">
        <v>34400</v>
      </c>
      <c r="K189" s="69">
        <v>30600</v>
      </c>
      <c r="L189" s="2" t="s">
        <v>27</v>
      </c>
      <c r="M189" s="2" t="s">
        <v>24</v>
      </c>
      <c r="Q189" s="72" t="s">
        <v>66</v>
      </c>
      <c r="R189" s="1">
        <v>35700</v>
      </c>
      <c r="S189" s="96" t="s">
        <v>64</v>
      </c>
      <c r="T189" s="72" t="s">
        <v>76</v>
      </c>
      <c r="U189" s="86">
        <v>3728.1273990571322</v>
      </c>
      <c r="V189" s="86"/>
    </row>
    <row r="190" spans="1:22">
      <c r="A190" s="66">
        <v>44896</v>
      </c>
      <c r="B190" s="67" t="s">
        <v>838</v>
      </c>
      <c r="C190" s="67" t="s">
        <v>1065</v>
      </c>
      <c r="D190" s="67" t="s">
        <v>324</v>
      </c>
      <c r="E190" s="68">
        <v>-604552.9</v>
      </c>
      <c r="F190" s="68">
        <v>0</v>
      </c>
      <c r="G190" s="68">
        <v>3197.71</v>
      </c>
      <c r="H190" s="68">
        <v>-601355.18999999994</v>
      </c>
      <c r="J190" s="69">
        <v>34400</v>
      </c>
      <c r="K190" s="69">
        <v>40700</v>
      </c>
      <c r="L190" s="2" t="s">
        <v>34</v>
      </c>
      <c r="M190" s="2" t="s">
        <v>24</v>
      </c>
      <c r="Q190" s="72" t="s">
        <v>66</v>
      </c>
      <c r="R190" s="1">
        <v>35800</v>
      </c>
      <c r="S190" s="96" t="s">
        <v>64</v>
      </c>
      <c r="T190" s="72" t="s">
        <v>77</v>
      </c>
      <c r="U190" s="86">
        <v>-158315.40141857218</v>
      </c>
      <c r="V190" s="86"/>
    </row>
    <row r="191" spans="1:22">
      <c r="A191" s="66">
        <v>44896</v>
      </c>
      <c r="B191" s="67" t="s">
        <v>1111</v>
      </c>
      <c r="C191" s="67" t="s">
        <v>1065</v>
      </c>
      <c r="D191" s="67" t="s">
        <v>324</v>
      </c>
      <c r="E191" s="68">
        <v>-33650.339999999997</v>
      </c>
      <c r="F191" s="68">
        <v>0</v>
      </c>
      <c r="G191" s="68">
        <v>1997.31</v>
      </c>
      <c r="H191" s="68">
        <v>-31653.03</v>
      </c>
      <c r="J191" s="69">
        <v>34400</v>
      </c>
      <c r="K191" s="69">
        <v>41400</v>
      </c>
      <c r="L191" s="2" t="s">
        <v>42</v>
      </c>
      <c r="M191" s="2" t="s">
        <v>24</v>
      </c>
      <c r="Q191" s="72" t="s">
        <v>66</v>
      </c>
      <c r="R191" s="1">
        <v>35900</v>
      </c>
      <c r="S191" s="96" t="s">
        <v>64</v>
      </c>
      <c r="T191" s="72" t="s">
        <v>78</v>
      </c>
      <c r="U191" s="86">
        <v>0</v>
      </c>
      <c r="V191" s="86"/>
    </row>
    <row r="192" spans="1:22">
      <c r="A192" s="66">
        <v>44896</v>
      </c>
      <c r="B192" s="67" t="s">
        <v>839</v>
      </c>
      <c r="C192" s="67" t="s">
        <v>1065</v>
      </c>
      <c r="D192" s="67" t="s">
        <v>324</v>
      </c>
      <c r="E192" s="68">
        <v>-124212.72</v>
      </c>
      <c r="F192" s="68">
        <v>0</v>
      </c>
      <c r="G192" s="68">
        <v>0</v>
      </c>
      <c r="H192" s="68">
        <v>-124212.72</v>
      </c>
      <c r="J192" s="69">
        <v>34400</v>
      </c>
      <c r="K192" s="69">
        <v>41500</v>
      </c>
      <c r="L192" s="2" t="s">
        <v>43</v>
      </c>
      <c r="M192" s="2" t="s">
        <v>24</v>
      </c>
      <c r="U192" s="86"/>
      <c r="V192" s="86"/>
    </row>
    <row r="193" spans="1:22">
      <c r="A193" s="66">
        <v>44896</v>
      </c>
      <c r="B193" s="67" t="s">
        <v>840</v>
      </c>
      <c r="C193" s="67" t="s">
        <v>1065</v>
      </c>
      <c r="D193" s="67" t="s">
        <v>324</v>
      </c>
      <c r="E193" s="68">
        <v>-833342.9</v>
      </c>
      <c r="F193" s="68">
        <v>0</v>
      </c>
      <c r="G193" s="68">
        <v>208889.43</v>
      </c>
      <c r="H193" s="68">
        <v>-624453.47</v>
      </c>
      <c r="J193" s="69">
        <v>34500</v>
      </c>
      <c r="K193" s="69">
        <v>30300</v>
      </c>
      <c r="L193" s="2" t="s">
        <v>25</v>
      </c>
      <c r="M193" s="2" t="s">
        <v>24</v>
      </c>
      <c r="Q193" s="72" t="s">
        <v>79</v>
      </c>
      <c r="R193" s="1">
        <v>36001</v>
      </c>
      <c r="S193" s="96" t="s">
        <v>64</v>
      </c>
      <c r="T193" s="72" t="s">
        <v>67</v>
      </c>
      <c r="U193" s="86">
        <v>0</v>
      </c>
      <c r="V193" s="86"/>
    </row>
    <row r="194" spans="1:22">
      <c r="A194" s="66">
        <v>44896</v>
      </c>
      <c r="B194" s="67" t="s">
        <v>841</v>
      </c>
      <c r="C194" s="67" t="s">
        <v>1065</v>
      </c>
      <c r="D194" s="67" t="s">
        <v>324</v>
      </c>
      <c r="E194" s="68">
        <v>-28742.45</v>
      </c>
      <c r="F194" s="68">
        <v>0</v>
      </c>
      <c r="G194" s="68">
        <v>0</v>
      </c>
      <c r="H194" s="68">
        <v>-28742.45</v>
      </c>
      <c r="J194" s="69">
        <v>34500</v>
      </c>
      <c r="K194" s="69">
        <v>40300</v>
      </c>
      <c r="L194" s="2" t="s">
        <v>32</v>
      </c>
      <c r="M194" s="2" t="s">
        <v>24</v>
      </c>
      <c r="Q194" s="72" t="s">
        <v>79</v>
      </c>
      <c r="R194" s="1">
        <v>36100</v>
      </c>
      <c r="S194" s="96" t="s">
        <v>64</v>
      </c>
      <c r="T194" s="72" t="s">
        <v>68</v>
      </c>
      <c r="U194" s="86">
        <v>-754639.50625521387</v>
      </c>
      <c r="V194" s="86"/>
    </row>
    <row r="195" spans="1:22">
      <c r="A195" s="66">
        <v>44896</v>
      </c>
      <c r="B195" s="67" t="s">
        <v>842</v>
      </c>
      <c r="C195" s="67" t="s">
        <v>1065</v>
      </c>
      <c r="D195" s="67" t="s">
        <v>324</v>
      </c>
      <c r="E195" s="68">
        <v>-1125.06</v>
      </c>
      <c r="F195" s="68">
        <v>0</v>
      </c>
      <c r="G195" s="68">
        <v>0</v>
      </c>
      <c r="H195" s="68">
        <v>-1125.06</v>
      </c>
      <c r="J195" s="69">
        <v>34500</v>
      </c>
      <c r="K195" s="69">
        <v>30300</v>
      </c>
      <c r="L195" s="2" t="s">
        <v>25</v>
      </c>
      <c r="M195" s="2" t="s">
        <v>24</v>
      </c>
      <c r="Q195" s="72" t="s">
        <v>79</v>
      </c>
      <c r="R195" s="1">
        <v>36200</v>
      </c>
      <c r="S195" s="96" t="s">
        <v>64</v>
      </c>
      <c r="T195" s="72" t="s">
        <v>69</v>
      </c>
      <c r="U195" s="86">
        <v>11746148.570078088</v>
      </c>
      <c r="V195" s="86"/>
    </row>
    <row r="196" spans="1:22">
      <c r="A196" s="66">
        <v>44896</v>
      </c>
      <c r="B196" s="67" t="s">
        <v>1112</v>
      </c>
      <c r="C196" s="67" t="s">
        <v>1065</v>
      </c>
      <c r="D196" s="67" t="s">
        <v>324</v>
      </c>
      <c r="E196" s="68">
        <v>-4873.87</v>
      </c>
      <c r="F196" s="68">
        <v>0</v>
      </c>
      <c r="G196" s="68">
        <v>0</v>
      </c>
      <c r="H196" s="68">
        <v>-4873.87</v>
      </c>
      <c r="J196" s="69">
        <v>34500</v>
      </c>
      <c r="K196" s="69">
        <v>40900</v>
      </c>
      <c r="L196" s="2" t="s">
        <v>35</v>
      </c>
      <c r="M196" s="2" t="s">
        <v>24</v>
      </c>
      <c r="Q196" s="72" t="s">
        <v>79</v>
      </c>
      <c r="R196" s="1">
        <v>36400</v>
      </c>
      <c r="S196" s="96" t="s">
        <v>64</v>
      </c>
      <c r="T196" s="72" t="s">
        <v>81</v>
      </c>
      <c r="U196" s="86">
        <v>-76943490.534620404</v>
      </c>
      <c r="V196" s="86"/>
    </row>
    <row r="197" spans="1:22">
      <c r="A197" s="66">
        <v>44896</v>
      </c>
      <c r="B197" s="67" t="s">
        <v>1113</v>
      </c>
      <c r="C197" s="67" t="s">
        <v>1065</v>
      </c>
      <c r="D197" s="67" t="s">
        <v>324</v>
      </c>
      <c r="E197" s="68">
        <v>-835062.3</v>
      </c>
      <c r="F197" s="68">
        <v>0</v>
      </c>
      <c r="G197" s="68">
        <v>18851676.41</v>
      </c>
      <c r="H197" s="68">
        <v>18016614.109999999</v>
      </c>
      <c r="J197" s="69">
        <v>34500</v>
      </c>
      <c r="K197" s="69">
        <v>30500</v>
      </c>
      <c r="L197" s="2" t="s">
        <v>26</v>
      </c>
      <c r="M197" s="2" t="s">
        <v>24</v>
      </c>
      <c r="Q197" s="72" t="s">
        <v>79</v>
      </c>
      <c r="R197" s="1">
        <v>36500</v>
      </c>
      <c r="S197" s="96" t="s">
        <v>64</v>
      </c>
      <c r="T197" s="72" t="s">
        <v>75</v>
      </c>
      <c r="U197" s="86">
        <v>-86669475.932625324</v>
      </c>
      <c r="V197" s="86"/>
    </row>
    <row r="198" spans="1:22">
      <c r="A198" s="66">
        <v>44896</v>
      </c>
      <c r="B198" s="67" t="s">
        <v>843</v>
      </c>
      <c r="C198" s="67" t="s">
        <v>1065</v>
      </c>
      <c r="D198" s="67" t="s">
        <v>324</v>
      </c>
      <c r="E198" s="68">
        <v>-33564.120000000003</v>
      </c>
      <c r="F198" s="68">
        <v>0</v>
      </c>
      <c r="G198" s="68">
        <v>-4327743.83</v>
      </c>
      <c r="H198" s="68">
        <v>-4361307.95</v>
      </c>
      <c r="J198" s="69">
        <v>34500</v>
      </c>
      <c r="K198" s="69">
        <v>30500</v>
      </c>
      <c r="L198" s="2" t="s">
        <v>26</v>
      </c>
      <c r="M198" s="2" t="s">
        <v>24</v>
      </c>
      <c r="Q198" s="72" t="s">
        <v>79</v>
      </c>
      <c r="R198" s="1">
        <v>36600</v>
      </c>
      <c r="S198" s="96" t="s">
        <v>64</v>
      </c>
      <c r="T198" s="72" t="s">
        <v>76</v>
      </c>
      <c r="U198" s="86">
        <v>-5260305.7523731319</v>
      </c>
      <c r="V198" s="86"/>
    </row>
    <row r="199" spans="1:22">
      <c r="A199" s="66">
        <v>44896</v>
      </c>
      <c r="B199" s="67" t="s">
        <v>844</v>
      </c>
      <c r="C199" s="67" t="s">
        <v>1065</v>
      </c>
      <c r="D199" s="67" t="s">
        <v>324</v>
      </c>
      <c r="E199" s="68">
        <v>-81767.09</v>
      </c>
      <c r="F199" s="68">
        <v>0</v>
      </c>
      <c r="G199" s="68">
        <v>57740.6</v>
      </c>
      <c r="H199" s="68">
        <v>-24026.49</v>
      </c>
      <c r="J199" s="69">
        <v>34500</v>
      </c>
      <c r="K199" s="69">
        <v>41007</v>
      </c>
      <c r="L199" s="2" t="s">
        <v>37</v>
      </c>
      <c r="M199" s="2" t="s">
        <v>24</v>
      </c>
      <c r="Q199" s="72" t="s">
        <v>79</v>
      </c>
      <c r="R199" s="1">
        <v>36700</v>
      </c>
      <c r="S199" s="96" t="s">
        <v>64</v>
      </c>
      <c r="T199" s="72" t="s">
        <v>77</v>
      </c>
      <c r="U199" s="86">
        <v>-18772164.303909261</v>
      </c>
      <c r="V199" s="86">
        <v>-17521839</v>
      </c>
    </row>
    <row r="200" spans="1:22">
      <c r="A200" s="66">
        <v>44896</v>
      </c>
      <c r="B200" s="67" t="s">
        <v>845</v>
      </c>
      <c r="C200" s="67" t="s">
        <v>1065</v>
      </c>
      <c r="D200" s="67" t="s">
        <v>324</v>
      </c>
      <c r="E200" s="68">
        <v>-19273.11</v>
      </c>
      <c r="F200" s="68">
        <v>0</v>
      </c>
      <c r="G200" s="68">
        <v>2093.5500000000002</v>
      </c>
      <c r="H200" s="68">
        <v>-17179.560000000001</v>
      </c>
      <c r="J200" s="69">
        <v>34500</v>
      </c>
      <c r="K200" s="69">
        <v>41000</v>
      </c>
      <c r="L200" s="2" t="s">
        <v>36</v>
      </c>
      <c r="M200" s="2" t="s">
        <v>24</v>
      </c>
      <c r="Q200" s="72" t="s">
        <v>79</v>
      </c>
      <c r="R200" s="1">
        <v>36800</v>
      </c>
      <c r="S200" s="96" t="s">
        <v>64</v>
      </c>
      <c r="T200" s="72" t="s">
        <v>83</v>
      </c>
      <c r="U200" s="86">
        <v>-48213915.372025669</v>
      </c>
      <c r="V200" s="86"/>
    </row>
    <row r="201" spans="1:22">
      <c r="A201" s="66">
        <v>44896</v>
      </c>
      <c r="B201" s="67" t="s">
        <v>846</v>
      </c>
      <c r="C201" s="67" t="s">
        <v>1065</v>
      </c>
      <c r="D201" s="67" t="s">
        <v>324</v>
      </c>
      <c r="E201" s="68">
        <v>-702396.94</v>
      </c>
      <c r="F201" s="68">
        <v>0</v>
      </c>
      <c r="G201" s="68">
        <v>715291.64</v>
      </c>
      <c r="H201" s="68">
        <v>12894.7</v>
      </c>
      <c r="J201" s="69">
        <v>34500</v>
      </c>
      <c r="K201" s="69">
        <v>31101</v>
      </c>
      <c r="L201" s="2" t="s">
        <v>28</v>
      </c>
      <c r="M201" s="2" t="s">
        <v>24</v>
      </c>
      <c r="Q201" s="72" t="s">
        <v>79</v>
      </c>
      <c r="R201" s="1">
        <v>36901</v>
      </c>
      <c r="S201" s="96" t="s">
        <v>64</v>
      </c>
      <c r="T201" s="72" t="s">
        <v>85</v>
      </c>
      <c r="U201" s="86">
        <v>-44007511.60568805</v>
      </c>
      <c r="V201" s="86"/>
    </row>
    <row r="202" spans="1:22">
      <c r="A202" s="66">
        <v>44896</v>
      </c>
      <c r="B202" s="67" t="s">
        <v>847</v>
      </c>
      <c r="C202" s="67" t="s">
        <v>1065</v>
      </c>
      <c r="D202" s="67" t="s">
        <v>324</v>
      </c>
      <c r="E202" s="68">
        <v>-376265.23</v>
      </c>
      <c r="F202" s="68">
        <v>0</v>
      </c>
      <c r="G202" s="68">
        <v>10525.72</v>
      </c>
      <c r="H202" s="68">
        <v>-365739.51</v>
      </c>
      <c r="J202" s="69">
        <v>34500</v>
      </c>
      <c r="K202" s="69">
        <v>31102</v>
      </c>
      <c r="L202" s="2" t="s">
        <v>29</v>
      </c>
      <c r="M202" s="2" t="s">
        <v>24</v>
      </c>
      <c r="Q202" s="72" t="s">
        <v>79</v>
      </c>
      <c r="R202" s="1">
        <v>36902</v>
      </c>
      <c r="S202" s="96" t="s">
        <v>64</v>
      </c>
      <c r="T202" s="72" t="s">
        <v>84</v>
      </c>
      <c r="U202" s="86">
        <v>-24394073.781169415</v>
      </c>
      <c r="V202" s="86"/>
    </row>
    <row r="203" spans="1:22">
      <c r="A203" s="66">
        <v>44896</v>
      </c>
      <c r="B203" s="67" t="s">
        <v>848</v>
      </c>
      <c r="C203" s="67" t="s">
        <v>1065</v>
      </c>
      <c r="D203" s="67" t="s">
        <v>324</v>
      </c>
      <c r="E203" s="68">
        <v>-561804.52</v>
      </c>
      <c r="F203" s="68">
        <v>0</v>
      </c>
      <c r="G203" s="68">
        <v>685851.81</v>
      </c>
      <c r="H203" s="68">
        <v>124047.29</v>
      </c>
      <c r="J203" s="69">
        <v>34500</v>
      </c>
      <c r="K203" s="69">
        <v>31103</v>
      </c>
      <c r="L203" s="2" t="s">
        <v>30</v>
      </c>
      <c r="M203" s="2" t="s">
        <v>24</v>
      </c>
      <c r="Q203" s="72" t="s">
        <v>79</v>
      </c>
      <c r="R203" s="1">
        <v>37000</v>
      </c>
      <c r="S203" s="96" t="s">
        <v>64</v>
      </c>
      <c r="T203" s="72" t="s">
        <v>86</v>
      </c>
      <c r="U203" s="86">
        <v>0</v>
      </c>
      <c r="V203" s="86"/>
    </row>
    <row r="204" spans="1:22">
      <c r="A204" s="66">
        <v>44896</v>
      </c>
      <c r="B204" s="67" t="s">
        <v>849</v>
      </c>
      <c r="C204" s="67" t="s">
        <v>1065</v>
      </c>
      <c r="D204" s="67" t="s">
        <v>324</v>
      </c>
      <c r="E204" s="68">
        <v>-476646.18</v>
      </c>
      <c r="F204" s="68">
        <v>0</v>
      </c>
      <c r="G204" s="68">
        <v>1063953.8500000001</v>
      </c>
      <c r="H204" s="68">
        <v>587307.67000000004</v>
      </c>
      <c r="J204" s="69">
        <v>34500</v>
      </c>
      <c r="K204" s="69">
        <v>31104</v>
      </c>
      <c r="L204" s="2" t="s">
        <v>31</v>
      </c>
      <c r="M204" s="2" t="s">
        <v>24</v>
      </c>
      <c r="Q204" s="72" t="s">
        <v>79</v>
      </c>
      <c r="R204" s="1">
        <v>37002</v>
      </c>
      <c r="S204" s="96" t="s">
        <v>64</v>
      </c>
      <c r="T204" s="72" t="s">
        <v>87</v>
      </c>
      <c r="U204" s="86">
        <v>0</v>
      </c>
      <c r="V204" s="86"/>
    </row>
    <row r="205" spans="1:22">
      <c r="A205" s="66">
        <v>44896</v>
      </c>
      <c r="B205" s="67" t="s">
        <v>851</v>
      </c>
      <c r="C205" s="67" t="s">
        <v>1065</v>
      </c>
      <c r="D205" s="67" t="s">
        <v>324</v>
      </c>
      <c r="E205" s="68">
        <v>-140.87</v>
      </c>
      <c r="F205" s="68">
        <v>0</v>
      </c>
      <c r="G205" s="68">
        <v>0</v>
      </c>
      <c r="H205" s="68">
        <v>-140.87</v>
      </c>
      <c r="J205" s="69">
        <v>34500</v>
      </c>
      <c r="K205" s="69">
        <v>41211</v>
      </c>
      <c r="L205" s="2" t="s">
        <v>40</v>
      </c>
      <c r="M205" s="2" t="s">
        <v>24</v>
      </c>
      <c r="Q205" s="72" t="s">
        <v>79</v>
      </c>
      <c r="R205" s="1">
        <v>37100</v>
      </c>
      <c r="S205" s="96" t="s">
        <v>64</v>
      </c>
      <c r="T205" s="72" t="s">
        <v>1114</v>
      </c>
      <c r="U205" s="86">
        <v>207390.83400151174</v>
      </c>
      <c r="V205" s="86"/>
    </row>
    <row r="206" spans="1:22">
      <c r="A206" s="66">
        <v>44896</v>
      </c>
      <c r="B206" s="67" t="s">
        <v>852</v>
      </c>
      <c r="C206" s="67" t="s">
        <v>1065</v>
      </c>
      <c r="D206" s="67" t="s">
        <v>324</v>
      </c>
      <c r="E206" s="68">
        <v>-69497.91</v>
      </c>
      <c r="F206" s="68">
        <v>0</v>
      </c>
      <c r="G206" s="68">
        <v>-1821.64</v>
      </c>
      <c r="H206" s="68">
        <v>-71319.55</v>
      </c>
      <c r="J206" s="69">
        <v>34500</v>
      </c>
      <c r="K206" s="69">
        <v>41212</v>
      </c>
      <c r="L206" s="2" t="s">
        <v>41</v>
      </c>
      <c r="M206" s="2" t="s">
        <v>24</v>
      </c>
      <c r="Q206" s="72" t="s">
        <v>79</v>
      </c>
      <c r="R206" s="1">
        <v>37300</v>
      </c>
      <c r="S206" s="96" t="s">
        <v>64</v>
      </c>
      <c r="T206" s="72" t="s">
        <v>91</v>
      </c>
      <c r="U206" s="86">
        <v>-6701655.8654721593</v>
      </c>
      <c r="V206" s="86"/>
    </row>
    <row r="207" spans="1:22">
      <c r="A207" s="66">
        <v>44896</v>
      </c>
      <c r="B207" s="67" t="s">
        <v>850</v>
      </c>
      <c r="C207" s="67" t="s">
        <v>1065</v>
      </c>
      <c r="D207" s="67" t="s">
        <v>324</v>
      </c>
      <c r="E207" s="68">
        <v>-229772.65</v>
      </c>
      <c r="F207" s="68">
        <v>0</v>
      </c>
      <c r="G207" s="68">
        <v>467.35</v>
      </c>
      <c r="H207" s="68">
        <v>-229305.3</v>
      </c>
      <c r="J207" s="69">
        <v>34500</v>
      </c>
      <c r="K207" s="69">
        <v>41200</v>
      </c>
      <c r="L207" s="2" t="s">
        <v>38</v>
      </c>
      <c r="M207" s="2" t="s">
        <v>24</v>
      </c>
      <c r="U207" s="86"/>
      <c r="V207" s="86"/>
    </row>
    <row r="208" spans="1:22">
      <c r="A208" s="66">
        <v>44896</v>
      </c>
      <c r="B208" s="67" t="s">
        <v>853</v>
      </c>
      <c r="C208" s="67" t="s">
        <v>1065</v>
      </c>
      <c r="D208" s="67" t="s">
        <v>324</v>
      </c>
      <c r="E208" s="68">
        <v>-52325.18</v>
      </c>
      <c r="F208" s="68">
        <v>0</v>
      </c>
      <c r="G208" s="68">
        <v>119590.35</v>
      </c>
      <c r="H208" s="68">
        <v>67265.17</v>
      </c>
      <c r="J208" s="69">
        <v>34500</v>
      </c>
      <c r="K208" s="69">
        <v>41207</v>
      </c>
      <c r="L208" s="2" t="s">
        <v>39</v>
      </c>
      <c r="M208" s="2" t="s">
        <v>24</v>
      </c>
      <c r="Q208" s="72" t="s">
        <v>92</v>
      </c>
      <c r="R208" s="1">
        <v>39000</v>
      </c>
      <c r="S208" s="96" t="s">
        <v>64</v>
      </c>
      <c r="T208" s="72" t="s">
        <v>68</v>
      </c>
      <c r="U208" s="86">
        <v>-2503480.2919562911</v>
      </c>
      <c r="V208" s="86"/>
    </row>
    <row r="209" spans="1:22">
      <c r="A209" s="66">
        <v>44896</v>
      </c>
      <c r="B209" s="67" t="s">
        <v>1115</v>
      </c>
      <c r="C209" s="67" t="s">
        <v>1065</v>
      </c>
      <c r="D209" s="67" t="s">
        <v>324</v>
      </c>
      <c r="E209" s="68">
        <v>-697508.65</v>
      </c>
      <c r="F209" s="68">
        <v>0</v>
      </c>
      <c r="G209" s="68">
        <v>153637.46</v>
      </c>
      <c r="H209" s="68">
        <v>-543871.18999999994</v>
      </c>
      <c r="J209" s="69">
        <v>34500</v>
      </c>
      <c r="K209" s="69">
        <v>30600</v>
      </c>
      <c r="L209" s="2" t="s">
        <v>27</v>
      </c>
      <c r="M209" s="2" t="s">
        <v>24</v>
      </c>
      <c r="Q209" s="72" t="s">
        <v>92</v>
      </c>
      <c r="R209" s="1">
        <v>39210</v>
      </c>
      <c r="S209" s="96" t="s">
        <v>64</v>
      </c>
      <c r="T209" s="72" t="s">
        <v>93</v>
      </c>
      <c r="U209" s="86">
        <v>-11223.929354558701</v>
      </c>
      <c r="V209" s="86"/>
    </row>
    <row r="210" spans="1:22">
      <c r="A210" s="66">
        <v>44896</v>
      </c>
      <c r="B210" s="67" t="s">
        <v>854</v>
      </c>
      <c r="C210" s="67" t="s">
        <v>1065</v>
      </c>
      <c r="D210" s="67" t="s">
        <v>324</v>
      </c>
      <c r="E210" s="68">
        <v>-280053.11</v>
      </c>
      <c r="F210" s="68">
        <v>0</v>
      </c>
      <c r="G210" s="68">
        <v>1481.31</v>
      </c>
      <c r="H210" s="68">
        <v>-278571.8</v>
      </c>
      <c r="J210" s="69">
        <v>34500</v>
      </c>
      <c r="K210" s="69">
        <v>40700</v>
      </c>
      <c r="L210" s="2" t="s">
        <v>34</v>
      </c>
      <c r="M210" s="2" t="s">
        <v>24</v>
      </c>
      <c r="Q210" s="72" t="s">
        <v>92</v>
      </c>
      <c r="R210" s="1">
        <v>39220</v>
      </c>
      <c r="S210" s="96" t="s">
        <v>64</v>
      </c>
      <c r="T210" s="72" t="s">
        <v>94</v>
      </c>
      <c r="U210" s="86">
        <v>-636548.67714456399</v>
      </c>
      <c r="V210" s="86"/>
    </row>
    <row r="211" spans="1:22">
      <c r="A211" s="66">
        <v>44896</v>
      </c>
      <c r="B211" s="67" t="s">
        <v>1116</v>
      </c>
      <c r="C211" s="67" t="s">
        <v>1065</v>
      </c>
      <c r="D211" s="67" t="s">
        <v>324</v>
      </c>
      <c r="E211" s="68">
        <v>-33090.519999999997</v>
      </c>
      <c r="F211" s="68">
        <v>0</v>
      </c>
      <c r="G211" s="68">
        <v>1964.09</v>
      </c>
      <c r="H211" s="68">
        <v>-31126.43</v>
      </c>
      <c r="J211" s="69">
        <v>34500</v>
      </c>
      <c r="K211" s="69">
        <v>41400</v>
      </c>
      <c r="L211" s="2" t="s">
        <v>42</v>
      </c>
      <c r="M211" s="2" t="s">
        <v>24</v>
      </c>
      <c r="Q211" s="72" t="s">
        <v>92</v>
      </c>
      <c r="R211" s="1">
        <v>39230</v>
      </c>
      <c r="S211" s="96" t="s">
        <v>64</v>
      </c>
      <c r="T211" s="72" t="s">
        <v>95</v>
      </c>
      <c r="U211" s="86">
        <v>-13231.087426752021</v>
      </c>
      <c r="V211" s="86"/>
    </row>
    <row r="212" spans="1:22">
      <c r="A212" s="66">
        <v>44896</v>
      </c>
      <c r="B212" s="67" t="s">
        <v>855</v>
      </c>
      <c r="C212" s="67" t="s">
        <v>1065</v>
      </c>
      <c r="D212" s="67" t="s">
        <v>324</v>
      </c>
      <c r="E212" s="68">
        <v>-138362.95000000001</v>
      </c>
      <c r="F212" s="68">
        <v>0</v>
      </c>
      <c r="G212" s="68">
        <v>0</v>
      </c>
      <c r="H212" s="68">
        <v>-138362.95000000001</v>
      </c>
      <c r="J212" s="69">
        <v>34500</v>
      </c>
      <c r="K212" s="69">
        <v>41500</v>
      </c>
      <c r="L212" s="2" t="s">
        <v>43</v>
      </c>
      <c r="M212" s="2" t="s">
        <v>24</v>
      </c>
      <c r="Q212" s="72" t="s">
        <v>92</v>
      </c>
      <c r="R212" s="1">
        <v>39240</v>
      </c>
      <c r="S212" s="96" t="s">
        <v>64</v>
      </c>
      <c r="T212" s="72" t="s">
        <v>96</v>
      </c>
      <c r="U212" s="86">
        <v>-26317.221269685306</v>
      </c>
      <c r="V212" s="86"/>
    </row>
    <row r="213" spans="1:22">
      <c r="A213" s="66">
        <v>44896</v>
      </c>
      <c r="B213" s="67" t="s">
        <v>856</v>
      </c>
      <c r="C213" s="67" t="s">
        <v>1065</v>
      </c>
      <c r="D213" s="67" t="s">
        <v>324</v>
      </c>
      <c r="E213" s="68">
        <v>-56454.17</v>
      </c>
      <c r="F213" s="68">
        <v>0</v>
      </c>
      <c r="G213" s="68">
        <v>298.61</v>
      </c>
      <c r="H213" s="68">
        <v>-56155.56</v>
      </c>
      <c r="J213" s="69">
        <v>34600</v>
      </c>
      <c r="K213" s="69">
        <v>40700</v>
      </c>
      <c r="L213" s="2" t="s">
        <v>1082</v>
      </c>
      <c r="M213" s="2" t="s">
        <v>24</v>
      </c>
      <c r="Q213" s="72" t="s">
        <v>92</v>
      </c>
      <c r="R213" s="1">
        <v>39250</v>
      </c>
      <c r="S213" s="96" t="s">
        <v>64</v>
      </c>
      <c r="T213" s="72" t="s">
        <v>97</v>
      </c>
      <c r="U213" s="86">
        <v>-10700.247981317283</v>
      </c>
      <c r="V213" s="86"/>
    </row>
    <row r="214" spans="1:22">
      <c r="A214" s="66">
        <v>44896</v>
      </c>
      <c r="B214" s="67" t="s">
        <v>1117</v>
      </c>
      <c r="C214" s="67" t="s">
        <v>1065</v>
      </c>
      <c r="D214" s="67" t="s">
        <v>324</v>
      </c>
      <c r="E214" s="68">
        <v>-12.97</v>
      </c>
      <c r="F214" s="68">
        <v>0</v>
      </c>
      <c r="G214" s="68">
        <v>0</v>
      </c>
      <c r="H214" s="68">
        <v>-12.97</v>
      </c>
      <c r="J214" s="69">
        <v>34600</v>
      </c>
      <c r="K214" s="69">
        <v>30500</v>
      </c>
      <c r="L214" s="2" t="s">
        <v>26</v>
      </c>
      <c r="M214" s="2" t="s">
        <v>24</v>
      </c>
      <c r="Q214" s="72" t="s">
        <v>92</v>
      </c>
      <c r="R214" s="1">
        <v>39600</v>
      </c>
      <c r="S214" s="96" t="s">
        <v>64</v>
      </c>
      <c r="T214" s="72" t="s">
        <v>98</v>
      </c>
      <c r="U214" s="86">
        <v>9958394.755081825</v>
      </c>
      <c r="V214" s="86"/>
    </row>
    <row r="215" spans="1:22">
      <c r="A215" s="66">
        <v>44896</v>
      </c>
      <c r="B215" s="67" t="s">
        <v>857</v>
      </c>
      <c r="C215" s="67" t="s">
        <v>1065</v>
      </c>
      <c r="D215" s="67" t="s">
        <v>324</v>
      </c>
      <c r="E215" s="68">
        <v>-269579.02</v>
      </c>
      <c r="F215" s="68">
        <v>0</v>
      </c>
      <c r="G215" s="68">
        <v>67573.87</v>
      </c>
      <c r="H215" s="68">
        <v>-202005.15</v>
      </c>
      <c r="J215" s="69">
        <v>34600</v>
      </c>
      <c r="K215" s="69">
        <v>30300</v>
      </c>
      <c r="L215" s="2" t="s">
        <v>25</v>
      </c>
      <c r="M215" s="2" t="s">
        <v>24</v>
      </c>
      <c r="U215" s="86"/>
      <c r="V215" s="86"/>
    </row>
    <row r="216" spans="1:22" ht="15.75" thickBot="1">
      <c r="A216" s="66">
        <v>44896</v>
      </c>
      <c r="B216" s="67" t="s">
        <v>1118</v>
      </c>
      <c r="C216" s="67" t="s">
        <v>1065</v>
      </c>
      <c r="D216" s="67" t="s">
        <v>324</v>
      </c>
      <c r="E216" s="68">
        <v>-565.91</v>
      </c>
      <c r="F216" s="68">
        <v>0</v>
      </c>
      <c r="G216" s="68">
        <v>0</v>
      </c>
      <c r="H216" s="68">
        <v>-565.91</v>
      </c>
      <c r="J216" s="69">
        <v>34600</v>
      </c>
      <c r="K216" s="69">
        <v>40300</v>
      </c>
      <c r="L216" s="2" t="s">
        <v>32</v>
      </c>
      <c r="M216" s="2" t="s">
        <v>24</v>
      </c>
      <c r="Q216" s="75" t="s">
        <v>99</v>
      </c>
      <c r="U216" s="87">
        <v>-409381824.07064593</v>
      </c>
      <c r="V216" s="87">
        <v>-17521839</v>
      </c>
    </row>
    <row r="217" spans="1:22" ht="15.75" thickTop="1">
      <c r="A217" s="66">
        <v>44896</v>
      </c>
      <c r="B217" s="67" t="s">
        <v>1119</v>
      </c>
      <c r="C217" s="67" t="s">
        <v>1065</v>
      </c>
      <c r="D217" s="67" t="s">
        <v>324</v>
      </c>
      <c r="E217" s="68">
        <v>-3.89</v>
      </c>
      <c r="F217" s="68">
        <v>0</v>
      </c>
      <c r="G217" s="68">
        <v>0</v>
      </c>
      <c r="H217" s="68">
        <v>-3.89</v>
      </c>
      <c r="J217" s="69">
        <v>34600</v>
      </c>
      <c r="K217" s="69">
        <v>30300</v>
      </c>
      <c r="L217" s="2" t="s">
        <v>25</v>
      </c>
      <c r="M217" s="2" t="s">
        <v>24</v>
      </c>
      <c r="U217" s="86"/>
      <c r="V217" s="86"/>
    </row>
    <row r="218" spans="1:22">
      <c r="A218" s="66">
        <v>44896</v>
      </c>
      <c r="B218" s="67" t="s">
        <v>858</v>
      </c>
      <c r="C218" s="67" t="s">
        <v>1065</v>
      </c>
      <c r="D218" s="67" t="s">
        <v>324</v>
      </c>
      <c r="E218" s="68">
        <v>-2428.56</v>
      </c>
      <c r="F218" s="68">
        <v>0</v>
      </c>
      <c r="G218" s="68">
        <v>0</v>
      </c>
      <c r="H218" s="68">
        <v>-2428.56</v>
      </c>
      <c r="J218" s="69">
        <v>34601</v>
      </c>
      <c r="K218" s="70" t="s">
        <v>64</v>
      </c>
      <c r="L218" s="2" t="s">
        <v>35</v>
      </c>
      <c r="M218" s="2" t="s">
        <v>128</v>
      </c>
      <c r="Q218" s="76"/>
      <c r="R218" s="77"/>
      <c r="S218" s="77"/>
      <c r="T218" s="76"/>
      <c r="U218" s="88"/>
      <c r="V218" s="88"/>
    </row>
    <row r="219" spans="1:22">
      <c r="A219" s="66">
        <v>44896</v>
      </c>
      <c r="B219" s="67" t="s">
        <v>860</v>
      </c>
      <c r="C219" s="67" t="s">
        <v>1065</v>
      </c>
      <c r="D219" s="67" t="s">
        <v>324</v>
      </c>
      <c r="E219" s="68">
        <v>-238731.59</v>
      </c>
      <c r="F219" s="68">
        <v>0</v>
      </c>
      <c r="G219" s="68">
        <v>3714369.98</v>
      </c>
      <c r="H219" s="68">
        <v>3475638.39</v>
      </c>
      <c r="J219" s="69">
        <v>34600</v>
      </c>
      <c r="K219" s="69">
        <v>30500</v>
      </c>
      <c r="L219" s="2" t="s">
        <v>26</v>
      </c>
      <c r="M219" s="2" t="s">
        <v>24</v>
      </c>
      <c r="Q219" s="78" t="s">
        <v>100</v>
      </c>
      <c r="R219" s="79" t="s">
        <v>514</v>
      </c>
      <c r="S219" s="79" t="s">
        <v>1017</v>
      </c>
      <c r="T219" s="78"/>
      <c r="U219" s="89"/>
      <c r="V219" s="89"/>
    </row>
    <row r="220" spans="1:22">
      <c r="A220" s="66">
        <v>44896</v>
      </c>
      <c r="B220" s="67" t="s">
        <v>861</v>
      </c>
      <c r="C220" s="67" t="s">
        <v>1065</v>
      </c>
      <c r="D220" s="67" t="s">
        <v>324</v>
      </c>
      <c r="E220" s="68">
        <v>-65960.36</v>
      </c>
      <c r="F220" s="68">
        <v>0</v>
      </c>
      <c r="G220" s="68">
        <v>670649.80000000005</v>
      </c>
      <c r="H220" s="68">
        <v>604689.43999999994</v>
      </c>
      <c r="J220" s="69">
        <v>34600</v>
      </c>
      <c r="K220" s="69">
        <v>30500</v>
      </c>
      <c r="L220" s="2" t="s">
        <v>26</v>
      </c>
      <c r="M220" s="2" t="s">
        <v>24</v>
      </c>
      <c r="Q220" s="72" t="s">
        <v>100</v>
      </c>
      <c r="R220" s="1">
        <v>30200</v>
      </c>
      <c r="S220" s="96" t="s">
        <v>64</v>
      </c>
      <c r="T220" s="72" t="s">
        <v>101</v>
      </c>
      <c r="U220" s="86">
        <v>0</v>
      </c>
      <c r="V220" s="86"/>
    </row>
    <row r="221" spans="1:22">
      <c r="A221" s="66">
        <v>44896</v>
      </c>
      <c r="B221" s="67" t="s">
        <v>1120</v>
      </c>
      <c r="C221" s="67" t="s">
        <v>1065</v>
      </c>
      <c r="D221" s="67" t="s">
        <v>324</v>
      </c>
      <c r="E221" s="68">
        <v>-12.93</v>
      </c>
      <c r="F221" s="68">
        <v>0</v>
      </c>
      <c r="G221" s="68">
        <v>8.3800000000000008</v>
      </c>
      <c r="H221" s="68">
        <v>-4.55</v>
      </c>
      <c r="J221" s="69">
        <v>34600</v>
      </c>
      <c r="K221" s="69">
        <v>41007</v>
      </c>
      <c r="L221" s="2" t="s">
        <v>1104</v>
      </c>
      <c r="M221" s="2" t="s">
        <v>24</v>
      </c>
      <c r="Q221" s="72" t="s">
        <v>100</v>
      </c>
      <c r="R221" s="1">
        <v>30300</v>
      </c>
      <c r="S221" s="96" t="s">
        <v>64</v>
      </c>
      <c r="T221" s="72" t="s">
        <v>102</v>
      </c>
      <c r="U221" s="86">
        <v>0</v>
      </c>
      <c r="V221" s="86"/>
    </row>
    <row r="222" spans="1:22">
      <c r="A222" s="66">
        <v>44896</v>
      </c>
      <c r="B222" s="67" t="s">
        <v>862</v>
      </c>
      <c r="C222" s="67" t="s">
        <v>1065</v>
      </c>
      <c r="D222" s="67" t="s">
        <v>324</v>
      </c>
      <c r="E222" s="68">
        <v>-14200.71</v>
      </c>
      <c r="F222" s="68">
        <v>0</v>
      </c>
      <c r="G222" s="68">
        <v>10027.959999999999</v>
      </c>
      <c r="H222" s="68">
        <v>-4172.75</v>
      </c>
      <c r="J222" s="69">
        <v>34601</v>
      </c>
      <c r="K222" s="70" t="s">
        <v>64</v>
      </c>
      <c r="L222" s="2" t="s">
        <v>37</v>
      </c>
      <c r="M222" s="2" t="s">
        <v>128</v>
      </c>
      <c r="Q222" s="72" t="s">
        <v>100</v>
      </c>
      <c r="R222" s="1">
        <v>30310</v>
      </c>
      <c r="S222" s="96" t="s">
        <v>64</v>
      </c>
      <c r="T222" s="72" t="s">
        <v>104</v>
      </c>
      <c r="U222" s="86">
        <v>0</v>
      </c>
      <c r="V222" s="86"/>
    </row>
    <row r="223" spans="1:22">
      <c r="A223" s="66">
        <v>44896</v>
      </c>
      <c r="B223" s="67" t="s">
        <v>1121</v>
      </c>
      <c r="C223" s="67" t="s">
        <v>1065</v>
      </c>
      <c r="D223" s="67" t="s">
        <v>324</v>
      </c>
      <c r="E223" s="68">
        <v>-66.290000000000006</v>
      </c>
      <c r="F223" s="68">
        <v>0</v>
      </c>
      <c r="G223" s="68">
        <v>7.2</v>
      </c>
      <c r="H223" s="68">
        <v>-59.09</v>
      </c>
      <c r="J223" s="69">
        <v>34600</v>
      </c>
      <c r="K223" s="69">
        <v>41000</v>
      </c>
      <c r="L223" s="2" t="s">
        <v>1104</v>
      </c>
      <c r="M223" s="2" t="s">
        <v>24</v>
      </c>
      <c r="Q223" s="72" t="s">
        <v>100</v>
      </c>
      <c r="R223" s="1">
        <v>30320</v>
      </c>
      <c r="S223" s="96" t="s">
        <v>64</v>
      </c>
      <c r="T223" s="72" t="s">
        <v>105</v>
      </c>
      <c r="U223" s="86">
        <v>0</v>
      </c>
      <c r="V223" s="86"/>
    </row>
    <row r="224" spans="1:22">
      <c r="A224" s="66">
        <v>44896</v>
      </c>
      <c r="B224" s="67" t="s">
        <v>863</v>
      </c>
      <c r="C224" s="67" t="s">
        <v>1065</v>
      </c>
      <c r="D224" s="67" t="s">
        <v>324</v>
      </c>
      <c r="E224" s="68">
        <v>-2414.37</v>
      </c>
      <c r="F224" s="68">
        <v>0</v>
      </c>
      <c r="G224" s="68">
        <v>262.26</v>
      </c>
      <c r="H224" s="68">
        <v>-2152.11</v>
      </c>
      <c r="J224" s="69">
        <v>34600</v>
      </c>
      <c r="K224" s="69">
        <v>41000</v>
      </c>
      <c r="L224" s="2" t="s">
        <v>36</v>
      </c>
      <c r="M224" s="2" t="s">
        <v>24</v>
      </c>
      <c r="Q224" s="78" t="s">
        <v>106</v>
      </c>
      <c r="R224" s="79" t="s">
        <v>514</v>
      </c>
      <c r="S224" s="96"/>
      <c r="T224" s="78"/>
      <c r="U224" s="89"/>
      <c r="V224" s="89"/>
    </row>
    <row r="225" spans="1:22">
      <c r="A225" s="66">
        <v>44896</v>
      </c>
      <c r="B225" s="67" t="s">
        <v>1122</v>
      </c>
      <c r="C225" s="67" t="s">
        <v>1065</v>
      </c>
      <c r="D225" s="67" t="s">
        <v>324</v>
      </c>
      <c r="E225" s="68">
        <v>-1.22</v>
      </c>
      <c r="F225" s="68">
        <v>0</v>
      </c>
      <c r="G225" s="68">
        <v>0</v>
      </c>
      <c r="H225" s="68">
        <v>-1.22</v>
      </c>
      <c r="J225" s="69">
        <v>34600</v>
      </c>
      <c r="K225" s="69">
        <v>30500</v>
      </c>
      <c r="L225" s="2" t="s">
        <v>26</v>
      </c>
      <c r="M225" s="2" t="s">
        <v>24</v>
      </c>
      <c r="Q225" s="72" t="s">
        <v>106</v>
      </c>
      <c r="R225" s="1">
        <v>31000</v>
      </c>
      <c r="S225" s="96" t="s">
        <v>64</v>
      </c>
      <c r="T225" s="72" t="s">
        <v>107</v>
      </c>
      <c r="U225" s="86">
        <v>0</v>
      </c>
      <c r="V225" s="86"/>
    </row>
    <row r="226" spans="1:22">
      <c r="A226" s="66">
        <v>44896</v>
      </c>
      <c r="B226" s="67" t="s">
        <v>864</v>
      </c>
      <c r="C226" s="67" t="s">
        <v>1065</v>
      </c>
      <c r="D226" s="67" t="s">
        <v>324</v>
      </c>
      <c r="E226" s="68">
        <v>-86982.49</v>
      </c>
      <c r="F226" s="68">
        <v>0</v>
      </c>
      <c r="G226" s="68">
        <v>88579.32</v>
      </c>
      <c r="H226" s="68">
        <v>1596.83</v>
      </c>
      <c r="J226" s="69">
        <v>34600</v>
      </c>
      <c r="K226" s="69">
        <v>31101</v>
      </c>
      <c r="L226" s="2" t="s">
        <v>28</v>
      </c>
      <c r="M226" s="2" t="s">
        <v>24</v>
      </c>
      <c r="Q226" s="72" t="s">
        <v>106</v>
      </c>
      <c r="R226" s="1">
        <v>34000</v>
      </c>
      <c r="S226" s="96" t="s">
        <v>64</v>
      </c>
      <c r="T226" s="72" t="s">
        <v>109</v>
      </c>
      <c r="U226" s="86">
        <v>0</v>
      </c>
      <c r="V226" s="86"/>
    </row>
    <row r="227" spans="1:22">
      <c r="A227" s="66">
        <v>44896</v>
      </c>
      <c r="B227" s="67" t="s">
        <v>865</v>
      </c>
      <c r="C227" s="67" t="s">
        <v>1065</v>
      </c>
      <c r="D227" s="67" t="s">
        <v>324</v>
      </c>
      <c r="E227" s="68">
        <v>-77453.929999999993</v>
      </c>
      <c r="F227" s="68">
        <v>0</v>
      </c>
      <c r="G227" s="68">
        <v>2166.71</v>
      </c>
      <c r="H227" s="68">
        <v>-75287.22</v>
      </c>
      <c r="J227" s="69">
        <v>34600</v>
      </c>
      <c r="K227" s="69">
        <v>31102</v>
      </c>
      <c r="L227" s="2" t="s">
        <v>29</v>
      </c>
      <c r="M227" s="2" t="s">
        <v>24</v>
      </c>
      <c r="Q227" s="72" t="s">
        <v>106</v>
      </c>
      <c r="R227" s="1">
        <v>34066</v>
      </c>
      <c r="S227" s="96" t="s">
        <v>64</v>
      </c>
      <c r="T227" s="72" t="s">
        <v>110</v>
      </c>
      <c r="U227" s="86">
        <v>0</v>
      </c>
      <c r="V227" s="86"/>
    </row>
    <row r="228" spans="1:22">
      <c r="A228" s="66">
        <v>44896</v>
      </c>
      <c r="B228" s="67" t="s">
        <v>866</v>
      </c>
      <c r="C228" s="67" t="s">
        <v>1065</v>
      </c>
      <c r="D228" s="67" t="s">
        <v>324</v>
      </c>
      <c r="E228" s="68">
        <v>-35591.760000000002</v>
      </c>
      <c r="F228" s="68">
        <v>0</v>
      </c>
      <c r="G228" s="68">
        <v>43450.48</v>
      </c>
      <c r="H228" s="68">
        <v>7858.72</v>
      </c>
      <c r="J228" s="69">
        <v>34600</v>
      </c>
      <c r="K228" s="69">
        <v>31103</v>
      </c>
      <c r="L228" s="2" t="s">
        <v>30</v>
      </c>
      <c r="M228" s="2" t="s">
        <v>24</v>
      </c>
      <c r="Q228" s="72" t="s">
        <v>106</v>
      </c>
      <c r="R228" s="1">
        <v>35000</v>
      </c>
      <c r="S228" s="96" t="s">
        <v>64</v>
      </c>
      <c r="T228" s="72" t="s">
        <v>111</v>
      </c>
      <c r="U228" s="86">
        <v>0</v>
      </c>
      <c r="V228" s="86"/>
    </row>
    <row r="229" spans="1:22">
      <c r="A229" s="66">
        <v>44896</v>
      </c>
      <c r="B229" s="67" t="s">
        <v>867</v>
      </c>
      <c r="C229" s="67" t="s">
        <v>1065</v>
      </c>
      <c r="D229" s="67" t="s">
        <v>324</v>
      </c>
      <c r="E229" s="68">
        <v>-105258.29</v>
      </c>
      <c r="F229" s="68">
        <v>0</v>
      </c>
      <c r="G229" s="68">
        <v>234954.07</v>
      </c>
      <c r="H229" s="68">
        <v>129695.78</v>
      </c>
      <c r="J229" s="69">
        <v>34600</v>
      </c>
      <c r="K229" s="69">
        <v>31104</v>
      </c>
      <c r="L229" s="2" t="s">
        <v>31</v>
      </c>
      <c r="M229" s="2" t="s">
        <v>24</v>
      </c>
      <c r="Q229" s="72" t="s">
        <v>106</v>
      </c>
      <c r="R229" s="1">
        <v>36000</v>
      </c>
      <c r="S229" s="96" t="s">
        <v>64</v>
      </c>
      <c r="T229" s="72" t="s">
        <v>112</v>
      </c>
      <c r="U229" s="86">
        <v>0</v>
      </c>
      <c r="V229" s="86"/>
    </row>
    <row r="230" spans="1:22">
      <c r="A230" s="66">
        <v>44896</v>
      </c>
      <c r="B230" s="67" t="s">
        <v>1123</v>
      </c>
      <c r="C230" s="67" t="s">
        <v>1065</v>
      </c>
      <c r="D230" s="67" t="s">
        <v>324</v>
      </c>
      <c r="E230" s="68">
        <v>-4507.84</v>
      </c>
      <c r="F230" s="68">
        <v>0</v>
      </c>
      <c r="G230" s="68">
        <v>0</v>
      </c>
      <c r="H230" s="68">
        <v>-4507.84</v>
      </c>
      <c r="J230" s="69">
        <v>34600</v>
      </c>
      <c r="K230" s="69">
        <v>31104</v>
      </c>
      <c r="L230" s="2" t="s">
        <v>31</v>
      </c>
      <c r="M230" s="2" t="s">
        <v>24</v>
      </c>
      <c r="Q230" s="72" t="s">
        <v>106</v>
      </c>
      <c r="R230" s="1">
        <v>38900</v>
      </c>
      <c r="S230" s="96" t="s">
        <v>64</v>
      </c>
      <c r="T230" s="72" t="s">
        <v>113</v>
      </c>
      <c r="U230" s="86">
        <v>0</v>
      </c>
      <c r="V230" s="86"/>
    </row>
    <row r="231" spans="1:22">
      <c r="A231" s="66">
        <v>44896</v>
      </c>
      <c r="B231" s="67" t="s">
        <v>1124</v>
      </c>
      <c r="C231" s="67" t="s">
        <v>1065</v>
      </c>
      <c r="D231" s="67" t="s">
        <v>324</v>
      </c>
      <c r="E231" s="68">
        <v>-1417.75</v>
      </c>
      <c r="F231" s="68">
        <v>0</v>
      </c>
      <c r="G231" s="68">
        <v>0</v>
      </c>
      <c r="H231" s="68">
        <v>-1417.75</v>
      </c>
      <c r="J231" s="69">
        <v>34600</v>
      </c>
      <c r="K231" s="69">
        <v>41211</v>
      </c>
      <c r="L231" s="2" t="s">
        <v>40</v>
      </c>
      <c r="M231" s="2" t="s">
        <v>24</v>
      </c>
      <c r="Q231" s="78" t="s">
        <v>92</v>
      </c>
      <c r="R231" s="79" t="s">
        <v>514</v>
      </c>
      <c r="S231" s="96"/>
      <c r="T231" s="78"/>
      <c r="U231" s="89"/>
      <c r="V231" s="89"/>
    </row>
    <row r="232" spans="1:22">
      <c r="A232" s="66">
        <v>44896</v>
      </c>
      <c r="B232" s="67" t="s">
        <v>1125</v>
      </c>
      <c r="C232" s="67" t="s">
        <v>1065</v>
      </c>
      <c r="D232" s="67" t="s">
        <v>324</v>
      </c>
      <c r="E232" s="68">
        <v>-6.44</v>
      </c>
      <c r="F232" s="68">
        <v>0</v>
      </c>
      <c r="G232" s="68">
        <v>0</v>
      </c>
      <c r="H232" s="68">
        <v>-6.44</v>
      </c>
      <c r="J232" s="69">
        <v>34601</v>
      </c>
      <c r="K232" s="70" t="s">
        <v>64</v>
      </c>
      <c r="L232" s="2" t="s">
        <v>40</v>
      </c>
      <c r="M232" s="2" t="s">
        <v>128</v>
      </c>
      <c r="Q232" s="72" t="s">
        <v>114</v>
      </c>
      <c r="R232" s="1">
        <v>39100</v>
      </c>
      <c r="S232" s="96" t="s">
        <v>64</v>
      </c>
      <c r="T232" s="72" t="s">
        <v>119</v>
      </c>
      <c r="U232" s="86">
        <v>-16275.687070743179</v>
      </c>
      <c r="V232" s="86"/>
    </row>
    <row r="233" spans="1:22">
      <c r="A233" s="66">
        <v>44896</v>
      </c>
      <c r="B233" s="67" t="s">
        <v>1126</v>
      </c>
      <c r="C233" s="67" t="s">
        <v>1065</v>
      </c>
      <c r="D233" s="67" t="s">
        <v>324</v>
      </c>
      <c r="E233" s="68">
        <v>-1607.43</v>
      </c>
      <c r="F233" s="68">
        <v>0</v>
      </c>
      <c r="G233" s="68">
        <v>-42.13</v>
      </c>
      <c r="H233" s="68">
        <v>-1649.56</v>
      </c>
      <c r="J233" s="69">
        <v>34600</v>
      </c>
      <c r="K233" s="69">
        <v>41212</v>
      </c>
      <c r="L233" s="2" t="s">
        <v>1073</v>
      </c>
      <c r="M233" s="2" t="s">
        <v>24</v>
      </c>
      <c r="Q233" s="72" t="s">
        <v>114</v>
      </c>
      <c r="R233" s="1">
        <v>39101</v>
      </c>
      <c r="S233" s="96" t="s">
        <v>64</v>
      </c>
      <c r="T233" s="72" t="s">
        <v>120</v>
      </c>
      <c r="U233" s="86">
        <v>0</v>
      </c>
      <c r="V233" s="86"/>
    </row>
    <row r="234" spans="1:22">
      <c r="A234" s="66">
        <v>44896</v>
      </c>
      <c r="B234" s="67" t="s">
        <v>868</v>
      </c>
      <c r="C234" s="67" t="s">
        <v>1065</v>
      </c>
      <c r="D234" s="67" t="s">
        <v>324</v>
      </c>
      <c r="E234" s="68">
        <v>-79240.56</v>
      </c>
      <c r="F234" s="68">
        <v>0</v>
      </c>
      <c r="G234" s="68">
        <v>161.16999999999999</v>
      </c>
      <c r="H234" s="68">
        <v>-79079.39</v>
      </c>
      <c r="J234" s="69">
        <v>34600</v>
      </c>
      <c r="K234" s="69">
        <v>41200</v>
      </c>
      <c r="L234" s="2" t="s">
        <v>38</v>
      </c>
      <c r="M234" s="2" t="s">
        <v>24</v>
      </c>
      <c r="Q234" s="72" t="s">
        <v>114</v>
      </c>
      <c r="R234" s="1">
        <v>39300</v>
      </c>
      <c r="S234" s="96" t="s">
        <v>64</v>
      </c>
      <c r="T234" s="72" t="s">
        <v>121</v>
      </c>
      <c r="U234" s="86">
        <v>0</v>
      </c>
      <c r="V234" s="86"/>
    </row>
    <row r="235" spans="1:22">
      <c r="A235" s="66">
        <v>44896</v>
      </c>
      <c r="B235" s="67" t="s">
        <v>1127</v>
      </c>
      <c r="C235" s="67" t="s">
        <v>1065</v>
      </c>
      <c r="D235" s="67" t="s">
        <v>324</v>
      </c>
      <c r="E235" s="68">
        <v>-6628.08</v>
      </c>
      <c r="F235" s="68">
        <v>0</v>
      </c>
      <c r="G235" s="68">
        <v>15148.62</v>
      </c>
      <c r="H235" s="68">
        <v>8520.5400000000009</v>
      </c>
      <c r="J235" s="69">
        <v>34601</v>
      </c>
      <c r="K235" s="70" t="s">
        <v>64</v>
      </c>
      <c r="L235" s="2" t="s">
        <v>39</v>
      </c>
      <c r="M235" s="2" t="s">
        <v>128</v>
      </c>
      <c r="Q235" s="72" t="s">
        <v>114</v>
      </c>
      <c r="R235" s="1">
        <v>39400</v>
      </c>
      <c r="S235" s="96" t="s">
        <v>64</v>
      </c>
      <c r="T235" s="72" t="s">
        <v>122</v>
      </c>
      <c r="U235" s="86">
        <v>0</v>
      </c>
      <c r="V235" s="86"/>
    </row>
    <row r="236" spans="1:22">
      <c r="A236" s="66">
        <v>44896</v>
      </c>
      <c r="B236" s="67" t="s">
        <v>1128</v>
      </c>
      <c r="C236" s="67" t="s">
        <v>1065</v>
      </c>
      <c r="D236" s="67" t="s">
        <v>324</v>
      </c>
      <c r="E236" s="68">
        <v>-126990.75</v>
      </c>
      <c r="F236" s="68">
        <v>0</v>
      </c>
      <c r="G236" s="68">
        <v>27971.75</v>
      </c>
      <c r="H236" s="68">
        <v>-99019</v>
      </c>
      <c r="J236" s="69">
        <v>34600</v>
      </c>
      <c r="K236" s="69">
        <v>30600</v>
      </c>
      <c r="L236" s="2" t="s">
        <v>27</v>
      </c>
      <c r="M236" s="2" t="s">
        <v>24</v>
      </c>
      <c r="Q236" s="72" t="s">
        <v>114</v>
      </c>
      <c r="R236" s="1">
        <v>39700</v>
      </c>
      <c r="S236" s="96" t="s">
        <v>64</v>
      </c>
      <c r="T236" s="72" t="s">
        <v>124</v>
      </c>
      <c r="U236" s="86">
        <v>-5325270.8736889195</v>
      </c>
      <c r="V236" s="86"/>
    </row>
    <row r="237" spans="1:22">
      <c r="A237" s="66">
        <v>44896</v>
      </c>
      <c r="B237" s="67" t="s">
        <v>869</v>
      </c>
      <c r="C237" s="67" t="s">
        <v>1065</v>
      </c>
      <c r="D237" s="67" t="s">
        <v>324</v>
      </c>
      <c r="E237" s="68">
        <v>-12790.64</v>
      </c>
      <c r="F237" s="68">
        <v>0</v>
      </c>
      <c r="G237" s="68">
        <v>759.19</v>
      </c>
      <c r="H237" s="68">
        <v>-12031.45</v>
      </c>
      <c r="J237" s="69">
        <v>34600</v>
      </c>
      <c r="K237" s="69">
        <v>41400</v>
      </c>
      <c r="L237" s="2" t="s">
        <v>42</v>
      </c>
      <c r="M237" s="2" t="s">
        <v>24</v>
      </c>
      <c r="Q237" s="72" t="s">
        <v>114</v>
      </c>
      <c r="R237" s="1">
        <v>39800</v>
      </c>
      <c r="S237" s="96" t="s">
        <v>64</v>
      </c>
      <c r="T237" s="72" t="s">
        <v>125</v>
      </c>
      <c r="U237" s="86">
        <v>-9268.6224742717241</v>
      </c>
      <c r="V237" s="86"/>
    </row>
    <row r="238" spans="1:22">
      <c r="A238" s="66">
        <v>44896</v>
      </c>
      <c r="B238" s="67" t="s">
        <v>1129</v>
      </c>
      <c r="C238" s="67" t="s">
        <v>1065</v>
      </c>
      <c r="D238" s="67" t="s">
        <v>324</v>
      </c>
      <c r="E238" s="68">
        <v>-1647.61</v>
      </c>
      <c r="F238" s="68">
        <v>0</v>
      </c>
      <c r="G238" s="68">
        <v>0</v>
      </c>
      <c r="H238" s="68">
        <v>-1647.61</v>
      </c>
      <c r="J238" s="69">
        <v>34600</v>
      </c>
      <c r="K238" s="69">
        <v>41500</v>
      </c>
      <c r="L238" s="2" t="s">
        <v>43</v>
      </c>
      <c r="M238" s="2" t="s">
        <v>24</v>
      </c>
      <c r="Q238" s="80"/>
      <c r="R238" s="81"/>
      <c r="S238" s="81"/>
      <c r="T238" s="80"/>
      <c r="U238" s="90"/>
      <c r="V238" s="90"/>
    </row>
    <row r="239" spans="1:22">
      <c r="A239" s="66">
        <v>44896</v>
      </c>
      <c r="B239" s="67" t="s">
        <v>870</v>
      </c>
      <c r="C239" s="67" t="s">
        <v>1065</v>
      </c>
      <c r="D239" s="67" t="s">
        <v>324</v>
      </c>
      <c r="E239" s="68">
        <v>-39315.06</v>
      </c>
      <c r="F239" s="68">
        <v>0</v>
      </c>
      <c r="G239" s="68">
        <v>0</v>
      </c>
      <c r="H239" s="68">
        <v>-39315.06</v>
      </c>
      <c r="J239" s="69">
        <v>34600</v>
      </c>
      <c r="K239" s="69">
        <v>41500</v>
      </c>
      <c r="L239" s="2" t="s">
        <v>43</v>
      </c>
      <c r="M239" s="2" t="s">
        <v>24</v>
      </c>
      <c r="Q239" s="82" t="s">
        <v>128</v>
      </c>
      <c r="R239" s="83">
        <v>31200</v>
      </c>
      <c r="S239" s="83" t="s">
        <v>1130</v>
      </c>
      <c r="T239" s="82" t="s">
        <v>1130</v>
      </c>
      <c r="U239" s="91">
        <v>0</v>
      </c>
      <c r="V239" s="91"/>
    </row>
    <row r="240" spans="1:22">
      <c r="A240" s="66">
        <v>44896</v>
      </c>
      <c r="B240" s="67" t="s">
        <v>1131</v>
      </c>
      <c r="C240" s="67" t="s">
        <v>1065</v>
      </c>
      <c r="D240" s="67" t="s">
        <v>324</v>
      </c>
      <c r="E240" s="68">
        <v>-140.88</v>
      </c>
      <c r="F240" s="68">
        <v>0</v>
      </c>
      <c r="G240" s="68">
        <v>0</v>
      </c>
      <c r="H240" s="68">
        <v>-140.88</v>
      </c>
      <c r="J240" s="69">
        <v>34600</v>
      </c>
      <c r="K240" s="69">
        <v>40900</v>
      </c>
      <c r="L240" s="2" t="s">
        <v>35</v>
      </c>
      <c r="M240" s="2" t="s">
        <v>24</v>
      </c>
      <c r="Q240" s="82" t="s">
        <v>128</v>
      </c>
      <c r="R240" s="83">
        <v>34000</v>
      </c>
      <c r="S240" s="83" t="s">
        <v>1130</v>
      </c>
      <c r="T240" s="82" t="s">
        <v>1130</v>
      </c>
      <c r="U240" s="91">
        <v>0</v>
      </c>
      <c r="V240" s="91"/>
    </row>
    <row r="241" spans="1:22">
      <c r="A241" s="66">
        <v>44896</v>
      </c>
      <c r="B241" s="67" t="s">
        <v>1132</v>
      </c>
      <c r="C241" s="67" t="s">
        <v>1065</v>
      </c>
      <c r="D241" s="67" t="s">
        <v>324</v>
      </c>
      <c r="E241" s="68">
        <v>-42.28</v>
      </c>
      <c r="F241" s="68">
        <v>0</v>
      </c>
      <c r="G241" s="68">
        <v>0</v>
      </c>
      <c r="H241" s="68">
        <v>-42.28</v>
      </c>
      <c r="J241" s="69">
        <v>34600</v>
      </c>
      <c r="K241" s="69">
        <v>41211</v>
      </c>
      <c r="L241" s="2" t="s">
        <v>40</v>
      </c>
      <c r="M241" s="2" t="s">
        <v>24</v>
      </c>
      <c r="Q241" s="82" t="s">
        <v>128</v>
      </c>
      <c r="R241" s="83">
        <v>35200</v>
      </c>
      <c r="S241" s="83" t="s">
        <v>1130</v>
      </c>
      <c r="T241" s="82" t="s">
        <v>1130</v>
      </c>
      <c r="U241" s="91">
        <v>0</v>
      </c>
      <c r="V241" s="91"/>
    </row>
    <row r="242" spans="1:22">
      <c r="A242" s="66">
        <v>44896</v>
      </c>
      <c r="B242" s="67" t="s">
        <v>1133</v>
      </c>
      <c r="C242" s="67" t="s">
        <v>1065</v>
      </c>
      <c r="D242" s="67" t="s">
        <v>324</v>
      </c>
      <c r="E242" s="68">
        <v>-6.66</v>
      </c>
      <c r="F242" s="68">
        <v>0</v>
      </c>
      <c r="G242" s="68">
        <v>0</v>
      </c>
      <c r="H242" s="68">
        <v>-6.66</v>
      </c>
      <c r="J242" s="69">
        <v>34166</v>
      </c>
      <c r="K242" s="69">
        <v>51300</v>
      </c>
      <c r="L242" s="2" t="s">
        <v>57</v>
      </c>
      <c r="M242" s="2" t="s">
        <v>44</v>
      </c>
      <c r="Q242" s="82" t="s">
        <v>128</v>
      </c>
      <c r="R242" s="83">
        <v>38900</v>
      </c>
      <c r="S242" s="83" t="s">
        <v>1130</v>
      </c>
      <c r="T242" s="82" t="s">
        <v>1130</v>
      </c>
      <c r="U242" s="91">
        <v>0</v>
      </c>
      <c r="V242" s="91"/>
    </row>
    <row r="243" spans="1:22">
      <c r="A243" s="66">
        <v>44896</v>
      </c>
      <c r="B243" s="67" t="s">
        <v>1134</v>
      </c>
      <c r="C243" s="67" t="s">
        <v>1065</v>
      </c>
      <c r="D243" s="67" t="s">
        <v>324</v>
      </c>
      <c r="E243" s="68">
        <v>-3.67</v>
      </c>
      <c r="F243" s="68">
        <v>0</v>
      </c>
      <c r="G243" s="68">
        <v>0</v>
      </c>
      <c r="H243" s="68">
        <v>-3.67</v>
      </c>
      <c r="J243" s="69">
        <v>34166</v>
      </c>
      <c r="K243" s="69">
        <v>51600</v>
      </c>
      <c r="L243" s="2" t="s">
        <v>60</v>
      </c>
      <c r="M243" s="2" t="s">
        <v>44</v>
      </c>
      <c r="Q243" s="82" t="s">
        <v>128</v>
      </c>
      <c r="R243" s="83">
        <v>39000</v>
      </c>
      <c r="S243" s="83" t="s">
        <v>1130</v>
      </c>
      <c r="T243" s="82" t="s">
        <v>1130</v>
      </c>
      <c r="U243" s="91">
        <v>0</v>
      </c>
      <c r="V243" s="91"/>
    </row>
    <row r="244" spans="1:22">
      <c r="A244" s="66">
        <v>44896</v>
      </c>
      <c r="B244" s="67" t="s">
        <v>1135</v>
      </c>
      <c r="C244" s="67" t="s">
        <v>1065</v>
      </c>
      <c r="D244" s="67" t="s">
        <v>324</v>
      </c>
      <c r="E244" s="68">
        <v>-390.37</v>
      </c>
      <c r="F244" s="68">
        <v>0</v>
      </c>
      <c r="G244" s="68">
        <v>0</v>
      </c>
      <c r="H244" s="68">
        <v>-390.37</v>
      </c>
      <c r="J244" s="69">
        <v>34166</v>
      </c>
      <c r="K244" s="69">
        <v>50800</v>
      </c>
      <c r="L244" s="2" t="s">
        <v>52</v>
      </c>
      <c r="M244" s="2" t="s">
        <v>44</v>
      </c>
      <c r="Q244" s="82" t="s">
        <v>128</v>
      </c>
      <c r="R244" s="83">
        <v>31100</v>
      </c>
      <c r="S244" s="83">
        <v>10800</v>
      </c>
      <c r="T244" s="82" t="s">
        <v>1136</v>
      </c>
      <c r="U244" s="91">
        <v>0</v>
      </c>
      <c r="V244" s="91"/>
    </row>
    <row r="245" spans="1:22">
      <c r="A245" s="66">
        <v>44896</v>
      </c>
      <c r="B245" s="67" t="s">
        <v>1137</v>
      </c>
      <c r="C245" s="67" t="s">
        <v>1065</v>
      </c>
      <c r="D245" s="67" t="s">
        <v>324</v>
      </c>
      <c r="E245" s="68">
        <v>-15.39</v>
      </c>
      <c r="F245" s="68">
        <v>0</v>
      </c>
      <c r="G245" s="68">
        <v>0</v>
      </c>
      <c r="H245" s="68">
        <v>-15.39</v>
      </c>
      <c r="J245" s="69">
        <v>34166</v>
      </c>
      <c r="K245" s="69">
        <v>50500</v>
      </c>
      <c r="L245" s="2" t="s">
        <v>49</v>
      </c>
      <c r="M245" s="2" t="s">
        <v>44</v>
      </c>
      <c r="Q245" s="82" t="s">
        <v>128</v>
      </c>
      <c r="R245" s="83">
        <v>31100</v>
      </c>
      <c r="S245" s="83">
        <v>10300</v>
      </c>
      <c r="T245" s="82" t="s">
        <v>131</v>
      </c>
      <c r="U245" s="91">
        <v>-3085122.1936434261</v>
      </c>
      <c r="V245" s="91"/>
    </row>
    <row r="246" spans="1:22">
      <c r="A246" s="66">
        <v>44896</v>
      </c>
      <c r="B246" s="67" t="s">
        <v>1138</v>
      </c>
      <c r="C246" s="67" t="s">
        <v>1065</v>
      </c>
      <c r="D246" s="67" t="s">
        <v>324</v>
      </c>
      <c r="E246" s="68">
        <v>-19.07</v>
      </c>
      <c r="F246" s="68">
        <v>0</v>
      </c>
      <c r="G246" s="68">
        <v>0</v>
      </c>
      <c r="H246" s="68">
        <v>-19.07</v>
      </c>
      <c r="J246" s="69">
        <v>34166</v>
      </c>
      <c r="K246" s="69">
        <v>50900</v>
      </c>
      <c r="L246" s="2" t="s">
        <v>53</v>
      </c>
      <c r="M246" s="2" t="s">
        <v>44</v>
      </c>
      <c r="Q246" s="82" t="s">
        <v>128</v>
      </c>
      <c r="R246" s="83">
        <v>31100</v>
      </c>
      <c r="S246" s="83">
        <v>10600</v>
      </c>
      <c r="T246" s="82" t="s">
        <v>1139</v>
      </c>
      <c r="U246" s="91">
        <v>0</v>
      </c>
      <c r="V246" s="91"/>
    </row>
    <row r="247" spans="1:22">
      <c r="A247" s="66">
        <v>44896</v>
      </c>
      <c r="B247" s="67" t="s">
        <v>1140</v>
      </c>
      <c r="C247" s="67" t="s">
        <v>1065</v>
      </c>
      <c r="D247" s="67" t="s">
        <v>324</v>
      </c>
      <c r="E247" s="68">
        <v>-6.44</v>
      </c>
      <c r="F247" s="68">
        <v>0</v>
      </c>
      <c r="G247" s="68">
        <v>0</v>
      </c>
      <c r="H247" s="68">
        <v>-6.44</v>
      </c>
      <c r="J247" s="69">
        <v>34166</v>
      </c>
      <c r="K247" s="69">
        <v>51400</v>
      </c>
      <c r="L247" s="2" t="s">
        <v>58</v>
      </c>
      <c r="M247" s="2" t="s">
        <v>44</v>
      </c>
      <c r="Q247" s="82" t="s">
        <v>128</v>
      </c>
      <c r="R247" s="83">
        <v>31100</v>
      </c>
      <c r="S247" s="83">
        <v>10700</v>
      </c>
      <c r="T247" s="82" t="s">
        <v>34</v>
      </c>
      <c r="U247" s="91">
        <v>-18016.572165502388</v>
      </c>
      <c r="V247" s="91"/>
    </row>
    <row r="248" spans="1:22">
      <c r="A248" s="66">
        <v>44896</v>
      </c>
      <c r="B248" s="67" t="s">
        <v>1141</v>
      </c>
      <c r="C248" s="67" t="s">
        <v>1065</v>
      </c>
      <c r="D248" s="67" t="s">
        <v>324</v>
      </c>
      <c r="E248" s="68">
        <v>-13.28</v>
      </c>
      <c r="F248" s="68">
        <v>0</v>
      </c>
      <c r="G248" s="68">
        <v>0</v>
      </c>
      <c r="H248" s="68">
        <v>-13.28</v>
      </c>
      <c r="J248" s="69">
        <v>34166</v>
      </c>
      <c r="K248" s="69">
        <v>50300</v>
      </c>
      <c r="L248" s="2" t="s">
        <v>47</v>
      </c>
      <c r="M248" s="2" t="s">
        <v>44</v>
      </c>
      <c r="Q248" s="82" t="s">
        <v>128</v>
      </c>
      <c r="R248" s="83">
        <v>31100</v>
      </c>
      <c r="S248" s="83">
        <v>10501</v>
      </c>
      <c r="T248" s="82" t="s">
        <v>133</v>
      </c>
      <c r="U248" s="91">
        <v>0</v>
      </c>
      <c r="V248" s="91"/>
    </row>
    <row r="249" spans="1:22">
      <c r="A249" s="66">
        <v>44896</v>
      </c>
      <c r="B249" s="67" t="s">
        <v>1142</v>
      </c>
      <c r="C249" s="67" t="s">
        <v>1065</v>
      </c>
      <c r="D249" s="67" t="s">
        <v>324</v>
      </c>
      <c r="E249" s="68">
        <v>-9.64</v>
      </c>
      <c r="F249" s="68">
        <v>0</v>
      </c>
      <c r="G249" s="68">
        <v>0</v>
      </c>
      <c r="H249" s="68">
        <v>-9.64</v>
      </c>
      <c r="J249" s="69">
        <v>34166</v>
      </c>
      <c r="K249" s="69">
        <v>50600</v>
      </c>
      <c r="L249" s="2" t="s">
        <v>50</v>
      </c>
      <c r="M249" s="2" t="s">
        <v>44</v>
      </c>
      <c r="Q249" s="82" t="s">
        <v>128</v>
      </c>
      <c r="R249" s="83">
        <v>31100</v>
      </c>
      <c r="S249" s="83">
        <v>99999</v>
      </c>
      <c r="T249" s="82" t="s">
        <v>1143</v>
      </c>
      <c r="U249" s="91">
        <v>0</v>
      </c>
      <c r="V249" s="91"/>
    </row>
    <row r="250" spans="1:22">
      <c r="A250" s="66">
        <v>44896</v>
      </c>
      <c r="B250" s="67" t="s">
        <v>1144</v>
      </c>
      <c r="C250" s="67" t="s">
        <v>1065</v>
      </c>
      <c r="D250" s="67" t="s">
        <v>324</v>
      </c>
      <c r="E250" s="68">
        <v>-2.31</v>
      </c>
      <c r="F250" s="68">
        <v>0</v>
      </c>
      <c r="G250" s="68">
        <v>0</v>
      </c>
      <c r="H250" s="68">
        <v>-2.31</v>
      </c>
      <c r="J250" s="69">
        <v>34166</v>
      </c>
      <c r="K250" s="69">
        <v>50100</v>
      </c>
      <c r="L250" s="2" t="s">
        <v>45</v>
      </c>
      <c r="M250" s="2" t="s">
        <v>44</v>
      </c>
      <c r="Q250" s="82" t="s">
        <v>128</v>
      </c>
      <c r="R250" s="83">
        <v>31100</v>
      </c>
      <c r="S250" s="83">
        <v>10245</v>
      </c>
      <c r="T250" s="82" t="s">
        <v>130</v>
      </c>
      <c r="U250" s="91">
        <v>0</v>
      </c>
      <c r="V250" s="91"/>
    </row>
    <row r="251" spans="1:22">
      <c r="A251" s="66">
        <v>44896</v>
      </c>
      <c r="B251" s="67" t="s">
        <v>1145</v>
      </c>
      <c r="C251" s="67" t="s">
        <v>1065</v>
      </c>
      <c r="D251" s="67" t="s">
        <v>324</v>
      </c>
      <c r="E251" s="68">
        <v>-137.26</v>
      </c>
      <c r="F251" s="68">
        <v>0</v>
      </c>
      <c r="G251" s="68">
        <v>0</v>
      </c>
      <c r="H251" s="68">
        <v>-137.26</v>
      </c>
      <c r="J251" s="69">
        <v>34166</v>
      </c>
      <c r="K251" s="69">
        <v>50200</v>
      </c>
      <c r="L251" s="2" t="s">
        <v>1081</v>
      </c>
      <c r="M251" s="2" t="s">
        <v>24</v>
      </c>
      <c r="Q251" s="82" t="s">
        <v>128</v>
      </c>
      <c r="R251" s="83">
        <v>31100</v>
      </c>
      <c r="S251" s="83">
        <v>10845</v>
      </c>
      <c r="T251" s="82" t="s">
        <v>1146</v>
      </c>
      <c r="U251" s="91">
        <v>0</v>
      </c>
      <c r="V251" s="91"/>
    </row>
    <row r="252" spans="1:22">
      <c r="A252" s="66">
        <v>44896</v>
      </c>
      <c r="B252" s="67" t="s">
        <v>1147</v>
      </c>
      <c r="C252" s="67" t="s">
        <v>1065</v>
      </c>
      <c r="D252" s="67" t="s">
        <v>324</v>
      </c>
      <c r="E252" s="68">
        <v>-5.56</v>
      </c>
      <c r="F252" s="68">
        <v>0</v>
      </c>
      <c r="G252" s="68">
        <v>0</v>
      </c>
      <c r="H252" s="68">
        <v>-5.56</v>
      </c>
      <c r="J252" s="69">
        <v>34166</v>
      </c>
      <c r="K252" s="69">
        <v>51500</v>
      </c>
      <c r="L252" s="2" t="s">
        <v>59</v>
      </c>
      <c r="M252" s="2" t="s">
        <v>44</v>
      </c>
      <c r="Q252" s="82" t="s">
        <v>128</v>
      </c>
      <c r="R252" s="83">
        <v>31100</v>
      </c>
      <c r="S252" s="83">
        <v>10129</v>
      </c>
      <c r="T252" s="82" t="s">
        <v>129</v>
      </c>
      <c r="U252" s="91">
        <v>-73819.384821092477</v>
      </c>
      <c r="V252" s="91"/>
    </row>
    <row r="253" spans="1:22">
      <c r="A253" s="66">
        <v>44896</v>
      </c>
      <c r="B253" s="67" t="s">
        <v>1148</v>
      </c>
      <c r="C253" s="67" t="s">
        <v>1065</v>
      </c>
      <c r="D253" s="67" t="s">
        <v>324</v>
      </c>
      <c r="E253" s="68">
        <v>-29.97</v>
      </c>
      <c r="F253" s="68">
        <v>0</v>
      </c>
      <c r="G253" s="68">
        <v>0</v>
      </c>
      <c r="H253" s="68">
        <v>-29.97</v>
      </c>
      <c r="J253" s="69">
        <v>34166</v>
      </c>
      <c r="K253" s="69">
        <v>51000</v>
      </c>
      <c r="L253" s="2" t="s">
        <v>54</v>
      </c>
      <c r="M253" s="2" t="s">
        <v>44</v>
      </c>
      <c r="Q253" s="82" t="s">
        <v>128</v>
      </c>
      <c r="R253" s="83">
        <v>31100</v>
      </c>
      <c r="S253" s="83">
        <v>10400</v>
      </c>
      <c r="T253" s="82" t="s">
        <v>132</v>
      </c>
      <c r="U253" s="91">
        <v>0</v>
      </c>
      <c r="V253" s="91"/>
    </row>
    <row r="254" spans="1:22">
      <c r="A254" s="66">
        <v>44896</v>
      </c>
      <c r="B254" s="67" t="s">
        <v>1149</v>
      </c>
      <c r="C254" s="67" t="s">
        <v>1065</v>
      </c>
      <c r="D254" s="67" t="s">
        <v>324</v>
      </c>
      <c r="E254" s="68">
        <v>-0.38</v>
      </c>
      <c r="F254" s="68">
        <v>0</v>
      </c>
      <c r="G254" s="68">
        <v>0</v>
      </c>
      <c r="H254" s="68">
        <v>-0.38</v>
      </c>
      <c r="J254" s="69">
        <v>34166</v>
      </c>
      <c r="K254" s="69">
        <v>50400</v>
      </c>
      <c r="L254" s="2" t="s">
        <v>48</v>
      </c>
      <c r="M254" s="2" t="s">
        <v>44</v>
      </c>
      <c r="Q254" s="82" t="s">
        <v>128</v>
      </c>
      <c r="R254" s="83">
        <v>31200</v>
      </c>
      <c r="S254" s="83">
        <v>10300</v>
      </c>
      <c r="T254" s="82" t="s">
        <v>131</v>
      </c>
      <c r="U254" s="91">
        <v>-4534277.0722309332</v>
      </c>
      <c r="V254" s="91"/>
    </row>
    <row r="255" spans="1:22">
      <c r="A255" s="66">
        <v>44896</v>
      </c>
      <c r="B255" s="67" t="s">
        <v>1150</v>
      </c>
      <c r="C255" s="67" t="s">
        <v>1065</v>
      </c>
      <c r="D255" s="67" t="s">
        <v>324</v>
      </c>
      <c r="E255" s="68">
        <v>-29.6</v>
      </c>
      <c r="F255" s="68">
        <v>0</v>
      </c>
      <c r="G255" s="68">
        <v>0</v>
      </c>
      <c r="H255" s="68">
        <v>-29.6</v>
      </c>
      <c r="J255" s="69">
        <v>34166</v>
      </c>
      <c r="K255" s="69">
        <v>50700</v>
      </c>
      <c r="L255" s="2" t="s">
        <v>51</v>
      </c>
      <c r="M255" s="2" t="s">
        <v>44</v>
      </c>
      <c r="Q255" s="82" t="s">
        <v>128</v>
      </c>
      <c r="R255" s="83">
        <v>31200</v>
      </c>
      <c r="S255" s="83">
        <v>10700</v>
      </c>
      <c r="T255" s="82" t="s">
        <v>34</v>
      </c>
      <c r="U255" s="91">
        <v>-123468.53886682034</v>
      </c>
      <c r="V255" s="91"/>
    </row>
    <row r="256" spans="1:22">
      <c r="A256" s="66">
        <v>44896</v>
      </c>
      <c r="B256" s="67" t="s">
        <v>1151</v>
      </c>
      <c r="C256" s="67" t="s">
        <v>1065</v>
      </c>
      <c r="D256" s="67" t="s">
        <v>324</v>
      </c>
      <c r="E256" s="68">
        <v>-22.66</v>
      </c>
      <c r="F256" s="68">
        <v>0</v>
      </c>
      <c r="G256" s="68">
        <v>0</v>
      </c>
      <c r="H256" s="68">
        <v>-22.66</v>
      </c>
      <c r="J256" s="69">
        <v>34166</v>
      </c>
      <c r="K256" s="69">
        <v>51100</v>
      </c>
      <c r="L256" s="2" t="s">
        <v>55</v>
      </c>
      <c r="M256" s="2" t="s">
        <v>44</v>
      </c>
      <c r="Q256" s="82" t="s">
        <v>128</v>
      </c>
      <c r="R256" s="83">
        <v>31200</v>
      </c>
      <c r="S256" s="83">
        <v>99999</v>
      </c>
      <c r="T256" s="82" t="s">
        <v>1143</v>
      </c>
      <c r="U256" s="91">
        <v>0</v>
      </c>
      <c r="V256" s="91"/>
    </row>
    <row r="257" spans="1:22">
      <c r="A257" s="66">
        <v>44896</v>
      </c>
      <c r="B257" s="67" t="s">
        <v>1152</v>
      </c>
      <c r="C257" s="67" t="s">
        <v>1065</v>
      </c>
      <c r="D257" s="67" t="s">
        <v>324</v>
      </c>
      <c r="E257" s="68">
        <v>-34.47</v>
      </c>
      <c r="F257" s="68">
        <v>0</v>
      </c>
      <c r="G257" s="68">
        <v>0</v>
      </c>
      <c r="H257" s="68">
        <v>-34.47</v>
      </c>
      <c r="J257" s="69">
        <v>34466</v>
      </c>
      <c r="K257" s="69">
        <v>51300</v>
      </c>
      <c r="L257" s="2" t="s">
        <v>57</v>
      </c>
      <c r="M257" s="2" t="s">
        <v>44</v>
      </c>
      <c r="Q257" s="82" t="s">
        <v>128</v>
      </c>
      <c r="R257" s="83">
        <v>31200</v>
      </c>
      <c r="S257" s="83">
        <v>10129</v>
      </c>
      <c r="T257" s="82" t="s">
        <v>129</v>
      </c>
      <c r="U257" s="91">
        <v>-1151862.8183829074</v>
      </c>
      <c r="V257" s="91"/>
    </row>
    <row r="258" spans="1:22">
      <c r="A258" s="66">
        <v>44896</v>
      </c>
      <c r="B258" s="67" t="s">
        <v>1153</v>
      </c>
      <c r="C258" s="67" t="s">
        <v>1065</v>
      </c>
      <c r="D258" s="67" t="s">
        <v>324</v>
      </c>
      <c r="E258" s="68">
        <v>-30.13</v>
      </c>
      <c r="F258" s="68">
        <v>0</v>
      </c>
      <c r="G258" s="68">
        <v>0</v>
      </c>
      <c r="H258" s="68">
        <v>-30.13</v>
      </c>
      <c r="J258" s="69">
        <v>34466</v>
      </c>
      <c r="K258" s="69">
        <v>51600</v>
      </c>
      <c r="L258" s="2" t="s">
        <v>60</v>
      </c>
      <c r="M258" s="2" t="s">
        <v>44</v>
      </c>
      <c r="Q258" s="82" t="s">
        <v>128</v>
      </c>
      <c r="R258" s="83">
        <v>31200</v>
      </c>
      <c r="S258" s="97">
        <v>10500</v>
      </c>
      <c r="T258" s="82" t="s">
        <v>132</v>
      </c>
      <c r="U258" s="91">
        <v>-5106296.7353896545</v>
      </c>
      <c r="V258" s="91"/>
    </row>
    <row r="259" spans="1:22">
      <c r="A259" s="66">
        <v>44896</v>
      </c>
      <c r="B259" s="67" t="s">
        <v>1154</v>
      </c>
      <c r="C259" s="67" t="s">
        <v>1065</v>
      </c>
      <c r="D259" s="67" t="s">
        <v>324</v>
      </c>
      <c r="E259" s="68">
        <v>-7674.89</v>
      </c>
      <c r="F259" s="68">
        <v>0</v>
      </c>
      <c r="G259" s="68">
        <v>0</v>
      </c>
      <c r="H259" s="68">
        <v>-7674.89</v>
      </c>
      <c r="J259" s="69">
        <v>34466</v>
      </c>
      <c r="K259" s="69">
        <v>50800</v>
      </c>
      <c r="L259" s="2" t="s">
        <v>52</v>
      </c>
      <c r="M259" s="2" t="s">
        <v>44</v>
      </c>
      <c r="Q259" s="82" t="s">
        <v>128</v>
      </c>
      <c r="R259" s="83">
        <v>31200</v>
      </c>
      <c r="S259" s="83">
        <v>10588</v>
      </c>
      <c r="T259" s="82" t="s">
        <v>23</v>
      </c>
      <c r="U259" s="91">
        <v>0.10443341773684645</v>
      </c>
      <c r="V259" s="91"/>
    </row>
    <row r="260" spans="1:22">
      <c r="A260" s="66">
        <v>44896</v>
      </c>
      <c r="B260" s="67" t="s">
        <v>1155</v>
      </c>
      <c r="C260" s="67" t="s">
        <v>1065</v>
      </c>
      <c r="D260" s="67" t="s">
        <v>324</v>
      </c>
      <c r="E260" s="68">
        <v>-228.62</v>
      </c>
      <c r="F260" s="68">
        <v>0</v>
      </c>
      <c r="G260" s="68">
        <v>0</v>
      </c>
      <c r="H260" s="68">
        <v>-228.62</v>
      </c>
      <c r="J260" s="69">
        <v>34466</v>
      </c>
      <c r="K260" s="69">
        <v>50500</v>
      </c>
      <c r="L260" s="2" t="s">
        <v>49</v>
      </c>
      <c r="M260" s="2" t="s">
        <v>44</v>
      </c>
      <c r="Q260" s="82" t="s">
        <v>128</v>
      </c>
      <c r="R260" s="83">
        <v>31291</v>
      </c>
      <c r="S260" s="96" t="s">
        <v>64</v>
      </c>
      <c r="T260" s="82" t="s">
        <v>115</v>
      </c>
      <c r="U260" s="91">
        <v>0</v>
      </c>
      <c r="V260" s="91"/>
    </row>
    <row r="261" spans="1:22">
      <c r="A261" s="66">
        <v>44896</v>
      </c>
      <c r="B261" s="67" t="s">
        <v>1156</v>
      </c>
      <c r="C261" s="67" t="s">
        <v>1065</v>
      </c>
      <c r="D261" s="67" t="s">
        <v>324</v>
      </c>
      <c r="E261" s="68">
        <v>-106.96</v>
      </c>
      <c r="F261" s="68">
        <v>0</v>
      </c>
      <c r="G261" s="68">
        <v>0</v>
      </c>
      <c r="H261" s="68">
        <v>-106.96</v>
      </c>
      <c r="J261" s="69">
        <v>34466</v>
      </c>
      <c r="K261" s="69">
        <v>50900</v>
      </c>
      <c r="L261" s="2" t="s">
        <v>53</v>
      </c>
      <c r="M261" s="2" t="s">
        <v>44</v>
      </c>
      <c r="Q261" s="82" t="s">
        <v>128</v>
      </c>
      <c r="R261" s="83">
        <v>31400</v>
      </c>
      <c r="S261" s="83">
        <v>10300</v>
      </c>
      <c r="T261" s="82" t="s">
        <v>131</v>
      </c>
      <c r="U261" s="91">
        <v>-2017127.1126303782</v>
      </c>
      <c r="V261" s="91"/>
    </row>
    <row r="262" spans="1:22">
      <c r="A262" s="66">
        <v>44896</v>
      </c>
      <c r="B262" s="67" t="s">
        <v>1157</v>
      </c>
      <c r="C262" s="67" t="s">
        <v>1065</v>
      </c>
      <c r="D262" s="67" t="s">
        <v>324</v>
      </c>
      <c r="E262" s="68">
        <v>-54.24</v>
      </c>
      <c r="F262" s="68">
        <v>0</v>
      </c>
      <c r="G262" s="68">
        <v>0</v>
      </c>
      <c r="H262" s="68">
        <v>-54.24</v>
      </c>
      <c r="J262" s="69">
        <v>34466</v>
      </c>
      <c r="K262" s="69">
        <v>51400</v>
      </c>
      <c r="L262" s="2" t="s">
        <v>58</v>
      </c>
      <c r="M262" s="2" t="s">
        <v>44</v>
      </c>
      <c r="Q262" s="82" t="s">
        <v>128</v>
      </c>
      <c r="R262" s="83">
        <v>31400</v>
      </c>
      <c r="S262" s="83">
        <v>10700</v>
      </c>
      <c r="T262" s="82" t="s">
        <v>34</v>
      </c>
      <c r="U262" s="91">
        <v>-98720.054021162141</v>
      </c>
      <c r="V262" s="91"/>
    </row>
    <row r="263" spans="1:22">
      <c r="A263" s="66">
        <v>44896</v>
      </c>
      <c r="B263" s="67" t="s">
        <v>1158</v>
      </c>
      <c r="C263" s="67" t="s">
        <v>1065</v>
      </c>
      <c r="D263" s="67" t="s">
        <v>324</v>
      </c>
      <c r="E263" s="68">
        <v>-494.56</v>
      </c>
      <c r="F263" s="68">
        <v>0</v>
      </c>
      <c r="G263" s="68">
        <v>0</v>
      </c>
      <c r="H263" s="68">
        <v>-494.56</v>
      </c>
      <c r="J263" s="69">
        <v>34466</v>
      </c>
      <c r="K263" s="69">
        <v>50300</v>
      </c>
      <c r="L263" s="2" t="s">
        <v>47</v>
      </c>
      <c r="M263" s="2" t="s">
        <v>44</v>
      </c>
      <c r="Q263" s="82" t="s">
        <v>128</v>
      </c>
      <c r="R263" s="83">
        <v>31400</v>
      </c>
      <c r="S263" s="83">
        <v>10400</v>
      </c>
      <c r="T263" s="82" t="s">
        <v>132</v>
      </c>
      <c r="U263" s="91">
        <v>0</v>
      </c>
      <c r="V263" s="91"/>
    </row>
    <row r="264" spans="1:22">
      <c r="A264" s="66">
        <v>44896</v>
      </c>
      <c r="B264" s="67" t="s">
        <v>1159</v>
      </c>
      <c r="C264" s="67" t="s">
        <v>1065</v>
      </c>
      <c r="D264" s="67" t="s">
        <v>324</v>
      </c>
      <c r="E264" s="68">
        <v>-176.7</v>
      </c>
      <c r="F264" s="68">
        <v>0</v>
      </c>
      <c r="G264" s="68">
        <v>0</v>
      </c>
      <c r="H264" s="68">
        <v>-176.7</v>
      </c>
      <c r="J264" s="69">
        <v>34466</v>
      </c>
      <c r="K264" s="69">
        <v>50600</v>
      </c>
      <c r="L264" s="2" t="s">
        <v>50</v>
      </c>
      <c r="M264" s="2" t="s">
        <v>44</v>
      </c>
      <c r="Q264" s="82" t="s">
        <v>128</v>
      </c>
      <c r="R264" s="83">
        <v>31500</v>
      </c>
      <c r="S264" s="83">
        <v>10300</v>
      </c>
      <c r="T264" s="82" t="s">
        <v>131</v>
      </c>
      <c r="U264" s="91">
        <v>-903473.70833192952</v>
      </c>
      <c r="V264" s="91"/>
    </row>
    <row r="265" spans="1:22">
      <c r="A265" s="66">
        <v>44896</v>
      </c>
      <c r="B265" s="67" t="s">
        <v>871</v>
      </c>
      <c r="C265" s="67" t="s">
        <v>1065</v>
      </c>
      <c r="D265" s="67" t="s">
        <v>324</v>
      </c>
      <c r="E265" s="68">
        <v>-55.25</v>
      </c>
      <c r="F265" s="68">
        <v>0</v>
      </c>
      <c r="G265" s="68">
        <v>0</v>
      </c>
      <c r="H265" s="68">
        <v>-55.25</v>
      </c>
      <c r="J265" s="69">
        <v>34466</v>
      </c>
      <c r="K265" s="69">
        <v>50100</v>
      </c>
      <c r="L265" s="2" t="s">
        <v>45</v>
      </c>
      <c r="M265" s="2" t="s">
        <v>44</v>
      </c>
      <c r="Q265" s="82" t="s">
        <v>128</v>
      </c>
      <c r="R265" s="83">
        <v>31500</v>
      </c>
      <c r="S265" s="83">
        <v>10700</v>
      </c>
      <c r="T265" s="82" t="s">
        <v>34</v>
      </c>
      <c r="U265" s="91">
        <v>5978.8133029277469</v>
      </c>
      <c r="V265" s="91"/>
    </row>
    <row r="266" spans="1:22">
      <c r="A266" s="66">
        <v>44896</v>
      </c>
      <c r="B266" s="67" t="s">
        <v>1160</v>
      </c>
      <c r="C266" s="67" t="s">
        <v>1065</v>
      </c>
      <c r="D266" s="67" t="s">
        <v>324</v>
      </c>
      <c r="E266" s="68">
        <v>-7264.81</v>
      </c>
      <c r="F266" s="68">
        <v>0</v>
      </c>
      <c r="G266" s="68">
        <v>0</v>
      </c>
      <c r="H266" s="68">
        <v>-7264.81</v>
      </c>
      <c r="J266" s="69">
        <v>34466</v>
      </c>
      <c r="K266" s="69">
        <v>50200</v>
      </c>
      <c r="L266" s="2" t="s">
        <v>46</v>
      </c>
      <c r="M266" s="2" t="s">
        <v>44</v>
      </c>
      <c r="Q266" s="82" t="s">
        <v>128</v>
      </c>
      <c r="R266" s="83">
        <v>31500</v>
      </c>
      <c r="S266" s="83">
        <v>10129</v>
      </c>
      <c r="T266" s="82" t="s">
        <v>129</v>
      </c>
      <c r="U266" s="91">
        <v>-80968.988475449631</v>
      </c>
      <c r="V266" s="91"/>
    </row>
    <row r="267" spans="1:22">
      <c r="A267" s="66">
        <v>44896</v>
      </c>
      <c r="B267" s="67" t="s">
        <v>1161</v>
      </c>
      <c r="C267" s="67" t="s">
        <v>1065</v>
      </c>
      <c r="D267" s="67" t="s">
        <v>324</v>
      </c>
      <c r="E267" s="68">
        <v>-46.82</v>
      </c>
      <c r="F267" s="68">
        <v>0</v>
      </c>
      <c r="G267" s="68">
        <v>0</v>
      </c>
      <c r="H267" s="68">
        <v>-46.82</v>
      </c>
      <c r="J267" s="69">
        <v>34466</v>
      </c>
      <c r="K267" s="69">
        <v>51500</v>
      </c>
      <c r="L267" s="2" t="s">
        <v>59</v>
      </c>
      <c r="M267" s="2" t="s">
        <v>44</v>
      </c>
      <c r="Q267" s="82" t="s">
        <v>128</v>
      </c>
      <c r="R267" s="83">
        <v>31500</v>
      </c>
      <c r="S267" s="83">
        <v>10400</v>
      </c>
      <c r="T267" s="82" t="s">
        <v>132</v>
      </c>
      <c r="U267" s="91">
        <v>0</v>
      </c>
      <c r="V267" s="91"/>
    </row>
    <row r="268" spans="1:22">
      <c r="A268" s="66">
        <v>44896</v>
      </c>
      <c r="B268" s="67" t="s">
        <v>1162</v>
      </c>
      <c r="C268" s="67" t="s">
        <v>1065</v>
      </c>
      <c r="D268" s="67" t="s">
        <v>324</v>
      </c>
      <c r="E268" s="68">
        <v>-175.48</v>
      </c>
      <c r="F268" s="68">
        <v>0</v>
      </c>
      <c r="G268" s="68">
        <v>0</v>
      </c>
      <c r="H268" s="68">
        <v>-175.48</v>
      </c>
      <c r="J268" s="69">
        <v>34466</v>
      </c>
      <c r="K268" s="69">
        <v>51000</v>
      </c>
      <c r="L268" s="2" t="s">
        <v>54</v>
      </c>
      <c r="M268" s="2" t="s">
        <v>44</v>
      </c>
      <c r="Q268" s="82" t="s">
        <v>128</v>
      </c>
      <c r="R268" s="83">
        <v>31600</v>
      </c>
      <c r="S268" s="83">
        <v>10300</v>
      </c>
      <c r="T268" s="82" t="s">
        <v>131</v>
      </c>
      <c r="U268" s="91">
        <v>-72939.308351089639</v>
      </c>
      <c r="V268" s="91"/>
    </row>
    <row r="269" spans="1:22">
      <c r="A269" s="66">
        <v>44896</v>
      </c>
      <c r="B269" s="67" t="s">
        <v>1163</v>
      </c>
      <c r="C269" s="67" t="s">
        <v>1065</v>
      </c>
      <c r="D269" s="67" t="s">
        <v>324</v>
      </c>
      <c r="E269" s="68">
        <v>-96.37</v>
      </c>
      <c r="F269" s="68">
        <v>0</v>
      </c>
      <c r="G269" s="68">
        <v>0</v>
      </c>
      <c r="H269" s="68">
        <v>-96.37</v>
      </c>
      <c r="J269" s="69">
        <v>34466</v>
      </c>
      <c r="K269" s="69">
        <v>50400</v>
      </c>
      <c r="L269" s="2" t="s">
        <v>48</v>
      </c>
      <c r="M269" s="2" t="s">
        <v>44</v>
      </c>
      <c r="Q269" s="82" t="s">
        <v>128</v>
      </c>
      <c r="R269" s="83">
        <v>31600</v>
      </c>
      <c r="S269" s="83">
        <v>10400</v>
      </c>
      <c r="T269" s="82" t="s">
        <v>132</v>
      </c>
      <c r="U269" s="91">
        <v>0</v>
      </c>
      <c r="V269" s="91"/>
    </row>
    <row r="270" spans="1:22">
      <c r="A270" s="66">
        <v>44896</v>
      </c>
      <c r="B270" s="67" t="s">
        <v>1164</v>
      </c>
      <c r="C270" s="67" t="s">
        <v>1065</v>
      </c>
      <c r="D270" s="67" t="s">
        <v>324</v>
      </c>
      <c r="E270" s="68">
        <v>-389.28</v>
      </c>
      <c r="F270" s="68">
        <v>0</v>
      </c>
      <c r="G270" s="68">
        <v>0</v>
      </c>
      <c r="H270" s="68">
        <v>-389.28</v>
      </c>
      <c r="J270" s="69">
        <v>34466</v>
      </c>
      <c r="K270" s="69">
        <v>50700</v>
      </c>
      <c r="L270" s="2" t="s">
        <v>51</v>
      </c>
      <c r="M270" s="2" t="s">
        <v>44</v>
      </c>
      <c r="Q270" s="82" t="s">
        <v>128</v>
      </c>
      <c r="R270" s="83">
        <v>31600</v>
      </c>
      <c r="S270" s="83">
        <v>10700</v>
      </c>
      <c r="T270" s="82" t="s">
        <v>34</v>
      </c>
      <c r="U270" s="91">
        <v>-5130.574278045663</v>
      </c>
      <c r="V270" s="91"/>
    </row>
    <row r="271" spans="1:22">
      <c r="A271" s="66">
        <v>44896</v>
      </c>
      <c r="B271" s="67" t="s">
        <v>1165</v>
      </c>
      <c r="C271" s="67" t="s">
        <v>1065</v>
      </c>
      <c r="D271" s="67" t="s">
        <v>324</v>
      </c>
      <c r="E271" s="68">
        <v>-97.98</v>
      </c>
      <c r="F271" s="68">
        <v>0</v>
      </c>
      <c r="G271" s="68">
        <v>0</v>
      </c>
      <c r="H271" s="68">
        <v>-97.98</v>
      </c>
      <c r="J271" s="69">
        <v>34466</v>
      </c>
      <c r="K271" s="69">
        <v>51100</v>
      </c>
      <c r="L271" s="2" t="s">
        <v>55</v>
      </c>
      <c r="M271" s="2" t="s">
        <v>44</v>
      </c>
      <c r="Q271" s="82" t="s">
        <v>128</v>
      </c>
      <c r="R271" s="83">
        <v>31600</v>
      </c>
      <c r="S271" s="83">
        <v>99999</v>
      </c>
      <c r="T271" s="82" t="s">
        <v>1143</v>
      </c>
      <c r="U271" s="91">
        <v>0</v>
      </c>
      <c r="V271" s="91"/>
    </row>
    <row r="272" spans="1:22">
      <c r="A272" s="66">
        <v>44896</v>
      </c>
      <c r="B272" s="67" t="s">
        <v>1166</v>
      </c>
      <c r="C272" s="67" t="s">
        <v>1065</v>
      </c>
      <c r="D272" s="67" t="s">
        <v>324</v>
      </c>
      <c r="E272" s="68">
        <v>-13.77</v>
      </c>
      <c r="F272" s="68">
        <v>0</v>
      </c>
      <c r="G272" s="68">
        <v>0</v>
      </c>
      <c r="H272" s="68">
        <v>-13.77</v>
      </c>
      <c r="J272" s="69">
        <v>34566</v>
      </c>
      <c r="K272" s="69">
        <v>51300</v>
      </c>
      <c r="L272" s="2" t="s">
        <v>57</v>
      </c>
      <c r="M272" s="2" t="s">
        <v>44</v>
      </c>
      <c r="Q272" s="82" t="s">
        <v>128</v>
      </c>
      <c r="R272" s="83">
        <v>31600</v>
      </c>
      <c r="S272" s="83">
        <v>10129</v>
      </c>
      <c r="T272" s="82" t="s">
        <v>129</v>
      </c>
      <c r="U272" s="91">
        <v>-6210.4616517476088</v>
      </c>
      <c r="V272" s="91"/>
    </row>
    <row r="273" spans="1:22">
      <c r="A273" s="66">
        <v>44896</v>
      </c>
      <c r="B273" s="67" t="s">
        <v>1167</v>
      </c>
      <c r="C273" s="67" t="s">
        <v>1065</v>
      </c>
      <c r="D273" s="67" t="s">
        <v>324</v>
      </c>
      <c r="E273" s="68">
        <v>-5.52</v>
      </c>
      <c r="F273" s="68">
        <v>0</v>
      </c>
      <c r="G273" s="68">
        <v>0</v>
      </c>
      <c r="H273" s="68">
        <v>-5.52</v>
      </c>
      <c r="J273" s="69">
        <v>34566</v>
      </c>
      <c r="K273" s="69">
        <v>51600</v>
      </c>
      <c r="L273" s="2" t="s">
        <v>60</v>
      </c>
      <c r="M273" s="2" t="s">
        <v>44</v>
      </c>
      <c r="Q273" s="82" t="s">
        <v>128</v>
      </c>
      <c r="R273" s="83">
        <v>31691</v>
      </c>
      <c r="S273" s="96" t="s">
        <v>64</v>
      </c>
      <c r="T273" s="82" t="s">
        <v>116</v>
      </c>
      <c r="U273" s="91">
        <v>0</v>
      </c>
      <c r="V273" s="91"/>
    </row>
    <row r="274" spans="1:22">
      <c r="A274" s="66">
        <v>44896</v>
      </c>
      <c r="B274" s="67" t="s">
        <v>1168</v>
      </c>
      <c r="C274" s="67" t="s">
        <v>1065</v>
      </c>
      <c r="D274" s="67" t="s">
        <v>324</v>
      </c>
      <c r="E274" s="68">
        <v>-777.09</v>
      </c>
      <c r="F274" s="68">
        <v>0</v>
      </c>
      <c r="G274" s="68">
        <v>0</v>
      </c>
      <c r="H274" s="68">
        <v>-777.09</v>
      </c>
      <c r="J274" s="69">
        <v>34566</v>
      </c>
      <c r="K274" s="69">
        <v>50800</v>
      </c>
      <c r="L274" s="2" t="s">
        <v>52</v>
      </c>
      <c r="M274" s="2" t="s">
        <v>44</v>
      </c>
      <c r="Q274" s="82" t="s">
        <v>128</v>
      </c>
      <c r="R274" s="83">
        <v>31692</v>
      </c>
      <c r="S274" s="96" t="s">
        <v>64</v>
      </c>
      <c r="T274" s="82" t="s">
        <v>117</v>
      </c>
      <c r="U274" s="91">
        <v>0</v>
      </c>
      <c r="V274" s="91"/>
    </row>
    <row r="275" spans="1:22">
      <c r="A275" s="66">
        <v>44896</v>
      </c>
      <c r="B275" s="67" t="s">
        <v>1169</v>
      </c>
      <c r="C275" s="67" t="s">
        <v>1065</v>
      </c>
      <c r="D275" s="67" t="s">
        <v>324</v>
      </c>
      <c r="E275" s="68">
        <v>-42.54</v>
      </c>
      <c r="F275" s="68">
        <v>0</v>
      </c>
      <c r="G275" s="68">
        <v>0</v>
      </c>
      <c r="H275" s="68">
        <v>-42.54</v>
      </c>
      <c r="J275" s="69">
        <v>34566</v>
      </c>
      <c r="K275" s="69">
        <v>50500</v>
      </c>
      <c r="L275" s="2" t="s">
        <v>49</v>
      </c>
      <c r="M275" s="2" t="s">
        <v>44</v>
      </c>
      <c r="Q275" s="82" t="s">
        <v>128</v>
      </c>
      <c r="R275" s="83">
        <v>31701</v>
      </c>
      <c r="S275" s="96" t="s">
        <v>64</v>
      </c>
      <c r="T275" s="82" t="s">
        <v>148</v>
      </c>
      <c r="U275" s="91">
        <v>0</v>
      </c>
      <c r="V275" s="91"/>
    </row>
    <row r="276" spans="1:22">
      <c r="A276" s="66">
        <v>44896</v>
      </c>
      <c r="B276" s="67" t="s">
        <v>1170</v>
      </c>
      <c r="C276" s="67" t="s">
        <v>1065</v>
      </c>
      <c r="D276" s="67" t="s">
        <v>324</v>
      </c>
      <c r="E276" s="68">
        <v>-19.89</v>
      </c>
      <c r="F276" s="68">
        <v>0</v>
      </c>
      <c r="G276" s="68">
        <v>0</v>
      </c>
      <c r="H276" s="68">
        <v>-19.89</v>
      </c>
      <c r="J276" s="69">
        <v>34566</v>
      </c>
      <c r="K276" s="69">
        <v>50900</v>
      </c>
      <c r="L276" s="2" t="s">
        <v>53</v>
      </c>
      <c r="M276" s="2" t="s">
        <v>44</v>
      </c>
      <c r="Q276" s="82" t="s">
        <v>128</v>
      </c>
      <c r="R276" s="83">
        <v>31702</v>
      </c>
      <c r="S276" s="96" t="s">
        <v>64</v>
      </c>
      <c r="T276" s="82" t="s">
        <v>149</v>
      </c>
      <c r="U276" s="91">
        <v>0</v>
      </c>
      <c r="V276" s="91"/>
    </row>
    <row r="277" spans="1:22">
      <c r="A277" s="66">
        <v>44896</v>
      </c>
      <c r="B277" s="67" t="s">
        <v>1171</v>
      </c>
      <c r="C277" s="67" t="s">
        <v>1065</v>
      </c>
      <c r="D277" s="67" t="s">
        <v>324</v>
      </c>
      <c r="E277" s="68">
        <v>-5.65</v>
      </c>
      <c r="F277" s="68">
        <v>0</v>
      </c>
      <c r="G277" s="68">
        <v>0</v>
      </c>
      <c r="H277" s="68">
        <v>-5.65</v>
      </c>
      <c r="J277" s="69">
        <v>34566</v>
      </c>
      <c r="K277" s="69">
        <v>51400</v>
      </c>
      <c r="L277" s="2" t="s">
        <v>58</v>
      </c>
      <c r="M277" s="2" t="s">
        <v>44</v>
      </c>
      <c r="Q277" s="82" t="s">
        <v>128</v>
      </c>
      <c r="R277" s="83">
        <v>32100</v>
      </c>
      <c r="S277" s="96" t="s">
        <v>64</v>
      </c>
      <c r="T277" s="82" t="s">
        <v>68</v>
      </c>
      <c r="U277" s="91">
        <v>0</v>
      </c>
      <c r="V277" s="91"/>
    </row>
    <row r="278" spans="1:22">
      <c r="A278" s="66">
        <v>44896</v>
      </c>
      <c r="B278" s="67" t="s">
        <v>1172</v>
      </c>
      <c r="C278" s="67" t="s">
        <v>1065</v>
      </c>
      <c r="D278" s="67" t="s">
        <v>324</v>
      </c>
      <c r="E278" s="68">
        <v>-43.85</v>
      </c>
      <c r="F278" s="68">
        <v>0</v>
      </c>
      <c r="G278" s="68">
        <v>0</v>
      </c>
      <c r="H278" s="68">
        <v>-43.85</v>
      </c>
      <c r="J278" s="69">
        <v>34566</v>
      </c>
      <c r="K278" s="69">
        <v>50300</v>
      </c>
      <c r="L278" s="2" t="s">
        <v>47</v>
      </c>
      <c r="M278" s="2" t="s">
        <v>44</v>
      </c>
      <c r="Q278" s="82" t="s">
        <v>128</v>
      </c>
      <c r="R278" s="83">
        <v>32200</v>
      </c>
      <c r="S278" s="96" t="s">
        <v>64</v>
      </c>
      <c r="T278" s="82" t="s">
        <v>150</v>
      </c>
      <c r="U278" s="91">
        <v>0</v>
      </c>
      <c r="V278" s="91"/>
    </row>
    <row r="279" spans="1:22">
      <c r="A279" s="66">
        <v>44896</v>
      </c>
      <c r="B279" s="67" t="s">
        <v>1173</v>
      </c>
      <c r="C279" s="67" t="s">
        <v>1065</v>
      </c>
      <c r="D279" s="67" t="s">
        <v>324</v>
      </c>
      <c r="E279" s="68">
        <v>-39.380000000000003</v>
      </c>
      <c r="F279" s="68">
        <v>0</v>
      </c>
      <c r="G279" s="68">
        <v>0</v>
      </c>
      <c r="H279" s="68">
        <v>-39.380000000000003</v>
      </c>
      <c r="J279" s="69">
        <v>34566</v>
      </c>
      <c r="K279" s="69">
        <v>50600</v>
      </c>
      <c r="L279" s="2" t="s">
        <v>50</v>
      </c>
      <c r="M279" s="2" t="s">
        <v>44</v>
      </c>
      <c r="Q279" s="82" t="s">
        <v>128</v>
      </c>
      <c r="R279" s="83">
        <v>32300</v>
      </c>
      <c r="S279" s="96" t="s">
        <v>64</v>
      </c>
      <c r="T279" s="82" t="s">
        <v>151</v>
      </c>
      <c r="U279" s="91">
        <v>0</v>
      </c>
      <c r="V279" s="91"/>
    </row>
    <row r="280" spans="1:22">
      <c r="A280" s="66">
        <v>44896</v>
      </c>
      <c r="B280" s="67" t="s">
        <v>1174</v>
      </c>
      <c r="C280" s="67" t="s">
        <v>1065</v>
      </c>
      <c r="D280" s="67" t="s">
        <v>324</v>
      </c>
      <c r="E280" s="68">
        <v>-6.34</v>
      </c>
      <c r="F280" s="68">
        <v>0</v>
      </c>
      <c r="G280" s="68">
        <v>0</v>
      </c>
      <c r="H280" s="68">
        <v>-6.34</v>
      </c>
      <c r="J280" s="69">
        <v>34566</v>
      </c>
      <c r="K280" s="69">
        <v>50100</v>
      </c>
      <c r="L280" s="2" t="s">
        <v>45</v>
      </c>
      <c r="M280" s="2" t="s">
        <v>44</v>
      </c>
      <c r="Q280" s="82" t="s">
        <v>128</v>
      </c>
      <c r="R280" s="83">
        <v>32600</v>
      </c>
      <c r="S280" s="96" t="s">
        <v>64</v>
      </c>
      <c r="T280" s="82" t="s">
        <v>1175</v>
      </c>
      <c r="U280" s="91">
        <v>0</v>
      </c>
      <c r="V280" s="91"/>
    </row>
    <row r="281" spans="1:22">
      <c r="A281" s="66">
        <v>44896</v>
      </c>
      <c r="B281" s="67" t="s">
        <v>1176</v>
      </c>
      <c r="C281" s="67" t="s">
        <v>1065</v>
      </c>
      <c r="D281" s="67" t="s">
        <v>324</v>
      </c>
      <c r="E281" s="68">
        <v>-832.62</v>
      </c>
      <c r="F281" s="68">
        <v>0</v>
      </c>
      <c r="G281" s="68">
        <v>0</v>
      </c>
      <c r="H281" s="68">
        <v>-832.62</v>
      </c>
      <c r="J281" s="69">
        <v>34566</v>
      </c>
      <c r="K281" s="69">
        <v>50200</v>
      </c>
      <c r="L281" s="2" t="s">
        <v>46</v>
      </c>
      <c r="M281" s="2" t="s">
        <v>44</v>
      </c>
      <c r="Q281" s="82" t="s">
        <v>128</v>
      </c>
      <c r="R281" s="83">
        <v>34100</v>
      </c>
      <c r="S281" s="83">
        <v>40200</v>
      </c>
      <c r="T281" s="82" t="s">
        <v>1067</v>
      </c>
      <c r="U281" s="91">
        <v>-2379.2725463993224</v>
      </c>
      <c r="V281" s="91"/>
    </row>
    <row r="282" spans="1:22">
      <c r="A282" s="66">
        <v>44896</v>
      </c>
      <c r="B282" s="67" t="s">
        <v>1177</v>
      </c>
      <c r="C282" s="67" t="s">
        <v>1065</v>
      </c>
      <c r="D282" s="67" t="s">
        <v>324</v>
      </c>
      <c r="E282" s="68">
        <v>-4.88</v>
      </c>
      <c r="F282" s="68">
        <v>0</v>
      </c>
      <c r="G282" s="68">
        <v>0</v>
      </c>
      <c r="H282" s="68">
        <v>-4.88</v>
      </c>
      <c r="J282" s="69">
        <v>34566</v>
      </c>
      <c r="K282" s="69">
        <v>51500</v>
      </c>
      <c r="L282" s="2" t="s">
        <v>59</v>
      </c>
      <c r="M282" s="2" t="s">
        <v>44</v>
      </c>
      <c r="Q282" s="82" t="s">
        <v>128</v>
      </c>
      <c r="R282" s="83">
        <v>34200</v>
      </c>
      <c r="S282" s="83">
        <v>40200</v>
      </c>
      <c r="T282" s="82" t="s">
        <v>1067</v>
      </c>
      <c r="U282" s="91">
        <v>482034.10034874437</v>
      </c>
      <c r="V282" s="91"/>
    </row>
    <row r="283" spans="1:22">
      <c r="A283" s="66">
        <v>44896</v>
      </c>
      <c r="B283" s="67" t="s">
        <v>1178</v>
      </c>
      <c r="C283" s="67" t="s">
        <v>1065</v>
      </c>
      <c r="D283" s="67" t="s">
        <v>324</v>
      </c>
      <c r="E283" s="68">
        <v>-26.28</v>
      </c>
      <c r="F283" s="68">
        <v>0</v>
      </c>
      <c r="G283" s="68">
        <v>0</v>
      </c>
      <c r="H283" s="68">
        <v>-26.28</v>
      </c>
      <c r="J283" s="69">
        <v>34566</v>
      </c>
      <c r="K283" s="69">
        <v>51000</v>
      </c>
      <c r="L283" s="2" t="s">
        <v>54</v>
      </c>
      <c r="M283" s="2" t="s">
        <v>44</v>
      </c>
      <c r="Q283" s="82" t="s">
        <v>128</v>
      </c>
      <c r="R283" s="83">
        <v>34300</v>
      </c>
      <c r="S283" s="83">
        <v>40200</v>
      </c>
      <c r="T283" s="82" t="s">
        <v>1067</v>
      </c>
      <c r="U283" s="91">
        <v>3488960.4287993363</v>
      </c>
      <c r="V283" s="91"/>
    </row>
    <row r="284" spans="1:22">
      <c r="A284" s="66">
        <v>44896</v>
      </c>
      <c r="B284" s="67" t="s">
        <v>1179</v>
      </c>
      <c r="C284" s="67" t="s">
        <v>1065</v>
      </c>
      <c r="D284" s="67" t="s">
        <v>324</v>
      </c>
      <c r="E284" s="68">
        <v>-10.9</v>
      </c>
      <c r="F284" s="68">
        <v>0</v>
      </c>
      <c r="G284" s="68">
        <v>0</v>
      </c>
      <c r="H284" s="68">
        <v>-10.9</v>
      </c>
      <c r="J284" s="69">
        <v>34566</v>
      </c>
      <c r="K284" s="69">
        <v>50400</v>
      </c>
      <c r="L284" s="2" t="s">
        <v>48</v>
      </c>
      <c r="M284" s="2" t="s">
        <v>44</v>
      </c>
      <c r="Q284" s="82" t="s">
        <v>128</v>
      </c>
      <c r="R284" s="83">
        <v>34400</v>
      </c>
      <c r="S284" s="83">
        <v>40200</v>
      </c>
      <c r="T284" s="82" t="s">
        <v>1067</v>
      </c>
      <c r="U284" s="91">
        <v>-3275100.8817228661</v>
      </c>
      <c r="V284" s="91"/>
    </row>
    <row r="285" spans="1:22">
      <c r="A285" s="66">
        <v>44896</v>
      </c>
      <c r="B285" s="67" t="s">
        <v>1180</v>
      </c>
      <c r="C285" s="67" t="s">
        <v>1065</v>
      </c>
      <c r="D285" s="67" t="s">
        <v>324</v>
      </c>
      <c r="E285" s="68">
        <v>-53.83</v>
      </c>
      <c r="F285" s="68">
        <v>0</v>
      </c>
      <c r="G285" s="68">
        <v>0</v>
      </c>
      <c r="H285" s="68">
        <v>-53.83</v>
      </c>
      <c r="J285" s="69">
        <v>34566</v>
      </c>
      <c r="K285" s="69">
        <v>50700</v>
      </c>
      <c r="L285" s="2" t="s">
        <v>51</v>
      </c>
      <c r="M285" s="2" t="s">
        <v>44</v>
      </c>
      <c r="Q285" s="82" t="s">
        <v>128</v>
      </c>
      <c r="R285" s="83">
        <v>34500</v>
      </c>
      <c r="S285" s="83">
        <v>40200</v>
      </c>
      <c r="T285" s="82" t="s">
        <v>1067</v>
      </c>
      <c r="U285" s="91">
        <v>633889.76092749753</v>
      </c>
      <c r="V285" s="91"/>
    </row>
    <row r="286" spans="1:22">
      <c r="A286" s="66">
        <v>44896</v>
      </c>
      <c r="B286" s="67" t="s">
        <v>1181</v>
      </c>
      <c r="C286" s="67" t="s">
        <v>1065</v>
      </c>
      <c r="D286" s="67" t="s">
        <v>324</v>
      </c>
      <c r="E286" s="68">
        <v>-59.2</v>
      </c>
      <c r="F286" s="68">
        <v>0</v>
      </c>
      <c r="G286" s="68">
        <v>0</v>
      </c>
      <c r="H286" s="68">
        <v>-59.2</v>
      </c>
      <c r="J286" s="69">
        <v>34566</v>
      </c>
      <c r="K286" s="69">
        <v>51100</v>
      </c>
      <c r="L286" s="2" t="s">
        <v>55</v>
      </c>
      <c r="M286" s="2" t="s">
        <v>44</v>
      </c>
      <c r="Q286" s="82" t="s">
        <v>128</v>
      </c>
      <c r="R286" s="83">
        <v>34100</v>
      </c>
      <c r="S286" s="83">
        <v>40600</v>
      </c>
      <c r="T286" s="82" t="s">
        <v>137</v>
      </c>
      <c r="U286" s="91">
        <v>0</v>
      </c>
      <c r="V286" s="91"/>
    </row>
    <row r="287" spans="1:22">
      <c r="A287" s="66">
        <v>44896</v>
      </c>
      <c r="B287" s="67" t="s">
        <v>1182</v>
      </c>
      <c r="C287" s="67" t="s">
        <v>1065</v>
      </c>
      <c r="D287" s="67" t="s">
        <v>324</v>
      </c>
      <c r="E287" s="68">
        <v>-0.65</v>
      </c>
      <c r="F287" s="68">
        <v>0</v>
      </c>
      <c r="G287" s="68">
        <v>0</v>
      </c>
      <c r="H287" s="68">
        <v>-0.65</v>
      </c>
      <c r="J287" s="69">
        <v>34666</v>
      </c>
      <c r="K287" s="69">
        <v>50800</v>
      </c>
      <c r="L287" s="2" t="s">
        <v>52</v>
      </c>
      <c r="M287" s="2" t="s">
        <v>44</v>
      </c>
      <c r="Q287" s="82" t="s">
        <v>128</v>
      </c>
      <c r="R287" s="83">
        <v>34200</v>
      </c>
      <c r="S287" s="83">
        <v>40600</v>
      </c>
      <c r="T287" s="82" t="s">
        <v>137</v>
      </c>
      <c r="U287" s="91">
        <v>-60121.113036249299</v>
      </c>
      <c r="V287" s="91"/>
    </row>
    <row r="288" spans="1:22">
      <c r="A288" s="66">
        <v>44896</v>
      </c>
      <c r="B288" s="67" t="s">
        <v>1183</v>
      </c>
      <c r="C288" s="67" t="s">
        <v>1065</v>
      </c>
      <c r="D288" s="67" t="s">
        <v>324</v>
      </c>
      <c r="E288" s="68">
        <v>-3.82</v>
      </c>
      <c r="F288" s="68">
        <v>0</v>
      </c>
      <c r="G288" s="68">
        <v>0</v>
      </c>
      <c r="H288" s="68">
        <v>-3.82</v>
      </c>
      <c r="J288" s="69">
        <v>34666</v>
      </c>
      <c r="K288" s="69">
        <v>50300</v>
      </c>
      <c r="L288" s="2" t="s">
        <v>47</v>
      </c>
      <c r="M288" s="2" t="s">
        <v>44</v>
      </c>
      <c r="Q288" s="82" t="s">
        <v>128</v>
      </c>
      <c r="R288" s="83">
        <v>34300</v>
      </c>
      <c r="S288" s="83">
        <v>40600</v>
      </c>
      <c r="T288" s="82" t="s">
        <v>137</v>
      </c>
      <c r="U288" s="91">
        <v>-493142.55441958841</v>
      </c>
      <c r="V288" s="91"/>
    </row>
    <row r="289" spans="1:22">
      <c r="A289" s="66">
        <v>44896</v>
      </c>
      <c r="B289" s="67" t="s">
        <v>1184</v>
      </c>
      <c r="C289" s="67" t="s">
        <v>1065</v>
      </c>
      <c r="D289" s="67" t="s">
        <v>324</v>
      </c>
      <c r="E289" s="68">
        <v>-9.14</v>
      </c>
      <c r="F289" s="68">
        <v>0</v>
      </c>
      <c r="G289" s="68">
        <v>0</v>
      </c>
      <c r="H289" s="68">
        <v>-9.14</v>
      </c>
      <c r="J289" s="69">
        <v>34666</v>
      </c>
      <c r="K289" s="69">
        <v>50200</v>
      </c>
      <c r="L289" s="2" t="s">
        <v>46</v>
      </c>
      <c r="M289" s="2" t="s">
        <v>44</v>
      </c>
      <c r="Q289" s="82" t="s">
        <v>128</v>
      </c>
      <c r="R289" s="83">
        <v>34400</v>
      </c>
      <c r="S289" s="83">
        <v>40600</v>
      </c>
      <c r="T289" s="82" t="s">
        <v>137</v>
      </c>
      <c r="U289" s="91">
        <v>343561.87153142836</v>
      </c>
      <c r="V289" s="91"/>
    </row>
    <row r="290" spans="1:22">
      <c r="A290" s="66">
        <v>44896</v>
      </c>
      <c r="B290" s="67" t="s">
        <v>1185</v>
      </c>
      <c r="C290" s="67" t="s">
        <v>1065</v>
      </c>
      <c r="D290" s="67" t="s">
        <v>324</v>
      </c>
      <c r="E290" s="68">
        <v>-0.05</v>
      </c>
      <c r="F290" s="68">
        <v>0</v>
      </c>
      <c r="G290" s="68">
        <v>0</v>
      </c>
      <c r="H290" s="68">
        <v>-0.05</v>
      </c>
      <c r="J290" s="69">
        <v>34666</v>
      </c>
      <c r="K290" s="69">
        <v>50700</v>
      </c>
      <c r="L290" s="2" t="s">
        <v>51</v>
      </c>
      <c r="M290" s="2" t="s">
        <v>44</v>
      </c>
      <c r="Q290" s="82" t="s">
        <v>128</v>
      </c>
      <c r="R290" s="83">
        <v>34500</v>
      </c>
      <c r="S290" s="83">
        <v>40600</v>
      </c>
      <c r="T290" s="82" t="s">
        <v>137</v>
      </c>
      <c r="U290" s="91">
        <v>532152.95026538335</v>
      </c>
      <c r="V290" s="91"/>
    </row>
    <row r="291" spans="1:22">
      <c r="A291" s="66">
        <v>44896</v>
      </c>
      <c r="B291" s="67" t="s">
        <v>1186</v>
      </c>
      <c r="C291" s="67" t="s">
        <v>1016</v>
      </c>
      <c r="D291" s="67" t="s">
        <v>324</v>
      </c>
      <c r="E291" s="68">
        <v>-20708.79</v>
      </c>
      <c r="F291" s="68">
        <v>0</v>
      </c>
      <c r="G291" s="68">
        <v>0</v>
      </c>
      <c r="H291" s="68">
        <v>-20708.79</v>
      </c>
      <c r="J291" s="69">
        <v>34466</v>
      </c>
      <c r="K291" s="69">
        <v>51200</v>
      </c>
      <c r="L291" s="2" t="s">
        <v>56</v>
      </c>
      <c r="M291" s="2" t="s">
        <v>44</v>
      </c>
      <c r="Q291" s="82" t="s">
        <v>128</v>
      </c>
      <c r="R291" s="83">
        <v>34600</v>
      </c>
      <c r="S291" s="83">
        <v>40600</v>
      </c>
      <c r="T291" s="82" t="s">
        <v>137</v>
      </c>
      <c r="U291" s="91">
        <v>99348.397437852167</v>
      </c>
      <c r="V291" s="91"/>
    </row>
    <row r="292" spans="1:22">
      <c r="A292" s="66">
        <v>44896</v>
      </c>
      <c r="B292" s="67" t="s">
        <v>1187</v>
      </c>
      <c r="C292" s="67" t="s">
        <v>1016</v>
      </c>
      <c r="D292" s="67" t="s">
        <v>324</v>
      </c>
      <c r="E292" s="68">
        <v>-1335.89</v>
      </c>
      <c r="F292" s="68">
        <v>0</v>
      </c>
      <c r="G292" s="68">
        <v>0</v>
      </c>
      <c r="H292" s="68">
        <v>-1335.89</v>
      </c>
      <c r="J292" s="69">
        <v>34566</v>
      </c>
      <c r="K292" s="69">
        <v>51200</v>
      </c>
      <c r="L292" s="2" t="s">
        <v>56</v>
      </c>
      <c r="M292" s="2" t="s">
        <v>44</v>
      </c>
      <c r="Q292" s="82" t="s">
        <v>128</v>
      </c>
      <c r="R292" s="83">
        <v>34100</v>
      </c>
      <c r="S292" s="83">
        <v>41300</v>
      </c>
      <c r="T292" s="82" t="s">
        <v>143</v>
      </c>
      <c r="U292" s="91">
        <v>16011.910723353101</v>
      </c>
      <c r="V292" s="91"/>
    </row>
    <row r="293" spans="1:22">
      <c r="A293" s="66">
        <v>44896</v>
      </c>
      <c r="B293" s="67" t="s">
        <v>886</v>
      </c>
      <c r="C293" s="67" t="s">
        <v>1016</v>
      </c>
      <c r="D293" s="67" t="s">
        <v>556</v>
      </c>
      <c r="E293" s="68">
        <v>191.83</v>
      </c>
      <c r="F293" s="68">
        <v>0</v>
      </c>
      <c r="G293" s="68">
        <v>-0.8</v>
      </c>
      <c r="H293" s="68">
        <v>191.03</v>
      </c>
      <c r="J293" s="69">
        <v>35000</v>
      </c>
      <c r="K293" s="70" t="s">
        <v>64</v>
      </c>
      <c r="L293" s="2" t="s">
        <v>1017</v>
      </c>
      <c r="M293" s="2" t="s">
        <v>66</v>
      </c>
      <c r="Q293" s="82" t="s">
        <v>128</v>
      </c>
      <c r="R293" s="83">
        <v>34100</v>
      </c>
      <c r="S293" s="83">
        <v>40800</v>
      </c>
      <c r="T293" s="82" t="s">
        <v>140</v>
      </c>
      <c r="U293" s="91">
        <v>630641.43175627547</v>
      </c>
      <c r="V293" s="91"/>
    </row>
    <row r="294" spans="1:22">
      <c r="A294" s="66">
        <v>44896</v>
      </c>
      <c r="B294" s="67" t="s">
        <v>1188</v>
      </c>
      <c r="C294" s="67" t="s">
        <v>1016</v>
      </c>
      <c r="D294" s="67" t="s">
        <v>556</v>
      </c>
      <c r="E294" s="68">
        <v>-1568006.97</v>
      </c>
      <c r="F294" s="68">
        <v>0</v>
      </c>
      <c r="G294" s="68">
        <v>279655.95</v>
      </c>
      <c r="H294" s="68">
        <v>-1288351.02</v>
      </c>
      <c r="J294" s="69">
        <v>35200</v>
      </c>
      <c r="K294" s="70" t="s">
        <v>64</v>
      </c>
      <c r="L294" s="2" t="s">
        <v>1017</v>
      </c>
      <c r="M294" s="2" t="s">
        <v>66</v>
      </c>
      <c r="Q294" s="82" t="s">
        <v>128</v>
      </c>
      <c r="R294" s="83">
        <v>34100</v>
      </c>
      <c r="S294" s="83">
        <v>30345</v>
      </c>
      <c r="T294" s="82" t="s">
        <v>134</v>
      </c>
      <c r="U294" s="91">
        <v>0</v>
      </c>
      <c r="V294" s="91"/>
    </row>
    <row r="295" spans="1:22">
      <c r="A295" s="66">
        <v>44896</v>
      </c>
      <c r="B295" s="67" t="s">
        <v>888</v>
      </c>
      <c r="C295" s="67" t="s">
        <v>1016</v>
      </c>
      <c r="D295" s="67" t="s">
        <v>556</v>
      </c>
      <c r="E295" s="68">
        <v>-17802051.190000001</v>
      </c>
      <c r="F295" s="68">
        <v>0</v>
      </c>
      <c r="G295" s="68">
        <v>3175009.21</v>
      </c>
      <c r="H295" s="68">
        <v>-14627041.98</v>
      </c>
      <c r="J295" s="69">
        <v>35300</v>
      </c>
      <c r="K295" s="70" t="s">
        <v>64</v>
      </c>
      <c r="L295" s="2" t="s">
        <v>1017</v>
      </c>
      <c r="M295" s="2" t="s">
        <v>66</v>
      </c>
      <c r="Q295" s="82" t="s">
        <v>128</v>
      </c>
      <c r="R295" s="83">
        <v>34100</v>
      </c>
      <c r="S295" s="83">
        <v>31145</v>
      </c>
      <c r="T295" s="82" t="s">
        <v>135</v>
      </c>
      <c r="U295" s="91">
        <v>0</v>
      </c>
      <c r="V295" s="91"/>
    </row>
    <row r="296" spans="1:22">
      <c r="A296" s="66">
        <v>44896</v>
      </c>
      <c r="B296" s="67" t="s">
        <v>1189</v>
      </c>
      <c r="C296" s="67" t="s">
        <v>1016</v>
      </c>
      <c r="D296" s="67" t="s">
        <v>556</v>
      </c>
      <c r="E296" s="68">
        <v>6641.81</v>
      </c>
      <c r="F296" s="68">
        <v>0</v>
      </c>
      <c r="G296" s="68">
        <v>-35.36</v>
      </c>
      <c r="H296" s="68">
        <v>6606.45</v>
      </c>
      <c r="J296" s="69">
        <v>35301</v>
      </c>
      <c r="K296" s="70" t="s">
        <v>64</v>
      </c>
      <c r="L296" s="2" t="s">
        <v>1017</v>
      </c>
      <c r="M296" s="2" t="s">
        <v>66</v>
      </c>
      <c r="Q296" s="82" t="s">
        <v>128</v>
      </c>
      <c r="R296" s="83">
        <v>34100</v>
      </c>
      <c r="S296" s="83">
        <v>40245</v>
      </c>
      <c r="T296" s="82" t="s">
        <v>130</v>
      </c>
      <c r="U296" s="91">
        <v>0</v>
      </c>
      <c r="V296" s="91"/>
    </row>
    <row r="297" spans="1:22">
      <c r="A297" s="66">
        <v>44896</v>
      </c>
      <c r="B297" s="67" t="s">
        <v>1190</v>
      </c>
      <c r="C297" s="67" t="s">
        <v>1016</v>
      </c>
      <c r="D297" s="67" t="s">
        <v>556</v>
      </c>
      <c r="E297" s="68">
        <v>-97.67</v>
      </c>
      <c r="F297" s="68">
        <v>0</v>
      </c>
      <c r="G297" s="68">
        <v>17.440000000000001</v>
      </c>
      <c r="H297" s="68">
        <v>-80.23</v>
      </c>
      <c r="J297" s="69">
        <v>35302</v>
      </c>
      <c r="K297" s="70" t="s">
        <v>64</v>
      </c>
      <c r="L297" s="2" t="s">
        <v>1017</v>
      </c>
      <c r="M297" s="2" t="s">
        <v>66</v>
      </c>
      <c r="Q297" s="82" t="s">
        <v>128</v>
      </c>
      <c r="R297" s="83">
        <v>34100</v>
      </c>
      <c r="S297" s="83">
        <v>40345</v>
      </c>
      <c r="T297" s="82" t="s">
        <v>134</v>
      </c>
      <c r="U297" s="91">
        <v>0</v>
      </c>
      <c r="V297" s="91"/>
    </row>
    <row r="298" spans="1:22">
      <c r="A298" s="66">
        <v>44896</v>
      </c>
      <c r="B298" s="67" t="s">
        <v>890</v>
      </c>
      <c r="C298" s="67" t="s">
        <v>1016</v>
      </c>
      <c r="D298" s="67" t="s">
        <v>556</v>
      </c>
      <c r="E298" s="68">
        <v>-4626362.12</v>
      </c>
      <c r="F298" s="68">
        <v>0</v>
      </c>
      <c r="G298" s="68">
        <v>825117.25</v>
      </c>
      <c r="H298" s="68">
        <v>-3801244.87</v>
      </c>
      <c r="J298" s="69">
        <v>35391</v>
      </c>
      <c r="K298" s="70" t="s">
        <v>64</v>
      </c>
      <c r="L298" s="2" t="s">
        <v>1017</v>
      </c>
      <c r="M298" s="2" t="s">
        <v>66</v>
      </c>
      <c r="Q298" s="82" t="s">
        <v>128</v>
      </c>
      <c r="R298" s="83">
        <v>34100</v>
      </c>
      <c r="S298" s="83">
        <v>40645</v>
      </c>
      <c r="T298" s="82" t="s">
        <v>138</v>
      </c>
      <c r="U298" s="91">
        <v>0</v>
      </c>
      <c r="V298" s="91"/>
    </row>
    <row r="299" spans="1:22">
      <c r="A299" s="66">
        <v>44896</v>
      </c>
      <c r="B299" s="67" t="s">
        <v>1191</v>
      </c>
      <c r="C299" s="67" t="s">
        <v>1016</v>
      </c>
      <c r="D299" s="67" t="s">
        <v>556</v>
      </c>
      <c r="E299" s="68">
        <v>-5905364.29</v>
      </c>
      <c r="F299" s="68">
        <v>0</v>
      </c>
      <c r="G299" s="68">
        <v>1053228.82</v>
      </c>
      <c r="H299" s="68">
        <v>-4852135.47</v>
      </c>
      <c r="J299" s="69">
        <v>35400</v>
      </c>
      <c r="K299" s="70" t="s">
        <v>64</v>
      </c>
      <c r="L299" s="2" t="s">
        <v>1017</v>
      </c>
      <c r="M299" s="2" t="s">
        <v>66</v>
      </c>
      <c r="Q299" s="82" t="s">
        <v>128</v>
      </c>
      <c r="R299" s="83">
        <v>34100</v>
      </c>
      <c r="S299" s="83">
        <v>40845</v>
      </c>
      <c r="T299" s="82" t="s">
        <v>1146</v>
      </c>
      <c r="U299" s="91">
        <v>0</v>
      </c>
      <c r="V299" s="91"/>
    </row>
    <row r="300" spans="1:22">
      <c r="A300" s="66">
        <v>44896</v>
      </c>
      <c r="B300" s="67" t="s">
        <v>891</v>
      </c>
      <c r="C300" s="67" t="s">
        <v>1016</v>
      </c>
      <c r="D300" s="67" t="s">
        <v>556</v>
      </c>
      <c r="E300" s="68">
        <v>-37692027.240000002</v>
      </c>
      <c r="F300" s="68">
        <v>0</v>
      </c>
      <c r="G300" s="68">
        <v>6722401.3499999996</v>
      </c>
      <c r="H300" s="68">
        <v>-30969625.890000001</v>
      </c>
      <c r="J300" s="69">
        <v>35500</v>
      </c>
      <c r="K300" s="70" t="s">
        <v>64</v>
      </c>
      <c r="L300" s="2" t="s">
        <v>1017</v>
      </c>
      <c r="M300" s="2" t="s">
        <v>66</v>
      </c>
      <c r="Q300" s="82" t="s">
        <v>128</v>
      </c>
      <c r="R300" s="83">
        <v>34100</v>
      </c>
      <c r="S300" s="83">
        <v>40945</v>
      </c>
      <c r="T300" s="82" t="s">
        <v>141</v>
      </c>
      <c r="U300" s="91">
        <v>0</v>
      </c>
      <c r="V300" s="91"/>
    </row>
    <row r="301" spans="1:22">
      <c r="A301" s="66">
        <v>44896</v>
      </c>
      <c r="B301" s="67" t="s">
        <v>1192</v>
      </c>
      <c r="C301" s="67" t="s">
        <v>1016</v>
      </c>
      <c r="D301" s="67" t="s">
        <v>556</v>
      </c>
      <c r="E301" s="68">
        <v>-0.04</v>
      </c>
      <c r="F301" s="68">
        <v>0</v>
      </c>
      <c r="G301" s="68">
        <v>0.01</v>
      </c>
      <c r="H301" s="68">
        <v>-0.03</v>
      </c>
      <c r="J301" s="69">
        <v>35600</v>
      </c>
      <c r="K301" s="70" t="s">
        <v>64</v>
      </c>
      <c r="L301" s="2" t="s">
        <v>1017</v>
      </c>
      <c r="M301" s="2" t="s">
        <v>66</v>
      </c>
      <c r="Q301" s="82" t="s">
        <v>128</v>
      </c>
      <c r="R301" s="83">
        <v>34100</v>
      </c>
      <c r="S301" s="83">
        <v>41045</v>
      </c>
      <c r="T301" s="82" t="s">
        <v>142</v>
      </c>
      <c r="U301" s="91">
        <v>0</v>
      </c>
      <c r="V301" s="91"/>
    </row>
    <row r="302" spans="1:22">
      <c r="A302" s="66">
        <v>44896</v>
      </c>
      <c r="B302" s="67" t="s">
        <v>892</v>
      </c>
      <c r="C302" s="67" t="s">
        <v>1016</v>
      </c>
      <c r="D302" s="67" t="s">
        <v>556</v>
      </c>
      <c r="E302" s="68">
        <v>-18644063.98</v>
      </c>
      <c r="F302" s="68">
        <v>0</v>
      </c>
      <c r="G302" s="68">
        <v>3325182.83</v>
      </c>
      <c r="H302" s="68">
        <v>-15318881.15</v>
      </c>
      <c r="J302" s="69">
        <v>35600</v>
      </c>
      <c r="K302" s="70" t="s">
        <v>64</v>
      </c>
      <c r="L302" s="2" t="s">
        <v>1017</v>
      </c>
      <c r="M302" s="2" t="s">
        <v>66</v>
      </c>
      <c r="Q302" s="82" t="s">
        <v>128</v>
      </c>
      <c r="R302" s="83">
        <v>34100</v>
      </c>
      <c r="S302" s="83">
        <v>41345</v>
      </c>
      <c r="T302" s="82" t="s">
        <v>144</v>
      </c>
      <c r="U302" s="91">
        <v>0</v>
      </c>
      <c r="V302" s="91"/>
    </row>
    <row r="303" spans="1:22">
      <c r="A303" s="66">
        <v>44896</v>
      </c>
      <c r="B303" s="67" t="s">
        <v>893</v>
      </c>
      <c r="C303" s="67" t="s">
        <v>1016</v>
      </c>
      <c r="D303" s="67" t="s">
        <v>556</v>
      </c>
      <c r="E303" s="68">
        <v>-1343859.53</v>
      </c>
      <c r="F303" s="68">
        <v>0</v>
      </c>
      <c r="G303" s="68">
        <v>239678.97</v>
      </c>
      <c r="H303" s="68">
        <v>-1104180.56</v>
      </c>
      <c r="J303" s="69">
        <v>35700</v>
      </c>
      <c r="K303" s="70" t="s">
        <v>64</v>
      </c>
      <c r="L303" s="2" t="s">
        <v>1017</v>
      </c>
      <c r="M303" s="2" t="s">
        <v>66</v>
      </c>
      <c r="Q303" s="82" t="s">
        <v>128</v>
      </c>
      <c r="R303" s="83">
        <v>34100</v>
      </c>
      <c r="S303" s="83">
        <v>41445</v>
      </c>
      <c r="T303" s="82" t="s">
        <v>145</v>
      </c>
      <c r="U303" s="91">
        <v>0</v>
      </c>
      <c r="V303" s="91"/>
    </row>
    <row r="304" spans="1:22">
      <c r="A304" s="66">
        <v>44896</v>
      </c>
      <c r="B304" s="67" t="s">
        <v>1193</v>
      </c>
      <c r="C304" s="67" t="s">
        <v>1016</v>
      </c>
      <c r="D304" s="67" t="s">
        <v>556</v>
      </c>
      <c r="E304" s="68">
        <v>-3510181.56</v>
      </c>
      <c r="F304" s="68">
        <v>0</v>
      </c>
      <c r="G304" s="68">
        <v>626045.09</v>
      </c>
      <c r="H304" s="68">
        <v>-2884136.47</v>
      </c>
      <c r="J304" s="69">
        <v>35800</v>
      </c>
      <c r="K304" s="70" t="s">
        <v>64</v>
      </c>
      <c r="L304" s="2" t="s">
        <v>1017</v>
      </c>
      <c r="M304" s="2" t="s">
        <v>66</v>
      </c>
      <c r="Q304" s="82" t="s">
        <v>128</v>
      </c>
      <c r="R304" s="83">
        <v>34100</v>
      </c>
      <c r="S304" s="83">
        <v>41545</v>
      </c>
      <c r="T304" s="82" t="s">
        <v>1194</v>
      </c>
      <c r="U304" s="91">
        <v>0</v>
      </c>
      <c r="V304" s="91"/>
    </row>
    <row r="305" spans="1:22">
      <c r="A305" s="66">
        <v>44896</v>
      </c>
      <c r="B305" s="67" t="s">
        <v>895</v>
      </c>
      <c r="C305" s="67" t="s">
        <v>1016</v>
      </c>
      <c r="D305" s="67" t="s">
        <v>556</v>
      </c>
      <c r="E305" s="68">
        <v>-3249560.8</v>
      </c>
      <c r="F305" s="68">
        <v>0</v>
      </c>
      <c r="G305" s="68">
        <v>579563.07999999996</v>
      </c>
      <c r="H305" s="68">
        <v>-2669997.7200000002</v>
      </c>
      <c r="J305" s="69">
        <v>35000</v>
      </c>
      <c r="K305" s="70" t="s">
        <v>64</v>
      </c>
      <c r="L305" s="2" t="s">
        <v>1017</v>
      </c>
      <c r="M305" s="2" t="s">
        <v>66</v>
      </c>
      <c r="Q305" s="82" t="s">
        <v>128</v>
      </c>
      <c r="R305" s="83">
        <v>34100</v>
      </c>
      <c r="S305" s="83">
        <v>40745</v>
      </c>
      <c r="T305" s="82" t="s">
        <v>139</v>
      </c>
      <c r="U305" s="91">
        <v>0</v>
      </c>
      <c r="V305" s="91"/>
    </row>
    <row r="306" spans="1:22">
      <c r="A306" s="66">
        <v>44896</v>
      </c>
      <c r="B306" s="67" t="s">
        <v>1195</v>
      </c>
      <c r="C306" s="67" t="s">
        <v>1016</v>
      </c>
      <c r="D306" s="67" t="s">
        <v>556</v>
      </c>
      <c r="E306" s="68">
        <v>-405619.1</v>
      </c>
      <c r="F306" s="68">
        <v>0</v>
      </c>
      <c r="G306" s="68">
        <v>72342.64</v>
      </c>
      <c r="H306" s="68">
        <v>-333276.46000000002</v>
      </c>
      <c r="J306" s="69">
        <v>35900</v>
      </c>
      <c r="K306" s="70" t="s">
        <v>64</v>
      </c>
      <c r="L306" s="2" t="s">
        <v>1017</v>
      </c>
      <c r="M306" s="2" t="s">
        <v>66</v>
      </c>
      <c r="Q306" s="82" t="s">
        <v>128</v>
      </c>
      <c r="R306" s="83">
        <v>34200</v>
      </c>
      <c r="S306" s="83">
        <v>41300</v>
      </c>
      <c r="T306" s="82" t="s">
        <v>143</v>
      </c>
      <c r="U306" s="91">
        <v>95493.801767202312</v>
      </c>
      <c r="V306" s="91"/>
    </row>
    <row r="307" spans="1:22">
      <c r="A307" s="66">
        <v>44896</v>
      </c>
      <c r="B307" s="67" t="s">
        <v>1196</v>
      </c>
      <c r="C307" s="67" t="s">
        <v>1065</v>
      </c>
      <c r="D307" s="67" t="s">
        <v>324</v>
      </c>
      <c r="E307" s="68">
        <v>-56.57</v>
      </c>
      <c r="F307" s="68">
        <v>0</v>
      </c>
      <c r="G307" s="68">
        <v>0</v>
      </c>
      <c r="H307" s="68">
        <v>-56.57</v>
      </c>
      <c r="J307" s="69">
        <v>34800</v>
      </c>
      <c r="K307" s="70" t="s">
        <v>64</v>
      </c>
      <c r="L307" s="2" t="s">
        <v>1017</v>
      </c>
      <c r="M307" s="2" t="s">
        <v>24</v>
      </c>
      <c r="Q307" s="82" t="s">
        <v>128</v>
      </c>
      <c r="R307" s="83">
        <v>34200</v>
      </c>
      <c r="S307" s="83">
        <v>40800</v>
      </c>
      <c r="T307" s="82" t="s">
        <v>140</v>
      </c>
      <c r="U307" s="91">
        <v>-2748561.6816718979</v>
      </c>
      <c r="V307" s="91"/>
    </row>
    <row r="308" spans="1:22">
      <c r="A308" s="66"/>
      <c r="B308" s="67"/>
      <c r="C308" s="67"/>
      <c r="D308" s="67"/>
      <c r="E308" s="68"/>
      <c r="F308" s="68"/>
      <c r="G308" s="68"/>
      <c r="H308" s="68"/>
      <c r="Q308" s="82" t="s">
        <v>128</v>
      </c>
      <c r="R308" s="83">
        <v>34200</v>
      </c>
      <c r="S308" s="83">
        <v>99999</v>
      </c>
      <c r="T308" s="82" t="s">
        <v>1143</v>
      </c>
      <c r="U308" s="91">
        <v>-17505.599431430015</v>
      </c>
      <c r="V308" s="91"/>
    </row>
    <row r="309" spans="1:22">
      <c r="A309" s="66"/>
      <c r="B309" s="67"/>
      <c r="C309" s="67"/>
      <c r="D309" s="67"/>
      <c r="E309" s="68"/>
      <c r="F309" s="68"/>
      <c r="G309" s="68"/>
      <c r="H309" s="68"/>
      <c r="Q309" s="82" t="s">
        <v>128</v>
      </c>
      <c r="R309" s="83">
        <v>34300</v>
      </c>
      <c r="S309" s="83">
        <v>41300</v>
      </c>
      <c r="T309" s="82" t="s">
        <v>143</v>
      </c>
      <c r="U309" s="91">
        <v>286917.07437983336</v>
      </c>
      <c r="V309" s="91"/>
    </row>
    <row r="310" spans="1:22">
      <c r="A310" s="66"/>
      <c r="B310" s="67"/>
      <c r="C310" s="67"/>
      <c r="D310" s="67"/>
      <c r="E310" s="68"/>
      <c r="F310" s="68"/>
      <c r="G310" s="68"/>
      <c r="H310" s="68"/>
      <c r="Q310" s="82" t="s">
        <v>128</v>
      </c>
      <c r="R310" s="83">
        <v>34300</v>
      </c>
      <c r="S310" s="83">
        <v>40800</v>
      </c>
      <c r="T310" s="82" t="s">
        <v>140</v>
      </c>
      <c r="U310" s="91">
        <v>4509157.7769753309</v>
      </c>
      <c r="V310" s="91"/>
    </row>
    <row r="311" spans="1:22">
      <c r="A311" s="66"/>
      <c r="B311" s="67"/>
      <c r="C311" s="67"/>
      <c r="D311" s="67"/>
      <c r="E311" s="68"/>
      <c r="F311" s="68"/>
      <c r="G311" s="68"/>
      <c r="H311" s="68"/>
      <c r="Q311" s="82" t="s">
        <v>128</v>
      </c>
      <c r="R311" s="83">
        <v>34400</v>
      </c>
      <c r="S311" s="83">
        <v>41300</v>
      </c>
      <c r="T311" s="82" t="s">
        <v>143</v>
      </c>
      <c r="U311" s="91">
        <v>33138.274490413241</v>
      </c>
      <c r="V311" s="91"/>
    </row>
    <row r="312" spans="1:22">
      <c r="A312" s="66"/>
      <c r="B312" s="67"/>
      <c r="C312" s="67"/>
      <c r="D312" s="67"/>
      <c r="E312" s="68"/>
      <c r="F312" s="68"/>
      <c r="G312" s="68"/>
      <c r="H312" s="68"/>
      <c r="Q312" s="82" t="s">
        <v>128</v>
      </c>
      <c r="R312" s="83">
        <v>34400</v>
      </c>
      <c r="S312" s="83">
        <v>40800</v>
      </c>
      <c r="T312" s="82" t="s">
        <v>140</v>
      </c>
      <c r="U312" s="91">
        <v>-5999709.0226326939</v>
      </c>
      <c r="V312" s="91"/>
    </row>
    <row r="313" spans="1:22">
      <c r="A313" s="66"/>
      <c r="B313" s="67"/>
      <c r="C313" s="67"/>
      <c r="D313" s="67"/>
      <c r="E313" s="68"/>
      <c r="F313" s="68"/>
      <c r="G313" s="68"/>
      <c r="H313" s="68"/>
      <c r="Q313" s="82" t="s">
        <v>128</v>
      </c>
      <c r="R313" s="83">
        <v>34500</v>
      </c>
      <c r="S313" s="83">
        <v>41300</v>
      </c>
      <c r="T313" s="82" t="s">
        <v>143</v>
      </c>
      <c r="U313" s="91">
        <v>88510.337219450448</v>
      </c>
      <c r="V313" s="91"/>
    </row>
    <row r="314" spans="1:22">
      <c r="A314" s="66"/>
      <c r="B314" s="67"/>
      <c r="C314" s="67"/>
      <c r="D314" s="67"/>
      <c r="E314" s="68"/>
      <c r="F314" s="68"/>
      <c r="G314" s="68"/>
      <c r="H314" s="68"/>
      <c r="Q314" s="82" t="s">
        <v>128</v>
      </c>
      <c r="R314" s="83">
        <v>34500</v>
      </c>
      <c r="S314" s="83">
        <v>40800</v>
      </c>
      <c r="T314" s="82" t="s">
        <v>140</v>
      </c>
      <c r="U314" s="91">
        <v>1553652.4936894774</v>
      </c>
      <c r="V314" s="91"/>
    </row>
    <row r="315" spans="1:22">
      <c r="A315" s="66"/>
      <c r="B315" s="67"/>
      <c r="C315" s="67"/>
      <c r="D315" s="67"/>
      <c r="E315" s="68"/>
      <c r="F315" s="68"/>
      <c r="G315" s="68"/>
      <c r="H315" s="68"/>
      <c r="Q315" s="82" t="s">
        <v>128</v>
      </c>
      <c r="R315" s="83">
        <v>34600</v>
      </c>
      <c r="S315" s="83">
        <v>41300</v>
      </c>
      <c r="T315" s="82" t="s">
        <v>143</v>
      </c>
      <c r="U315" s="91">
        <v>3897.8326098262946</v>
      </c>
      <c r="V315" s="91"/>
    </row>
    <row r="316" spans="1:22">
      <c r="A316" s="66"/>
      <c r="B316" s="67"/>
      <c r="C316" s="67"/>
      <c r="D316" s="67"/>
      <c r="E316" s="68"/>
      <c r="F316" s="68"/>
      <c r="G316" s="68"/>
      <c r="H316" s="68"/>
      <c r="Q316" s="82" t="s">
        <v>128</v>
      </c>
      <c r="R316" s="83">
        <v>34600</v>
      </c>
      <c r="S316" s="83">
        <v>40200</v>
      </c>
      <c r="T316" s="82" t="s">
        <v>1067</v>
      </c>
      <c r="U316" s="91">
        <v>-24822.809873220336</v>
      </c>
      <c r="V316" s="91"/>
    </row>
    <row r="317" spans="1:22">
      <c r="A317" s="66"/>
      <c r="B317" s="67"/>
      <c r="C317" s="67"/>
      <c r="D317" s="67"/>
      <c r="E317" s="68"/>
      <c r="F317" s="68"/>
      <c r="G317" s="68"/>
      <c r="H317" s="68"/>
      <c r="Q317" s="82" t="s">
        <v>128</v>
      </c>
      <c r="R317" s="83">
        <v>34600</v>
      </c>
      <c r="S317" s="83">
        <v>40800</v>
      </c>
      <c r="T317" s="82" t="s">
        <v>140</v>
      </c>
      <c r="U317" s="91">
        <v>-3054.3060016599775</v>
      </c>
      <c r="V317" s="91"/>
    </row>
    <row r="318" spans="1:22">
      <c r="A318" s="66"/>
      <c r="B318" s="67"/>
      <c r="C318" s="67"/>
      <c r="D318" s="67"/>
      <c r="E318" s="68"/>
      <c r="F318" s="68"/>
      <c r="G318" s="68"/>
      <c r="H318" s="68"/>
      <c r="Q318" s="82" t="s">
        <v>128</v>
      </c>
      <c r="R318" s="83">
        <v>34600</v>
      </c>
      <c r="S318" s="83">
        <v>99999</v>
      </c>
      <c r="T318" s="82" t="s">
        <v>1143</v>
      </c>
      <c r="U318" s="91">
        <v>58515.819326056597</v>
      </c>
      <c r="V318" s="91"/>
    </row>
    <row r="319" spans="1:22">
      <c r="A319" s="66"/>
      <c r="B319" s="67"/>
      <c r="C319" s="67"/>
      <c r="D319" s="67"/>
      <c r="E319" s="68"/>
      <c r="F319" s="68"/>
      <c r="G319" s="68"/>
      <c r="H319" s="68"/>
      <c r="Q319" s="82" t="s">
        <v>128</v>
      </c>
      <c r="R319" s="83">
        <v>34601</v>
      </c>
      <c r="S319" s="96" t="s">
        <v>64</v>
      </c>
      <c r="T319" s="82" t="s">
        <v>118</v>
      </c>
      <c r="U319" s="91">
        <v>0</v>
      </c>
      <c r="V319" s="91"/>
    </row>
    <row r="320" spans="1:22">
      <c r="A320" s="66"/>
      <c r="B320" s="67"/>
      <c r="C320" s="67"/>
      <c r="D320" s="67"/>
      <c r="E320" s="68"/>
      <c r="F320" s="68"/>
      <c r="G320" s="68"/>
      <c r="H320" s="68"/>
      <c r="Q320" s="82" t="s">
        <v>128</v>
      </c>
      <c r="R320" s="83">
        <v>34691</v>
      </c>
      <c r="S320" s="96" t="s">
        <v>64</v>
      </c>
      <c r="T320" s="82" t="s">
        <v>116</v>
      </c>
      <c r="U320" s="91">
        <v>0</v>
      </c>
      <c r="V320" s="91"/>
    </row>
    <row r="321" spans="1:22">
      <c r="A321" s="66"/>
      <c r="B321" s="67"/>
      <c r="C321" s="67"/>
      <c r="D321" s="67"/>
      <c r="E321" s="68"/>
      <c r="F321" s="68"/>
      <c r="G321" s="68"/>
      <c r="H321" s="68"/>
      <c r="Q321" s="82" t="s">
        <v>128</v>
      </c>
      <c r="R321" s="83">
        <v>34692</v>
      </c>
      <c r="S321" s="96" t="s">
        <v>64</v>
      </c>
      <c r="T321" s="82" t="s">
        <v>117</v>
      </c>
      <c r="U321" s="91">
        <v>0</v>
      </c>
      <c r="V321" s="91"/>
    </row>
    <row r="322" spans="1:22">
      <c r="A322" s="66"/>
      <c r="B322" s="67"/>
      <c r="C322" s="67"/>
      <c r="D322" s="67"/>
      <c r="E322" s="68"/>
      <c r="F322" s="68"/>
      <c r="G322" s="68"/>
      <c r="H322" s="68"/>
      <c r="Q322" s="82" t="s">
        <v>128</v>
      </c>
      <c r="R322" s="83">
        <v>34766</v>
      </c>
      <c r="S322" s="96" t="s">
        <v>64</v>
      </c>
      <c r="T322" s="82" t="s">
        <v>152</v>
      </c>
      <c r="U322" s="91">
        <v>0</v>
      </c>
      <c r="V322" s="91"/>
    </row>
    <row r="323" spans="1:22">
      <c r="A323" s="66"/>
      <c r="B323" s="67"/>
      <c r="C323" s="67"/>
      <c r="D323" s="67"/>
      <c r="E323" s="68"/>
      <c r="F323" s="68"/>
      <c r="G323" s="68"/>
      <c r="H323" s="68"/>
      <c r="Q323" s="82" t="s">
        <v>128</v>
      </c>
      <c r="R323" s="83">
        <v>37001</v>
      </c>
      <c r="S323" s="96" t="s">
        <v>64</v>
      </c>
      <c r="T323" s="82" t="s">
        <v>153</v>
      </c>
      <c r="U323" s="92">
        <v>-28920084.322541922</v>
      </c>
      <c r="V323" s="92"/>
    </row>
    <row r="324" spans="1:22">
      <c r="A324" s="66"/>
      <c r="B324" s="67"/>
      <c r="C324" s="67"/>
      <c r="D324" s="67"/>
      <c r="E324" s="68"/>
      <c r="F324" s="68"/>
      <c r="G324" s="68"/>
      <c r="H324" s="68"/>
      <c r="Q324" s="82" t="s">
        <v>128</v>
      </c>
      <c r="R324" s="83">
        <v>39500</v>
      </c>
      <c r="S324" s="96" t="s">
        <v>64</v>
      </c>
      <c r="T324" s="82" t="s">
        <v>123</v>
      </c>
      <c r="U324" s="91">
        <v>0</v>
      </c>
      <c r="V324" s="91"/>
    </row>
    <row r="325" spans="1:22">
      <c r="A325" s="66"/>
      <c r="B325" s="67"/>
      <c r="C325" s="67"/>
      <c r="D325" s="67"/>
      <c r="E325" s="68"/>
      <c r="F325" s="68"/>
      <c r="G325" s="68"/>
      <c r="H325" s="68"/>
      <c r="Q325" s="82" t="s">
        <v>128</v>
      </c>
      <c r="R325" s="83">
        <v>39891</v>
      </c>
      <c r="S325" s="96" t="s">
        <v>64</v>
      </c>
      <c r="T325" s="82" t="s">
        <v>126</v>
      </c>
      <c r="U325" s="91">
        <v>0</v>
      </c>
      <c r="V325" s="91"/>
    </row>
    <row r="326" spans="1:22">
      <c r="A326" s="66"/>
      <c r="B326" s="67"/>
      <c r="C326" s="67"/>
      <c r="D326" s="67"/>
      <c r="E326" s="68"/>
      <c r="F326" s="68"/>
      <c r="G326" s="68"/>
      <c r="H326" s="68"/>
      <c r="Q326" s="82" t="s">
        <v>128</v>
      </c>
      <c r="R326" s="83">
        <v>39901</v>
      </c>
      <c r="S326" s="96" t="s">
        <v>64</v>
      </c>
      <c r="T326" s="82" t="s">
        <v>154</v>
      </c>
      <c r="U326" s="91">
        <v>0</v>
      </c>
      <c r="V326" s="91"/>
    </row>
    <row r="327" spans="1:22">
      <c r="A327" s="66"/>
      <c r="B327" s="67"/>
      <c r="C327" s="67"/>
      <c r="D327" s="67"/>
      <c r="E327" s="68"/>
      <c r="F327" s="68"/>
      <c r="G327" s="68"/>
      <c r="H327" s="68"/>
      <c r="Q327" s="82" t="s">
        <v>128</v>
      </c>
      <c r="R327" s="83">
        <v>71000</v>
      </c>
      <c r="S327" s="96" t="s">
        <v>64</v>
      </c>
      <c r="T327" s="82" t="s">
        <v>1017</v>
      </c>
      <c r="U327" s="91">
        <v>0</v>
      </c>
      <c r="V327" s="91"/>
    </row>
    <row r="328" spans="1:22">
      <c r="A328" s="66"/>
      <c r="B328" s="67"/>
      <c r="C328" s="67"/>
      <c r="D328" s="67"/>
      <c r="E328" s="68"/>
      <c r="F328" s="68"/>
      <c r="G328" s="68"/>
      <c r="H328" s="68"/>
      <c r="Q328" s="82" t="s">
        <v>128</v>
      </c>
      <c r="R328" s="83">
        <v>74000</v>
      </c>
      <c r="S328" s="96" t="s">
        <v>64</v>
      </c>
      <c r="T328" s="82" t="s">
        <v>1017</v>
      </c>
      <c r="U328" s="91">
        <v>0</v>
      </c>
      <c r="V328" s="91"/>
    </row>
    <row r="329" spans="1:22">
      <c r="A329" s="66"/>
      <c r="B329" s="67"/>
      <c r="C329" s="67"/>
      <c r="D329" s="67"/>
      <c r="E329" s="68"/>
      <c r="F329" s="68"/>
      <c r="G329" s="68"/>
      <c r="H329" s="68"/>
      <c r="Q329" s="82" t="s">
        <v>128</v>
      </c>
      <c r="R329" s="83">
        <v>75000</v>
      </c>
      <c r="S329" s="96" t="s">
        <v>64</v>
      </c>
      <c r="T329" s="82" t="s">
        <v>1017</v>
      </c>
      <c r="U329" s="91">
        <v>0</v>
      </c>
      <c r="V329" s="91"/>
    </row>
    <row r="330" spans="1:22">
      <c r="A330" s="66"/>
      <c r="B330" s="67"/>
      <c r="C330" s="67"/>
      <c r="D330" s="67"/>
      <c r="E330" s="68"/>
      <c r="F330" s="68"/>
      <c r="G330" s="68"/>
      <c r="H330" s="68"/>
      <c r="Q330" s="82" t="s">
        <v>128</v>
      </c>
      <c r="R330" s="83">
        <v>79000</v>
      </c>
      <c r="S330" s="96" t="s">
        <v>64</v>
      </c>
      <c r="T330" s="82" t="s">
        <v>1017</v>
      </c>
      <c r="U330" s="91">
        <v>0</v>
      </c>
      <c r="V330" s="91"/>
    </row>
    <row r="331" spans="1:22">
      <c r="A331" s="66"/>
      <c r="B331" s="67"/>
      <c r="C331" s="67"/>
      <c r="D331" s="67"/>
      <c r="E331" s="68"/>
      <c r="F331" s="68"/>
      <c r="G331" s="68"/>
      <c r="H331" s="68"/>
      <c r="Q331" s="82" t="s">
        <v>128</v>
      </c>
      <c r="R331" s="83">
        <v>79100</v>
      </c>
      <c r="S331" s="96" t="s">
        <v>64</v>
      </c>
      <c r="T331" s="82" t="s">
        <v>1017</v>
      </c>
      <c r="U331" s="91">
        <v>0</v>
      </c>
      <c r="V331" s="91"/>
    </row>
    <row r="332" spans="1:22">
      <c r="A332" s="66"/>
      <c r="B332" s="67"/>
      <c r="C332" s="67"/>
      <c r="D332" s="67"/>
      <c r="E332" s="68"/>
      <c r="F332" s="68"/>
      <c r="G332" s="68"/>
      <c r="H332" s="68"/>
      <c r="Q332" s="82" t="s">
        <v>128</v>
      </c>
      <c r="R332" s="83">
        <v>79700</v>
      </c>
      <c r="S332" s="96" t="s">
        <v>64</v>
      </c>
      <c r="T332" s="82" t="s">
        <v>1017</v>
      </c>
      <c r="U332" s="91">
        <v>0</v>
      </c>
      <c r="V332" s="91"/>
    </row>
    <row r="333" spans="1:22">
      <c r="A333" s="66"/>
      <c r="B333" s="67"/>
      <c r="C333" s="67"/>
      <c r="D333" s="67"/>
      <c r="E333" s="68"/>
      <c r="F333" s="68"/>
      <c r="G333" s="68"/>
      <c r="H333" s="68"/>
      <c r="Q333" s="82" t="s">
        <v>128</v>
      </c>
      <c r="R333" s="83">
        <v>79800</v>
      </c>
      <c r="S333" s="96" t="s">
        <v>64</v>
      </c>
      <c r="T333" s="82" t="s">
        <v>1017</v>
      </c>
      <c r="U333" s="91">
        <v>0</v>
      </c>
      <c r="V333" s="91"/>
    </row>
    <row r="334" spans="1:22">
      <c r="A334" s="66"/>
      <c r="B334" s="67"/>
      <c r="C334" s="67"/>
      <c r="D334" s="67"/>
      <c r="E334" s="68"/>
      <c r="F334" s="68"/>
      <c r="G334" s="68"/>
      <c r="H334" s="68"/>
      <c r="Q334" s="82" t="s">
        <v>128</v>
      </c>
      <c r="R334" s="83">
        <v>99999</v>
      </c>
      <c r="S334" s="96" t="s">
        <v>64</v>
      </c>
      <c r="T334" s="82" t="s">
        <v>1197</v>
      </c>
      <c r="U334" s="91">
        <v>0</v>
      </c>
      <c r="V334" s="91"/>
    </row>
    <row r="335" spans="1:22">
      <c r="A335" s="66"/>
      <c r="B335" s="67"/>
      <c r="C335" s="67"/>
      <c r="D335" s="67"/>
      <c r="E335" s="68"/>
      <c r="F335" s="68"/>
      <c r="G335" s="68"/>
      <c r="H335" s="68"/>
      <c r="Q335" s="82" t="s">
        <v>128</v>
      </c>
      <c r="R335" s="83" t="s">
        <v>1198</v>
      </c>
      <c r="S335" s="96" t="s">
        <v>64</v>
      </c>
      <c r="T335" s="82" t="s">
        <v>1017</v>
      </c>
      <c r="U335" s="91">
        <v>0</v>
      </c>
      <c r="V335" s="91"/>
    </row>
    <row r="336" spans="1:22">
      <c r="A336" s="66"/>
      <c r="B336" s="67"/>
      <c r="C336" s="67"/>
      <c r="D336" s="67"/>
      <c r="E336" s="68"/>
      <c r="F336" s="68"/>
      <c r="G336" s="68"/>
      <c r="H336" s="68"/>
      <c r="Q336" s="82" t="s">
        <v>128</v>
      </c>
      <c r="R336" s="83" t="s">
        <v>1199</v>
      </c>
      <c r="S336" s="96" t="s">
        <v>64</v>
      </c>
      <c r="T336" s="82" t="s">
        <v>1017</v>
      </c>
      <c r="U336" s="91">
        <v>0</v>
      </c>
      <c r="V336" s="91"/>
    </row>
    <row r="337" spans="1:22">
      <c r="A337" s="66"/>
      <c r="B337" s="67"/>
      <c r="C337" s="67"/>
      <c r="D337" s="67"/>
      <c r="E337" s="68"/>
      <c r="F337" s="68"/>
      <c r="G337" s="68"/>
      <c r="H337" s="68"/>
      <c r="Q337" s="82" t="s">
        <v>128</v>
      </c>
      <c r="R337" s="83">
        <v>121</v>
      </c>
      <c r="S337" s="96" t="s">
        <v>64</v>
      </c>
      <c r="T337" s="82" t="s">
        <v>1200</v>
      </c>
      <c r="U337" s="92">
        <v>0</v>
      </c>
      <c r="V337" s="91"/>
    </row>
    <row r="338" spans="1:22">
      <c r="A338" s="66"/>
      <c r="B338" s="67"/>
      <c r="C338" s="67"/>
      <c r="D338" s="67"/>
      <c r="E338" s="68"/>
      <c r="F338" s="68"/>
      <c r="G338" s="68"/>
      <c r="H338" s="68"/>
      <c r="R338"/>
      <c r="S338"/>
      <c r="U338" s="93"/>
      <c r="V338" s="94"/>
    </row>
    <row r="339" spans="1:22" ht="15.75" thickBot="1">
      <c r="A339" s="66"/>
      <c r="B339" s="67"/>
      <c r="C339" s="67"/>
      <c r="D339" s="67"/>
      <c r="E339" s="68"/>
      <c r="F339" s="68"/>
      <c r="G339" s="68"/>
      <c r="H339" s="68"/>
      <c r="Q339" s="75" t="s">
        <v>1201</v>
      </c>
      <c r="U339" s="87">
        <v>-460692691.16101408</v>
      </c>
      <c r="V339" s="87">
        <v>-17521839</v>
      </c>
    </row>
    <row r="340" spans="1:22" ht="15.75" thickTop="1">
      <c r="A340" s="66"/>
      <c r="B340" s="67"/>
      <c r="C340" s="67"/>
      <c r="D340" s="67"/>
      <c r="E340" s="68"/>
      <c r="F340" s="68"/>
      <c r="G340" s="68"/>
      <c r="H340" s="68"/>
    </row>
    <row r="341" spans="1:22">
      <c r="A341" s="66"/>
      <c r="B341" s="67"/>
      <c r="C341" s="67"/>
      <c r="D341" s="67"/>
      <c r="E341" s="68"/>
      <c r="F341" s="68"/>
      <c r="G341" s="68"/>
      <c r="H341" s="68"/>
    </row>
    <row r="342" spans="1:22">
      <c r="A342" s="66"/>
      <c r="B342" s="67"/>
      <c r="C342" s="67"/>
      <c r="D342" s="67"/>
      <c r="E342" s="68"/>
      <c r="F342" s="68"/>
      <c r="G342" s="68"/>
      <c r="H342" s="68"/>
    </row>
    <row r="343" spans="1:22">
      <c r="A343" s="66"/>
      <c r="B343" s="67"/>
      <c r="C343" s="67"/>
      <c r="D343" s="67"/>
      <c r="E343" s="68"/>
      <c r="F343" s="68"/>
      <c r="G343" s="68"/>
      <c r="H343" s="68"/>
    </row>
    <row r="344" spans="1:22">
      <c r="A344" s="66"/>
      <c r="B344" s="67"/>
      <c r="C344" s="67"/>
      <c r="D344" s="67"/>
      <c r="E344" s="68"/>
      <c r="F344" s="68"/>
      <c r="G344" s="68"/>
      <c r="H344" s="68"/>
    </row>
    <row r="345" spans="1:22">
      <c r="A345" s="66"/>
      <c r="B345" s="67"/>
      <c r="C345" s="67"/>
      <c r="D345" s="67"/>
      <c r="E345" s="68"/>
      <c r="F345" s="68"/>
      <c r="G345" s="68"/>
      <c r="H345" s="68"/>
    </row>
    <row r="346" spans="1:22">
      <c r="A346" s="66"/>
      <c r="B346" s="67"/>
      <c r="C346" s="67"/>
      <c r="D346" s="67"/>
      <c r="E346" s="68"/>
      <c r="F346" s="68"/>
      <c r="G346" s="68"/>
      <c r="H346" s="68"/>
    </row>
    <row r="347" spans="1:22">
      <c r="A347" s="66"/>
      <c r="B347" s="67"/>
      <c r="C347" s="67"/>
      <c r="D347" s="67"/>
      <c r="E347" s="68"/>
      <c r="F347" s="68"/>
      <c r="G347" s="68"/>
      <c r="H347" s="68"/>
    </row>
    <row r="348" spans="1:22">
      <c r="A348" s="66"/>
      <c r="B348" s="67"/>
      <c r="C348" s="67"/>
      <c r="D348" s="67"/>
      <c r="E348" s="68"/>
      <c r="F348" s="68"/>
      <c r="G348" s="68"/>
      <c r="H348" s="68"/>
    </row>
    <row r="349" spans="1:22">
      <c r="A349" s="66"/>
      <c r="B349" s="67"/>
      <c r="C349" s="67"/>
      <c r="D349" s="67"/>
      <c r="E349" s="68"/>
      <c r="F349" s="68"/>
      <c r="G349" s="68"/>
      <c r="H349" s="68"/>
    </row>
    <row r="350" spans="1:22">
      <c r="A350" s="66"/>
      <c r="B350" s="67"/>
      <c r="C350" s="67"/>
      <c r="D350" s="67"/>
      <c r="E350" s="68"/>
      <c r="F350" s="68"/>
      <c r="G350" s="68"/>
      <c r="H350" s="68"/>
    </row>
    <row r="351" spans="1:22">
      <c r="A351" s="66"/>
      <c r="B351" s="67"/>
      <c r="C351" s="67"/>
      <c r="D351" s="67"/>
      <c r="E351" s="68"/>
      <c r="F351" s="68"/>
      <c r="G351" s="68"/>
      <c r="H351" s="68"/>
    </row>
    <row r="352" spans="1:22">
      <c r="A352" s="66"/>
      <c r="B352" s="67"/>
      <c r="C352" s="67"/>
      <c r="D352" s="67"/>
      <c r="E352" s="68"/>
      <c r="F352" s="68"/>
      <c r="G352" s="68"/>
      <c r="H352" s="68"/>
    </row>
    <row r="353" spans="1:8">
      <c r="A353" s="66"/>
      <c r="B353" s="67"/>
      <c r="C353" s="67"/>
      <c r="D353" s="67"/>
      <c r="E353" s="68"/>
      <c r="F353" s="68"/>
      <c r="G353" s="68"/>
      <c r="H353" s="68"/>
    </row>
    <row r="354" spans="1:8">
      <c r="A354" s="66"/>
      <c r="B354" s="67"/>
      <c r="C354" s="67"/>
      <c r="D354" s="67"/>
      <c r="E354" s="68"/>
      <c r="F354" s="68"/>
      <c r="G354" s="68"/>
      <c r="H354" s="68"/>
    </row>
    <row r="355" spans="1:8">
      <c r="A355" s="66"/>
      <c r="B355" s="67"/>
      <c r="C355" s="67"/>
      <c r="D355" s="67"/>
      <c r="E355" s="68"/>
      <c r="F355" s="68"/>
      <c r="G355" s="68"/>
      <c r="H355" s="68"/>
    </row>
    <row r="356" spans="1:8">
      <c r="A356" s="66"/>
      <c r="B356" s="67"/>
      <c r="C356" s="67"/>
      <c r="D356" s="67"/>
      <c r="E356" s="68"/>
      <c r="F356" s="68"/>
      <c r="G356" s="68"/>
      <c r="H356" s="68"/>
    </row>
    <row r="357" spans="1:8">
      <c r="A357" s="66"/>
      <c r="B357" s="67"/>
      <c r="C357" s="67"/>
      <c r="D357" s="67"/>
      <c r="E357" s="68"/>
      <c r="F357" s="68"/>
      <c r="G357" s="68"/>
      <c r="H357" s="68"/>
    </row>
    <row r="358" spans="1:8">
      <c r="A358" s="66"/>
      <c r="B358" s="67"/>
      <c r="C358" s="67"/>
      <c r="D358" s="67"/>
      <c r="E358" s="68"/>
      <c r="F358" s="68"/>
      <c r="G358" s="68"/>
      <c r="H358" s="68"/>
    </row>
    <row r="359" spans="1:8">
      <c r="A359" s="66"/>
      <c r="B359" s="67"/>
      <c r="C359" s="67"/>
      <c r="D359" s="67"/>
      <c r="E359" s="68"/>
      <c r="F359" s="68"/>
      <c r="G359" s="68"/>
      <c r="H359" s="68"/>
    </row>
    <row r="360" spans="1:8">
      <c r="A360" s="66"/>
      <c r="B360" s="67"/>
      <c r="C360" s="67"/>
      <c r="D360" s="67"/>
      <c r="E360" s="68"/>
      <c r="F360" s="68"/>
      <c r="G360" s="68"/>
      <c r="H360" s="68"/>
    </row>
    <row r="361" spans="1:8">
      <c r="A361" s="66"/>
      <c r="B361" s="67"/>
      <c r="C361" s="67"/>
      <c r="D361" s="67"/>
      <c r="E361" s="68"/>
      <c r="F361" s="68"/>
      <c r="G361" s="68"/>
      <c r="H361" s="68"/>
    </row>
    <row r="362" spans="1:8">
      <c r="A362" s="66"/>
      <c r="B362" s="67"/>
      <c r="C362" s="67"/>
      <c r="D362" s="67"/>
      <c r="E362" s="68"/>
      <c r="F362" s="68"/>
      <c r="G362" s="68"/>
      <c r="H362" s="68"/>
    </row>
    <row r="363" spans="1:8">
      <c r="A363" s="66"/>
      <c r="B363" s="67"/>
      <c r="C363" s="67"/>
      <c r="D363" s="67"/>
      <c r="E363" s="68"/>
      <c r="F363" s="68"/>
      <c r="G363" s="68"/>
      <c r="H363" s="68"/>
    </row>
    <row r="364" spans="1:8">
      <c r="A364" s="66"/>
      <c r="B364" s="67"/>
      <c r="C364" s="67"/>
      <c r="D364" s="67"/>
      <c r="E364" s="68"/>
      <c r="F364" s="68"/>
      <c r="G364" s="68"/>
      <c r="H364" s="68"/>
    </row>
    <row r="365" spans="1:8">
      <c r="A365" s="66"/>
      <c r="B365" s="67"/>
      <c r="C365" s="67"/>
      <c r="D365" s="67"/>
      <c r="E365" s="68"/>
      <c r="F365" s="68"/>
      <c r="G365" s="68"/>
      <c r="H365" s="68"/>
    </row>
    <row r="366" spans="1:8">
      <c r="A366" s="66"/>
      <c r="B366" s="67"/>
      <c r="C366" s="67"/>
      <c r="D366" s="67"/>
      <c r="E366" s="68"/>
      <c r="F366" s="68"/>
      <c r="G366" s="68"/>
      <c r="H366" s="68"/>
    </row>
    <row r="367" spans="1:8">
      <c r="A367" s="66"/>
      <c r="B367" s="67"/>
      <c r="C367" s="67"/>
      <c r="D367" s="67"/>
      <c r="E367" s="68"/>
      <c r="F367" s="68"/>
      <c r="G367" s="68"/>
      <c r="H367" s="68"/>
    </row>
    <row r="368" spans="1:8">
      <c r="A368" s="66"/>
      <c r="B368" s="67"/>
      <c r="C368" s="67"/>
      <c r="D368" s="67"/>
      <c r="E368" s="68"/>
      <c r="F368" s="68"/>
      <c r="G368" s="68"/>
      <c r="H368" s="68"/>
    </row>
    <row r="369" spans="1:8">
      <c r="A369" s="66"/>
      <c r="B369" s="67"/>
      <c r="C369" s="67"/>
      <c r="D369" s="67"/>
      <c r="E369" s="68"/>
      <c r="F369" s="68"/>
      <c r="G369" s="68"/>
      <c r="H369" s="68"/>
    </row>
    <row r="370" spans="1:8">
      <c r="A370" s="66"/>
      <c r="B370" s="67"/>
      <c r="C370" s="67"/>
      <c r="D370" s="67"/>
      <c r="E370" s="68"/>
      <c r="F370" s="68"/>
      <c r="G370" s="68"/>
      <c r="H370" s="68"/>
    </row>
    <row r="371" spans="1:8">
      <c r="A371" s="66"/>
      <c r="B371" s="67"/>
      <c r="C371" s="67"/>
      <c r="D371" s="67"/>
      <c r="E371" s="68"/>
      <c r="F371" s="68"/>
      <c r="G371" s="68"/>
      <c r="H371" s="68"/>
    </row>
    <row r="372" spans="1:8">
      <c r="A372" s="66"/>
      <c r="B372" s="67"/>
      <c r="C372" s="67"/>
      <c r="D372" s="67"/>
      <c r="E372" s="68"/>
      <c r="F372" s="68"/>
      <c r="G372" s="68"/>
      <c r="H372" s="68"/>
    </row>
    <row r="373" spans="1:8">
      <c r="A373" s="66"/>
      <c r="B373" s="67"/>
      <c r="C373" s="67"/>
      <c r="D373" s="67"/>
      <c r="E373" s="68"/>
      <c r="F373" s="68"/>
      <c r="G373" s="68"/>
      <c r="H373" s="68"/>
    </row>
    <row r="374" spans="1:8">
      <c r="A374" s="66"/>
      <c r="B374" s="67"/>
      <c r="C374" s="67"/>
      <c r="D374" s="67"/>
      <c r="E374" s="68"/>
      <c r="F374" s="68"/>
      <c r="G374" s="68"/>
      <c r="H374" s="68"/>
    </row>
    <row r="375" spans="1:8">
      <c r="A375" s="66"/>
      <c r="B375" s="67"/>
      <c r="C375" s="67"/>
      <c r="D375" s="67"/>
      <c r="E375" s="68"/>
      <c r="F375" s="68"/>
      <c r="G375" s="68"/>
      <c r="H375" s="68"/>
    </row>
    <row r="376" spans="1:8">
      <c r="A376" s="66"/>
      <c r="B376" s="67"/>
      <c r="C376" s="67"/>
      <c r="D376" s="67"/>
      <c r="E376" s="68"/>
      <c r="F376" s="68"/>
      <c r="G376" s="68"/>
      <c r="H376" s="68"/>
    </row>
    <row r="377" spans="1:8">
      <c r="A377" s="66"/>
      <c r="B377" s="67"/>
      <c r="C377" s="67"/>
      <c r="D377" s="67"/>
      <c r="E377" s="68"/>
      <c r="F377" s="68"/>
      <c r="G377" s="68"/>
      <c r="H377" s="68"/>
    </row>
    <row r="378" spans="1:8">
      <c r="A378" s="66"/>
      <c r="B378" s="67"/>
      <c r="C378" s="67"/>
      <c r="D378" s="67"/>
      <c r="E378" s="68"/>
      <c r="F378" s="68"/>
      <c r="G378" s="68"/>
      <c r="H378" s="68"/>
    </row>
    <row r="379" spans="1:8">
      <c r="A379" s="66"/>
      <c r="B379" s="67"/>
      <c r="C379" s="67"/>
      <c r="D379" s="67"/>
      <c r="E379" s="68"/>
      <c r="F379" s="68"/>
      <c r="G379" s="68"/>
      <c r="H379" s="68"/>
    </row>
    <row r="380" spans="1:8">
      <c r="A380" s="66"/>
      <c r="B380" s="67"/>
      <c r="C380" s="67"/>
      <c r="D380" s="67"/>
      <c r="E380" s="68"/>
      <c r="F380" s="68"/>
      <c r="G380" s="68"/>
      <c r="H380" s="68"/>
    </row>
    <row r="381" spans="1:8">
      <c r="A381" s="66"/>
      <c r="B381" s="67"/>
      <c r="C381" s="67"/>
      <c r="D381" s="67"/>
      <c r="E381" s="68"/>
      <c r="F381" s="68"/>
      <c r="G381" s="68"/>
      <c r="H381" s="68"/>
    </row>
    <row r="382" spans="1:8">
      <c r="A382" s="66"/>
      <c r="B382" s="67"/>
      <c r="C382" s="67"/>
      <c r="D382" s="67"/>
      <c r="E382" s="68"/>
      <c r="F382" s="68"/>
      <c r="G382" s="68"/>
      <c r="H382" s="68"/>
    </row>
    <row r="383" spans="1:8">
      <c r="A383" s="66"/>
      <c r="B383" s="67"/>
      <c r="C383" s="67"/>
      <c r="D383" s="67"/>
      <c r="E383" s="68"/>
      <c r="F383" s="68"/>
      <c r="G383" s="68"/>
      <c r="H383" s="68"/>
    </row>
    <row r="384" spans="1:8">
      <c r="A384" s="66"/>
      <c r="B384" s="67"/>
      <c r="C384" s="67"/>
      <c r="D384" s="67"/>
      <c r="E384" s="68"/>
      <c r="F384" s="68"/>
      <c r="G384" s="68"/>
      <c r="H384" s="68"/>
    </row>
    <row r="385" spans="1:8">
      <c r="A385" s="66"/>
      <c r="B385" s="67"/>
      <c r="C385" s="67"/>
      <c r="D385" s="67"/>
      <c r="E385" s="68"/>
      <c r="F385" s="68"/>
      <c r="G385" s="68"/>
      <c r="H385" s="68"/>
    </row>
    <row r="386" spans="1:8">
      <c r="A386" s="66"/>
      <c r="B386" s="67"/>
      <c r="C386" s="67"/>
      <c r="D386" s="67"/>
      <c r="E386" s="68"/>
      <c r="F386" s="68"/>
      <c r="G386" s="68"/>
      <c r="H386" s="68"/>
    </row>
    <row r="387" spans="1:8">
      <c r="A387" s="66"/>
      <c r="B387" s="67"/>
      <c r="C387" s="67"/>
      <c r="D387" s="67"/>
      <c r="E387" s="68"/>
      <c r="F387" s="68"/>
      <c r="G387" s="68"/>
      <c r="H387" s="68"/>
    </row>
    <row r="388" spans="1:8">
      <c r="A388" s="66"/>
      <c r="B388" s="67"/>
      <c r="C388" s="67"/>
      <c r="D388" s="67"/>
      <c r="E388" s="68"/>
      <c r="F388" s="68"/>
      <c r="G388" s="68"/>
      <c r="H388" s="68"/>
    </row>
    <row r="389" spans="1:8">
      <c r="A389" s="66"/>
      <c r="B389" s="67"/>
      <c r="C389" s="67"/>
      <c r="D389" s="67"/>
      <c r="E389" s="68"/>
      <c r="F389" s="68"/>
      <c r="G389" s="68"/>
      <c r="H389" s="68"/>
    </row>
    <row r="390" spans="1:8">
      <c r="A390" s="66"/>
      <c r="B390" s="67"/>
      <c r="C390" s="67"/>
      <c r="D390" s="67"/>
      <c r="E390" s="68"/>
      <c r="F390" s="68"/>
      <c r="G390" s="68"/>
      <c r="H390" s="68"/>
    </row>
    <row r="391" spans="1:8">
      <c r="A391" s="66"/>
      <c r="B391" s="67"/>
      <c r="C391" s="67"/>
      <c r="D391" s="67"/>
      <c r="E391" s="68"/>
      <c r="F391" s="68"/>
      <c r="G391" s="68"/>
      <c r="H391" s="68"/>
    </row>
    <row r="392" spans="1:8">
      <c r="A392" s="66"/>
      <c r="B392" s="67"/>
      <c r="C392" s="67"/>
      <c r="D392" s="67"/>
      <c r="E392" s="68"/>
      <c r="F392" s="68"/>
      <c r="G392" s="68"/>
      <c r="H392" s="68"/>
    </row>
    <row r="393" spans="1:8">
      <c r="A393" s="66"/>
      <c r="B393" s="67"/>
      <c r="C393" s="67"/>
      <c r="D393" s="67"/>
      <c r="E393" s="68"/>
      <c r="F393" s="68"/>
      <c r="G393" s="68"/>
      <c r="H393" s="68"/>
    </row>
    <row r="394" spans="1:8">
      <c r="A394" s="66"/>
      <c r="B394" s="67"/>
      <c r="C394" s="67"/>
      <c r="D394" s="67"/>
      <c r="E394" s="68"/>
      <c r="F394" s="68"/>
      <c r="G394" s="68"/>
      <c r="H394" s="68"/>
    </row>
    <row r="395" spans="1:8">
      <c r="A395" s="66"/>
      <c r="B395" s="67"/>
      <c r="C395" s="67"/>
      <c r="D395" s="67"/>
      <c r="E395" s="68"/>
      <c r="F395" s="68"/>
      <c r="G395" s="68"/>
      <c r="H395" s="68"/>
    </row>
    <row r="396" spans="1:8">
      <c r="A396" s="66"/>
      <c r="B396" s="67"/>
      <c r="C396" s="67"/>
      <c r="D396" s="67"/>
      <c r="E396" s="68"/>
      <c r="F396" s="68"/>
      <c r="G396" s="68"/>
      <c r="H396" s="68"/>
    </row>
    <row r="397" spans="1:8">
      <c r="A397" s="66"/>
      <c r="B397" s="67"/>
      <c r="C397" s="67"/>
      <c r="D397" s="67"/>
      <c r="E397" s="68"/>
      <c r="F397" s="68"/>
      <c r="G397" s="68"/>
      <c r="H397" s="68"/>
    </row>
    <row r="398" spans="1:8">
      <c r="A398" s="66"/>
      <c r="B398" s="67"/>
      <c r="C398" s="67"/>
      <c r="D398" s="67"/>
      <c r="E398" s="68"/>
      <c r="F398" s="68"/>
      <c r="G398" s="68"/>
      <c r="H398" s="68"/>
    </row>
    <row r="399" spans="1:8">
      <c r="A399" s="66"/>
      <c r="B399" s="67"/>
      <c r="C399" s="67"/>
      <c r="D399" s="67"/>
      <c r="E399" s="68"/>
      <c r="F399" s="68"/>
      <c r="G399" s="68"/>
      <c r="H399" s="68"/>
    </row>
    <row r="400" spans="1:8">
      <c r="A400" s="66"/>
      <c r="B400" s="67"/>
      <c r="C400" s="67"/>
      <c r="D400" s="67"/>
      <c r="E400" s="68"/>
      <c r="F400" s="68"/>
      <c r="G400" s="68"/>
      <c r="H400" s="68"/>
    </row>
    <row r="401" spans="1:8">
      <c r="A401" s="66"/>
      <c r="B401" s="67"/>
      <c r="C401" s="67"/>
      <c r="D401" s="67"/>
      <c r="E401" s="68"/>
      <c r="F401" s="68"/>
      <c r="G401" s="68"/>
      <c r="H401" s="68"/>
    </row>
    <row r="402" spans="1:8">
      <c r="A402" s="66"/>
      <c r="B402" s="67"/>
      <c r="C402" s="67"/>
      <c r="D402" s="67"/>
      <c r="E402" s="68"/>
      <c r="F402" s="68"/>
      <c r="G402" s="68"/>
      <c r="H402" s="68"/>
    </row>
    <row r="403" spans="1:8">
      <c r="A403" s="66"/>
      <c r="B403" s="67"/>
      <c r="C403" s="67"/>
      <c r="D403" s="67"/>
      <c r="E403" s="68"/>
      <c r="F403" s="68"/>
      <c r="G403" s="68"/>
      <c r="H403" s="68"/>
    </row>
    <row r="404" spans="1:8">
      <c r="A404" s="66"/>
      <c r="B404" s="67"/>
      <c r="C404" s="67"/>
      <c r="D404" s="67"/>
      <c r="E404" s="68"/>
      <c r="F404" s="68"/>
      <c r="G404" s="68"/>
      <c r="H404" s="68"/>
    </row>
    <row r="405" spans="1:8">
      <c r="A405" s="66"/>
      <c r="B405" s="67"/>
      <c r="C405" s="67"/>
      <c r="D405" s="67"/>
      <c r="E405" s="68"/>
      <c r="F405" s="68"/>
      <c r="G405" s="68"/>
      <c r="H405" s="68"/>
    </row>
    <row r="406" spans="1:8">
      <c r="A406" s="66"/>
      <c r="B406" s="67"/>
      <c r="C406" s="67"/>
      <c r="D406" s="67"/>
      <c r="E406" s="68"/>
      <c r="F406" s="68"/>
      <c r="G406" s="68"/>
      <c r="H406" s="68"/>
    </row>
    <row r="407" spans="1:8">
      <c r="A407" s="66"/>
      <c r="B407" s="67"/>
      <c r="C407" s="67"/>
      <c r="D407" s="67"/>
      <c r="E407" s="68"/>
      <c r="F407" s="68"/>
      <c r="G407" s="68"/>
      <c r="H407" s="68"/>
    </row>
    <row r="408" spans="1:8">
      <c r="A408" s="66"/>
      <c r="B408" s="67"/>
      <c r="C408" s="67"/>
      <c r="D408" s="67"/>
      <c r="E408" s="68"/>
      <c r="F408" s="68"/>
      <c r="G408" s="68"/>
      <c r="H408" s="68"/>
    </row>
    <row r="409" spans="1:8">
      <c r="A409" s="66"/>
      <c r="B409" s="67"/>
      <c r="C409" s="67"/>
      <c r="D409" s="67"/>
      <c r="E409" s="68"/>
      <c r="F409" s="68"/>
      <c r="G409" s="68"/>
      <c r="H409" s="68"/>
    </row>
    <row r="410" spans="1:8">
      <c r="A410" s="66"/>
      <c r="B410" s="67"/>
      <c r="C410" s="67"/>
      <c r="D410" s="67"/>
      <c r="E410" s="68"/>
      <c r="F410" s="68"/>
      <c r="G410" s="68"/>
      <c r="H410" s="68"/>
    </row>
    <row r="411" spans="1:8">
      <c r="A411" s="66"/>
      <c r="B411" s="67"/>
      <c r="C411" s="67"/>
      <c r="D411" s="67"/>
      <c r="E411" s="68"/>
      <c r="F411" s="68"/>
      <c r="G411" s="68"/>
      <c r="H411" s="68"/>
    </row>
    <row r="412" spans="1:8">
      <c r="A412" s="66"/>
      <c r="B412" s="67"/>
      <c r="C412" s="67"/>
      <c r="D412" s="67"/>
      <c r="E412" s="68"/>
      <c r="F412" s="68"/>
      <c r="G412" s="68"/>
      <c r="H412" s="68"/>
    </row>
    <row r="413" spans="1:8">
      <c r="A413" s="66"/>
      <c r="B413" s="67"/>
      <c r="C413" s="67"/>
      <c r="D413" s="67"/>
      <c r="E413" s="68"/>
      <c r="F413" s="68"/>
      <c r="G413" s="68"/>
      <c r="H413" s="68"/>
    </row>
    <row r="414" spans="1:8">
      <c r="A414" s="66"/>
      <c r="B414" s="67"/>
      <c r="C414" s="67"/>
      <c r="D414" s="67"/>
      <c r="E414" s="68"/>
      <c r="F414" s="68"/>
      <c r="G414" s="68"/>
      <c r="H414" s="68"/>
    </row>
    <row r="415" spans="1:8">
      <c r="A415" s="66"/>
      <c r="B415" s="67"/>
      <c r="C415" s="67"/>
      <c r="D415" s="67"/>
      <c r="E415" s="68"/>
      <c r="F415" s="68"/>
      <c r="G415" s="68"/>
      <c r="H415" s="68"/>
    </row>
    <row r="416" spans="1:8">
      <c r="A416" s="66"/>
      <c r="B416" s="67"/>
      <c r="C416" s="67"/>
      <c r="D416" s="67"/>
      <c r="E416" s="68"/>
      <c r="F416" s="68"/>
      <c r="G416" s="68"/>
      <c r="H416" s="68"/>
    </row>
    <row r="417" spans="1:8">
      <c r="A417" s="66"/>
      <c r="B417" s="67"/>
      <c r="C417" s="67"/>
      <c r="D417" s="67"/>
      <c r="E417" s="68"/>
      <c r="F417" s="68"/>
      <c r="G417" s="68"/>
      <c r="H417" s="68"/>
    </row>
    <row r="418" spans="1:8">
      <c r="A418" s="66"/>
      <c r="B418" s="67"/>
      <c r="C418" s="67"/>
      <c r="D418" s="67"/>
      <c r="E418" s="68"/>
      <c r="F418" s="68"/>
      <c r="G418" s="68"/>
      <c r="H418" s="68"/>
    </row>
    <row r="419" spans="1:8">
      <c r="A419" s="66"/>
      <c r="B419" s="67"/>
      <c r="C419" s="67"/>
      <c r="D419" s="67"/>
      <c r="E419" s="68"/>
      <c r="F419" s="68"/>
      <c r="G419" s="68"/>
      <c r="H419" s="68"/>
    </row>
    <row r="420" spans="1:8">
      <c r="A420" s="66"/>
      <c r="B420" s="67"/>
      <c r="C420" s="67"/>
      <c r="D420" s="67"/>
      <c r="E420" s="68"/>
      <c r="F420" s="68"/>
      <c r="G420" s="68"/>
      <c r="H420" s="68"/>
    </row>
    <row r="421" spans="1:8">
      <c r="A421" s="66"/>
      <c r="B421" s="67"/>
      <c r="C421" s="67"/>
      <c r="D421" s="67"/>
      <c r="E421" s="68"/>
      <c r="F421" s="68"/>
      <c r="G421" s="68"/>
      <c r="H421" s="68"/>
    </row>
    <row r="422" spans="1:8">
      <c r="A422" s="66"/>
      <c r="B422" s="67"/>
      <c r="C422" s="67"/>
      <c r="D422" s="67"/>
      <c r="E422" s="68"/>
      <c r="F422" s="68"/>
      <c r="G422" s="68"/>
      <c r="H422" s="68"/>
    </row>
    <row r="423" spans="1:8">
      <c r="A423" s="66"/>
      <c r="B423" s="67"/>
      <c r="C423" s="67"/>
      <c r="D423" s="67"/>
      <c r="E423" s="68"/>
      <c r="F423" s="68"/>
      <c r="G423" s="68"/>
      <c r="H423" s="68"/>
    </row>
    <row r="424" spans="1:8">
      <c r="A424" s="66"/>
      <c r="B424" s="67"/>
      <c r="C424" s="67"/>
      <c r="D424" s="67"/>
      <c r="E424" s="68"/>
      <c r="F424" s="68"/>
      <c r="G424" s="68"/>
      <c r="H424" s="68"/>
    </row>
    <row r="425" spans="1:8">
      <c r="A425" s="66"/>
      <c r="B425" s="67"/>
      <c r="C425" s="67"/>
      <c r="D425" s="67"/>
      <c r="E425" s="68"/>
      <c r="F425" s="68"/>
      <c r="G425" s="68"/>
      <c r="H425" s="68"/>
    </row>
    <row r="426" spans="1:8">
      <c r="A426" s="66"/>
      <c r="B426" s="67"/>
      <c r="C426" s="67"/>
      <c r="D426" s="67"/>
      <c r="E426" s="68"/>
      <c r="F426" s="68"/>
      <c r="G426" s="68"/>
      <c r="H426" s="68"/>
    </row>
    <row r="427" spans="1:8">
      <c r="A427" s="66"/>
      <c r="B427" s="67"/>
      <c r="C427" s="67"/>
      <c r="D427" s="67"/>
      <c r="E427" s="68"/>
      <c r="F427" s="68"/>
      <c r="G427" s="68"/>
      <c r="H427" s="68"/>
    </row>
    <row r="428" spans="1:8">
      <c r="A428" s="66"/>
      <c r="B428" s="67"/>
      <c r="C428" s="67"/>
      <c r="D428" s="67"/>
      <c r="E428" s="68"/>
      <c r="F428" s="68"/>
      <c r="G428" s="68"/>
      <c r="H428" s="68"/>
    </row>
    <row r="429" spans="1:8">
      <c r="A429" s="66"/>
      <c r="B429" s="67"/>
      <c r="C429" s="67"/>
      <c r="D429" s="67"/>
      <c r="E429" s="68"/>
      <c r="F429" s="68"/>
      <c r="G429" s="68"/>
      <c r="H429" s="68"/>
    </row>
    <row r="430" spans="1:8">
      <c r="A430" s="66"/>
      <c r="B430" s="67"/>
      <c r="C430" s="67"/>
      <c r="D430" s="67"/>
      <c r="E430" s="68"/>
      <c r="F430" s="68"/>
      <c r="G430" s="68"/>
      <c r="H430" s="68"/>
    </row>
    <row r="431" spans="1:8">
      <c r="A431" s="66"/>
      <c r="B431" s="67"/>
      <c r="C431" s="67"/>
      <c r="D431" s="67"/>
      <c r="E431" s="68"/>
      <c r="F431" s="68"/>
      <c r="G431" s="68"/>
      <c r="H431" s="68"/>
    </row>
    <row r="432" spans="1:8">
      <c r="A432" s="66"/>
      <c r="B432" s="67"/>
      <c r="C432" s="67"/>
      <c r="D432" s="67"/>
      <c r="E432" s="68"/>
      <c r="F432" s="68"/>
      <c r="G432" s="68"/>
      <c r="H432" s="68"/>
    </row>
    <row r="433" spans="1:8">
      <c r="A433" s="66"/>
      <c r="B433" s="67"/>
      <c r="C433" s="67"/>
      <c r="D433" s="67"/>
      <c r="E433" s="68"/>
      <c r="F433" s="68"/>
      <c r="G433" s="68"/>
      <c r="H433" s="68"/>
    </row>
    <row r="434" spans="1:8">
      <c r="A434" s="66"/>
      <c r="B434" s="67"/>
      <c r="C434" s="67"/>
      <c r="D434" s="67"/>
      <c r="E434" s="68"/>
      <c r="F434" s="68"/>
      <c r="G434" s="68"/>
      <c r="H434" s="68"/>
    </row>
    <row r="435" spans="1:8">
      <c r="A435" s="66"/>
      <c r="B435" s="67"/>
      <c r="C435" s="67"/>
      <c r="D435" s="67"/>
      <c r="E435" s="68"/>
      <c r="F435" s="68"/>
      <c r="G435" s="68"/>
      <c r="H435" s="68"/>
    </row>
    <row r="436" spans="1:8">
      <c r="A436" s="66"/>
      <c r="B436" s="67"/>
      <c r="C436" s="67"/>
      <c r="D436" s="67"/>
      <c r="E436" s="68"/>
      <c r="F436" s="68"/>
      <c r="G436" s="68"/>
      <c r="H436" s="68"/>
    </row>
    <row r="437" spans="1:8">
      <c r="A437" s="66"/>
      <c r="B437" s="67"/>
      <c r="C437" s="67"/>
      <c r="D437" s="67"/>
      <c r="E437" s="68"/>
      <c r="F437" s="68"/>
      <c r="G437" s="68"/>
      <c r="H437" s="68"/>
    </row>
    <row r="438" spans="1:8">
      <c r="A438" s="66"/>
      <c r="B438" s="67"/>
      <c r="C438" s="67"/>
      <c r="D438" s="67"/>
      <c r="E438" s="68"/>
      <c r="F438" s="68"/>
      <c r="G438" s="68"/>
      <c r="H438" s="68"/>
    </row>
    <row r="439" spans="1:8">
      <c r="A439" s="66"/>
      <c r="B439" s="67"/>
      <c r="C439" s="67"/>
      <c r="D439" s="67"/>
      <c r="E439" s="68"/>
      <c r="F439" s="68"/>
      <c r="G439" s="68"/>
      <c r="H439" s="68"/>
    </row>
    <row r="440" spans="1:8">
      <c r="A440" s="66"/>
      <c r="B440" s="67"/>
      <c r="C440" s="67"/>
      <c r="D440" s="67"/>
      <c r="E440" s="68"/>
      <c r="F440" s="68"/>
      <c r="G440" s="68"/>
      <c r="H440" s="68"/>
    </row>
    <row r="441" spans="1:8">
      <c r="A441" s="66"/>
      <c r="B441" s="67"/>
      <c r="C441" s="67"/>
      <c r="D441" s="67"/>
      <c r="E441" s="68"/>
      <c r="F441" s="68"/>
      <c r="G441" s="68"/>
      <c r="H441" s="68"/>
    </row>
    <row r="442" spans="1:8">
      <c r="A442" s="66"/>
      <c r="B442" s="67"/>
      <c r="C442" s="67"/>
      <c r="D442" s="67"/>
      <c r="E442" s="68"/>
      <c r="F442" s="68"/>
      <c r="G442" s="68"/>
      <c r="H442" s="68"/>
    </row>
    <row r="443" spans="1:8">
      <c r="A443" s="66"/>
      <c r="B443" s="67"/>
      <c r="C443" s="67"/>
      <c r="D443" s="67"/>
      <c r="E443" s="68"/>
      <c r="F443" s="68"/>
      <c r="G443" s="68"/>
      <c r="H443" s="68"/>
    </row>
    <row r="444" spans="1:8">
      <c r="A444" s="66"/>
      <c r="B444" s="67"/>
      <c r="C444" s="67"/>
      <c r="D444" s="67"/>
      <c r="E444" s="68"/>
      <c r="F444" s="68"/>
      <c r="G444" s="68"/>
      <c r="H444" s="68"/>
    </row>
    <row r="445" spans="1:8">
      <c r="A445" s="66"/>
      <c r="B445" s="67"/>
      <c r="C445" s="67"/>
      <c r="D445" s="67"/>
      <c r="E445" s="68"/>
      <c r="F445" s="68"/>
      <c r="G445" s="68"/>
      <c r="H445" s="68"/>
    </row>
    <row r="446" spans="1:8">
      <c r="A446" s="66"/>
      <c r="B446" s="67"/>
      <c r="C446" s="67"/>
      <c r="D446" s="67"/>
      <c r="E446" s="68"/>
      <c r="F446" s="68"/>
      <c r="G446" s="68"/>
      <c r="H446" s="68"/>
    </row>
    <row r="447" spans="1:8">
      <c r="A447" s="66"/>
      <c r="B447" s="67"/>
      <c r="C447" s="67"/>
      <c r="D447" s="67"/>
      <c r="E447" s="68"/>
      <c r="F447" s="68"/>
      <c r="G447" s="68"/>
      <c r="H447" s="68"/>
    </row>
    <row r="448" spans="1:8">
      <c r="A448" s="66"/>
      <c r="B448" s="67"/>
      <c r="C448" s="67"/>
      <c r="D448" s="67"/>
      <c r="E448" s="68"/>
      <c r="F448" s="68"/>
      <c r="G448" s="68"/>
      <c r="H448" s="68"/>
    </row>
    <row r="449" spans="1:8">
      <c r="A449" s="66"/>
      <c r="B449" s="67"/>
      <c r="C449" s="67"/>
      <c r="D449" s="67"/>
      <c r="E449" s="68"/>
      <c r="F449" s="68"/>
      <c r="G449" s="68"/>
      <c r="H449" s="68"/>
    </row>
    <row r="450" spans="1:8">
      <c r="A450" s="66"/>
      <c r="B450" s="67"/>
      <c r="C450" s="67"/>
      <c r="D450" s="67"/>
      <c r="E450" s="68"/>
      <c r="F450" s="68"/>
      <c r="G450" s="68"/>
      <c r="H450" s="68"/>
    </row>
    <row r="451" spans="1:8">
      <c r="A451" s="66"/>
      <c r="B451" s="67"/>
      <c r="C451" s="67"/>
      <c r="D451" s="67"/>
      <c r="E451" s="68"/>
      <c r="F451" s="68"/>
      <c r="G451" s="68"/>
      <c r="H451" s="68"/>
    </row>
    <row r="452" spans="1:8">
      <c r="A452" s="66"/>
      <c r="B452" s="67"/>
      <c r="C452" s="67"/>
      <c r="D452" s="67"/>
      <c r="E452" s="68"/>
      <c r="F452" s="68"/>
      <c r="G452" s="68"/>
      <c r="H452" s="68"/>
    </row>
    <row r="453" spans="1:8">
      <c r="A453" s="66"/>
      <c r="B453" s="67"/>
      <c r="C453" s="67"/>
      <c r="D453" s="67"/>
      <c r="E453" s="68"/>
      <c r="F453" s="68"/>
      <c r="G453" s="68"/>
      <c r="H453" s="68"/>
    </row>
    <row r="454" spans="1:8">
      <c r="A454" s="66"/>
      <c r="B454" s="67"/>
      <c r="C454" s="67"/>
      <c r="D454" s="67"/>
      <c r="E454" s="68"/>
      <c r="F454" s="68"/>
      <c r="G454" s="68"/>
      <c r="H454" s="68"/>
    </row>
    <row r="455" spans="1:8">
      <c r="A455" s="66"/>
      <c r="B455" s="67"/>
      <c r="C455" s="67"/>
      <c r="D455" s="67"/>
      <c r="E455" s="68"/>
      <c r="F455" s="68"/>
      <c r="G455" s="68"/>
      <c r="H455" s="68"/>
    </row>
    <row r="456" spans="1:8">
      <c r="A456" s="66"/>
      <c r="B456" s="67"/>
      <c r="C456" s="67"/>
      <c r="D456" s="67"/>
      <c r="E456" s="68"/>
      <c r="F456" s="68"/>
      <c r="G456" s="68"/>
      <c r="H456" s="68"/>
    </row>
    <row r="457" spans="1:8">
      <c r="A457" s="66"/>
      <c r="B457" s="67"/>
      <c r="C457" s="67"/>
      <c r="D457" s="67"/>
      <c r="E457" s="68"/>
      <c r="F457" s="68"/>
      <c r="G457" s="68"/>
      <c r="H457" s="68"/>
    </row>
    <row r="458" spans="1:8">
      <c r="A458" s="66"/>
      <c r="B458" s="67"/>
      <c r="C458" s="67"/>
      <c r="D458" s="67"/>
      <c r="E458" s="68"/>
      <c r="F458" s="68"/>
      <c r="G458" s="68"/>
      <c r="H458" s="68"/>
    </row>
    <row r="459" spans="1:8">
      <c r="A459" s="66"/>
      <c r="B459" s="67"/>
      <c r="C459" s="67"/>
      <c r="D459" s="67"/>
      <c r="E459" s="68"/>
      <c r="F459" s="68"/>
      <c r="G459" s="68"/>
      <c r="H459" s="68"/>
    </row>
    <row r="460" spans="1:8">
      <c r="A460" s="66"/>
      <c r="B460" s="67"/>
      <c r="C460" s="67"/>
      <c r="D460" s="67"/>
      <c r="E460" s="68"/>
      <c r="F460" s="68"/>
      <c r="G460" s="68"/>
      <c r="H460" s="68"/>
    </row>
    <row r="461" spans="1:8">
      <c r="A461" s="66"/>
      <c r="B461" s="67"/>
      <c r="C461" s="67"/>
      <c r="D461" s="67"/>
      <c r="E461" s="68"/>
      <c r="F461" s="68"/>
      <c r="G461" s="68"/>
      <c r="H461" s="68"/>
    </row>
    <row r="462" spans="1:8">
      <c r="A462" s="66"/>
      <c r="B462" s="67"/>
      <c r="C462" s="67"/>
      <c r="D462" s="67"/>
      <c r="E462" s="68"/>
      <c r="F462" s="68"/>
      <c r="G462" s="68"/>
      <c r="H462" s="68"/>
    </row>
    <row r="463" spans="1:8">
      <c r="A463" s="66"/>
      <c r="B463" s="67"/>
      <c r="C463" s="67"/>
      <c r="D463" s="67"/>
      <c r="E463" s="68"/>
      <c r="F463" s="68"/>
      <c r="G463" s="68"/>
      <c r="H463" s="68"/>
    </row>
    <row r="464" spans="1:8">
      <c r="A464" s="66"/>
      <c r="B464" s="67"/>
      <c r="C464" s="67"/>
      <c r="D464" s="67"/>
      <c r="E464" s="68"/>
      <c r="F464" s="68"/>
      <c r="G464" s="68"/>
      <c r="H464" s="68"/>
    </row>
    <row r="465" spans="1:8">
      <c r="A465" s="66"/>
      <c r="B465" s="67"/>
      <c r="C465" s="67"/>
      <c r="D465" s="67"/>
      <c r="E465" s="68"/>
      <c r="F465" s="68"/>
      <c r="G465" s="68"/>
      <c r="H465" s="68"/>
    </row>
    <row r="466" spans="1:8">
      <c r="A466" s="66"/>
      <c r="B466" s="67"/>
      <c r="C466" s="67"/>
      <c r="D466" s="67"/>
      <c r="E466" s="68"/>
      <c r="F466" s="68"/>
      <c r="G466" s="68"/>
      <c r="H466" s="68"/>
    </row>
    <row r="467" spans="1:8">
      <c r="A467" s="66"/>
      <c r="B467" s="67"/>
      <c r="C467" s="67"/>
      <c r="D467" s="67"/>
      <c r="E467" s="68"/>
      <c r="F467" s="68"/>
      <c r="G467" s="68"/>
      <c r="H467" s="68"/>
    </row>
    <row r="468" spans="1:8">
      <c r="A468" s="66"/>
      <c r="B468" s="67"/>
      <c r="C468" s="67"/>
      <c r="D468" s="67"/>
      <c r="E468" s="68"/>
      <c r="F468" s="68"/>
      <c r="G468" s="68"/>
      <c r="H468" s="68"/>
    </row>
    <row r="469" spans="1:8">
      <c r="A469" s="66"/>
      <c r="B469" s="67"/>
      <c r="C469" s="67"/>
      <c r="D469" s="67"/>
      <c r="E469" s="68"/>
      <c r="F469" s="68"/>
      <c r="G469" s="68"/>
      <c r="H469" s="68"/>
    </row>
    <row r="470" spans="1:8">
      <c r="A470" s="66"/>
      <c r="B470" s="67"/>
      <c r="C470" s="67"/>
      <c r="D470" s="67"/>
      <c r="E470" s="68"/>
      <c r="F470" s="68"/>
      <c r="G470" s="68"/>
      <c r="H470" s="68"/>
    </row>
    <row r="471" spans="1:8">
      <c r="A471" s="66"/>
      <c r="B471" s="67"/>
      <c r="C471" s="67"/>
      <c r="D471" s="67"/>
      <c r="E471" s="68"/>
      <c r="F471" s="68"/>
      <c r="G471" s="68"/>
      <c r="H471" s="68"/>
    </row>
    <row r="472" spans="1:8">
      <c r="A472" s="66"/>
      <c r="B472" s="67"/>
      <c r="C472" s="67"/>
      <c r="D472" s="67"/>
      <c r="E472" s="68"/>
      <c r="F472" s="68"/>
      <c r="G472" s="68"/>
      <c r="H472" s="68"/>
    </row>
    <row r="473" spans="1:8">
      <c r="A473" s="66"/>
      <c r="B473" s="67"/>
      <c r="C473" s="67"/>
      <c r="D473" s="67"/>
      <c r="E473" s="68"/>
      <c r="F473" s="68"/>
      <c r="G473" s="68"/>
      <c r="H473" s="68"/>
    </row>
    <row r="474" spans="1:8">
      <c r="A474" s="66"/>
      <c r="B474" s="67"/>
      <c r="C474" s="67"/>
      <c r="D474" s="67"/>
      <c r="E474" s="68"/>
      <c r="F474" s="68"/>
      <c r="G474" s="68"/>
      <c r="H474" s="68"/>
    </row>
    <row r="475" spans="1:8">
      <c r="A475" s="66"/>
      <c r="B475" s="67"/>
      <c r="C475" s="67"/>
      <c r="D475" s="67"/>
      <c r="E475" s="68"/>
      <c r="F475" s="68"/>
      <c r="G475" s="68"/>
      <c r="H475" s="68"/>
    </row>
    <row r="476" spans="1:8">
      <c r="A476" s="66"/>
      <c r="B476" s="67"/>
      <c r="C476" s="67"/>
      <c r="D476" s="67"/>
      <c r="E476" s="68"/>
      <c r="F476" s="68"/>
      <c r="G476" s="68"/>
      <c r="H476" s="68"/>
    </row>
    <row r="477" spans="1:8">
      <c r="A477" s="66"/>
      <c r="B477" s="67"/>
      <c r="C477" s="67"/>
      <c r="D477" s="67"/>
      <c r="E477" s="68"/>
      <c r="F477" s="68"/>
      <c r="G477" s="68"/>
      <c r="H477" s="68"/>
    </row>
    <row r="478" spans="1:8">
      <c r="A478" s="66"/>
      <c r="B478" s="67"/>
      <c r="C478" s="67"/>
      <c r="D478" s="67"/>
      <c r="E478" s="68"/>
      <c r="F478" s="68"/>
      <c r="G478" s="68"/>
      <c r="H478" s="68"/>
    </row>
    <row r="479" spans="1:8">
      <c r="A479" s="66"/>
      <c r="B479" s="67"/>
      <c r="C479" s="67"/>
      <c r="D479" s="67"/>
      <c r="E479" s="68"/>
      <c r="F479" s="68"/>
      <c r="G479" s="68"/>
      <c r="H479" s="68"/>
    </row>
    <row r="480" spans="1:8">
      <c r="A480" s="66"/>
      <c r="B480" s="67"/>
      <c r="C480" s="67"/>
      <c r="D480" s="67"/>
      <c r="E480" s="68"/>
      <c r="F480" s="68"/>
      <c r="G480" s="68"/>
      <c r="H480" s="68"/>
    </row>
    <row r="481" spans="1:8">
      <c r="A481" s="66"/>
      <c r="B481" s="67"/>
      <c r="C481" s="67"/>
      <c r="D481" s="67"/>
      <c r="E481" s="68"/>
      <c r="F481" s="68"/>
      <c r="G481" s="68"/>
      <c r="H481" s="68"/>
    </row>
    <row r="482" spans="1:8">
      <c r="A482" s="66"/>
      <c r="B482" s="67"/>
      <c r="C482" s="67"/>
      <c r="D482" s="67"/>
      <c r="E482" s="68"/>
      <c r="F482" s="68"/>
      <c r="G482" s="68"/>
      <c r="H482" s="68"/>
    </row>
    <row r="483" spans="1:8">
      <c r="A483" s="66"/>
      <c r="B483" s="67"/>
      <c r="C483" s="67"/>
      <c r="D483" s="67"/>
      <c r="E483" s="68"/>
      <c r="F483" s="68"/>
      <c r="G483" s="68"/>
      <c r="H483" s="68"/>
    </row>
    <row r="484" spans="1:8">
      <c r="A484" s="66"/>
      <c r="B484" s="67"/>
      <c r="C484" s="67"/>
      <c r="D484" s="67"/>
      <c r="E484" s="68"/>
      <c r="F484" s="68"/>
      <c r="G484" s="68"/>
      <c r="H484" s="68"/>
    </row>
    <row r="485" spans="1:8">
      <c r="A485" s="66"/>
      <c r="B485" s="67"/>
      <c r="C485" s="67"/>
      <c r="D485" s="67"/>
      <c r="E485" s="68"/>
      <c r="F485" s="68"/>
      <c r="G485" s="68"/>
      <c r="H485" s="68"/>
    </row>
    <row r="486" spans="1:8">
      <c r="A486" s="66"/>
      <c r="B486" s="67"/>
      <c r="C486" s="67"/>
      <c r="D486" s="67"/>
      <c r="E486" s="68"/>
      <c r="F486" s="68"/>
      <c r="G486" s="68"/>
      <c r="H486" s="68"/>
    </row>
    <row r="487" spans="1:8">
      <c r="A487" s="66"/>
      <c r="B487" s="67"/>
      <c r="C487" s="67"/>
      <c r="D487" s="67"/>
      <c r="E487" s="68"/>
      <c r="F487" s="68"/>
      <c r="G487" s="68"/>
      <c r="H487" s="68"/>
    </row>
    <row r="488" spans="1:8">
      <c r="A488" s="66"/>
      <c r="B488" s="67"/>
      <c r="C488" s="67"/>
      <c r="D488" s="67"/>
      <c r="E488" s="68"/>
      <c r="F488" s="68"/>
      <c r="G488" s="68"/>
      <c r="H488" s="68"/>
    </row>
    <row r="489" spans="1:8">
      <c r="A489" s="66"/>
      <c r="B489" s="67"/>
      <c r="C489" s="67"/>
      <c r="D489" s="67"/>
      <c r="E489" s="68"/>
      <c r="F489" s="68"/>
      <c r="G489" s="68"/>
      <c r="H489" s="68"/>
    </row>
    <row r="490" spans="1:8">
      <c r="A490" s="66"/>
      <c r="B490" s="67"/>
      <c r="C490" s="67"/>
      <c r="D490" s="67"/>
      <c r="E490" s="68"/>
      <c r="F490" s="68"/>
      <c r="G490" s="68"/>
      <c r="H490" s="68"/>
    </row>
    <row r="491" spans="1:8">
      <c r="A491" s="66"/>
      <c r="B491" s="67"/>
      <c r="C491" s="67"/>
      <c r="D491" s="67"/>
      <c r="E491" s="68"/>
      <c r="F491" s="68"/>
      <c r="G491" s="68"/>
      <c r="H491" s="68"/>
    </row>
    <row r="492" spans="1:8">
      <c r="A492" s="66"/>
      <c r="B492" s="67"/>
      <c r="C492" s="67"/>
      <c r="D492" s="67"/>
      <c r="E492" s="68"/>
      <c r="F492" s="68"/>
      <c r="G492" s="68"/>
      <c r="H492" s="68"/>
    </row>
    <row r="493" spans="1:8">
      <c r="A493" s="66"/>
      <c r="B493" s="67"/>
      <c r="C493" s="67"/>
      <c r="D493" s="67"/>
      <c r="E493" s="68"/>
      <c r="F493" s="68"/>
      <c r="G493" s="68"/>
      <c r="H493" s="68"/>
    </row>
    <row r="494" spans="1:8">
      <c r="A494" s="66"/>
      <c r="B494" s="67"/>
      <c r="C494" s="67"/>
      <c r="D494" s="67"/>
      <c r="E494" s="68"/>
      <c r="F494" s="68"/>
      <c r="G494" s="68"/>
      <c r="H494" s="68"/>
    </row>
    <row r="495" spans="1:8">
      <c r="A495" s="66"/>
      <c r="B495" s="67"/>
      <c r="C495" s="67"/>
      <c r="D495" s="67"/>
      <c r="E495" s="68"/>
      <c r="F495" s="68"/>
      <c r="G495" s="68"/>
      <c r="H495" s="68"/>
    </row>
    <row r="496" spans="1:8">
      <c r="A496" s="66"/>
      <c r="B496" s="67"/>
      <c r="C496" s="67"/>
      <c r="D496" s="67"/>
      <c r="E496" s="68"/>
      <c r="F496" s="68"/>
      <c r="G496" s="68"/>
      <c r="H496" s="68"/>
    </row>
    <row r="497" spans="1:8">
      <c r="A497" s="66"/>
      <c r="B497" s="67"/>
      <c r="C497" s="67"/>
      <c r="D497" s="67"/>
      <c r="E497" s="68"/>
      <c r="F497" s="68"/>
      <c r="G497" s="68"/>
      <c r="H497" s="68"/>
    </row>
    <row r="498" spans="1:8">
      <c r="A498" s="66"/>
      <c r="B498" s="67"/>
      <c r="C498" s="67"/>
      <c r="D498" s="67"/>
      <c r="E498" s="68"/>
      <c r="F498" s="68"/>
      <c r="G498" s="68"/>
      <c r="H498" s="68"/>
    </row>
    <row r="499" spans="1:8">
      <c r="A499" s="66"/>
      <c r="B499" s="67"/>
      <c r="C499" s="67"/>
      <c r="D499" s="67"/>
      <c r="E499" s="68"/>
      <c r="F499" s="68"/>
      <c r="G499" s="68"/>
      <c r="H499" s="68"/>
    </row>
    <row r="500" spans="1:8">
      <c r="A500" s="66"/>
      <c r="B500" s="67"/>
      <c r="C500" s="67"/>
      <c r="D500" s="67"/>
      <c r="E500" s="68"/>
      <c r="F500" s="68"/>
      <c r="G500" s="68"/>
      <c r="H500" s="68"/>
    </row>
    <row r="501" spans="1:8">
      <c r="A501" s="66"/>
      <c r="B501" s="67"/>
      <c r="C501" s="67"/>
      <c r="D501" s="67"/>
      <c r="E501" s="68"/>
      <c r="F501" s="68"/>
      <c r="G501" s="68"/>
      <c r="H501" s="68"/>
    </row>
    <row r="502" spans="1:8">
      <c r="A502" s="66"/>
      <c r="B502" s="67"/>
      <c r="C502" s="67"/>
      <c r="D502" s="67"/>
      <c r="E502" s="68"/>
      <c r="F502" s="68"/>
      <c r="G502" s="68"/>
      <c r="H502" s="68"/>
    </row>
    <row r="503" spans="1:8">
      <c r="A503" s="66"/>
      <c r="B503" s="67"/>
      <c r="C503" s="67"/>
      <c r="D503" s="67"/>
      <c r="E503" s="68"/>
      <c r="F503" s="68"/>
      <c r="G503" s="68"/>
      <c r="H503" s="68"/>
    </row>
    <row r="504" spans="1:8">
      <c r="A504" s="66"/>
      <c r="B504" s="67"/>
      <c r="C504" s="67"/>
      <c r="D504" s="67"/>
      <c r="E504" s="68"/>
      <c r="F504" s="68"/>
      <c r="G504" s="68"/>
      <c r="H504" s="68"/>
    </row>
    <row r="505" spans="1:8">
      <c r="A505" s="66"/>
      <c r="B505" s="67"/>
      <c r="C505" s="67"/>
      <c r="D505" s="67"/>
      <c r="E505" s="68"/>
      <c r="F505" s="68"/>
      <c r="G505" s="68"/>
      <c r="H505" s="68"/>
    </row>
    <row r="506" spans="1:8">
      <c r="A506" s="66"/>
      <c r="B506" s="67"/>
      <c r="C506" s="67"/>
      <c r="D506" s="67"/>
      <c r="E506" s="68"/>
      <c r="F506" s="68"/>
      <c r="G506" s="68"/>
      <c r="H506" s="68"/>
    </row>
    <row r="507" spans="1:8">
      <c r="A507" s="66"/>
      <c r="B507" s="67"/>
      <c r="C507" s="67"/>
      <c r="D507" s="67"/>
      <c r="E507" s="68"/>
      <c r="F507" s="68"/>
      <c r="G507" s="68"/>
      <c r="H507" s="68"/>
    </row>
    <row r="508" spans="1:8">
      <c r="A508" s="66"/>
      <c r="B508" s="67"/>
      <c r="C508" s="67"/>
      <c r="D508" s="67"/>
      <c r="E508" s="68"/>
      <c r="F508" s="68"/>
      <c r="G508" s="68"/>
      <c r="H508" s="68"/>
    </row>
    <row r="509" spans="1:8">
      <c r="A509" s="66"/>
      <c r="B509" s="67"/>
      <c r="C509" s="67"/>
      <c r="D509" s="67"/>
      <c r="E509" s="68"/>
      <c r="F509" s="68"/>
      <c r="G509" s="68"/>
      <c r="H509" s="68"/>
    </row>
    <row r="510" spans="1:8">
      <c r="A510" s="66"/>
      <c r="B510" s="67"/>
      <c r="C510" s="67"/>
      <c r="D510" s="67"/>
      <c r="E510" s="68"/>
      <c r="F510" s="68"/>
      <c r="G510" s="68"/>
      <c r="H510" s="68"/>
    </row>
    <row r="511" spans="1:8">
      <c r="A511" s="66"/>
      <c r="B511" s="67"/>
      <c r="C511" s="67"/>
      <c r="D511" s="67"/>
      <c r="E511" s="68"/>
      <c r="F511" s="68"/>
      <c r="G511" s="68"/>
      <c r="H511" s="68"/>
    </row>
    <row r="512" spans="1:8">
      <c r="A512" s="66"/>
      <c r="B512" s="67"/>
      <c r="C512" s="67"/>
      <c r="D512" s="67"/>
      <c r="E512" s="68"/>
      <c r="F512" s="68"/>
      <c r="G512" s="68"/>
      <c r="H512" s="68"/>
    </row>
    <row r="513" spans="1:8">
      <c r="A513" s="66"/>
      <c r="B513" s="67"/>
      <c r="C513" s="67"/>
      <c r="D513" s="67"/>
      <c r="E513" s="68"/>
      <c r="F513" s="68"/>
      <c r="G513" s="68"/>
      <c r="H513" s="68"/>
    </row>
    <row r="514" spans="1:8">
      <c r="A514" s="66"/>
      <c r="B514" s="67"/>
      <c r="C514" s="67"/>
      <c r="D514" s="67"/>
      <c r="E514" s="68"/>
      <c r="F514" s="68"/>
      <c r="G514" s="68"/>
      <c r="H514" s="68"/>
    </row>
    <row r="515" spans="1:8">
      <c r="A515" s="66"/>
      <c r="B515" s="67"/>
      <c r="C515" s="67"/>
      <c r="D515" s="67"/>
      <c r="E515" s="68"/>
      <c r="F515" s="68"/>
      <c r="G515" s="68"/>
      <c r="H515" s="68"/>
    </row>
    <row r="516" spans="1:8">
      <c r="A516" s="66"/>
      <c r="B516" s="67"/>
      <c r="C516" s="67"/>
      <c r="D516" s="67"/>
      <c r="E516" s="68"/>
      <c r="F516" s="68"/>
      <c r="G516" s="68"/>
      <c r="H516" s="68"/>
    </row>
    <row r="517" spans="1:8">
      <c r="A517" s="66"/>
      <c r="B517" s="67"/>
      <c r="C517" s="67"/>
      <c r="D517" s="67"/>
      <c r="E517" s="68"/>
      <c r="F517" s="68"/>
      <c r="G517" s="68"/>
      <c r="H517" s="68"/>
    </row>
    <row r="518" spans="1:8">
      <c r="A518" s="66"/>
      <c r="B518" s="67"/>
      <c r="C518" s="67"/>
      <c r="D518" s="67"/>
      <c r="E518" s="68"/>
      <c r="F518" s="68"/>
      <c r="G518" s="68"/>
      <c r="H518" s="68"/>
    </row>
    <row r="519" spans="1:8">
      <c r="A519" s="66"/>
      <c r="B519" s="67"/>
      <c r="C519" s="67"/>
      <c r="D519" s="67"/>
      <c r="E519" s="68"/>
      <c r="F519" s="68"/>
      <c r="G519" s="68"/>
      <c r="H519" s="68"/>
    </row>
    <row r="520" spans="1:8">
      <c r="A520" s="66"/>
      <c r="B520" s="67"/>
      <c r="C520" s="67"/>
      <c r="D520" s="67"/>
      <c r="E520" s="68"/>
      <c r="F520" s="68"/>
      <c r="G520" s="68"/>
      <c r="H520" s="68"/>
    </row>
    <row r="521" spans="1:8">
      <c r="A521" s="66"/>
      <c r="B521" s="67"/>
      <c r="C521" s="67"/>
      <c r="D521" s="67"/>
      <c r="E521" s="68"/>
      <c r="F521" s="68"/>
      <c r="G521" s="68"/>
      <c r="H521" s="68"/>
    </row>
    <row r="522" spans="1:8">
      <c r="A522" s="66"/>
      <c r="B522" s="67"/>
      <c r="C522" s="67"/>
      <c r="D522" s="67"/>
      <c r="E522" s="68"/>
      <c r="F522" s="68"/>
      <c r="G522" s="68"/>
      <c r="H522" s="68"/>
    </row>
    <row r="523" spans="1:8">
      <c r="A523" s="66"/>
      <c r="B523" s="67"/>
      <c r="C523" s="67"/>
      <c r="D523" s="67"/>
      <c r="E523" s="68"/>
      <c r="F523" s="68"/>
      <c r="G523" s="68"/>
      <c r="H523" s="68"/>
    </row>
    <row r="524" spans="1:8">
      <c r="A524" s="66"/>
      <c r="B524" s="67"/>
      <c r="C524" s="67"/>
      <c r="D524" s="67"/>
      <c r="E524" s="68"/>
      <c r="F524" s="68"/>
      <c r="G524" s="68"/>
      <c r="H524" s="68"/>
    </row>
    <row r="525" spans="1:8">
      <c r="A525" s="66"/>
      <c r="B525" s="67"/>
      <c r="C525" s="67"/>
      <c r="D525" s="67"/>
      <c r="E525" s="68"/>
      <c r="F525" s="68"/>
      <c r="G525" s="68"/>
      <c r="H525" s="68"/>
    </row>
    <row r="526" spans="1:8">
      <c r="A526" s="66"/>
      <c r="B526" s="67"/>
      <c r="C526" s="67"/>
      <c r="D526" s="67"/>
      <c r="E526" s="68"/>
      <c r="F526" s="68"/>
      <c r="G526" s="68"/>
      <c r="H526" s="68"/>
    </row>
    <row r="527" spans="1:8">
      <c r="A527" s="66"/>
      <c r="B527" s="67"/>
      <c r="C527" s="67"/>
      <c r="D527" s="67"/>
      <c r="E527" s="68"/>
      <c r="F527" s="68"/>
      <c r="G527" s="68"/>
      <c r="H527" s="68"/>
    </row>
    <row r="528" spans="1:8">
      <c r="A528" s="66"/>
      <c r="B528" s="67"/>
      <c r="C528" s="67"/>
      <c r="D528" s="67"/>
      <c r="E528" s="68"/>
      <c r="F528" s="68"/>
      <c r="G528" s="68"/>
      <c r="H528" s="68"/>
    </row>
    <row r="529" spans="1:8">
      <c r="A529" s="66"/>
      <c r="B529" s="67"/>
      <c r="C529" s="67"/>
      <c r="D529" s="67"/>
      <c r="E529" s="68"/>
      <c r="F529" s="68"/>
      <c r="G529" s="68"/>
      <c r="H529" s="68"/>
    </row>
    <row r="530" spans="1:8">
      <c r="A530" s="66"/>
      <c r="B530" s="67"/>
      <c r="C530" s="67"/>
      <c r="D530" s="67"/>
      <c r="E530" s="68"/>
      <c r="F530" s="68"/>
      <c r="G530" s="68"/>
      <c r="H530" s="68"/>
    </row>
    <row r="531" spans="1:8">
      <c r="A531" s="66"/>
      <c r="B531" s="67"/>
      <c r="C531" s="67"/>
      <c r="D531" s="67"/>
      <c r="E531" s="68"/>
      <c r="F531" s="68"/>
      <c r="G531" s="68"/>
      <c r="H531" s="68"/>
    </row>
    <row r="532" spans="1:8">
      <c r="A532" s="66"/>
      <c r="B532" s="67"/>
      <c r="C532" s="67"/>
      <c r="D532" s="67"/>
      <c r="E532" s="68"/>
      <c r="F532" s="68"/>
      <c r="G532" s="68"/>
      <c r="H532" s="68"/>
    </row>
    <row r="533" spans="1:8">
      <c r="A533" s="66"/>
      <c r="B533" s="67"/>
      <c r="C533" s="67"/>
      <c r="D533" s="67"/>
      <c r="E533" s="68"/>
      <c r="F533" s="68"/>
      <c r="G533" s="68"/>
      <c r="H533" s="68"/>
    </row>
    <row r="534" spans="1:8">
      <c r="A534" s="66"/>
      <c r="B534" s="67"/>
      <c r="C534" s="67"/>
      <c r="D534" s="67"/>
      <c r="E534" s="68"/>
      <c r="F534" s="68"/>
      <c r="G534" s="68"/>
      <c r="H534" s="68"/>
    </row>
    <row r="535" spans="1:8">
      <c r="A535" s="66"/>
      <c r="B535" s="67"/>
      <c r="C535" s="67"/>
      <c r="D535" s="67"/>
      <c r="E535" s="68"/>
      <c r="F535" s="68"/>
      <c r="G535" s="68"/>
      <c r="H535" s="68"/>
    </row>
    <row r="536" spans="1:8">
      <c r="A536" s="66"/>
      <c r="B536" s="67"/>
      <c r="C536" s="67"/>
      <c r="D536" s="67"/>
      <c r="E536" s="68"/>
      <c r="F536" s="68"/>
      <c r="G536" s="68"/>
      <c r="H536" s="68"/>
    </row>
    <row r="537" spans="1:8">
      <c r="A537" s="66"/>
      <c r="B537" s="67"/>
      <c r="C537" s="67"/>
      <c r="D537" s="67"/>
      <c r="E537" s="68"/>
      <c r="F537" s="68"/>
      <c r="G537" s="68"/>
      <c r="H537" s="68"/>
    </row>
    <row r="538" spans="1:8">
      <c r="A538" s="66"/>
      <c r="B538" s="67"/>
      <c r="C538" s="67"/>
      <c r="D538" s="67"/>
      <c r="E538" s="68"/>
      <c r="F538" s="68"/>
      <c r="G538" s="68"/>
      <c r="H538" s="68"/>
    </row>
    <row r="539" spans="1:8">
      <c r="A539" s="66"/>
      <c r="B539" s="67"/>
      <c r="C539" s="67"/>
      <c r="D539" s="67"/>
      <c r="E539" s="68"/>
      <c r="F539" s="68"/>
      <c r="G539" s="68"/>
      <c r="H539" s="68"/>
    </row>
    <row r="540" spans="1:8">
      <c r="A540" s="66"/>
      <c r="B540" s="67"/>
      <c r="C540" s="67"/>
      <c r="D540" s="67"/>
      <c r="E540" s="68"/>
      <c r="F540" s="68"/>
      <c r="G540" s="68"/>
      <c r="H540" s="68"/>
    </row>
    <row r="541" spans="1:8">
      <c r="A541" s="66"/>
      <c r="B541" s="67"/>
      <c r="C541" s="67"/>
      <c r="D541" s="67"/>
      <c r="E541" s="68"/>
      <c r="F541" s="68"/>
      <c r="G541" s="68"/>
      <c r="H541" s="68"/>
    </row>
    <row r="542" spans="1:8">
      <c r="A542" s="66"/>
      <c r="B542" s="67"/>
      <c r="C542" s="67"/>
      <c r="D542" s="67"/>
      <c r="E542" s="68"/>
      <c r="F542" s="68"/>
      <c r="G542" s="68"/>
      <c r="H542" s="68"/>
    </row>
    <row r="543" spans="1:8">
      <c r="A543" s="66"/>
      <c r="B543" s="67"/>
      <c r="C543" s="67"/>
      <c r="D543" s="67"/>
      <c r="E543" s="68"/>
      <c r="F543" s="68"/>
      <c r="G543" s="68"/>
      <c r="H543" s="68"/>
    </row>
    <row r="544" spans="1:8">
      <c r="A544" s="66"/>
      <c r="B544" s="67"/>
      <c r="C544" s="67"/>
      <c r="D544" s="67"/>
      <c r="E544" s="68"/>
      <c r="F544" s="68"/>
      <c r="G544" s="68"/>
      <c r="H544" s="68"/>
    </row>
    <row r="545" spans="1:8">
      <c r="A545" s="66"/>
      <c r="B545" s="67"/>
      <c r="C545" s="67"/>
      <c r="D545" s="67"/>
      <c r="E545" s="68"/>
      <c r="F545" s="68"/>
      <c r="G545" s="68"/>
      <c r="H545" s="68"/>
    </row>
    <row r="546" spans="1:8">
      <c r="A546" s="66"/>
      <c r="B546" s="67"/>
      <c r="C546" s="67"/>
      <c r="D546" s="67"/>
      <c r="E546" s="68"/>
      <c r="F546" s="68"/>
      <c r="G546" s="68"/>
      <c r="H546" s="68"/>
    </row>
    <row r="547" spans="1:8">
      <c r="A547" s="66"/>
      <c r="B547" s="67"/>
      <c r="C547" s="67"/>
      <c r="D547" s="67"/>
      <c r="E547" s="68"/>
      <c r="F547" s="68"/>
      <c r="G547" s="68"/>
      <c r="H547" s="68"/>
    </row>
    <row r="548" spans="1:8">
      <c r="A548" s="66"/>
      <c r="B548" s="67"/>
      <c r="C548" s="67"/>
      <c r="D548" s="67"/>
      <c r="E548" s="68"/>
      <c r="F548" s="68"/>
      <c r="G548" s="68"/>
      <c r="H548" s="68"/>
    </row>
    <row r="549" spans="1:8">
      <c r="A549" s="66"/>
      <c r="B549" s="67"/>
      <c r="C549" s="67"/>
      <c r="D549" s="67"/>
      <c r="E549" s="68"/>
      <c r="F549" s="68"/>
      <c r="G549" s="68"/>
      <c r="H549" s="68"/>
    </row>
    <row r="550" spans="1:8">
      <c r="A550" s="66"/>
      <c r="B550" s="67"/>
      <c r="C550" s="67"/>
      <c r="D550" s="67"/>
      <c r="E550" s="68"/>
      <c r="F550" s="68"/>
      <c r="G550" s="68"/>
      <c r="H550" s="68"/>
    </row>
    <row r="551" spans="1:8">
      <c r="A551" s="66"/>
      <c r="B551" s="67"/>
      <c r="C551" s="67"/>
      <c r="D551" s="67"/>
      <c r="E551" s="68"/>
      <c r="F551" s="68"/>
      <c r="G551" s="68"/>
      <c r="H551" s="68"/>
    </row>
    <row r="552" spans="1:8">
      <c r="A552" s="66"/>
      <c r="B552" s="67"/>
      <c r="C552" s="67"/>
      <c r="D552" s="67"/>
      <c r="E552" s="68"/>
      <c r="F552" s="68"/>
      <c r="G552" s="68"/>
      <c r="H552" s="68"/>
    </row>
    <row r="553" spans="1:8">
      <c r="A553" s="66"/>
      <c r="B553" s="67"/>
      <c r="C553" s="67"/>
      <c r="D553" s="67"/>
      <c r="E553" s="68"/>
      <c r="F553" s="68"/>
      <c r="G553" s="68"/>
      <c r="H553" s="68"/>
    </row>
    <row r="554" spans="1:8">
      <c r="A554" s="66"/>
      <c r="B554" s="67"/>
      <c r="C554" s="67"/>
      <c r="D554" s="67"/>
      <c r="E554" s="68"/>
      <c r="F554" s="68"/>
      <c r="G554" s="68"/>
      <c r="H554" s="68"/>
    </row>
    <row r="555" spans="1:8">
      <c r="A555" s="66"/>
      <c r="B555" s="67"/>
      <c r="C555" s="67"/>
      <c r="D555" s="67"/>
      <c r="E555" s="68"/>
      <c r="F555" s="68"/>
      <c r="G555" s="68"/>
      <c r="H555" s="68"/>
    </row>
    <row r="556" spans="1:8">
      <c r="A556" s="66"/>
      <c r="B556" s="67"/>
      <c r="C556" s="67"/>
      <c r="D556" s="67"/>
      <c r="E556" s="68"/>
      <c r="F556" s="68"/>
      <c r="G556" s="68"/>
      <c r="H556" s="68"/>
    </row>
    <row r="557" spans="1:8">
      <c r="A557" s="66"/>
      <c r="B557" s="67"/>
      <c r="C557" s="67"/>
      <c r="D557" s="67"/>
      <c r="E557" s="68"/>
      <c r="F557" s="68"/>
      <c r="G557" s="68"/>
      <c r="H557" s="68"/>
    </row>
    <row r="558" spans="1:8">
      <c r="A558" s="66"/>
      <c r="B558" s="67"/>
      <c r="C558" s="67"/>
      <c r="D558" s="67"/>
      <c r="E558" s="68"/>
      <c r="F558" s="68"/>
      <c r="G558" s="68"/>
      <c r="H558" s="68"/>
    </row>
    <row r="559" spans="1:8">
      <c r="A559" s="66"/>
      <c r="B559" s="67"/>
      <c r="C559" s="67"/>
      <c r="D559" s="67"/>
      <c r="E559" s="68"/>
      <c r="F559" s="68"/>
      <c r="G559" s="68"/>
      <c r="H559" s="68"/>
    </row>
    <row r="560" spans="1:8">
      <c r="A560" s="66"/>
      <c r="B560" s="67"/>
      <c r="C560" s="67"/>
      <c r="D560" s="67"/>
      <c r="E560" s="68"/>
      <c r="F560" s="68"/>
      <c r="G560" s="68"/>
      <c r="H560" s="68"/>
    </row>
    <row r="561" spans="1:8">
      <c r="A561" s="66"/>
      <c r="B561" s="67"/>
      <c r="C561" s="67"/>
      <c r="D561" s="67"/>
      <c r="E561" s="68"/>
      <c r="F561" s="68"/>
      <c r="G561" s="68"/>
      <c r="H561" s="68"/>
    </row>
    <row r="562" spans="1:8">
      <c r="A562" s="66"/>
      <c r="B562" s="67"/>
      <c r="C562" s="67"/>
      <c r="D562" s="67"/>
      <c r="E562" s="68"/>
      <c r="F562" s="68"/>
      <c r="G562" s="68"/>
      <c r="H562" s="68"/>
    </row>
    <row r="563" spans="1:8">
      <c r="A563" s="66"/>
      <c r="B563" s="67"/>
      <c r="C563" s="67"/>
      <c r="D563" s="67"/>
      <c r="E563" s="68"/>
      <c r="F563" s="68"/>
      <c r="G563" s="68"/>
      <c r="H563" s="68"/>
    </row>
    <row r="564" spans="1:8">
      <c r="A564" s="66"/>
      <c r="B564" s="67"/>
      <c r="C564" s="67"/>
      <c r="D564" s="67"/>
      <c r="E564" s="68"/>
      <c r="F564" s="68"/>
      <c r="G564" s="68"/>
      <c r="H564" s="68"/>
    </row>
    <row r="565" spans="1:8">
      <c r="A565" s="66"/>
      <c r="B565" s="67"/>
      <c r="C565" s="67"/>
      <c r="D565" s="67"/>
      <c r="E565" s="68"/>
      <c r="F565" s="68"/>
      <c r="G565" s="68"/>
      <c r="H565" s="68"/>
    </row>
    <row r="566" spans="1:8">
      <c r="A566" s="66"/>
      <c r="B566" s="67"/>
      <c r="C566" s="67"/>
      <c r="D566" s="67"/>
      <c r="E566" s="68"/>
      <c r="F566" s="68"/>
      <c r="G566" s="68"/>
      <c r="H566" s="68"/>
    </row>
    <row r="567" spans="1:8">
      <c r="A567" s="66"/>
      <c r="B567" s="67"/>
      <c r="C567" s="67"/>
      <c r="D567" s="67"/>
      <c r="E567" s="68"/>
      <c r="F567" s="68"/>
      <c r="G567" s="68"/>
      <c r="H567" s="68"/>
    </row>
    <row r="568" spans="1:8">
      <c r="A568" s="66"/>
      <c r="B568" s="67"/>
      <c r="C568" s="67"/>
      <c r="D568" s="67"/>
      <c r="E568" s="68"/>
      <c r="F568" s="68"/>
      <c r="G568" s="68"/>
      <c r="H568" s="68"/>
    </row>
    <row r="569" spans="1:8">
      <c r="A569" s="66"/>
      <c r="B569" s="67"/>
      <c r="C569" s="67"/>
      <c r="D569" s="67"/>
      <c r="E569" s="68"/>
      <c r="F569" s="68"/>
      <c r="G569" s="68"/>
      <c r="H569" s="68"/>
    </row>
    <row r="570" spans="1:8">
      <c r="A570" s="66"/>
      <c r="B570" s="67"/>
      <c r="C570" s="67"/>
      <c r="D570" s="67"/>
      <c r="E570" s="68"/>
      <c r="F570" s="68"/>
      <c r="G570" s="68"/>
      <c r="H570" s="68"/>
    </row>
    <row r="571" spans="1:8">
      <c r="A571" s="66"/>
      <c r="B571" s="67"/>
      <c r="C571" s="67"/>
      <c r="D571" s="67"/>
      <c r="E571" s="68"/>
      <c r="F571" s="68"/>
      <c r="G571" s="68"/>
      <c r="H571" s="68"/>
    </row>
    <row r="572" spans="1:8">
      <c r="A572" s="66"/>
      <c r="B572" s="67"/>
      <c r="C572" s="67"/>
      <c r="D572" s="67"/>
      <c r="E572" s="68"/>
      <c r="F572" s="68"/>
      <c r="G572" s="68"/>
      <c r="H572" s="68"/>
    </row>
    <row r="573" spans="1:8">
      <c r="A573" s="66"/>
      <c r="B573" s="67"/>
      <c r="C573" s="67"/>
      <c r="D573" s="67"/>
      <c r="E573" s="68"/>
      <c r="F573" s="68"/>
      <c r="G573" s="68"/>
      <c r="H573" s="68"/>
    </row>
    <row r="574" spans="1:8">
      <c r="A574" s="66"/>
      <c r="B574" s="67"/>
      <c r="C574" s="67"/>
      <c r="D574" s="67"/>
      <c r="E574" s="68"/>
      <c r="F574" s="68"/>
      <c r="G574" s="68"/>
      <c r="H574" s="68"/>
    </row>
    <row r="575" spans="1:8">
      <c r="A575" s="66"/>
      <c r="B575" s="67"/>
      <c r="C575" s="67"/>
      <c r="D575" s="67"/>
      <c r="E575" s="68"/>
      <c r="F575" s="68"/>
      <c r="G575" s="68"/>
      <c r="H575" s="68"/>
    </row>
    <row r="576" spans="1:8">
      <c r="A576" s="66"/>
      <c r="B576" s="67"/>
      <c r="C576" s="67"/>
      <c r="D576" s="67"/>
      <c r="E576" s="68"/>
      <c r="F576" s="68"/>
      <c r="G576" s="68"/>
      <c r="H576" s="68"/>
    </row>
    <row r="577" spans="1:8">
      <c r="A577" s="66"/>
      <c r="B577" s="67"/>
      <c r="C577" s="67"/>
      <c r="D577" s="67"/>
      <c r="E577" s="68"/>
      <c r="F577" s="68"/>
      <c r="G577" s="68"/>
      <c r="H577" s="68"/>
    </row>
    <row r="578" spans="1:8">
      <c r="A578" s="66"/>
      <c r="B578" s="67"/>
      <c r="C578" s="67"/>
      <c r="D578" s="67"/>
      <c r="E578" s="68"/>
      <c r="F578" s="68"/>
      <c r="G578" s="68"/>
      <c r="H578" s="68"/>
    </row>
    <row r="579" spans="1:8">
      <c r="A579" s="66"/>
      <c r="B579" s="67"/>
      <c r="C579" s="67"/>
      <c r="D579" s="67"/>
      <c r="E579" s="68"/>
      <c r="F579" s="68"/>
      <c r="G579" s="68"/>
      <c r="H579" s="68"/>
    </row>
    <row r="580" spans="1:8">
      <c r="A580" s="66"/>
      <c r="B580" s="67"/>
      <c r="C580" s="67"/>
      <c r="D580" s="67"/>
      <c r="E580" s="68"/>
      <c r="F580" s="68"/>
      <c r="G580" s="68"/>
      <c r="H580" s="68"/>
    </row>
    <row r="581" spans="1:8">
      <c r="A581" s="66"/>
      <c r="B581" s="67"/>
      <c r="C581" s="67"/>
      <c r="D581" s="67"/>
      <c r="E581" s="68"/>
      <c r="F581" s="68"/>
      <c r="G581" s="68"/>
      <c r="H581" s="68"/>
    </row>
    <row r="582" spans="1:8">
      <c r="A582" s="66"/>
      <c r="B582" s="67"/>
      <c r="C582" s="67"/>
      <c r="D582" s="67"/>
      <c r="E582" s="68"/>
      <c r="F582" s="68"/>
      <c r="G582" s="68"/>
      <c r="H582" s="68"/>
    </row>
    <row r="583" spans="1:8">
      <c r="A583" s="66"/>
      <c r="B583" s="67"/>
      <c r="C583" s="67"/>
      <c r="D583" s="67"/>
      <c r="E583" s="68"/>
      <c r="F583" s="68"/>
      <c r="G583" s="68"/>
      <c r="H583" s="68"/>
    </row>
    <row r="584" spans="1:8">
      <c r="A584" s="66"/>
      <c r="B584" s="67"/>
      <c r="C584" s="67"/>
      <c r="D584" s="67"/>
      <c r="E584" s="68"/>
      <c r="F584" s="68"/>
      <c r="G584" s="68"/>
      <c r="H584" s="68"/>
    </row>
    <row r="585" spans="1:8">
      <c r="A585" s="66"/>
      <c r="B585" s="67"/>
      <c r="C585" s="67"/>
      <c r="D585" s="67"/>
      <c r="E585" s="68"/>
      <c r="F585" s="68"/>
      <c r="G585" s="68"/>
      <c r="H585" s="68"/>
    </row>
    <row r="586" spans="1:8">
      <c r="A586" s="66"/>
      <c r="B586" s="67"/>
      <c r="C586" s="67"/>
      <c r="D586" s="67"/>
      <c r="E586" s="68"/>
      <c r="F586" s="68"/>
      <c r="G586" s="68"/>
      <c r="H586" s="68"/>
    </row>
    <row r="587" spans="1:8">
      <c r="A587" s="66"/>
      <c r="B587" s="67"/>
      <c r="C587" s="67"/>
      <c r="D587" s="67"/>
      <c r="E587" s="68"/>
      <c r="F587" s="68"/>
      <c r="G587" s="68"/>
      <c r="H587" s="68"/>
    </row>
    <row r="588" spans="1:8">
      <c r="A588" s="66"/>
      <c r="B588" s="67"/>
      <c r="C588" s="67"/>
      <c r="D588" s="67"/>
      <c r="E588" s="68"/>
      <c r="F588" s="68"/>
      <c r="G588" s="68"/>
      <c r="H588" s="68"/>
    </row>
    <row r="589" spans="1:8">
      <c r="A589" s="66"/>
      <c r="B589" s="67"/>
      <c r="C589" s="67"/>
      <c r="D589" s="67"/>
      <c r="E589" s="68"/>
      <c r="F589" s="68"/>
      <c r="G589" s="68"/>
      <c r="H589" s="68"/>
    </row>
    <row r="590" spans="1:8">
      <c r="A590" s="66"/>
      <c r="B590" s="67"/>
      <c r="C590" s="67"/>
      <c r="D590" s="67"/>
      <c r="E590" s="68"/>
      <c r="F590" s="68"/>
      <c r="G590" s="68"/>
      <c r="H590" s="68"/>
    </row>
    <row r="591" spans="1:8">
      <c r="A591" s="66"/>
      <c r="B591" s="67"/>
      <c r="C591" s="67"/>
      <c r="D591" s="67"/>
      <c r="E591" s="68"/>
      <c r="F591" s="68"/>
      <c r="G591" s="68"/>
      <c r="H591" s="68"/>
    </row>
    <row r="592" spans="1:8">
      <c r="A592" s="66"/>
      <c r="B592" s="67"/>
      <c r="C592" s="67"/>
      <c r="D592" s="67"/>
      <c r="E592" s="68"/>
      <c r="F592" s="68"/>
      <c r="G592" s="68"/>
      <c r="H592" s="68"/>
    </row>
    <row r="593" spans="1:8">
      <c r="A593" s="66"/>
      <c r="B593" s="67"/>
      <c r="C593" s="67"/>
      <c r="D593" s="67"/>
      <c r="E593" s="68"/>
      <c r="F593" s="68"/>
      <c r="G593" s="68"/>
      <c r="H593" s="68"/>
    </row>
    <row r="594" spans="1:8">
      <c r="A594" s="66"/>
      <c r="B594" s="67"/>
      <c r="C594" s="67"/>
      <c r="D594" s="67"/>
      <c r="E594" s="68"/>
      <c r="F594" s="68"/>
      <c r="G594" s="68"/>
      <c r="H594" s="68"/>
    </row>
    <row r="595" spans="1:8">
      <c r="A595" s="66"/>
      <c r="B595" s="67"/>
      <c r="C595" s="67"/>
      <c r="D595" s="67"/>
      <c r="E595" s="68"/>
      <c r="F595" s="68"/>
      <c r="G595" s="68"/>
      <c r="H595" s="68"/>
    </row>
    <row r="596" spans="1:8">
      <c r="A596" s="66"/>
      <c r="B596" s="67"/>
      <c r="C596" s="67"/>
      <c r="D596" s="67"/>
      <c r="E596" s="68"/>
      <c r="F596" s="68"/>
      <c r="G596" s="68"/>
      <c r="H596" s="68"/>
    </row>
    <row r="597" spans="1:8">
      <c r="A597" s="66"/>
      <c r="B597" s="67"/>
      <c r="C597" s="67"/>
      <c r="D597" s="67"/>
      <c r="E597" s="68"/>
      <c r="F597" s="68"/>
      <c r="G597" s="68"/>
      <c r="H597" s="68"/>
    </row>
    <row r="598" spans="1:8">
      <c r="A598" s="66"/>
      <c r="B598" s="67"/>
      <c r="C598" s="67"/>
      <c r="D598" s="67"/>
      <c r="E598" s="68"/>
      <c r="F598" s="68"/>
      <c r="G598" s="68"/>
      <c r="H598" s="68"/>
    </row>
    <row r="599" spans="1:8">
      <c r="A599" s="66"/>
      <c r="B599" s="67"/>
      <c r="C599" s="67"/>
      <c r="D599" s="67"/>
      <c r="E599" s="68"/>
      <c r="F599" s="68"/>
      <c r="G599" s="68"/>
      <c r="H599" s="68"/>
    </row>
    <row r="600" spans="1:8">
      <c r="A600" s="66"/>
      <c r="B600" s="67"/>
      <c r="C600" s="67"/>
      <c r="D600" s="67"/>
      <c r="E600" s="68"/>
      <c r="F600" s="68"/>
      <c r="G600" s="68"/>
      <c r="H600" s="68"/>
    </row>
    <row r="601" spans="1:8">
      <c r="A601" s="66"/>
      <c r="B601" s="67"/>
      <c r="C601" s="67"/>
      <c r="D601" s="67"/>
      <c r="E601" s="68"/>
      <c r="F601" s="68"/>
      <c r="G601" s="68"/>
      <c r="H601" s="68"/>
    </row>
    <row r="602" spans="1:8">
      <c r="A602" s="66"/>
      <c r="B602" s="67"/>
      <c r="C602" s="67"/>
      <c r="D602" s="67"/>
      <c r="E602" s="68"/>
      <c r="F602" s="68"/>
      <c r="G602" s="68"/>
      <c r="H602" s="68"/>
    </row>
    <row r="603" spans="1:8">
      <c r="A603" s="66"/>
      <c r="B603" s="67"/>
      <c r="C603" s="67"/>
      <c r="D603" s="67"/>
      <c r="E603" s="68"/>
      <c r="F603" s="68"/>
      <c r="G603" s="68"/>
      <c r="H603" s="68"/>
    </row>
    <row r="604" spans="1:8">
      <c r="A604" s="66"/>
      <c r="B604" s="67"/>
      <c r="C604" s="67"/>
      <c r="D604" s="67"/>
      <c r="E604" s="68"/>
      <c r="F604" s="68"/>
      <c r="G604" s="68"/>
      <c r="H604" s="68"/>
    </row>
    <row r="605" spans="1:8">
      <c r="A605" s="66"/>
      <c r="B605" s="67"/>
      <c r="C605" s="67"/>
      <c r="D605" s="67"/>
      <c r="E605" s="68"/>
      <c r="F605" s="68"/>
      <c r="G605" s="68"/>
      <c r="H605" s="68"/>
    </row>
    <row r="606" spans="1:8">
      <c r="A606" s="66"/>
      <c r="B606" s="67"/>
      <c r="C606" s="67"/>
      <c r="D606" s="67"/>
      <c r="E606" s="68"/>
      <c r="F606" s="68"/>
      <c r="G606" s="68"/>
      <c r="H606" s="68"/>
    </row>
    <row r="607" spans="1:8">
      <c r="A607" s="66"/>
      <c r="B607" s="67"/>
      <c r="C607" s="67"/>
      <c r="D607" s="67"/>
      <c r="E607" s="68"/>
      <c r="F607" s="68"/>
      <c r="G607" s="68"/>
      <c r="H607" s="68"/>
    </row>
    <row r="608" spans="1:8">
      <c r="A608" s="66"/>
      <c r="B608" s="67"/>
      <c r="C608" s="67"/>
      <c r="D608" s="67"/>
      <c r="E608" s="68"/>
      <c r="F608" s="68"/>
      <c r="G608" s="68"/>
      <c r="H608" s="68"/>
    </row>
    <row r="609" spans="1:8">
      <c r="A609" s="66"/>
      <c r="B609" s="67"/>
      <c r="C609" s="67"/>
      <c r="D609" s="67"/>
      <c r="E609" s="68"/>
      <c r="F609" s="68"/>
      <c r="G609" s="68"/>
      <c r="H609" s="68"/>
    </row>
    <row r="610" spans="1:8">
      <c r="A610" s="66"/>
      <c r="B610" s="67"/>
      <c r="C610" s="67"/>
      <c r="D610" s="67"/>
      <c r="E610" s="68"/>
      <c r="F610" s="68"/>
      <c r="G610" s="68"/>
      <c r="H610" s="68"/>
    </row>
    <row r="611" spans="1:8">
      <c r="A611" s="66"/>
      <c r="B611" s="67"/>
      <c r="C611" s="67"/>
      <c r="D611" s="67"/>
      <c r="E611" s="68"/>
      <c r="F611" s="68"/>
      <c r="G611" s="68"/>
      <c r="H611" s="68"/>
    </row>
    <row r="612" spans="1:8">
      <c r="A612" s="66"/>
      <c r="B612" s="67"/>
      <c r="C612" s="67"/>
      <c r="D612" s="67"/>
      <c r="E612" s="68"/>
      <c r="F612" s="68"/>
      <c r="G612" s="68"/>
      <c r="H612" s="68"/>
    </row>
    <row r="613" spans="1:8">
      <c r="A613" s="66"/>
      <c r="B613" s="67"/>
      <c r="C613" s="67"/>
      <c r="D613" s="67"/>
      <c r="E613" s="68"/>
      <c r="F613" s="68"/>
      <c r="G613" s="68"/>
      <c r="H613" s="68"/>
    </row>
    <row r="614" spans="1:8">
      <c r="A614" s="66"/>
      <c r="B614" s="67"/>
      <c r="C614" s="67"/>
      <c r="D614" s="67"/>
      <c r="E614" s="68"/>
      <c r="F614" s="68"/>
      <c r="G614" s="68"/>
      <c r="H614" s="68"/>
    </row>
    <row r="615" spans="1:8">
      <c r="A615" s="66"/>
      <c r="B615" s="67"/>
      <c r="C615" s="67"/>
      <c r="D615" s="67"/>
      <c r="E615" s="68"/>
      <c r="F615" s="68"/>
      <c r="G615" s="68"/>
      <c r="H615" s="68"/>
    </row>
    <row r="616" spans="1:8">
      <c r="A616" s="66"/>
      <c r="B616" s="67"/>
      <c r="C616" s="67"/>
      <c r="D616" s="67"/>
      <c r="E616" s="68"/>
      <c r="F616" s="68"/>
      <c r="G616" s="68"/>
      <c r="H616" s="68"/>
    </row>
    <row r="617" spans="1:8">
      <c r="A617" s="66"/>
      <c r="B617" s="67"/>
      <c r="C617" s="67"/>
      <c r="D617" s="67"/>
      <c r="E617" s="68"/>
      <c r="F617" s="68"/>
      <c r="G617" s="68"/>
      <c r="H617" s="68"/>
    </row>
    <row r="618" spans="1:8">
      <c r="A618" s="66"/>
      <c r="B618" s="67"/>
      <c r="C618" s="67"/>
      <c r="D618" s="67"/>
      <c r="E618" s="68"/>
      <c r="F618" s="68"/>
      <c r="G618" s="68"/>
      <c r="H618" s="68"/>
    </row>
    <row r="619" spans="1:8">
      <c r="A619" s="66"/>
      <c r="B619" s="67"/>
      <c r="C619" s="67"/>
      <c r="D619" s="67"/>
      <c r="E619" s="68"/>
      <c r="F619" s="68"/>
      <c r="G619" s="68"/>
      <c r="H619" s="68"/>
    </row>
    <row r="620" spans="1:8">
      <c r="A620" s="66"/>
      <c r="B620" s="67"/>
      <c r="C620" s="67"/>
      <c r="D620" s="67"/>
      <c r="E620" s="68"/>
      <c r="F620" s="68"/>
      <c r="G620" s="68"/>
      <c r="H620" s="68"/>
    </row>
    <row r="621" spans="1:8">
      <c r="A621" s="66"/>
      <c r="B621" s="67"/>
      <c r="C621" s="67"/>
      <c r="D621" s="67"/>
      <c r="E621" s="68"/>
      <c r="F621" s="68"/>
      <c r="G621" s="68"/>
      <c r="H621" s="68"/>
    </row>
    <row r="622" spans="1:8">
      <c r="A622" s="66"/>
      <c r="B622" s="67"/>
      <c r="C622" s="67"/>
      <c r="D622" s="67"/>
      <c r="E622" s="68"/>
      <c r="F622" s="68"/>
      <c r="G622" s="68"/>
      <c r="H622" s="68"/>
    </row>
    <row r="623" spans="1:8">
      <c r="A623" s="66"/>
      <c r="B623" s="67"/>
      <c r="C623" s="67"/>
      <c r="D623" s="67"/>
      <c r="E623" s="68"/>
      <c r="F623" s="68"/>
      <c r="G623" s="68"/>
      <c r="H623" s="68"/>
    </row>
    <row r="624" spans="1:8">
      <c r="A624" s="66"/>
      <c r="B624" s="67"/>
      <c r="C624" s="67"/>
      <c r="D624" s="67"/>
      <c r="E624" s="68"/>
      <c r="F624" s="68"/>
      <c r="G624" s="68"/>
      <c r="H624" s="68"/>
    </row>
    <row r="625" spans="1:8">
      <c r="A625" s="66"/>
      <c r="B625" s="67"/>
      <c r="C625" s="67"/>
      <c r="D625" s="67"/>
      <c r="E625" s="68"/>
      <c r="F625" s="68"/>
      <c r="G625" s="68"/>
      <c r="H625" s="68"/>
    </row>
    <row r="626" spans="1:8">
      <c r="A626" s="66"/>
      <c r="B626" s="67"/>
      <c r="C626" s="67"/>
      <c r="D626" s="67"/>
      <c r="E626" s="68"/>
      <c r="F626" s="68"/>
      <c r="G626" s="68"/>
      <c r="H626" s="68"/>
    </row>
    <row r="627" spans="1:8">
      <c r="A627" s="66"/>
      <c r="B627" s="67"/>
      <c r="C627" s="67"/>
      <c r="D627" s="67"/>
      <c r="E627" s="68"/>
      <c r="F627" s="68"/>
      <c r="G627" s="68"/>
      <c r="H627" s="68"/>
    </row>
    <row r="628" spans="1:8">
      <c r="A628" s="66"/>
      <c r="B628" s="67"/>
      <c r="C628" s="67"/>
      <c r="D628" s="67"/>
      <c r="E628" s="68"/>
      <c r="F628" s="68"/>
      <c r="G628" s="68"/>
      <c r="H628" s="68"/>
    </row>
    <row r="629" spans="1:8">
      <c r="A629" s="66"/>
      <c r="B629" s="67"/>
      <c r="C629" s="67"/>
      <c r="D629" s="67"/>
      <c r="E629" s="68"/>
      <c r="F629" s="68"/>
      <c r="G629" s="68"/>
      <c r="H629" s="68"/>
    </row>
    <row r="630" spans="1:8">
      <c r="A630" s="66"/>
      <c r="B630" s="67"/>
      <c r="C630" s="67"/>
      <c r="D630" s="67"/>
      <c r="E630" s="68"/>
      <c r="F630" s="68"/>
      <c r="G630" s="68"/>
      <c r="H630" s="68"/>
    </row>
    <row r="631" spans="1:8">
      <c r="A631" s="66"/>
      <c r="B631" s="67"/>
      <c r="C631" s="67"/>
      <c r="D631" s="67"/>
      <c r="E631" s="68"/>
      <c r="F631" s="68"/>
      <c r="G631" s="68"/>
      <c r="H631" s="68"/>
    </row>
    <row r="632" spans="1:8">
      <c r="A632" s="66"/>
      <c r="B632" s="67"/>
      <c r="C632" s="67"/>
      <c r="D632" s="67"/>
      <c r="E632" s="68"/>
      <c r="F632" s="68"/>
      <c r="G632" s="68"/>
      <c r="H632" s="68"/>
    </row>
    <row r="633" spans="1:8">
      <c r="A633" s="66"/>
      <c r="B633" s="67"/>
      <c r="C633" s="67"/>
      <c r="D633" s="67"/>
      <c r="E633" s="68"/>
      <c r="F633" s="68"/>
      <c r="G633" s="68"/>
      <c r="H633" s="68"/>
    </row>
    <row r="634" spans="1:8">
      <c r="A634" s="66"/>
      <c r="B634" s="67"/>
      <c r="C634" s="67"/>
      <c r="D634" s="67"/>
      <c r="E634" s="68"/>
      <c r="F634" s="68"/>
      <c r="G634" s="68"/>
      <c r="H634" s="68"/>
    </row>
    <row r="635" spans="1:8">
      <c r="A635" s="66"/>
      <c r="B635" s="67"/>
      <c r="C635" s="67"/>
      <c r="D635" s="67"/>
      <c r="E635" s="68"/>
      <c r="F635" s="68"/>
      <c r="G635" s="68"/>
      <c r="H635" s="68"/>
    </row>
    <row r="636" spans="1:8">
      <c r="A636" s="66"/>
      <c r="B636" s="67"/>
      <c r="C636" s="67"/>
      <c r="D636" s="67"/>
      <c r="E636" s="68"/>
      <c r="F636" s="68"/>
      <c r="G636" s="68"/>
      <c r="H636" s="68"/>
    </row>
    <row r="637" spans="1:8">
      <c r="A637" s="66"/>
      <c r="B637" s="67"/>
      <c r="C637" s="67"/>
      <c r="D637" s="67"/>
      <c r="E637" s="68"/>
      <c r="F637" s="68"/>
      <c r="G637" s="68"/>
      <c r="H637" s="68"/>
    </row>
    <row r="638" spans="1:8">
      <c r="A638" s="66"/>
      <c r="B638" s="67"/>
      <c r="C638" s="67"/>
      <c r="D638" s="67"/>
      <c r="E638" s="68"/>
      <c r="F638" s="68"/>
      <c r="G638" s="68"/>
      <c r="H638" s="68"/>
    </row>
    <row r="639" spans="1:8">
      <c r="A639" s="66"/>
      <c r="B639" s="67"/>
      <c r="C639" s="67"/>
      <c r="D639" s="67"/>
      <c r="E639" s="68"/>
      <c r="F639" s="68"/>
      <c r="G639" s="68"/>
      <c r="H639" s="68"/>
    </row>
    <row r="640" spans="1:8">
      <c r="A640" s="66"/>
      <c r="B640" s="67"/>
      <c r="C640" s="67"/>
      <c r="D640" s="67"/>
      <c r="E640" s="68"/>
      <c r="F640" s="68"/>
      <c r="G640" s="68"/>
      <c r="H640" s="68"/>
    </row>
    <row r="641" spans="1:8">
      <c r="A641" s="66"/>
      <c r="B641" s="67"/>
      <c r="C641" s="67"/>
      <c r="D641" s="67"/>
      <c r="E641" s="68"/>
      <c r="F641" s="68"/>
      <c r="G641" s="68"/>
      <c r="H641" s="68"/>
    </row>
    <row r="642" spans="1:8">
      <c r="A642" s="66"/>
      <c r="B642" s="67"/>
      <c r="C642" s="67"/>
      <c r="D642" s="67"/>
      <c r="E642" s="68"/>
      <c r="F642" s="68"/>
      <c r="G642" s="68"/>
      <c r="H642" s="68"/>
    </row>
    <row r="643" spans="1:8">
      <c r="A643" s="66"/>
      <c r="B643" s="67"/>
      <c r="C643" s="67"/>
      <c r="D643" s="67"/>
      <c r="E643" s="68"/>
      <c r="F643" s="68"/>
      <c r="G643" s="68"/>
      <c r="H643" s="68"/>
    </row>
    <row r="644" spans="1:8">
      <c r="A644" s="66"/>
      <c r="B644" s="67"/>
      <c r="C644" s="67"/>
      <c r="D644" s="67"/>
      <c r="E644" s="68"/>
      <c r="F644" s="68"/>
      <c r="G644" s="68"/>
      <c r="H644" s="68"/>
    </row>
    <row r="645" spans="1:8">
      <c r="A645" s="66"/>
      <c r="B645" s="67"/>
      <c r="C645" s="67"/>
      <c r="D645" s="67"/>
      <c r="E645" s="68"/>
      <c r="F645" s="68"/>
      <c r="G645" s="68"/>
      <c r="H645" s="68"/>
    </row>
    <row r="646" spans="1:8">
      <c r="A646" s="66"/>
      <c r="B646" s="67"/>
      <c r="C646" s="67"/>
      <c r="D646" s="67"/>
      <c r="E646" s="68"/>
      <c r="F646" s="68"/>
      <c r="G646" s="68"/>
      <c r="H646" s="68"/>
    </row>
    <row r="647" spans="1:8">
      <c r="A647" s="66"/>
      <c r="B647" s="67"/>
      <c r="C647" s="67"/>
      <c r="D647" s="67"/>
      <c r="E647" s="68"/>
      <c r="F647" s="68"/>
      <c r="G647" s="68"/>
      <c r="H647" s="68"/>
    </row>
    <row r="648" spans="1:8">
      <c r="A648" s="66"/>
      <c r="B648" s="67"/>
      <c r="C648" s="67"/>
      <c r="D648" s="67"/>
      <c r="E648" s="68"/>
      <c r="F648" s="68"/>
      <c r="G648" s="68"/>
      <c r="H648" s="68"/>
    </row>
    <row r="649" spans="1:8">
      <c r="A649" s="66"/>
      <c r="B649" s="67"/>
      <c r="C649" s="67"/>
      <c r="D649" s="67"/>
      <c r="E649" s="68"/>
      <c r="F649" s="68"/>
      <c r="G649" s="68"/>
      <c r="H649" s="68"/>
    </row>
    <row r="650" spans="1:8">
      <c r="A650" s="66"/>
      <c r="B650" s="67"/>
      <c r="C650" s="67"/>
      <c r="D650" s="67"/>
      <c r="E650" s="68"/>
      <c r="F650" s="68"/>
      <c r="G650" s="68"/>
      <c r="H650" s="68"/>
    </row>
    <row r="651" spans="1:8">
      <c r="A651" s="66"/>
      <c r="B651" s="67"/>
      <c r="C651" s="67"/>
      <c r="D651" s="67"/>
      <c r="E651" s="68"/>
      <c r="F651" s="68"/>
      <c r="G651" s="68"/>
      <c r="H651" s="68"/>
    </row>
    <row r="652" spans="1:8">
      <c r="A652" s="66"/>
      <c r="B652" s="67"/>
      <c r="C652" s="67"/>
      <c r="D652" s="67"/>
      <c r="E652" s="68"/>
      <c r="F652" s="68"/>
      <c r="G652" s="68"/>
      <c r="H652" s="68"/>
    </row>
    <row r="653" spans="1:8">
      <c r="A653" s="66"/>
      <c r="B653" s="67"/>
      <c r="C653" s="67"/>
      <c r="D653" s="67"/>
      <c r="E653" s="68"/>
      <c r="F653" s="68"/>
      <c r="G653" s="68"/>
      <c r="H653" s="68"/>
    </row>
    <row r="654" spans="1:8">
      <c r="A654" s="66"/>
      <c r="B654" s="67"/>
      <c r="C654" s="67"/>
      <c r="D654" s="67"/>
      <c r="E654" s="68"/>
      <c r="F654" s="68"/>
      <c r="G654" s="68"/>
      <c r="H654" s="68"/>
    </row>
    <row r="655" spans="1:8">
      <c r="A655" s="66"/>
      <c r="B655" s="67"/>
      <c r="C655" s="67"/>
      <c r="D655" s="67"/>
      <c r="E655" s="68"/>
      <c r="F655" s="68"/>
      <c r="G655" s="68"/>
      <c r="H655" s="68"/>
    </row>
    <row r="656" spans="1:8">
      <c r="A656" s="66"/>
      <c r="B656" s="67"/>
      <c r="C656" s="67"/>
      <c r="D656" s="67"/>
      <c r="E656" s="68"/>
      <c r="F656" s="68"/>
      <c r="G656" s="68"/>
      <c r="H656" s="68"/>
    </row>
    <row r="657" spans="1:8">
      <c r="A657" s="66"/>
      <c r="B657" s="67"/>
      <c r="C657" s="67"/>
      <c r="D657" s="67"/>
      <c r="E657" s="68"/>
      <c r="F657" s="68"/>
      <c r="G657" s="68"/>
      <c r="H657" s="68"/>
    </row>
    <row r="658" spans="1:8">
      <c r="A658" s="66"/>
      <c r="B658" s="67"/>
      <c r="C658" s="67"/>
      <c r="D658" s="67"/>
      <c r="E658" s="68"/>
      <c r="F658" s="68"/>
      <c r="G658" s="68"/>
      <c r="H658" s="68"/>
    </row>
    <row r="659" spans="1:8">
      <c r="A659" s="66"/>
      <c r="B659" s="67"/>
      <c r="C659" s="67"/>
      <c r="D659" s="67"/>
      <c r="E659" s="68"/>
      <c r="F659" s="68"/>
      <c r="G659" s="68"/>
      <c r="H659" s="68"/>
    </row>
    <row r="660" spans="1:8">
      <c r="A660" s="66"/>
      <c r="B660" s="67"/>
      <c r="C660" s="67"/>
      <c r="D660" s="67"/>
      <c r="E660" s="68"/>
      <c r="F660" s="68"/>
      <c r="G660" s="68"/>
      <c r="H660" s="68"/>
    </row>
    <row r="661" spans="1:8">
      <c r="A661" s="66"/>
      <c r="B661" s="67"/>
      <c r="C661" s="67"/>
      <c r="D661" s="67"/>
      <c r="E661" s="68"/>
      <c r="F661" s="68"/>
      <c r="G661" s="68"/>
      <c r="H661" s="68"/>
    </row>
    <row r="662" spans="1:8">
      <c r="A662" s="66"/>
      <c r="B662" s="67"/>
      <c r="C662" s="67"/>
      <c r="D662" s="67"/>
      <c r="E662" s="68"/>
      <c r="F662" s="68"/>
      <c r="G662" s="68"/>
      <c r="H662" s="68"/>
    </row>
    <row r="663" spans="1:8">
      <c r="A663" s="66"/>
      <c r="B663" s="67"/>
      <c r="C663" s="67"/>
      <c r="D663" s="67"/>
      <c r="E663" s="68"/>
      <c r="F663" s="68"/>
      <c r="G663" s="68"/>
      <c r="H663" s="68"/>
    </row>
    <row r="664" spans="1:8">
      <c r="A664" s="66"/>
      <c r="B664" s="67"/>
      <c r="C664" s="67"/>
      <c r="D664" s="67"/>
      <c r="E664" s="68"/>
      <c r="F664" s="68"/>
      <c r="G664" s="68"/>
      <c r="H664" s="68"/>
    </row>
    <row r="665" spans="1:8">
      <c r="A665" s="66"/>
      <c r="B665" s="67"/>
      <c r="C665" s="67"/>
      <c r="D665" s="67"/>
      <c r="E665" s="68"/>
      <c r="F665" s="68"/>
      <c r="G665" s="68"/>
      <c r="H665" s="68"/>
    </row>
    <row r="666" spans="1:8">
      <c r="A666" s="66"/>
      <c r="B666" s="67"/>
      <c r="C666" s="67"/>
      <c r="D666" s="67"/>
      <c r="E666" s="68"/>
      <c r="F666" s="68"/>
      <c r="G666" s="68"/>
      <c r="H666" s="68"/>
    </row>
    <row r="667" spans="1:8">
      <c r="A667" s="66"/>
      <c r="B667" s="67"/>
      <c r="C667" s="67"/>
      <c r="D667" s="67"/>
      <c r="E667" s="68"/>
      <c r="F667" s="68"/>
      <c r="G667" s="68"/>
      <c r="H667" s="68"/>
    </row>
    <row r="668" spans="1:8">
      <c r="A668" s="66"/>
      <c r="B668" s="67"/>
      <c r="C668" s="67"/>
      <c r="D668" s="67"/>
      <c r="E668" s="68"/>
      <c r="F668" s="68"/>
      <c r="G668" s="68"/>
      <c r="H668" s="68"/>
    </row>
    <row r="669" spans="1:8">
      <c r="A669" s="66"/>
      <c r="B669" s="67"/>
      <c r="C669" s="67"/>
      <c r="D669" s="67"/>
      <c r="E669" s="68"/>
      <c r="F669" s="68"/>
      <c r="G669" s="68"/>
      <c r="H669" s="68"/>
    </row>
    <row r="670" spans="1:8">
      <c r="A670" s="66"/>
      <c r="B670" s="67"/>
      <c r="C670" s="67"/>
      <c r="D670" s="67"/>
      <c r="E670" s="68"/>
      <c r="F670" s="68"/>
      <c r="G670" s="68"/>
      <c r="H670" s="68"/>
    </row>
    <row r="671" spans="1:8">
      <c r="A671" s="66"/>
      <c r="B671" s="67"/>
      <c r="C671" s="67"/>
      <c r="D671" s="67"/>
      <c r="E671" s="68"/>
      <c r="F671" s="68"/>
      <c r="G671" s="68"/>
      <c r="H671" s="68"/>
    </row>
    <row r="672" spans="1:8">
      <c r="A672" s="66"/>
      <c r="B672" s="67"/>
      <c r="C672" s="67"/>
      <c r="D672" s="67"/>
      <c r="E672" s="68"/>
      <c r="F672" s="68"/>
      <c r="G672" s="68"/>
      <c r="H672" s="68"/>
    </row>
    <row r="673" spans="1:8">
      <c r="A673" s="66"/>
      <c r="B673" s="67"/>
      <c r="C673" s="67"/>
      <c r="D673" s="67"/>
      <c r="E673" s="68"/>
      <c r="F673" s="68"/>
      <c r="G673" s="68"/>
      <c r="H673" s="68"/>
    </row>
    <row r="674" spans="1:8">
      <c r="A674" s="66"/>
      <c r="B674" s="67"/>
      <c r="C674" s="67"/>
      <c r="D674" s="67"/>
      <c r="E674" s="68"/>
      <c r="F674" s="68"/>
      <c r="G674" s="68"/>
      <c r="H674" s="68"/>
    </row>
    <row r="675" spans="1:8">
      <c r="A675" s="66"/>
      <c r="B675" s="67"/>
      <c r="C675" s="67"/>
      <c r="D675" s="67"/>
      <c r="E675" s="68"/>
      <c r="F675" s="68"/>
      <c r="G675" s="68"/>
      <c r="H675" s="68"/>
    </row>
    <row r="676" spans="1:8">
      <c r="A676" s="66"/>
      <c r="B676" s="67"/>
      <c r="C676" s="67"/>
      <c r="D676" s="67"/>
      <c r="E676" s="68"/>
      <c r="F676" s="68"/>
      <c r="G676" s="68"/>
      <c r="H676" s="68"/>
    </row>
    <row r="677" spans="1:8">
      <c r="A677" s="66"/>
      <c r="B677" s="67"/>
      <c r="C677" s="67"/>
      <c r="D677" s="67"/>
      <c r="E677" s="68"/>
      <c r="F677" s="68"/>
      <c r="G677" s="68"/>
      <c r="H677" s="68"/>
    </row>
    <row r="678" spans="1:8">
      <c r="A678" s="66"/>
      <c r="B678" s="67"/>
      <c r="C678" s="67"/>
      <c r="D678" s="67"/>
      <c r="E678" s="68"/>
      <c r="F678" s="68"/>
      <c r="G678" s="68"/>
      <c r="H678" s="68"/>
    </row>
    <row r="679" spans="1:8">
      <c r="A679" s="66"/>
      <c r="B679" s="67"/>
      <c r="C679" s="67"/>
      <c r="D679" s="67"/>
      <c r="E679" s="68"/>
      <c r="F679" s="68"/>
      <c r="G679" s="68"/>
      <c r="H679" s="68"/>
    </row>
    <row r="680" spans="1:8">
      <c r="A680" s="66"/>
      <c r="B680" s="67"/>
      <c r="C680" s="67"/>
      <c r="D680" s="67"/>
      <c r="E680" s="68"/>
      <c r="F680" s="68"/>
      <c r="G680" s="68"/>
      <c r="H680" s="68"/>
    </row>
    <row r="681" spans="1:8">
      <c r="A681" s="66"/>
      <c r="B681" s="67"/>
      <c r="C681" s="67"/>
      <c r="D681" s="67"/>
      <c r="E681" s="68"/>
      <c r="F681" s="68"/>
      <c r="G681" s="68"/>
      <c r="H681" s="68"/>
    </row>
    <row r="682" spans="1:8">
      <c r="A682" s="66"/>
      <c r="B682" s="67"/>
      <c r="C682" s="67"/>
      <c r="D682" s="67"/>
      <c r="E682" s="68"/>
      <c r="F682" s="68"/>
      <c r="G682" s="68"/>
      <c r="H682" s="68"/>
    </row>
    <row r="683" spans="1:8">
      <c r="A683" s="66"/>
      <c r="B683" s="67"/>
      <c r="C683" s="67"/>
      <c r="D683" s="67"/>
      <c r="E683" s="68"/>
      <c r="F683" s="68"/>
      <c r="G683" s="68"/>
      <c r="H683" s="68"/>
    </row>
    <row r="684" spans="1:8">
      <c r="A684" s="66"/>
      <c r="B684" s="67"/>
      <c r="C684" s="67"/>
      <c r="D684" s="67"/>
      <c r="E684" s="68"/>
      <c r="F684" s="68"/>
      <c r="G684" s="68"/>
      <c r="H684" s="68"/>
    </row>
    <row r="685" spans="1:8">
      <c r="A685" s="66"/>
      <c r="B685" s="67"/>
      <c r="C685" s="67"/>
      <c r="D685" s="67"/>
      <c r="E685" s="68"/>
      <c r="F685" s="68"/>
      <c r="G685" s="68"/>
      <c r="H685" s="68"/>
    </row>
    <row r="686" spans="1:8">
      <c r="A686" s="66"/>
      <c r="B686" s="67"/>
      <c r="C686" s="67"/>
      <c r="D686" s="67"/>
      <c r="E686" s="68"/>
      <c r="F686" s="68"/>
      <c r="G686" s="68"/>
      <c r="H686" s="68"/>
    </row>
    <row r="687" spans="1:8">
      <c r="A687" s="66"/>
      <c r="B687" s="67"/>
      <c r="C687" s="67"/>
      <c r="D687" s="67"/>
      <c r="E687" s="68"/>
      <c r="F687" s="68"/>
      <c r="G687" s="68"/>
      <c r="H687" s="68"/>
    </row>
    <row r="688" spans="1:8">
      <c r="A688" s="66"/>
      <c r="B688" s="67"/>
      <c r="C688" s="67"/>
      <c r="D688" s="67"/>
      <c r="E688" s="68"/>
      <c r="F688" s="68"/>
      <c r="G688" s="68"/>
      <c r="H688" s="68"/>
    </row>
    <row r="689" spans="1:8">
      <c r="A689" s="66"/>
      <c r="B689" s="67"/>
      <c r="C689" s="67"/>
      <c r="D689" s="67"/>
      <c r="E689" s="68"/>
      <c r="F689" s="68"/>
      <c r="G689" s="68"/>
      <c r="H689" s="68"/>
    </row>
    <row r="690" spans="1:8">
      <c r="A690" s="66"/>
      <c r="B690" s="67"/>
      <c r="C690" s="67"/>
      <c r="D690" s="67"/>
      <c r="E690" s="68"/>
      <c r="F690" s="68"/>
      <c r="G690" s="68"/>
      <c r="H690" s="68"/>
    </row>
    <row r="691" spans="1:8">
      <c r="A691" s="66"/>
      <c r="B691" s="67"/>
      <c r="C691" s="67"/>
      <c r="D691" s="67"/>
      <c r="E691" s="68"/>
      <c r="F691" s="68"/>
      <c r="G691" s="68"/>
      <c r="H691" s="68"/>
    </row>
    <row r="692" spans="1:8">
      <c r="A692" s="66"/>
      <c r="B692" s="67"/>
      <c r="C692" s="67"/>
      <c r="D692" s="67"/>
      <c r="E692" s="68"/>
      <c r="F692" s="68"/>
      <c r="G692" s="68"/>
      <c r="H692" s="68"/>
    </row>
    <row r="693" spans="1:8">
      <c r="A693" s="66"/>
      <c r="B693" s="67"/>
      <c r="C693" s="67"/>
      <c r="D693" s="67"/>
      <c r="E693" s="68"/>
      <c r="F693" s="68"/>
      <c r="G693" s="68"/>
      <c r="H693" s="68"/>
    </row>
    <row r="694" spans="1:8">
      <c r="A694" s="66"/>
      <c r="B694" s="67"/>
      <c r="C694" s="67"/>
      <c r="D694" s="67"/>
      <c r="E694" s="68"/>
      <c r="F694" s="68"/>
      <c r="G694" s="68"/>
      <c r="H694" s="68"/>
    </row>
    <row r="695" spans="1:8">
      <c r="A695" s="66"/>
      <c r="B695" s="67"/>
      <c r="C695" s="67"/>
      <c r="D695" s="67"/>
      <c r="E695" s="68"/>
      <c r="F695" s="68"/>
      <c r="G695" s="68"/>
      <c r="H695" s="68"/>
    </row>
    <row r="696" spans="1:8">
      <c r="A696" s="66"/>
      <c r="B696" s="67"/>
      <c r="C696" s="67"/>
      <c r="D696" s="67"/>
      <c r="E696" s="68"/>
      <c r="F696" s="68"/>
      <c r="G696" s="68"/>
      <c r="H696" s="68"/>
    </row>
    <row r="697" spans="1:8">
      <c r="A697" s="66"/>
      <c r="B697" s="67"/>
      <c r="C697" s="67"/>
      <c r="D697" s="67"/>
      <c r="E697" s="68"/>
      <c r="F697" s="68"/>
      <c r="G697" s="68"/>
      <c r="H697" s="68"/>
    </row>
    <row r="698" spans="1:8">
      <c r="A698" s="66"/>
      <c r="B698" s="67"/>
      <c r="C698" s="67"/>
      <c r="D698" s="67"/>
      <c r="E698" s="68"/>
      <c r="F698" s="68"/>
      <c r="G698" s="68"/>
      <c r="H698" s="68"/>
    </row>
    <row r="699" spans="1:8">
      <c r="A699" s="66"/>
      <c r="B699" s="67"/>
      <c r="C699" s="67"/>
      <c r="D699" s="67"/>
      <c r="E699" s="68"/>
      <c r="F699" s="68"/>
      <c r="G699" s="68"/>
      <c r="H699" s="68"/>
    </row>
    <row r="700" spans="1:8">
      <c r="A700" s="66"/>
      <c r="B700" s="67"/>
      <c r="C700" s="67"/>
      <c r="D700" s="67"/>
      <c r="E700" s="68"/>
      <c r="F700" s="68"/>
      <c r="G700" s="68"/>
      <c r="H700" s="68"/>
    </row>
    <row r="701" spans="1:8">
      <c r="A701" s="66"/>
      <c r="B701" s="67"/>
      <c r="C701" s="67"/>
      <c r="D701" s="67"/>
      <c r="E701" s="68"/>
      <c r="F701" s="68"/>
      <c r="G701" s="68"/>
      <c r="H701" s="68"/>
    </row>
    <row r="702" spans="1:8">
      <c r="A702" s="66"/>
      <c r="B702" s="67"/>
      <c r="C702" s="67"/>
      <c r="D702" s="67"/>
      <c r="E702" s="68"/>
      <c r="F702" s="68"/>
      <c r="G702" s="68"/>
      <c r="H702" s="68"/>
    </row>
    <row r="703" spans="1:8">
      <c r="A703" s="66"/>
      <c r="B703" s="67"/>
      <c r="C703" s="67"/>
      <c r="D703" s="67"/>
      <c r="E703" s="68"/>
      <c r="F703" s="68"/>
      <c r="G703" s="68"/>
      <c r="H703" s="68"/>
    </row>
    <row r="704" spans="1:8">
      <c r="A704" s="66"/>
      <c r="B704" s="67"/>
      <c r="C704" s="67"/>
      <c r="D704" s="67"/>
      <c r="E704" s="68"/>
      <c r="F704" s="68"/>
      <c r="G704" s="68"/>
      <c r="H704" s="68"/>
    </row>
    <row r="705" spans="1:8">
      <c r="A705" s="66"/>
      <c r="B705" s="67"/>
      <c r="C705" s="67"/>
      <c r="D705" s="67"/>
      <c r="E705" s="68"/>
      <c r="F705" s="68"/>
      <c r="G705" s="68"/>
      <c r="H705" s="68"/>
    </row>
    <row r="706" spans="1:8">
      <c r="A706" s="66"/>
      <c r="B706" s="67"/>
      <c r="C706" s="67"/>
      <c r="D706" s="67"/>
      <c r="E706" s="68"/>
      <c r="F706" s="68"/>
      <c r="G706" s="68"/>
      <c r="H706" s="68"/>
    </row>
    <row r="707" spans="1:8">
      <c r="A707" s="66"/>
      <c r="B707" s="67"/>
      <c r="C707" s="67"/>
      <c r="D707" s="67"/>
      <c r="E707" s="68"/>
      <c r="F707" s="68"/>
      <c r="G707" s="68"/>
      <c r="H707" s="68"/>
    </row>
    <row r="708" spans="1:8">
      <c r="A708" s="66"/>
      <c r="B708" s="67"/>
      <c r="C708" s="67"/>
      <c r="D708" s="67"/>
      <c r="E708" s="68"/>
      <c r="F708" s="68"/>
      <c r="G708" s="68"/>
      <c r="H708" s="68"/>
    </row>
    <row r="709" spans="1:8">
      <c r="A709" s="66"/>
      <c r="B709" s="67"/>
      <c r="C709" s="67"/>
      <c r="D709" s="67"/>
      <c r="E709" s="68"/>
      <c r="F709" s="68"/>
      <c r="G709" s="68"/>
      <c r="H709" s="68"/>
    </row>
    <row r="710" spans="1:8">
      <c r="A710" s="66"/>
      <c r="B710" s="67"/>
      <c r="C710" s="67"/>
      <c r="D710" s="67"/>
      <c r="E710" s="68"/>
      <c r="F710" s="68"/>
      <c r="G710" s="68"/>
      <c r="H710" s="68"/>
    </row>
    <row r="711" spans="1:8">
      <c r="A711" s="66"/>
      <c r="B711" s="67"/>
      <c r="C711" s="67"/>
      <c r="D711" s="67"/>
      <c r="E711" s="68"/>
      <c r="F711" s="68"/>
      <c r="G711" s="68"/>
      <c r="H711" s="68"/>
    </row>
    <row r="712" spans="1:8">
      <c r="A712" s="66"/>
      <c r="B712" s="67"/>
      <c r="C712" s="67"/>
      <c r="D712" s="67"/>
      <c r="E712" s="68"/>
      <c r="F712" s="68"/>
      <c r="G712" s="68"/>
      <c r="H712" s="68"/>
    </row>
    <row r="713" spans="1:8">
      <c r="A713" s="66"/>
      <c r="B713" s="67"/>
      <c r="C713" s="67"/>
      <c r="D713" s="67"/>
      <c r="E713" s="68"/>
      <c r="F713" s="68"/>
      <c r="G713" s="68"/>
      <c r="H713" s="68"/>
    </row>
    <row r="714" spans="1:8">
      <c r="A714" s="66"/>
      <c r="B714" s="67"/>
      <c r="C714" s="67"/>
      <c r="D714" s="67"/>
      <c r="E714" s="68"/>
      <c r="F714" s="68"/>
      <c r="G714" s="68"/>
      <c r="H714" s="68"/>
    </row>
    <row r="715" spans="1:8">
      <c r="A715" s="66"/>
      <c r="B715" s="67"/>
      <c r="C715" s="67"/>
      <c r="D715" s="67"/>
      <c r="E715" s="68"/>
      <c r="F715" s="68"/>
      <c r="G715" s="68"/>
      <c r="H715" s="68"/>
    </row>
    <row r="716" spans="1:8">
      <c r="A716" s="66"/>
      <c r="B716" s="67"/>
      <c r="C716" s="67"/>
      <c r="D716" s="67"/>
      <c r="E716" s="68"/>
      <c r="F716" s="68"/>
      <c r="G716" s="68"/>
      <c r="H716" s="68"/>
    </row>
    <row r="717" spans="1:8">
      <c r="A717" s="66"/>
      <c r="B717" s="67"/>
      <c r="C717" s="67"/>
      <c r="D717" s="67"/>
      <c r="E717" s="68"/>
      <c r="F717" s="68"/>
      <c r="G717" s="68"/>
      <c r="H717" s="68"/>
    </row>
    <row r="718" spans="1:8">
      <c r="A718" s="66"/>
      <c r="B718" s="67"/>
      <c r="C718" s="67"/>
      <c r="D718" s="67"/>
      <c r="E718" s="68"/>
      <c r="F718" s="68"/>
      <c r="G718" s="68"/>
      <c r="H718" s="68"/>
    </row>
    <row r="719" spans="1:8">
      <c r="A719" s="66"/>
      <c r="B719" s="67"/>
      <c r="C719" s="67"/>
      <c r="D719" s="67"/>
      <c r="E719" s="68"/>
      <c r="F719" s="68"/>
      <c r="G719" s="68"/>
      <c r="H719" s="68"/>
    </row>
    <row r="720" spans="1:8">
      <c r="A720" s="66"/>
      <c r="B720" s="67"/>
      <c r="C720" s="67"/>
      <c r="D720" s="67"/>
      <c r="E720" s="68"/>
      <c r="F720" s="68"/>
      <c r="G720" s="68"/>
      <c r="H720" s="68"/>
    </row>
    <row r="721" spans="1:8">
      <c r="A721" s="66"/>
      <c r="B721" s="67"/>
      <c r="C721" s="67"/>
      <c r="D721" s="67"/>
      <c r="E721" s="68"/>
      <c r="F721" s="68"/>
      <c r="G721" s="68"/>
      <c r="H721" s="68"/>
    </row>
    <row r="722" spans="1:8">
      <c r="A722" s="66"/>
      <c r="B722" s="67"/>
      <c r="C722" s="67"/>
      <c r="D722" s="67"/>
      <c r="E722" s="68"/>
      <c r="F722" s="68"/>
      <c r="G722" s="68"/>
      <c r="H722" s="68"/>
    </row>
    <row r="723" spans="1:8">
      <c r="A723" s="66"/>
      <c r="B723" s="67"/>
      <c r="C723" s="67"/>
      <c r="D723" s="67"/>
      <c r="E723" s="68"/>
      <c r="F723" s="68"/>
      <c r="G723" s="68"/>
      <c r="H723" s="68"/>
    </row>
    <row r="724" spans="1:8">
      <c r="A724" s="66"/>
      <c r="B724" s="67"/>
      <c r="C724" s="67"/>
      <c r="D724" s="67"/>
      <c r="E724" s="68"/>
      <c r="F724" s="68"/>
      <c r="G724" s="68"/>
      <c r="H724" s="68"/>
    </row>
    <row r="725" spans="1:8">
      <c r="A725" s="66"/>
      <c r="B725" s="67"/>
      <c r="C725" s="67"/>
      <c r="D725" s="67"/>
      <c r="E725" s="68"/>
      <c r="F725" s="68"/>
      <c r="G725" s="68"/>
      <c r="H725" s="68"/>
    </row>
    <row r="726" spans="1:8">
      <c r="A726" s="66"/>
      <c r="B726" s="67"/>
      <c r="C726" s="67"/>
      <c r="D726" s="67"/>
      <c r="E726" s="68"/>
      <c r="F726" s="68"/>
      <c r="G726" s="68"/>
      <c r="H726" s="68"/>
    </row>
    <row r="727" spans="1:8">
      <c r="A727" s="66"/>
      <c r="B727" s="67"/>
      <c r="C727" s="67"/>
      <c r="D727" s="67"/>
      <c r="E727" s="68"/>
      <c r="F727" s="68"/>
      <c r="G727" s="68"/>
      <c r="H727" s="68"/>
    </row>
    <row r="728" spans="1:8">
      <c r="A728" s="66"/>
      <c r="B728" s="67"/>
      <c r="C728" s="67"/>
      <c r="D728" s="67"/>
      <c r="E728" s="68"/>
      <c r="F728" s="68"/>
      <c r="G728" s="68"/>
      <c r="H728" s="68"/>
    </row>
    <row r="729" spans="1:8">
      <c r="A729" s="66"/>
      <c r="B729" s="67"/>
      <c r="C729" s="67"/>
      <c r="D729" s="67"/>
      <c r="E729" s="68"/>
      <c r="F729" s="68"/>
      <c r="G729" s="68"/>
      <c r="H729" s="68"/>
    </row>
    <row r="730" spans="1:8">
      <c r="A730" s="66"/>
      <c r="B730" s="67"/>
      <c r="C730" s="67"/>
      <c r="D730" s="67"/>
      <c r="E730" s="68"/>
      <c r="F730" s="68"/>
      <c r="G730" s="68"/>
      <c r="H730" s="68"/>
    </row>
    <row r="731" spans="1:8">
      <c r="A731" s="66"/>
      <c r="B731" s="67"/>
      <c r="C731" s="67"/>
      <c r="D731" s="67"/>
      <c r="E731" s="68"/>
      <c r="F731" s="68"/>
      <c r="G731" s="68"/>
      <c r="H731" s="68"/>
    </row>
    <row r="732" spans="1:8">
      <c r="A732" s="66"/>
      <c r="B732" s="67"/>
      <c r="C732" s="67"/>
      <c r="D732" s="67"/>
      <c r="E732" s="68"/>
      <c r="F732" s="68"/>
      <c r="G732" s="68"/>
      <c r="H732" s="68"/>
    </row>
    <row r="733" spans="1:8">
      <c r="A733" s="66"/>
      <c r="B733" s="67"/>
      <c r="C733" s="67"/>
      <c r="D733" s="67"/>
      <c r="E733" s="68"/>
      <c r="F733" s="68"/>
      <c r="G733" s="68"/>
      <c r="H733" s="68"/>
    </row>
    <row r="734" spans="1:8">
      <c r="A734" s="66"/>
      <c r="B734" s="67"/>
      <c r="C734" s="67"/>
      <c r="D734" s="67"/>
      <c r="E734" s="68"/>
      <c r="F734" s="68"/>
      <c r="G734" s="68"/>
      <c r="H734" s="68"/>
    </row>
    <row r="735" spans="1:8">
      <c r="A735" s="66"/>
      <c r="B735" s="67"/>
      <c r="C735" s="67"/>
      <c r="D735" s="67"/>
      <c r="E735" s="68"/>
      <c r="F735" s="68"/>
      <c r="G735" s="68"/>
      <c r="H735" s="68"/>
    </row>
    <row r="736" spans="1:8">
      <c r="A736" s="66"/>
      <c r="B736" s="67"/>
      <c r="C736" s="67"/>
      <c r="D736" s="67"/>
      <c r="E736" s="68"/>
      <c r="F736" s="68"/>
      <c r="G736" s="68"/>
      <c r="H736" s="68"/>
    </row>
    <row r="737" spans="1:8">
      <c r="A737" s="66"/>
      <c r="B737" s="67"/>
      <c r="C737" s="67"/>
      <c r="D737" s="67"/>
      <c r="E737" s="68"/>
      <c r="F737" s="68"/>
      <c r="G737" s="68"/>
      <c r="H737" s="68"/>
    </row>
    <row r="738" spans="1:8">
      <c r="A738" s="66"/>
      <c r="B738" s="67"/>
      <c r="C738" s="67"/>
      <c r="D738" s="67"/>
      <c r="E738" s="68"/>
      <c r="F738" s="68"/>
      <c r="G738" s="68"/>
      <c r="H738" s="68"/>
    </row>
    <row r="739" spans="1:8">
      <c r="A739" s="66"/>
      <c r="B739" s="67"/>
      <c r="C739" s="67"/>
      <c r="D739" s="67"/>
      <c r="E739" s="68"/>
      <c r="F739" s="68"/>
      <c r="G739" s="68"/>
      <c r="H739" s="68"/>
    </row>
    <row r="740" spans="1:8">
      <c r="A740" s="66"/>
      <c r="B740" s="67"/>
      <c r="C740" s="67"/>
      <c r="D740" s="67"/>
      <c r="E740" s="68"/>
      <c r="F740" s="68"/>
      <c r="G740" s="68"/>
      <c r="H740" s="68"/>
    </row>
    <row r="741" spans="1:8">
      <c r="A741" s="66"/>
      <c r="B741" s="67"/>
      <c r="C741" s="67"/>
      <c r="D741" s="67"/>
      <c r="E741" s="68"/>
      <c r="F741" s="68"/>
      <c r="G741" s="68"/>
      <c r="H741" s="68"/>
    </row>
    <row r="742" spans="1:8">
      <c r="A742" s="66"/>
      <c r="B742" s="67"/>
      <c r="C742" s="67"/>
      <c r="D742" s="67"/>
      <c r="E742" s="68"/>
      <c r="F742" s="68"/>
      <c r="G742" s="68"/>
      <c r="H742" s="68"/>
    </row>
    <row r="743" spans="1:8">
      <c r="A743" s="66"/>
      <c r="B743" s="67"/>
      <c r="C743" s="67"/>
      <c r="D743" s="67"/>
      <c r="E743" s="68"/>
      <c r="F743" s="68"/>
      <c r="G743" s="68"/>
      <c r="H743" s="68"/>
    </row>
    <row r="744" spans="1:8">
      <c r="A744" s="66"/>
      <c r="B744" s="67"/>
      <c r="C744" s="67"/>
      <c r="D744" s="67"/>
      <c r="E744" s="68"/>
      <c r="F744" s="68"/>
      <c r="G744" s="68"/>
      <c r="H744" s="68"/>
    </row>
    <row r="745" spans="1:8">
      <c r="A745" s="66"/>
      <c r="B745" s="67"/>
      <c r="C745" s="67"/>
      <c r="D745" s="67"/>
      <c r="E745" s="68"/>
      <c r="F745" s="68"/>
      <c r="G745" s="68"/>
      <c r="H745" s="68"/>
    </row>
    <row r="746" spans="1:8">
      <c r="A746" s="66"/>
      <c r="B746" s="67"/>
      <c r="C746" s="67"/>
      <c r="D746" s="67"/>
      <c r="E746" s="68"/>
      <c r="F746" s="68"/>
      <c r="G746" s="68"/>
      <c r="H746" s="68"/>
    </row>
    <row r="747" spans="1:8">
      <c r="A747" s="66"/>
      <c r="B747" s="67"/>
      <c r="C747" s="67"/>
      <c r="D747" s="67"/>
      <c r="E747" s="68"/>
      <c r="F747" s="68"/>
      <c r="G747" s="68"/>
      <c r="H747" s="68"/>
    </row>
    <row r="748" spans="1:8">
      <c r="A748" s="66"/>
      <c r="B748" s="67"/>
      <c r="C748" s="67"/>
      <c r="D748" s="67"/>
      <c r="E748" s="68"/>
      <c r="F748" s="68"/>
      <c r="G748" s="68"/>
      <c r="H748" s="68"/>
    </row>
    <row r="749" spans="1:8">
      <c r="A749" s="66"/>
      <c r="B749" s="67"/>
      <c r="C749" s="67"/>
      <c r="D749" s="67"/>
      <c r="E749" s="68"/>
      <c r="F749" s="68"/>
      <c r="G749" s="68"/>
      <c r="H749" s="68"/>
    </row>
    <row r="750" spans="1:8">
      <c r="A750" s="66"/>
      <c r="B750" s="67"/>
      <c r="C750" s="67"/>
      <c r="D750" s="67"/>
      <c r="E750" s="68"/>
      <c r="F750" s="68"/>
      <c r="G750" s="68"/>
      <c r="H750" s="68"/>
    </row>
    <row r="751" spans="1:8">
      <c r="A751" s="66"/>
      <c r="B751" s="67"/>
      <c r="C751" s="67"/>
      <c r="D751" s="67"/>
      <c r="E751" s="68"/>
      <c r="F751" s="68"/>
      <c r="G751" s="68"/>
      <c r="H751" s="68"/>
    </row>
    <row r="752" spans="1:8">
      <c r="A752" s="66"/>
      <c r="B752" s="67"/>
      <c r="C752" s="67"/>
      <c r="D752" s="67"/>
      <c r="E752" s="68"/>
      <c r="F752" s="68"/>
      <c r="G752" s="68"/>
      <c r="H752" s="68"/>
    </row>
    <row r="753" spans="1:8">
      <c r="A753" s="66"/>
      <c r="B753" s="67"/>
      <c r="C753" s="67"/>
      <c r="D753" s="67"/>
      <c r="E753" s="68"/>
      <c r="F753" s="68"/>
      <c r="G753" s="68"/>
      <c r="H753" s="68"/>
    </row>
    <row r="754" spans="1:8">
      <c r="A754" s="66"/>
      <c r="B754" s="67"/>
      <c r="C754" s="67"/>
      <c r="D754" s="67"/>
      <c r="E754" s="68"/>
      <c r="F754" s="68"/>
      <c r="G754" s="68"/>
      <c r="H754" s="68"/>
    </row>
    <row r="755" spans="1:8">
      <c r="A755" s="66"/>
      <c r="B755" s="67"/>
      <c r="C755" s="67"/>
      <c r="D755" s="67"/>
      <c r="E755" s="68"/>
      <c r="F755" s="68"/>
      <c r="G755" s="68"/>
      <c r="H755" s="68"/>
    </row>
    <row r="756" spans="1:8">
      <c r="A756" s="66"/>
      <c r="B756" s="67"/>
      <c r="C756" s="67"/>
      <c r="D756" s="67"/>
      <c r="E756" s="68"/>
      <c r="F756" s="68"/>
      <c r="G756" s="68"/>
      <c r="H756" s="68"/>
    </row>
    <row r="757" spans="1:8">
      <c r="A757" s="66"/>
      <c r="B757" s="67"/>
      <c r="C757" s="67"/>
      <c r="D757" s="67"/>
      <c r="E757" s="68"/>
      <c r="F757" s="68"/>
      <c r="G757" s="68"/>
      <c r="H757" s="68"/>
    </row>
    <row r="758" spans="1:8">
      <c r="A758" s="66"/>
      <c r="B758" s="67"/>
      <c r="C758" s="67"/>
      <c r="D758" s="67"/>
      <c r="E758" s="68"/>
      <c r="F758" s="68"/>
      <c r="G758" s="68"/>
      <c r="H758" s="68"/>
    </row>
    <row r="759" spans="1:8">
      <c r="A759" s="66"/>
      <c r="B759" s="67"/>
      <c r="C759" s="67"/>
      <c r="D759" s="67"/>
      <c r="E759" s="68"/>
      <c r="F759" s="68"/>
      <c r="G759" s="68"/>
      <c r="H759" s="68"/>
    </row>
    <row r="760" spans="1:8">
      <c r="A760" s="66"/>
      <c r="B760" s="67"/>
      <c r="C760" s="67"/>
      <c r="D760" s="67"/>
      <c r="E760" s="68"/>
      <c r="F760" s="68"/>
      <c r="G760" s="68"/>
      <c r="H760" s="68"/>
    </row>
    <row r="761" spans="1:8">
      <c r="A761" s="66"/>
      <c r="B761" s="67"/>
      <c r="C761" s="67"/>
      <c r="D761" s="67"/>
      <c r="E761" s="68"/>
      <c r="F761" s="68"/>
      <c r="G761" s="68"/>
      <c r="H761" s="68"/>
    </row>
    <row r="762" spans="1:8">
      <c r="A762" s="66"/>
      <c r="B762" s="67"/>
      <c r="C762" s="67"/>
      <c r="D762" s="67"/>
      <c r="E762" s="68"/>
      <c r="F762" s="68"/>
      <c r="G762" s="68"/>
      <c r="H762" s="68"/>
    </row>
    <row r="763" spans="1:8">
      <c r="A763" s="66"/>
      <c r="B763" s="67"/>
      <c r="C763" s="67"/>
      <c r="D763" s="67"/>
      <c r="E763" s="68"/>
      <c r="F763" s="68"/>
      <c r="G763" s="68"/>
      <c r="H763" s="68"/>
    </row>
    <row r="764" spans="1:8">
      <c r="A764" s="66"/>
      <c r="B764" s="67"/>
      <c r="C764" s="67"/>
      <c r="D764" s="67"/>
      <c r="E764" s="68"/>
      <c r="F764" s="68"/>
      <c r="G764" s="68"/>
      <c r="H764" s="68"/>
    </row>
    <row r="765" spans="1:8">
      <c r="A765" s="66"/>
      <c r="B765" s="67"/>
      <c r="C765" s="67"/>
      <c r="D765" s="67"/>
      <c r="E765" s="68"/>
      <c r="F765" s="68"/>
      <c r="G765" s="68"/>
      <c r="H765" s="68"/>
    </row>
    <row r="766" spans="1:8">
      <c r="A766" s="66"/>
      <c r="B766" s="67"/>
      <c r="C766" s="67"/>
      <c r="D766" s="67"/>
      <c r="E766" s="68"/>
      <c r="F766" s="68"/>
      <c r="G766" s="68"/>
      <c r="H766" s="68"/>
    </row>
    <row r="767" spans="1:8">
      <c r="A767" s="66"/>
      <c r="B767" s="67"/>
      <c r="C767" s="67"/>
      <c r="D767" s="67"/>
      <c r="E767" s="68"/>
      <c r="F767" s="68"/>
      <c r="G767" s="68"/>
      <c r="H767" s="68"/>
    </row>
    <row r="768" spans="1:8">
      <c r="A768" s="66"/>
      <c r="B768" s="67"/>
      <c r="C768" s="67"/>
      <c r="D768" s="67"/>
      <c r="E768" s="68"/>
      <c r="F768" s="68"/>
      <c r="G768" s="68"/>
      <c r="H768" s="68"/>
    </row>
    <row r="769" spans="1:8">
      <c r="A769" s="66"/>
      <c r="B769" s="67"/>
      <c r="C769" s="67"/>
      <c r="D769" s="67"/>
      <c r="E769" s="68"/>
      <c r="F769" s="68"/>
      <c r="G769" s="68"/>
      <c r="H769" s="68"/>
    </row>
    <row r="770" spans="1:8">
      <c r="A770" s="66"/>
      <c r="B770" s="67"/>
      <c r="C770" s="67"/>
      <c r="D770" s="67"/>
      <c r="E770" s="68"/>
      <c r="F770" s="68"/>
      <c r="G770" s="68"/>
      <c r="H770" s="68"/>
    </row>
    <row r="771" spans="1:8">
      <c r="A771" s="66"/>
      <c r="B771" s="67"/>
      <c r="C771" s="67"/>
      <c r="D771" s="67"/>
      <c r="E771" s="68"/>
      <c r="F771" s="68"/>
      <c r="G771" s="68"/>
      <c r="H771" s="68"/>
    </row>
    <row r="772" spans="1:8">
      <c r="A772" s="66"/>
      <c r="B772" s="67"/>
      <c r="C772" s="67"/>
      <c r="D772" s="67"/>
      <c r="E772" s="68"/>
      <c r="F772" s="68"/>
      <c r="G772" s="68"/>
      <c r="H772" s="68"/>
    </row>
    <row r="773" spans="1:8">
      <c r="A773" s="66"/>
      <c r="B773" s="67"/>
      <c r="C773" s="67"/>
      <c r="D773" s="67"/>
      <c r="E773" s="68"/>
      <c r="F773" s="68"/>
      <c r="G773" s="68"/>
      <c r="H773" s="68"/>
    </row>
    <row r="774" spans="1:8">
      <c r="A774" s="66"/>
      <c r="B774" s="67"/>
      <c r="C774" s="67"/>
      <c r="D774" s="67"/>
      <c r="E774" s="68"/>
      <c r="F774" s="68"/>
      <c r="G774" s="68"/>
      <c r="H774" s="68"/>
    </row>
    <row r="775" spans="1:8">
      <c r="A775" s="66"/>
      <c r="B775" s="67"/>
      <c r="C775" s="67"/>
      <c r="D775" s="67"/>
      <c r="E775" s="68"/>
      <c r="F775" s="68"/>
      <c r="G775" s="68"/>
      <c r="H775" s="68"/>
    </row>
    <row r="776" spans="1:8">
      <c r="A776" s="66"/>
      <c r="B776" s="67"/>
      <c r="C776" s="67"/>
      <c r="D776" s="67"/>
      <c r="E776" s="68"/>
      <c r="F776" s="68"/>
      <c r="G776" s="68"/>
      <c r="H776" s="68"/>
    </row>
    <row r="777" spans="1:8">
      <c r="A777" s="66"/>
      <c r="B777" s="67"/>
      <c r="C777" s="67"/>
      <c r="D777" s="67"/>
      <c r="E777" s="68"/>
      <c r="F777" s="68"/>
      <c r="G777" s="68"/>
      <c r="H777" s="68"/>
    </row>
    <row r="778" spans="1:8">
      <c r="A778" s="66"/>
      <c r="B778" s="67"/>
      <c r="C778" s="67"/>
      <c r="D778" s="67"/>
      <c r="E778" s="68"/>
      <c r="F778" s="68"/>
      <c r="G778" s="68"/>
      <c r="H778" s="68"/>
    </row>
    <row r="779" spans="1:8">
      <c r="A779" s="66"/>
      <c r="B779" s="67"/>
      <c r="C779" s="67"/>
      <c r="D779" s="67"/>
      <c r="E779" s="68"/>
      <c r="F779" s="68"/>
      <c r="G779" s="68"/>
      <c r="H779" s="68"/>
    </row>
    <row r="780" spans="1:8">
      <c r="A780" s="66"/>
      <c r="B780" s="67"/>
      <c r="C780" s="67"/>
      <c r="D780" s="67"/>
      <c r="E780" s="68"/>
      <c r="F780" s="68"/>
      <c r="G780" s="68"/>
      <c r="H780" s="68"/>
    </row>
    <row r="781" spans="1:8">
      <c r="A781" s="66"/>
      <c r="B781" s="67"/>
      <c r="C781" s="67"/>
      <c r="D781" s="67"/>
      <c r="E781" s="68"/>
      <c r="F781" s="68"/>
      <c r="G781" s="68"/>
      <c r="H781" s="68"/>
    </row>
    <row r="782" spans="1:8">
      <c r="A782" s="66"/>
      <c r="B782" s="67"/>
      <c r="C782" s="67"/>
      <c r="D782" s="67"/>
      <c r="E782" s="68"/>
      <c r="F782" s="68"/>
      <c r="G782" s="68"/>
      <c r="H782" s="68"/>
    </row>
    <row r="783" spans="1:8">
      <c r="A783" s="66"/>
      <c r="B783" s="67"/>
      <c r="C783" s="67"/>
      <c r="D783" s="67"/>
      <c r="E783" s="68"/>
      <c r="F783" s="68"/>
      <c r="G783" s="68"/>
      <c r="H783" s="68"/>
    </row>
    <row r="784" spans="1:8">
      <c r="A784" s="66"/>
      <c r="B784" s="67"/>
      <c r="C784" s="67"/>
      <c r="D784" s="67"/>
      <c r="E784" s="68"/>
      <c r="F784" s="68"/>
      <c r="G784" s="68"/>
      <c r="H784" s="68"/>
    </row>
    <row r="785" spans="1:8">
      <c r="A785" s="66"/>
      <c r="B785" s="67"/>
      <c r="C785" s="67"/>
      <c r="D785" s="67"/>
      <c r="E785" s="68"/>
      <c r="F785" s="68"/>
      <c r="G785" s="68"/>
      <c r="H785" s="68"/>
    </row>
    <row r="786" spans="1:8">
      <c r="A786" s="66"/>
      <c r="B786" s="67"/>
      <c r="C786" s="67"/>
      <c r="D786" s="67"/>
      <c r="E786" s="68"/>
      <c r="F786" s="68"/>
      <c r="G786" s="68"/>
      <c r="H786" s="68"/>
    </row>
    <row r="787" spans="1:8">
      <c r="A787" s="66"/>
      <c r="B787" s="67"/>
      <c r="C787" s="67"/>
      <c r="D787" s="67"/>
      <c r="E787" s="68"/>
      <c r="F787" s="68"/>
      <c r="G787" s="68"/>
      <c r="H787" s="68"/>
    </row>
    <row r="788" spans="1:8">
      <c r="A788" s="66"/>
      <c r="B788" s="67"/>
      <c r="C788" s="67"/>
      <c r="D788" s="67"/>
      <c r="E788" s="68"/>
      <c r="F788" s="68"/>
      <c r="G788" s="68"/>
      <c r="H788" s="68"/>
    </row>
    <row r="789" spans="1:8">
      <c r="A789" s="66"/>
      <c r="B789" s="67"/>
      <c r="C789" s="67"/>
      <c r="D789" s="67"/>
      <c r="E789" s="68"/>
      <c r="F789" s="68"/>
      <c r="G789" s="68"/>
      <c r="H789" s="68"/>
    </row>
    <row r="790" spans="1:8">
      <c r="A790" s="66"/>
      <c r="B790" s="67"/>
      <c r="C790" s="67"/>
      <c r="D790" s="67"/>
      <c r="E790" s="68"/>
      <c r="F790" s="68"/>
      <c r="G790" s="68"/>
      <c r="H790" s="68"/>
    </row>
    <row r="791" spans="1:8">
      <c r="A791" s="66"/>
      <c r="B791" s="67"/>
      <c r="C791" s="67"/>
      <c r="D791" s="67"/>
      <c r="E791" s="68"/>
      <c r="F791" s="68"/>
      <c r="G791" s="68"/>
      <c r="H791" s="68"/>
    </row>
    <row r="792" spans="1:8">
      <c r="A792" s="66"/>
      <c r="B792" s="67"/>
      <c r="C792" s="67"/>
      <c r="D792" s="67"/>
      <c r="E792" s="68"/>
      <c r="F792" s="68"/>
      <c r="G792" s="68"/>
      <c r="H792" s="68"/>
    </row>
    <row r="793" spans="1:8">
      <c r="A793" s="66"/>
      <c r="B793" s="67"/>
      <c r="C793" s="67"/>
      <c r="D793" s="67"/>
      <c r="E793" s="68"/>
      <c r="F793" s="68"/>
      <c r="G793" s="68"/>
      <c r="H793" s="68"/>
    </row>
    <row r="794" spans="1:8">
      <c r="A794" s="66"/>
      <c r="B794" s="67"/>
      <c r="C794" s="67"/>
      <c r="D794" s="67"/>
      <c r="E794" s="68"/>
      <c r="F794" s="68"/>
      <c r="G794" s="68"/>
      <c r="H794" s="68"/>
    </row>
    <row r="795" spans="1:8">
      <c r="A795" s="66"/>
      <c r="B795" s="67"/>
      <c r="C795" s="67"/>
      <c r="D795" s="67"/>
      <c r="E795" s="68"/>
      <c r="F795" s="68"/>
      <c r="G795" s="68"/>
      <c r="H795" s="68"/>
    </row>
    <row r="796" spans="1:8">
      <c r="A796" s="66"/>
      <c r="B796" s="67"/>
      <c r="C796" s="67"/>
      <c r="D796" s="67"/>
      <c r="E796" s="68"/>
      <c r="F796" s="68"/>
      <c r="G796" s="68"/>
      <c r="H796" s="68"/>
    </row>
    <row r="797" spans="1:8">
      <c r="A797" s="66"/>
      <c r="B797" s="67"/>
      <c r="C797" s="67"/>
      <c r="D797" s="67"/>
      <c r="E797" s="68"/>
      <c r="F797" s="68"/>
      <c r="G797" s="68"/>
      <c r="H797" s="68"/>
    </row>
    <row r="798" spans="1:8">
      <c r="A798" s="66"/>
      <c r="B798" s="67"/>
      <c r="C798" s="67"/>
      <c r="D798" s="67"/>
      <c r="E798" s="68"/>
      <c r="F798" s="68"/>
      <c r="G798" s="68"/>
      <c r="H798" s="68"/>
    </row>
    <row r="799" spans="1:8">
      <c r="A799" s="66"/>
      <c r="B799" s="67"/>
      <c r="C799" s="67"/>
      <c r="D799" s="67"/>
      <c r="E799" s="68"/>
      <c r="F799" s="68"/>
      <c r="G799" s="68"/>
      <c r="H799" s="68"/>
    </row>
    <row r="800" spans="1:8">
      <c r="A800" s="66"/>
      <c r="B800" s="67"/>
      <c r="C800" s="67"/>
      <c r="D800" s="67"/>
      <c r="E800" s="68"/>
      <c r="F800" s="68"/>
      <c r="G800" s="68"/>
      <c r="H800" s="68"/>
    </row>
    <row r="801" spans="1:8">
      <c r="A801" s="66"/>
      <c r="B801" s="67"/>
      <c r="C801" s="67"/>
      <c r="D801" s="67"/>
      <c r="E801" s="68"/>
      <c r="F801" s="68"/>
      <c r="G801" s="68"/>
      <c r="H801" s="68"/>
    </row>
    <row r="802" spans="1:8">
      <c r="A802" s="66"/>
      <c r="B802" s="67"/>
      <c r="C802" s="67"/>
      <c r="D802" s="67"/>
      <c r="E802" s="68"/>
      <c r="F802" s="68"/>
      <c r="G802" s="68"/>
      <c r="H802" s="68"/>
    </row>
    <row r="803" spans="1:8">
      <c r="A803" s="66"/>
      <c r="B803" s="67"/>
      <c r="C803" s="67"/>
      <c r="D803" s="67"/>
      <c r="E803" s="68"/>
      <c r="F803" s="68"/>
      <c r="G803" s="68"/>
      <c r="H803" s="68"/>
    </row>
    <row r="804" spans="1:8">
      <c r="A804" s="66"/>
      <c r="B804" s="67"/>
      <c r="C804" s="67"/>
      <c r="D804" s="67"/>
      <c r="E804" s="68"/>
      <c r="F804" s="68"/>
      <c r="G804" s="68"/>
      <c r="H804" s="68"/>
    </row>
    <row r="805" spans="1:8">
      <c r="A805" s="66"/>
      <c r="B805" s="67"/>
      <c r="C805" s="67"/>
      <c r="D805" s="67"/>
      <c r="E805" s="68"/>
      <c r="F805" s="68"/>
      <c r="G805" s="68"/>
      <c r="H805" s="68"/>
    </row>
    <row r="806" spans="1:8">
      <c r="A806" s="66"/>
      <c r="B806" s="67"/>
      <c r="C806" s="67"/>
      <c r="D806" s="67"/>
      <c r="E806" s="68"/>
      <c r="F806" s="68"/>
      <c r="G806" s="68"/>
      <c r="H806" s="68"/>
    </row>
    <row r="807" spans="1:8">
      <c r="A807" s="66"/>
      <c r="B807" s="67"/>
      <c r="C807" s="67"/>
      <c r="D807" s="67"/>
      <c r="E807" s="68"/>
      <c r="F807" s="68"/>
      <c r="G807" s="68"/>
      <c r="H807" s="68"/>
    </row>
    <row r="808" spans="1:8">
      <c r="A808" s="66"/>
      <c r="B808" s="67"/>
      <c r="C808" s="67"/>
      <c r="D808" s="67"/>
      <c r="E808" s="68"/>
      <c r="F808" s="68"/>
      <c r="G808" s="68"/>
      <c r="H808" s="68"/>
    </row>
    <row r="809" spans="1:8">
      <c r="A809" s="66"/>
      <c r="B809" s="67"/>
      <c r="C809" s="67"/>
      <c r="D809" s="67"/>
      <c r="E809" s="68"/>
      <c r="F809" s="68"/>
      <c r="G809" s="68"/>
      <c r="H809" s="68"/>
    </row>
    <row r="810" spans="1:8">
      <c r="A810" s="66"/>
      <c r="B810" s="67"/>
      <c r="C810" s="67"/>
      <c r="D810" s="67"/>
      <c r="E810" s="68"/>
      <c r="F810" s="68"/>
      <c r="G810" s="68"/>
      <c r="H810" s="68"/>
    </row>
    <row r="811" spans="1:8">
      <c r="A811" s="66"/>
      <c r="B811" s="67"/>
      <c r="C811" s="67"/>
      <c r="D811" s="67"/>
      <c r="E811" s="68"/>
      <c r="F811" s="68"/>
      <c r="G811" s="68"/>
      <c r="H811" s="68"/>
    </row>
    <row r="812" spans="1:8">
      <c r="A812" s="66"/>
      <c r="B812" s="67"/>
      <c r="C812" s="67"/>
      <c r="D812" s="67"/>
      <c r="E812" s="68"/>
      <c r="F812" s="68"/>
      <c r="G812" s="68"/>
      <c r="H812" s="68"/>
    </row>
    <row r="813" spans="1:8">
      <c r="A813" s="66"/>
      <c r="B813" s="67"/>
      <c r="C813" s="67"/>
      <c r="D813" s="67"/>
      <c r="E813" s="68"/>
      <c r="F813" s="68"/>
      <c r="G813" s="68"/>
      <c r="H813" s="68"/>
    </row>
    <row r="814" spans="1:8">
      <c r="A814" s="66"/>
      <c r="B814" s="67"/>
      <c r="C814" s="67"/>
      <c r="D814" s="67"/>
      <c r="E814" s="68"/>
      <c r="F814" s="68"/>
      <c r="G814" s="68"/>
      <c r="H814" s="68"/>
    </row>
    <row r="815" spans="1:8">
      <c r="A815" s="66"/>
      <c r="B815" s="67"/>
      <c r="C815" s="67"/>
      <c r="D815" s="67"/>
      <c r="E815" s="68"/>
      <c r="F815" s="68"/>
      <c r="G815" s="68"/>
      <c r="H815" s="68"/>
    </row>
    <row r="816" spans="1:8">
      <c r="A816" s="66"/>
      <c r="B816" s="67"/>
      <c r="C816" s="67"/>
      <c r="D816" s="67"/>
      <c r="E816" s="68"/>
      <c r="F816" s="68"/>
      <c r="G816" s="68"/>
      <c r="H816" s="68"/>
    </row>
    <row r="817" spans="1:8">
      <c r="A817" s="66"/>
      <c r="B817" s="67"/>
      <c r="C817" s="67"/>
      <c r="D817" s="67"/>
      <c r="E817" s="68"/>
      <c r="F817" s="68"/>
      <c r="G817" s="68"/>
      <c r="H817" s="68"/>
    </row>
    <row r="818" spans="1:8">
      <c r="A818" s="66"/>
      <c r="B818" s="67"/>
      <c r="C818" s="67"/>
      <c r="D818" s="67"/>
      <c r="E818" s="68"/>
      <c r="F818" s="68"/>
      <c r="G818" s="68"/>
      <c r="H818" s="68"/>
    </row>
    <row r="819" spans="1:8">
      <c r="A819" s="66"/>
      <c r="B819" s="67"/>
      <c r="C819" s="67"/>
      <c r="D819" s="67"/>
      <c r="E819" s="68"/>
      <c r="F819" s="68"/>
      <c r="G819" s="68"/>
      <c r="H819" s="68"/>
    </row>
    <row r="820" spans="1:8">
      <c r="A820" s="66"/>
      <c r="B820" s="67"/>
      <c r="C820" s="67"/>
      <c r="D820" s="67"/>
      <c r="E820" s="68"/>
      <c r="F820" s="68"/>
      <c r="G820" s="68"/>
      <c r="H820" s="68"/>
    </row>
    <row r="821" spans="1:8">
      <c r="A821" s="66"/>
      <c r="B821" s="67"/>
      <c r="C821" s="67"/>
      <c r="D821" s="67"/>
      <c r="E821" s="68"/>
      <c r="F821" s="68"/>
      <c r="G821" s="68"/>
      <c r="H821" s="68"/>
    </row>
    <row r="822" spans="1:8">
      <c r="A822" s="66"/>
      <c r="B822" s="67"/>
      <c r="C822" s="67"/>
      <c r="D822" s="67"/>
      <c r="E822" s="68"/>
      <c r="F822" s="68"/>
      <c r="G822" s="68"/>
      <c r="H822" s="68"/>
    </row>
    <row r="823" spans="1:8">
      <c r="A823" s="66"/>
      <c r="B823" s="67"/>
      <c r="C823" s="67"/>
      <c r="D823" s="67"/>
      <c r="E823" s="68"/>
      <c r="F823" s="68"/>
      <c r="G823" s="68"/>
      <c r="H823" s="68"/>
    </row>
    <row r="824" spans="1:8">
      <c r="A824" s="66"/>
      <c r="B824" s="67"/>
      <c r="C824" s="67"/>
      <c r="D824" s="67"/>
      <c r="E824" s="68"/>
      <c r="F824" s="68"/>
      <c r="G824" s="68"/>
      <c r="H824" s="68"/>
    </row>
    <row r="825" spans="1:8">
      <c r="A825" s="66"/>
      <c r="B825" s="67"/>
      <c r="C825" s="67"/>
      <c r="D825" s="67"/>
      <c r="E825" s="68"/>
      <c r="F825" s="68"/>
      <c r="G825" s="68"/>
      <c r="H825" s="68"/>
    </row>
    <row r="826" spans="1:8">
      <c r="A826" s="66"/>
      <c r="B826" s="67"/>
      <c r="C826" s="67"/>
      <c r="D826" s="67"/>
      <c r="E826" s="68"/>
      <c r="F826" s="68"/>
      <c r="G826" s="68"/>
      <c r="H826" s="68"/>
    </row>
    <row r="827" spans="1:8">
      <c r="A827" s="66"/>
      <c r="B827" s="67"/>
      <c r="C827" s="67"/>
      <c r="D827" s="67"/>
      <c r="E827" s="68"/>
      <c r="F827" s="68"/>
      <c r="G827" s="68"/>
      <c r="H827" s="68"/>
    </row>
    <row r="828" spans="1:8">
      <c r="A828" s="66"/>
      <c r="B828" s="67"/>
      <c r="C828" s="67"/>
      <c r="D828" s="67"/>
      <c r="E828" s="68"/>
      <c r="F828" s="68"/>
      <c r="G828" s="68"/>
      <c r="H828" s="68"/>
    </row>
    <row r="829" spans="1:8">
      <c r="A829" s="66"/>
      <c r="B829" s="67"/>
      <c r="C829" s="67"/>
      <c r="D829" s="67"/>
      <c r="E829" s="68"/>
      <c r="F829" s="68"/>
      <c r="G829" s="68"/>
      <c r="H829" s="68"/>
    </row>
    <row r="830" spans="1:8">
      <c r="A830" s="66"/>
      <c r="B830" s="67"/>
      <c r="C830" s="67"/>
      <c r="D830" s="67"/>
      <c r="E830" s="68"/>
      <c r="F830" s="68"/>
      <c r="G830" s="68"/>
      <c r="H830" s="68"/>
    </row>
    <row r="831" spans="1:8">
      <c r="A831" s="66"/>
      <c r="B831" s="67"/>
      <c r="C831" s="67"/>
      <c r="D831" s="67"/>
      <c r="E831" s="68"/>
      <c r="F831" s="68"/>
      <c r="G831" s="68"/>
      <c r="H831" s="68"/>
    </row>
    <row r="832" spans="1:8">
      <c r="A832" s="66"/>
      <c r="B832" s="67"/>
      <c r="C832" s="67"/>
      <c r="D832" s="67"/>
      <c r="E832" s="68"/>
      <c r="F832" s="68"/>
      <c r="G832" s="68"/>
      <c r="H832" s="68"/>
    </row>
    <row r="833" spans="1:8">
      <c r="A833" s="66"/>
      <c r="B833" s="67"/>
      <c r="C833" s="67"/>
      <c r="D833" s="67"/>
      <c r="E833" s="68"/>
      <c r="F833" s="68"/>
      <c r="G833" s="68"/>
      <c r="H833" s="68"/>
    </row>
    <row r="834" spans="1:8">
      <c r="A834" s="66"/>
      <c r="B834" s="67"/>
      <c r="C834" s="67"/>
      <c r="D834" s="67"/>
      <c r="E834" s="68"/>
      <c r="F834" s="68"/>
      <c r="G834" s="68"/>
      <c r="H834" s="68"/>
    </row>
    <row r="835" spans="1:8">
      <c r="A835" s="66"/>
      <c r="B835" s="67"/>
      <c r="C835" s="67"/>
      <c r="D835" s="67"/>
      <c r="E835" s="68"/>
      <c r="F835" s="68"/>
      <c r="G835" s="68"/>
      <c r="H835" s="68"/>
    </row>
    <row r="836" spans="1:8">
      <c r="A836" s="66"/>
      <c r="B836" s="67"/>
      <c r="C836" s="67"/>
      <c r="D836" s="67"/>
      <c r="E836" s="68"/>
      <c r="F836" s="68"/>
      <c r="G836" s="68"/>
      <c r="H836" s="68"/>
    </row>
    <row r="837" spans="1:8">
      <c r="A837" s="66"/>
      <c r="B837" s="67"/>
      <c r="C837" s="67"/>
      <c r="D837" s="67"/>
      <c r="E837" s="68"/>
      <c r="F837" s="68"/>
      <c r="G837" s="68"/>
      <c r="H837" s="68"/>
    </row>
    <row r="838" spans="1:8">
      <c r="A838" s="66"/>
      <c r="B838" s="67"/>
      <c r="C838" s="67"/>
      <c r="D838" s="67"/>
      <c r="E838" s="68"/>
      <c r="F838" s="68"/>
      <c r="G838" s="68"/>
      <c r="H838" s="68"/>
    </row>
    <row r="839" spans="1:8">
      <c r="A839" s="66"/>
      <c r="B839" s="67"/>
      <c r="C839" s="67"/>
      <c r="D839" s="67"/>
      <c r="E839" s="68"/>
      <c r="F839" s="68"/>
      <c r="G839" s="68"/>
      <c r="H839" s="68"/>
    </row>
    <row r="840" spans="1:8">
      <c r="A840" s="66"/>
      <c r="B840" s="67"/>
      <c r="C840" s="67"/>
      <c r="D840" s="67"/>
      <c r="E840" s="68"/>
      <c r="F840" s="68"/>
      <c r="G840" s="68"/>
      <c r="H840" s="68"/>
    </row>
    <row r="841" spans="1:8">
      <c r="A841" s="66"/>
      <c r="B841" s="67"/>
      <c r="C841" s="67"/>
      <c r="D841" s="67"/>
      <c r="E841" s="68"/>
      <c r="F841" s="68"/>
      <c r="G841" s="68"/>
      <c r="H841" s="68"/>
    </row>
    <row r="842" spans="1:8">
      <c r="A842" s="66"/>
      <c r="B842" s="67"/>
      <c r="C842" s="67"/>
      <c r="D842" s="67"/>
      <c r="E842" s="68"/>
      <c r="F842" s="68"/>
      <c r="G842" s="68"/>
      <c r="H842" s="68"/>
    </row>
    <row r="843" spans="1:8">
      <c r="A843" s="66"/>
      <c r="B843" s="67"/>
      <c r="C843" s="67"/>
      <c r="D843" s="67"/>
      <c r="E843" s="68"/>
      <c r="F843" s="68"/>
      <c r="G843" s="68"/>
      <c r="H843" s="68"/>
    </row>
    <row r="844" spans="1:8">
      <c r="A844" s="66"/>
      <c r="B844" s="67"/>
      <c r="C844" s="67"/>
      <c r="D844" s="67"/>
      <c r="E844" s="68"/>
      <c r="F844" s="68"/>
      <c r="G844" s="68"/>
      <c r="H844" s="68"/>
    </row>
    <row r="845" spans="1:8">
      <c r="A845" s="66"/>
      <c r="B845" s="67"/>
      <c r="C845" s="67"/>
      <c r="D845" s="67"/>
      <c r="E845" s="68"/>
      <c r="F845" s="68"/>
      <c r="G845" s="68"/>
      <c r="H845" s="68"/>
    </row>
    <row r="846" spans="1:8">
      <c r="A846" s="66"/>
      <c r="B846" s="67"/>
      <c r="C846" s="67"/>
      <c r="D846" s="67"/>
      <c r="E846" s="68"/>
      <c r="F846" s="68"/>
      <c r="G846" s="68"/>
      <c r="H846" s="68"/>
    </row>
    <row r="847" spans="1:8">
      <c r="A847" s="66"/>
      <c r="B847" s="67"/>
      <c r="C847" s="67"/>
      <c r="D847" s="67"/>
      <c r="E847" s="68"/>
      <c r="F847" s="68"/>
      <c r="G847" s="68"/>
      <c r="H847" s="68"/>
    </row>
    <row r="848" spans="1:8">
      <c r="A848" s="66"/>
      <c r="B848" s="67"/>
      <c r="C848" s="67"/>
      <c r="D848" s="67"/>
      <c r="E848" s="68"/>
      <c r="F848" s="68"/>
      <c r="G848" s="68"/>
      <c r="H848" s="68"/>
    </row>
    <row r="849" spans="1:8">
      <c r="A849" s="66"/>
      <c r="B849" s="67"/>
      <c r="C849" s="67"/>
      <c r="D849" s="67"/>
      <c r="E849" s="68"/>
      <c r="F849" s="68"/>
      <c r="G849" s="68"/>
      <c r="H849" s="68"/>
    </row>
    <row r="850" spans="1:8">
      <c r="A850" s="66"/>
      <c r="B850" s="67"/>
      <c r="C850" s="67"/>
      <c r="D850" s="67"/>
      <c r="E850" s="68"/>
      <c r="F850" s="68"/>
      <c r="G850" s="68"/>
      <c r="H850" s="68"/>
    </row>
    <row r="851" spans="1:8">
      <c r="A851" s="66"/>
      <c r="B851" s="67"/>
      <c r="C851" s="67"/>
      <c r="D851" s="67"/>
      <c r="E851" s="68"/>
      <c r="F851" s="68"/>
      <c r="G851" s="68"/>
      <c r="H851" s="68"/>
    </row>
    <row r="852" spans="1:8">
      <c r="A852" s="66"/>
      <c r="B852" s="67"/>
      <c r="C852" s="67"/>
      <c r="D852" s="67"/>
      <c r="E852" s="68"/>
      <c r="F852" s="68"/>
      <c r="G852" s="68"/>
      <c r="H852" s="68"/>
    </row>
    <row r="853" spans="1:8">
      <c r="A853" s="66"/>
      <c r="B853" s="67"/>
      <c r="C853" s="67"/>
      <c r="D853" s="67"/>
      <c r="E853" s="68"/>
      <c r="F853" s="68"/>
      <c r="G853" s="68"/>
      <c r="H853" s="68"/>
    </row>
    <row r="854" spans="1:8">
      <c r="A854" s="66"/>
      <c r="B854" s="67"/>
      <c r="C854" s="67"/>
      <c r="D854" s="67"/>
      <c r="E854" s="68"/>
      <c r="F854" s="68"/>
      <c r="G854" s="68"/>
      <c r="H854" s="68"/>
    </row>
    <row r="855" spans="1:8">
      <c r="A855" s="66"/>
      <c r="B855" s="67"/>
      <c r="C855" s="67"/>
      <c r="D855" s="67"/>
      <c r="E855" s="68"/>
      <c r="F855" s="68"/>
      <c r="G855" s="68"/>
      <c r="H855" s="68"/>
    </row>
    <row r="856" spans="1:8">
      <c r="A856" s="66"/>
      <c r="B856" s="67"/>
      <c r="C856" s="67"/>
      <c r="D856" s="67"/>
      <c r="E856" s="68"/>
      <c r="F856" s="68"/>
      <c r="G856" s="68"/>
      <c r="H856" s="68"/>
    </row>
    <row r="857" spans="1:8">
      <c r="A857" s="66"/>
      <c r="B857" s="67"/>
      <c r="C857" s="67"/>
      <c r="D857" s="67"/>
      <c r="E857" s="68"/>
      <c r="F857" s="68"/>
      <c r="G857" s="68"/>
      <c r="H857" s="68"/>
    </row>
    <row r="858" spans="1:8">
      <c r="A858" s="66"/>
      <c r="B858" s="67"/>
      <c r="C858" s="67"/>
      <c r="D858" s="67"/>
      <c r="E858" s="68"/>
      <c r="F858" s="68"/>
      <c r="G858" s="68"/>
      <c r="H858" s="68"/>
    </row>
    <row r="859" spans="1:8">
      <c r="A859" s="66"/>
      <c r="B859" s="67"/>
      <c r="C859" s="67"/>
      <c r="D859" s="67"/>
      <c r="E859" s="68"/>
      <c r="F859" s="68"/>
      <c r="G859" s="68"/>
      <c r="H859" s="68"/>
    </row>
    <row r="860" spans="1:8">
      <c r="A860" s="66"/>
      <c r="B860" s="67"/>
      <c r="C860" s="67"/>
      <c r="D860" s="67"/>
      <c r="E860" s="68"/>
      <c r="F860" s="68"/>
      <c r="G860" s="68"/>
      <c r="H860" s="68"/>
    </row>
    <row r="861" spans="1:8">
      <c r="A861" s="66"/>
      <c r="B861" s="67"/>
      <c r="C861" s="67"/>
      <c r="D861" s="67"/>
      <c r="E861" s="68"/>
      <c r="F861" s="68"/>
      <c r="G861" s="68"/>
      <c r="H861" s="68"/>
    </row>
    <row r="862" spans="1:8">
      <c r="A862" s="66"/>
      <c r="B862" s="67"/>
      <c r="C862" s="67"/>
      <c r="D862" s="67"/>
      <c r="E862" s="68"/>
      <c r="F862" s="68"/>
      <c r="G862" s="68"/>
      <c r="H862" s="68"/>
    </row>
    <row r="863" spans="1:8">
      <c r="A863" s="66"/>
      <c r="B863" s="67"/>
      <c r="C863" s="67"/>
      <c r="D863" s="67"/>
      <c r="E863" s="68"/>
      <c r="F863" s="68"/>
      <c r="G863" s="68"/>
      <c r="H863" s="68"/>
    </row>
    <row r="864" spans="1:8">
      <c r="A864" s="66"/>
      <c r="B864" s="67"/>
      <c r="C864" s="67"/>
      <c r="D864" s="67"/>
      <c r="E864" s="68"/>
      <c r="F864" s="68"/>
      <c r="G864" s="68"/>
      <c r="H864" s="68"/>
    </row>
    <row r="865" spans="1:8">
      <c r="A865" s="66"/>
      <c r="B865" s="67"/>
      <c r="C865" s="67"/>
      <c r="D865" s="67"/>
      <c r="E865" s="68"/>
      <c r="F865" s="68"/>
      <c r="G865" s="68"/>
      <c r="H865" s="68"/>
    </row>
    <row r="866" spans="1:8">
      <c r="A866" s="66"/>
      <c r="B866" s="67"/>
      <c r="C866" s="67"/>
      <c r="D866" s="67"/>
      <c r="E866" s="68"/>
      <c r="F866" s="68"/>
      <c r="G866" s="68"/>
      <c r="H866" s="68"/>
    </row>
    <row r="867" spans="1:8">
      <c r="A867" s="66"/>
      <c r="B867" s="67"/>
      <c r="C867" s="67"/>
      <c r="D867" s="67"/>
      <c r="E867" s="68"/>
      <c r="F867" s="68"/>
      <c r="G867" s="68"/>
      <c r="H867" s="68"/>
    </row>
    <row r="868" spans="1:8">
      <c r="A868" s="66"/>
      <c r="B868" s="67"/>
      <c r="C868" s="67"/>
      <c r="D868" s="67"/>
      <c r="E868" s="68"/>
      <c r="F868" s="68"/>
      <c r="G868" s="68"/>
      <c r="H868" s="68"/>
    </row>
    <row r="869" spans="1:8">
      <c r="A869" s="66"/>
      <c r="B869" s="67"/>
      <c r="C869" s="67"/>
      <c r="D869" s="67"/>
      <c r="E869" s="68"/>
      <c r="F869" s="68"/>
      <c r="G869" s="68"/>
      <c r="H869" s="68"/>
    </row>
    <row r="870" spans="1:8">
      <c r="A870" s="66"/>
      <c r="B870" s="67"/>
      <c r="C870" s="67"/>
      <c r="D870" s="67"/>
      <c r="E870" s="68"/>
      <c r="F870" s="68"/>
      <c r="G870" s="68"/>
      <c r="H870" s="68"/>
    </row>
    <row r="871" spans="1:8">
      <c r="A871" s="66"/>
      <c r="B871" s="67"/>
      <c r="C871" s="67"/>
      <c r="D871" s="67"/>
      <c r="E871" s="68"/>
      <c r="F871" s="68"/>
      <c r="G871" s="68"/>
      <c r="H871" s="68"/>
    </row>
    <row r="872" spans="1:8">
      <c r="A872" s="66"/>
      <c r="B872" s="67"/>
      <c r="C872" s="67"/>
      <c r="D872" s="67"/>
      <c r="E872" s="68"/>
      <c r="F872" s="68"/>
      <c r="G872" s="68"/>
      <c r="H872" s="68"/>
    </row>
    <row r="873" spans="1:8">
      <c r="A873" s="66"/>
      <c r="B873" s="67"/>
      <c r="C873" s="67"/>
      <c r="D873" s="67"/>
      <c r="E873" s="68"/>
      <c r="F873" s="68"/>
      <c r="G873" s="68"/>
      <c r="H873" s="68"/>
    </row>
    <row r="874" spans="1:8">
      <c r="A874" s="66"/>
      <c r="B874" s="67"/>
      <c r="C874" s="67"/>
      <c r="D874" s="67"/>
      <c r="E874" s="68"/>
      <c r="F874" s="68"/>
      <c r="G874" s="68"/>
      <c r="H874" s="68"/>
    </row>
    <row r="875" spans="1:8">
      <c r="A875" s="66"/>
      <c r="B875" s="67"/>
      <c r="C875" s="67"/>
      <c r="D875" s="67"/>
      <c r="E875" s="68"/>
      <c r="F875" s="68"/>
      <c r="G875" s="68"/>
      <c r="H875" s="68"/>
    </row>
    <row r="876" spans="1:8">
      <c r="A876" s="66"/>
      <c r="B876" s="67"/>
      <c r="C876" s="67"/>
      <c r="D876" s="67"/>
      <c r="E876" s="68"/>
      <c r="F876" s="68"/>
      <c r="G876" s="68"/>
      <c r="H876" s="68"/>
    </row>
    <row r="877" spans="1:8">
      <c r="A877" s="66"/>
      <c r="B877" s="67"/>
      <c r="C877" s="67"/>
      <c r="D877" s="67"/>
      <c r="E877" s="68"/>
      <c r="F877" s="68"/>
      <c r="G877" s="68"/>
      <c r="H877" s="68"/>
    </row>
    <row r="878" spans="1:8">
      <c r="A878" s="66"/>
      <c r="B878" s="67"/>
      <c r="C878" s="67"/>
      <c r="D878" s="67"/>
      <c r="E878" s="68"/>
      <c r="F878" s="68"/>
      <c r="G878" s="68"/>
      <c r="H878" s="68"/>
    </row>
    <row r="879" spans="1:8">
      <c r="A879" s="66"/>
      <c r="B879" s="67"/>
      <c r="C879" s="67"/>
      <c r="D879" s="67"/>
      <c r="E879" s="68"/>
      <c r="F879" s="68"/>
      <c r="G879" s="68"/>
      <c r="H879" s="68"/>
    </row>
    <row r="880" spans="1:8">
      <c r="A880" s="66"/>
      <c r="B880" s="67"/>
      <c r="C880" s="67"/>
      <c r="D880" s="67"/>
      <c r="E880" s="68"/>
      <c r="F880" s="68"/>
      <c r="G880" s="68"/>
      <c r="H880" s="68"/>
    </row>
    <row r="881" spans="1:8">
      <c r="A881" s="66"/>
      <c r="B881" s="67"/>
      <c r="C881" s="67"/>
      <c r="D881" s="67"/>
      <c r="E881" s="68"/>
      <c r="F881" s="68"/>
      <c r="G881" s="68"/>
      <c r="H881" s="68"/>
    </row>
    <row r="882" spans="1:8">
      <c r="A882" s="66"/>
      <c r="B882" s="67"/>
      <c r="C882" s="67"/>
      <c r="D882" s="67"/>
      <c r="E882" s="68"/>
      <c r="F882" s="68"/>
      <c r="G882" s="68"/>
      <c r="H882" s="68"/>
    </row>
    <row r="883" spans="1:8">
      <c r="A883" s="66"/>
      <c r="B883" s="67"/>
      <c r="C883" s="67"/>
      <c r="D883" s="67"/>
      <c r="E883" s="68"/>
      <c r="F883" s="68"/>
      <c r="G883" s="68"/>
      <c r="H883" s="68"/>
    </row>
    <row r="884" spans="1:8">
      <c r="A884" s="66"/>
      <c r="B884" s="67"/>
      <c r="C884" s="67"/>
      <c r="D884" s="67"/>
      <c r="E884" s="68"/>
      <c r="F884" s="68"/>
      <c r="G884" s="68"/>
      <c r="H884" s="68"/>
    </row>
    <row r="885" spans="1:8">
      <c r="A885" s="66"/>
      <c r="B885" s="67"/>
      <c r="C885" s="67"/>
      <c r="D885" s="67"/>
      <c r="E885" s="68"/>
      <c r="F885" s="68"/>
      <c r="G885" s="68"/>
      <c r="H885" s="68"/>
    </row>
    <row r="886" spans="1:8">
      <c r="A886" s="66"/>
      <c r="B886" s="67"/>
      <c r="C886" s="67"/>
      <c r="D886" s="67"/>
      <c r="E886" s="68"/>
      <c r="F886" s="68"/>
      <c r="G886" s="68"/>
      <c r="H886" s="68"/>
    </row>
    <row r="887" spans="1:8">
      <c r="A887" s="66"/>
      <c r="B887" s="67"/>
      <c r="C887" s="67"/>
      <c r="D887" s="67"/>
      <c r="E887" s="68"/>
      <c r="F887" s="68"/>
      <c r="G887" s="68"/>
      <c r="H887" s="68"/>
    </row>
    <row r="888" spans="1:8">
      <c r="A888" s="66"/>
      <c r="B888" s="67"/>
      <c r="C888" s="67"/>
      <c r="D888" s="67"/>
      <c r="E888" s="68"/>
      <c r="F888" s="68"/>
      <c r="G888" s="68"/>
      <c r="H888" s="68"/>
    </row>
    <row r="889" spans="1:8">
      <c r="A889" s="66"/>
      <c r="B889" s="67"/>
      <c r="C889" s="67"/>
      <c r="D889" s="67"/>
      <c r="E889" s="68"/>
      <c r="F889" s="68"/>
      <c r="G889" s="68"/>
      <c r="H889" s="68"/>
    </row>
    <row r="890" spans="1:8">
      <c r="A890" s="66"/>
      <c r="B890" s="67"/>
      <c r="C890" s="67"/>
      <c r="D890" s="67"/>
      <c r="E890" s="68"/>
      <c r="F890" s="68"/>
      <c r="G890" s="68"/>
      <c r="H890" s="68"/>
    </row>
    <row r="891" spans="1:8">
      <c r="A891" s="66"/>
      <c r="B891" s="67"/>
      <c r="C891" s="67"/>
      <c r="D891" s="67"/>
      <c r="E891" s="68"/>
      <c r="F891" s="68"/>
      <c r="G891" s="68"/>
      <c r="H891" s="68"/>
    </row>
    <row r="892" spans="1:8">
      <c r="A892" s="66"/>
      <c r="B892" s="67"/>
      <c r="C892" s="67"/>
      <c r="D892" s="67"/>
      <c r="E892" s="68"/>
      <c r="F892" s="68"/>
      <c r="G892" s="68"/>
      <c r="H892" s="68"/>
    </row>
    <row r="893" spans="1:8">
      <c r="A893" s="66"/>
      <c r="B893" s="67"/>
      <c r="C893" s="67"/>
      <c r="D893" s="67"/>
      <c r="E893" s="68"/>
      <c r="F893" s="68"/>
      <c r="G893" s="68"/>
      <c r="H893" s="68"/>
    </row>
    <row r="894" spans="1:8">
      <c r="A894" s="66"/>
      <c r="B894" s="67"/>
      <c r="C894" s="67"/>
      <c r="D894" s="67"/>
      <c r="E894" s="68"/>
      <c r="F894" s="68"/>
      <c r="G894" s="68"/>
      <c r="H894" s="68"/>
    </row>
    <row r="895" spans="1:8">
      <c r="A895" s="66"/>
      <c r="B895" s="67"/>
      <c r="C895" s="67"/>
      <c r="D895" s="67"/>
      <c r="E895" s="68"/>
      <c r="F895" s="68"/>
      <c r="G895" s="68"/>
      <c r="H895" s="68"/>
    </row>
    <row r="896" spans="1:8">
      <c r="A896" s="66"/>
      <c r="B896" s="67"/>
      <c r="C896" s="67"/>
      <c r="D896" s="67"/>
      <c r="E896" s="68"/>
      <c r="F896" s="68"/>
      <c r="G896" s="68"/>
      <c r="H896" s="68"/>
    </row>
    <row r="897" spans="1:8">
      <c r="A897" s="66"/>
      <c r="B897" s="67"/>
      <c r="C897" s="67"/>
      <c r="D897" s="67"/>
      <c r="E897" s="68"/>
      <c r="F897" s="68"/>
      <c r="G897" s="68"/>
      <c r="H897" s="68"/>
    </row>
    <row r="898" spans="1:8">
      <c r="A898" s="66"/>
      <c r="B898" s="67"/>
      <c r="C898" s="67"/>
      <c r="D898" s="67"/>
      <c r="E898" s="68"/>
      <c r="F898" s="68"/>
      <c r="G898" s="68"/>
      <c r="H898" s="68"/>
    </row>
    <row r="899" spans="1:8">
      <c r="A899" s="66"/>
      <c r="B899" s="67"/>
      <c r="C899" s="67"/>
      <c r="D899" s="67"/>
      <c r="E899" s="68"/>
      <c r="F899" s="68"/>
      <c r="G899" s="68"/>
      <c r="H899" s="68"/>
    </row>
    <row r="900" spans="1:8">
      <c r="A900" s="66"/>
      <c r="B900" s="67"/>
      <c r="C900" s="67"/>
      <c r="D900" s="67"/>
      <c r="E900" s="68"/>
      <c r="F900" s="68"/>
      <c r="G900" s="68"/>
      <c r="H900" s="68"/>
    </row>
    <row r="901" spans="1:8">
      <c r="A901" s="66"/>
      <c r="B901" s="67"/>
      <c r="C901" s="67"/>
      <c r="D901" s="67"/>
      <c r="E901" s="68"/>
      <c r="F901" s="68"/>
      <c r="G901" s="68"/>
      <c r="H901" s="68"/>
    </row>
    <row r="902" spans="1:8">
      <c r="A902" s="66"/>
      <c r="B902" s="67"/>
      <c r="C902" s="67"/>
      <c r="D902" s="67"/>
      <c r="E902" s="68"/>
      <c r="F902" s="68"/>
      <c r="G902" s="68"/>
      <c r="H902" s="68"/>
    </row>
    <row r="903" spans="1:8">
      <c r="A903" s="66"/>
      <c r="B903" s="67"/>
      <c r="C903" s="67"/>
      <c r="D903" s="67"/>
      <c r="E903" s="68"/>
      <c r="F903" s="68"/>
      <c r="G903" s="68"/>
      <c r="H903" s="68"/>
    </row>
    <row r="904" spans="1:8">
      <c r="A904" s="66"/>
      <c r="B904" s="67"/>
      <c r="C904" s="67"/>
      <c r="D904" s="67"/>
      <c r="E904" s="68"/>
      <c r="F904" s="68"/>
      <c r="G904" s="68"/>
      <c r="H904" s="68"/>
    </row>
    <row r="905" spans="1:8">
      <c r="A905" s="66"/>
      <c r="B905" s="67"/>
      <c r="C905" s="67"/>
      <c r="D905" s="67"/>
      <c r="E905" s="68"/>
      <c r="F905" s="68"/>
      <c r="G905" s="68"/>
      <c r="H905" s="68"/>
    </row>
    <row r="906" spans="1:8">
      <c r="A906" s="66"/>
      <c r="B906" s="67"/>
      <c r="C906" s="67"/>
      <c r="D906" s="67"/>
      <c r="E906" s="68"/>
      <c r="F906" s="68"/>
      <c r="G906" s="68"/>
      <c r="H906" s="68"/>
    </row>
    <row r="907" spans="1:8">
      <c r="A907" s="66"/>
      <c r="B907" s="67"/>
      <c r="C907" s="67"/>
      <c r="D907" s="67"/>
      <c r="E907" s="68"/>
      <c r="F907" s="68"/>
      <c r="G907" s="68"/>
      <c r="H907" s="68"/>
    </row>
    <row r="908" spans="1:8">
      <c r="A908" s="66"/>
      <c r="B908" s="67"/>
      <c r="C908" s="67"/>
      <c r="D908" s="67"/>
      <c r="E908" s="68"/>
      <c r="F908" s="68"/>
      <c r="G908" s="68"/>
      <c r="H908" s="68"/>
    </row>
    <row r="909" spans="1:8">
      <c r="A909" s="66"/>
      <c r="B909" s="67"/>
      <c r="C909" s="67"/>
      <c r="D909" s="67"/>
      <c r="E909" s="68"/>
      <c r="F909" s="68"/>
      <c r="G909" s="68"/>
      <c r="H909" s="68"/>
    </row>
    <row r="910" spans="1:8">
      <c r="A910" s="66"/>
      <c r="B910" s="67"/>
      <c r="C910" s="67"/>
      <c r="D910" s="67"/>
      <c r="E910" s="68"/>
      <c r="F910" s="68"/>
      <c r="G910" s="68"/>
      <c r="H910" s="68"/>
    </row>
    <row r="911" spans="1:8">
      <c r="A911" s="66"/>
      <c r="B911" s="67"/>
      <c r="C911" s="67"/>
      <c r="D911" s="67"/>
      <c r="E911" s="68"/>
      <c r="F911" s="68"/>
      <c r="G911" s="68"/>
      <c r="H911" s="68"/>
    </row>
    <row r="912" spans="1:8">
      <c r="A912" s="66"/>
      <c r="B912" s="67"/>
      <c r="C912" s="67"/>
      <c r="D912" s="67"/>
      <c r="E912" s="68"/>
      <c r="F912" s="68"/>
      <c r="G912" s="68"/>
      <c r="H912" s="68"/>
    </row>
    <row r="913" spans="1:8">
      <c r="A913" s="66"/>
      <c r="B913" s="67"/>
      <c r="C913" s="67"/>
      <c r="D913" s="67"/>
      <c r="E913" s="68"/>
      <c r="F913" s="68"/>
      <c r="G913" s="68"/>
      <c r="H913" s="68"/>
    </row>
    <row r="914" spans="1:8">
      <c r="A914" s="66"/>
      <c r="B914" s="67"/>
      <c r="C914" s="67"/>
      <c r="D914" s="67"/>
      <c r="E914" s="68"/>
      <c r="F914" s="68"/>
      <c r="G914" s="68"/>
      <c r="H914" s="68"/>
    </row>
    <row r="915" spans="1:8">
      <c r="A915" s="66"/>
      <c r="B915" s="67"/>
      <c r="C915" s="67"/>
      <c r="D915" s="67"/>
      <c r="E915" s="68"/>
      <c r="F915" s="68"/>
      <c r="G915" s="68"/>
      <c r="H915" s="68"/>
    </row>
    <row r="916" spans="1:8">
      <c r="A916" s="66"/>
      <c r="B916" s="67"/>
      <c r="C916" s="67"/>
      <c r="D916" s="67"/>
      <c r="E916" s="68"/>
      <c r="F916" s="68"/>
      <c r="G916" s="68"/>
      <c r="H916" s="68"/>
    </row>
    <row r="917" spans="1:8">
      <c r="A917" s="66"/>
      <c r="B917" s="67"/>
      <c r="C917" s="67"/>
      <c r="D917" s="67"/>
      <c r="E917" s="68"/>
      <c r="F917" s="68"/>
      <c r="G917" s="68"/>
      <c r="H917" s="68"/>
    </row>
    <row r="918" spans="1:8">
      <c r="A918" s="66"/>
      <c r="B918" s="67"/>
      <c r="C918" s="67"/>
      <c r="D918" s="67"/>
      <c r="E918" s="68"/>
      <c r="F918" s="68"/>
      <c r="G918" s="68"/>
      <c r="H918" s="68"/>
    </row>
    <row r="919" spans="1:8">
      <c r="A919" s="66"/>
      <c r="B919" s="67"/>
      <c r="C919" s="67"/>
      <c r="D919" s="67"/>
      <c r="E919" s="68"/>
      <c r="F919" s="68"/>
      <c r="G919" s="68"/>
      <c r="H919" s="68"/>
    </row>
    <row r="920" spans="1:8">
      <c r="A920" s="66"/>
      <c r="B920" s="67"/>
      <c r="C920" s="67"/>
      <c r="D920" s="67"/>
      <c r="E920" s="68"/>
      <c r="F920" s="68"/>
      <c r="G920" s="68"/>
      <c r="H920" s="68"/>
    </row>
    <row r="921" spans="1:8">
      <c r="A921" s="66"/>
      <c r="B921" s="67"/>
      <c r="C921" s="67"/>
      <c r="D921" s="67"/>
      <c r="E921" s="68"/>
      <c r="F921" s="68"/>
      <c r="G921" s="68"/>
      <c r="H921" s="68"/>
    </row>
    <row r="922" spans="1:8">
      <c r="A922" s="66"/>
      <c r="B922" s="67"/>
      <c r="C922" s="67"/>
      <c r="D922" s="67"/>
      <c r="E922" s="68"/>
      <c r="F922" s="68"/>
      <c r="G922" s="68"/>
      <c r="H922" s="68"/>
    </row>
    <row r="923" spans="1:8">
      <c r="A923" s="66"/>
      <c r="B923" s="67"/>
      <c r="C923" s="67"/>
      <c r="D923" s="67"/>
      <c r="E923" s="68"/>
      <c r="F923" s="68"/>
      <c r="G923" s="68"/>
      <c r="H923" s="68"/>
    </row>
    <row r="924" spans="1:8">
      <c r="A924" s="66"/>
      <c r="B924" s="67"/>
      <c r="C924" s="67"/>
      <c r="D924" s="67"/>
      <c r="E924" s="68"/>
      <c r="F924" s="68"/>
      <c r="G924" s="68"/>
      <c r="H924" s="68"/>
    </row>
    <row r="925" spans="1:8">
      <c r="A925" s="66"/>
      <c r="B925" s="67"/>
      <c r="C925" s="67"/>
      <c r="D925" s="67"/>
      <c r="E925" s="68"/>
      <c r="F925" s="68"/>
      <c r="G925" s="68"/>
      <c r="H925" s="68"/>
    </row>
    <row r="926" spans="1:8">
      <c r="A926" s="66"/>
      <c r="B926" s="67"/>
      <c r="C926" s="67"/>
      <c r="D926" s="67"/>
      <c r="E926" s="68"/>
      <c r="F926" s="68"/>
      <c r="G926" s="68"/>
      <c r="H926" s="68"/>
    </row>
    <row r="927" spans="1:8">
      <c r="A927" s="66"/>
      <c r="B927" s="67"/>
      <c r="C927" s="67"/>
      <c r="D927" s="67"/>
      <c r="E927" s="68"/>
      <c r="F927" s="68"/>
      <c r="G927" s="68"/>
      <c r="H927" s="68"/>
    </row>
    <row r="928" spans="1:8">
      <c r="A928" s="66"/>
      <c r="B928" s="67"/>
      <c r="C928" s="67"/>
      <c r="D928" s="67"/>
      <c r="E928" s="68"/>
      <c r="F928" s="68"/>
      <c r="G928" s="68"/>
      <c r="H928" s="68"/>
    </row>
    <row r="929" spans="1:8">
      <c r="A929" s="66"/>
      <c r="B929" s="67"/>
      <c r="C929" s="67"/>
      <c r="D929" s="67"/>
      <c r="E929" s="68"/>
      <c r="F929" s="68"/>
      <c r="G929" s="68"/>
      <c r="H929" s="68"/>
    </row>
  </sheetData>
  <autoFilter ref="A3:M349"/>
  <pageMargins left="0.25" right="0.25" top="0.75" bottom="0.75" header="0.3" footer="0.3"/>
  <pageSetup scale="27" fitToHeight="0" orientation="portrait" horizontalDpi="1200" verticalDpi="1200" r:id="rId1"/>
  <headerFooter>
    <oddHeader>&amp;LDUKE FLORIDA 2019-2021 FORECAST
20240025-STAFFROG2-00001037&amp;RDEF's Response to Staff ROG 2 (14-30)
Q30
Page &amp;P of &amp;N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01E325-E60C-40BA-A8D0-4CEF92906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78D20F-6D08-4505-B75F-1A541AE72DA1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4274A725-852A-487E-B2C3-4891522B0C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Rllfrwrd</vt:lpstr>
      <vt:lpstr>Adds</vt:lpstr>
      <vt:lpstr>Rets</vt:lpstr>
      <vt:lpstr>NS</vt:lpstr>
      <vt:lpstr>RWIP &amp; RegAsset</vt:lpstr>
      <vt:lpstr>Rllfrwrd!Print_Area</vt:lpstr>
      <vt:lpstr>Adds!Print_Titles</vt:lpstr>
      <vt:lpstr>Rllfrwrd!Print_Titles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Chasity Vaughan</cp:lastModifiedBy>
  <cp:revision/>
  <dcterms:created xsi:type="dcterms:W3CDTF">2019-09-25T12:49:51Z</dcterms:created>
  <dcterms:modified xsi:type="dcterms:W3CDTF">2024-08-09T17:52:01Z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0x0101000F4EAD043515EE408A808D1623B876BF</vt:lpwstr>
  </property>
  <property fmtid="{D5CDD505-2E9C-101B-9397-08002B2CF9AE}" pid="5" name="MediaServiceImageTags">
    <vt:lpwstr/>
  </property>
</Properties>
</file>