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7 (74-110)\Attachments\89\"/>
    </mc:Choice>
  </mc:AlternateContent>
  <xr:revisionPtr revIDLastSave="0" documentId="13_ncr:1_{B0A45B5A-54A0-44E5-B684-AB1A0FDBC25A}" xr6:coauthVersionLast="47" xr6:coauthVersionMax="47" xr10:uidLastSave="{00000000-0000-0000-0000-000000000000}"/>
  <bookViews>
    <workbookView xWindow="-108" yWindow="-108" windowWidth="23256" windowHeight="12456" tabRatio="644" xr2:uid="{E8CA43DA-340D-419B-ADAF-49D6288A6EA5}"/>
  </bookViews>
  <sheets>
    <sheet name="Purchase Savings" sheetId="6" r:id="rId1"/>
    <sheet name="Gains on Sales" sheetId="8" r:id="rId2"/>
    <sheet name="Combined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" l="1"/>
  <c r="E17" i="9"/>
  <c r="D17" i="9"/>
  <c r="C17" i="9"/>
  <c r="B17" i="9"/>
  <c r="F16" i="9"/>
  <c r="E16" i="9"/>
  <c r="D16" i="9"/>
  <c r="C16" i="9"/>
  <c r="B16" i="9"/>
  <c r="F15" i="9"/>
  <c r="E15" i="9"/>
  <c r="D15" i="9"/>
  <c r="C15" i="9"/>
  <c r="B15" i="9"/>
  <c r="F14" i="9"/>
  <c r="E14" i="9"/>
  <c r="D14" i="9"/>
  <c r="C14" i="9"/>
  <c r="B14" i="9"/>
  <c r="F13" i="9"/>
  <c r="E13" i="9"/>
  <c r="D13" i="9"/>
  <c r="C13" i="9"/>
  <c r="B13" i="9"/>
  <c r="F12" i="9"/>
  <c r="E12" i="9"/>
  <c r="D12" i="9"/>
  <c r="C12" i="9"/>
  <c r="B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8" i="9"/>
  <c r="E8" i="9"/>
  <c r="D8" i="9"/>
  <c r="C8" i="9"/>
  <c r="B8" i="9"/>
  <c r="F7" i="9"/>
  <c r="E7" i="9"/>
  <c r="D7" i="9"/>
  <c r="C7" i="9"/>
  <c r="B7" i="9"/>
  <c r="F6" i="9"/>
  <c r="E6" i="9"/>
  <c r="D6" i="9"/>
  <c r="C6" i="9"/>
  <c r="B6" i="9"/>
  <c r="F19" i="8"/>
  <c r="E19" i="8"/>
  <c r="D19" i="8"/>
  <c r="C19" i="8"/>
  <c r="B19" i="8"/>
  <c r="F18" i="8"/>
  <c r="E18" i="8"/>
  <c r="D18" i="8"/>
  <c r="C18" i="8"/>
  <c r="B18" i="8"/>
  <c r="E20" i="6"/>
  <c r="D20" i="6"/>
  <c r="F19" i="6"/>
  <c r="E19" i="6"/>
  <c r="D19" i="6"/>
  <c r="C19" i="6"/>
  <c r="B19" i="6"/>
  <c r="F18" i="6"/>
  <c r="F20" i="6" s="1"/>
  <c r="E18" i="6"/>
  <c r="D18" i="6"/>
  <c r="C18" i="6"/>
  <c r="C20" i="6" s="1"/>
  <c r="B18" i="6"/>
  <c r="B20" i="6" s="1"/>
  <c r="D19" i="9" l="1"/>
  <c r="E19" i="9"/>
  <c r="F19" i="9"/>
  <c r="C19" i="9"/>
  <c r="F18" i="9"/>
  <c r="F20" i="9" s="1"/>
  <c r="B19" i="9"/>
  <c r="B18" i="9"/>
  <c r="B20" i="9" s="1"/>
  <c r="C18" i="9"/>
  <c r="C20" i="9" s="1"/>
  <c r="D18" i="9"/>
  <c r="D20" i="9" s="1"/>
  <c r="E18" i="9"/>
  <c r="E20" i="9" s="1"/>
  <c r="B20" i="8"/>
  <c r="C20" i="8"/>
  <c r="D20" i="8"/>
  <c r="E20" i="8"/>
  <c r="F20" i="8"/>
</calcChain>
</file>

<file path=xl/sharedStrings.xml><?xml version="1.0" encoding="utf-8"?>
<sst xmlns="http://schemas.openxmlformats.org/spreadsheetml/2006/main" count="54" uniqueCount="20">
  <si>
    <t>Year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</si>
  <si>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</si>
  <si>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</si>
  <si>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</si>
  <si>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</si>
  <si>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</si>
  <si>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</si>
  <si>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</si>
  <si>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</si>
  <si>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</si>
  <si>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</si>
  <si>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</si>
  <si>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</si>
  <si>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Highest Value</t>
  </si>
  <si>
    <t>Lowest Value</t>
  </si>
  <si>
    <t>Average *</t>
  </si>
  <si>
    <t>* Average exludes the highest and lowest values</t>
  </si>
  <si>
    <t>Short-Term Wholesale Power Purchase Savings</t>
  </si>
  <si>
    <t>Short-Term Wholesale Power Gains on Sales</t>
  </si>
  <si>
    <t>Combined - Short-Term Wholesale Power Purhcase Savings &amp; Short-Term Wholesale Power Gains on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</si>
</sst>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1" fillId="0" borderId="0" xfId="0" applyFont="1"/>
    <xf numFmtId="164" fontId="0" fillId="0" borderId="1" xfId="0" applyNumberFormat="1" applyBorder="1"/>
  </cellXfs>
  <cellStyles count="2">
    <cellStyle name="Normal" xfId="0" builtinId="0"/>
    <cellStyle name="Normal 2 3" xfId="1" xr:uid="{84B3F9E2-CE3E-43A0-947E-36B461E00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4FE4-0CEB-4939-B135-819235AD3046}">
  <sheetPr>
    <pageSetUpPr fitToPage="1"/>
  </sheetPr>
  <dimension ref="A1:F41"/>
  <sheetViews>
    <sheetView tabSelected="1" view="pageLayout" topLeftCell="A34" zoomScaleNormal="90" workbookViewId="0"/>
  </sheetViews>
  <sheetFormatPr defaultRowHeight="15" x14ac:dyDescent="0.25"/>
  <cols>
    <col min="1" max="1" width="14.140625" customWidth="1"/>
    <col min="2" max="6" width="12.7109375" customWidth="1"/>
  </cols>
  <sheetData>
    <row r="1" spans="1:6" x14ac:dyDescent="0.25">
      <c r="A1" s="5" t="s">
        <v>17</v>
      </c>
    </row>
    <row r="5" spans="1:6" x14ac:dyDescent="0.25">
      <c r="A5" s="2" t="s">
        <v>0</v>
      </c>
      <c r="B5" s="2">
        <v>2020</v>
      </c>
      <c r="C5" s="2">
        <v>2021</v>
      </c>
      <c r="D5" s="2">
        <v>2022</v>
      </c>
      <c r="E5" s="2">
        <v>2023</v>
      </c>
      <c r="F5" s="2">
        <v>2024</v>
      </c>
    </row>
    <row r="6" spans="1:6" x14ac:dyDescent="0.25">
      <c r="A6" s="1" t="s">
        <v>1</v>
      </c>
      <c r="B6" s="3">
        <v>2068894</v>
      </c>
      <c r="C6" s="3">
        <v>1119366</v>
      </c>
      <c r="D6" s="3">
        <v>7393890</v>
      </c>
      <c r="E6" s="3">
        <v>7684738</v>
      </c>
      <c r="F6" s="3">
        <v>4948608</v>
      </c>
    </row>
    <row r="7" spans="1:6" x14ac:dyDescent="0.25">
      <c r="A7" s="1" t="s">
        <v>2</v>
      </c>
      <c r="B7" s="3">
        <v>6196146.9499999983</v>
      </c>
      <c r="C7" s="3">
        <v>2068894</v>
      </c>
      <c r="D7" s="3">
        <v>1119366</v>
      </c>
      <c r="E7" s="3">
        <v>7393890</v>
      </c>
      <c r="F7" s="3">
        <v>7684738</v>
      </c>
    </row>
    <row r="8" spans="1:6" x14ac:dyDescent="0.25">
      <c r="A8" s="1" t="s">
        <v>3</v>
      </c>
      <c r="B8" s="3">
        <v>2811900</v>
      </c>
      <c r="C8" s="3">
        <v>6196146.9499999983</v>
      </c>
      <c r="D8" s="3">
        <v>2068894</v>
      </c>
      <c r="E8" s="3">
        <v>1119366</v>
      </c>
      <c r="F8" s="3">
        <v>7393890</v>
      </c>
    </row>
    <row r="9" spans="1:6" x14ac:dyDescent="0.25">
      <c r="A9" s="1" t="s">
        <v>4</v>
      </c>
      <c r="B9" s="3">
        <v>1314457.3299999996</v>
      </c>
      <c r="C9" s="3">
        <v>2811900</v>
      </c>
      <c r="D9" s="3">
        <v>6196146.9499999983</v>
      </c>
      <c r="E9" s="3">
        <v>2068894</v>
      </c>
      <c r="F9" s="3">
        <v>1119366</v>
      </c>
    </row>
    <row r="10" spans="1:6" x14ac:dyDescent="0.25">
      <c r="A10" s="1" t="s">
        <v>5</v>
      </c>
      <c r="B10" s="3">
        <v>-1435752.8199999998</v>
      </c>
      <c r="C10" s="3">
        <v>1314457.3299999996</v>
      </c>
      <c r="D10" s="3">
        <v>2811900</v>
      </c>
      <c r="E10" s="3">
        <v>6196146.9499999983</v>
      </c>
      <c r="F10" s="3">
        <v>2068894</v>
      </c>
    </row>
    <row r="11" spans="1:6" x14ac:dyDescent="0.25">
      <c r="A11" s="1" t="s">
        <v>6</v>
      </c>
      <c r="B11" s="3">
        <v>2201980.15</v>
      </c>
      <c r="C11" s="3">
        <v>-1435752.8199999998</v>
      </c>
      <c r="D11" s="3">
        <v>1314457.3299999996</v>
      </c>
      <c r="E11" s="3">
        <v>2811900</v>
      </c>
      <c r="F11" s="3">
        <v>6196146.9499999983</v>
      </c>
    </row>
    <row r="12" spans="1:6" x14ac:dyDescent="0.25">
      <c r="A12" s="1" t="s">
        <v>7</v>
      </c>
      <c r="B12" s="3">
        <v>1274324.68</v>
      </c>
      <c r="C12" s="3">
        <v>2201980.15</v>
      </c>
      <c r="D12" s="3">
        <v>-1435752.8199999998</v>
      </c>
      <c r="E12" s="3">
        <v>1314457.3299999996</v>
      </c>
      <c r="F12" s="3">
        <v>2811900</v>
      </c>
    </row>
    <row r="13" spans="1:6" x14ac:dyDescent="0.25">
      <c r="A13" s="1" t="s">
        <v>8</v>
      </c>
      <c r="B13" s="3">
        <v>-1840426.25</v>
      </c>
      <c r="C13" s="3">
        <v>1274324.68</v>
      </c>
      <c r="D13" s="3">
        <v>2201980.15</v>
      </c>
      <c r="E13" s="3">
        <v>-1435752.8199999998</v>
      </c>
      <c r="F13" s="3">
        <v>1314457.3299999996</v>
      </c>
    </row>
    <row r="14" spans="1:6" x14ac:dyDescent="0.25">
      <c r="A14" s="1" t="s">
        <v>9</v>
      </c>
      <c r="B14" s="3">
        <v>16135503.859999999</v>
      </c>
      <c r="C14" s="3">
        <v>-1840426.25</v>
      </c>
      <c r="D14" s="3">
        <v>1274324.68</v>
      </c>
      <c r="E14" s="3">
        <v>2201980.15</v>
      </c>
      <c r="F14" s="3">
        <v>-1435752.8199999998</v>
      </c>
    </row>
    <row r="15" spans="1:6" x14ac:dyDescent="0.25">
      <c r="A15" s="1" t="s">
        <v>10</v>
      </c>
      <c r="B15" s="3">
        <v>24498302.170000002</v>
      </c>
      <c r="C15" s="3">
        <v>16135503.859999999</v>
      </c>
      <c r="D15" s="3">
        <v>-1840426.25</v>
      </c>
      <c r="E15" s="3">
        <v>1274324.68</v>
      </c>
      <c r="F15" s="3">
        <v>2201980.15</v>
      </c>
    </row>
    <row r="16" spans="1:6" x14ac:dyDescent="0.25">
      <c r="A16" s="1" t="s">
        <v>11</v>
      </c>
      <c r="B16" s="3">
        <v>2601120.9900000002</v>
      </c>
      <c r="C16" s="3">
        <v>24498302.170000002</v>
      </c>
      <c r="D16" s="3">
        <v>16135503.859999999</v>
      </c>
      <c r="E16" s="3">
        <v>-1840426.25</v>
      </c>
      <c r="F16" s="3">
        <v>1274324.68</v>
      </c>
    </row>
    <row r="17" spans="1:6" x14ac:dyDescent="0.25">
      <c r="A17" s="1" t="s">
        <v>12</v>
      </c>
      <c r="B17" s="6">
        <v>30778068.120000001</v>
      </c>
      <c r="C17" s="6">
        <v>2601120.9900000002</v>
      </c>
      <c r="D17" s="6">
        <v>24498302.170000002</v>
      </c>
      <c r="E17" s="6">
        <v>16135503.859999999</v>
      </c>
      <c r="F17" s="6">
        <v>-1840426.25</v>
      </c>
    </row>
    <row r="18" spans="1:6" x14ac:dyDescent="0.25">
      <c r="A18" s="1" t="s">
        <v>13</v>
      </c>
      <c r="B18" s="3">
        <f t="shared" ref="B18:F18" si="0">MAX(B6:B17)</f>
        <v>30778068.120000001</v>
      </c>
      <c r="C18" s="3">
        <f t="shared" si="0"/>
        <v>24498302.170000002</v>
      </c>
      <c r="D18" s="3">
        <f t="shared" si="0"/>
        <v>24498302.170000002</v>
      </c>
      <c r="E18" s="3">
        <f t="shared" si="0"/>
        <v>16135503.859999999</v>
      </c>
      <c r="F18" s="3">
        <f t="shared" si="0"/>
        <v>7684738</v>
      </c>
    </row>
    <row r="19" spans="1:6" x14ac:dyDescent="0.25">
      <c r="A19" s="1" t="s">
        <v>14</v>
      </c>
      <c r="B19" s="6">
        <f t="shared" ref="B19:F19" si="1">MIN(B6:B17)</f>
        <v>-1840426.25</v>
      </c>
      <c r="C19" s="6">
        <f t="shared" si="1"/>
        <v>-1840426.25</v>
      </c>
      <c r="D19" s="6">
        <f t="shared" si="1"/>
        <v>-1840426.25</v>
      </c>
      <c r="E19" s="6">
        <f t="shared" si="1"/>
        <v>-1840426.25</v>
      </c>
      <c r="F19" s="6">
        <f t="shared" si="1"/>
        <v>-1840426.25</v>
      </c>
    </row>
    <row r="20" spans="1:6" x14ac:dyDescent="0.25">
      <c r="A20" s="1" t="s">
        <v>15</v>
      </c>
      <c r="B20" s="3">
        <f t="shared" ref="B20:E20" si="2">(SUM(B6:B17)-B18-B19)/10</f>
        <v>5766687.7310000006</v>
      </c>
      <c r="C20" s="3">
        <f t="shared" si="2"/>
        <v>3428794.1140000001</v>
      </c>
      <c r="D20" s="3">
        <f t="shared" si="2"/>
        <v>3908071.0149999992</v>
      </c>
      <c r="E20" s="3">
        <f t="shared" si="2"/>
        <v>3062994.4289999991</v>
      </c>
      <c r="F20" s="3">
        <f>(SUM(F6:F17)-F18-F19)/10</f>
        <v>2789381.429</v>
      </c>
    </row>
    <row r="21" spans="1:6" x14ac:dyDescent="0.25">
      <c r="A21" s="1"/>
      <c r="B21" s="3"/>
      <c r="C21" s="3"/>
      <c r="D21" s="3"/>
      <c r="E21" s="3"/>
    </row>
    <row r="22" spans="1:6" x14ac:dyDescent="0.25">
      <c r="A22" s="1"/>
      <c r="B22" s="3"/>
      <c r="C22" s="3"/>
      <c r="D22" s="3"/>
      <c r="E22" s="3"/>
      <c r="F22" s="3"/>
    </row>
    <row r="23" spans="1:6" x14ac:dyDescent="0.25">
      <c r="A23" s="4" t="s">
        <v>16</v>
      </c>
      <c r="B23" s="3"/>
      <c r="C23" s="3"/>
      <c r="D23" s="3"/>
      <c r="E23" s="3"/>
      <c r="F23" s="3"/>
    </row>
    <row r="24" spans="1:6" x14ac:dyDescent="0.25">
      <c r="A24" s="1"/>
      <c r="B24" s="3"/>
      <c r="C24" s="3"/>
      <c r="D24" s="3"/>
      <c r="E24" s="3"/>
      <c r="F24" s="3"/>
    </row>
    <row r="25" spans="1:6" x14ac:dyDescent="0.25">
      <c r="A25" s="1"/>
      <c r="B25" s="3"/>
      <c r="C25" s="3"/>
      <c r="D25" s="3"/>
      <c r="E25" s="3"/>
      <c r="F25" s="3"/>
    </row>
    <row r="26" spans="1:6" x14ac:dyDescent="0.25">
      <c r="A26" s="1"/>
      <c r="E26" s="3"/>
      <c r="F26" s="3"/>
    </row>
    <row r="27" spans="1:6" x14ac:dyDescent="0.25">
      <c r="A27" s="1"/>
    </row>
    <row r="28" spans="1:6" x14ac:dyDescent="0.25">
      <c r="A28" s="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</sheetData>
  <phoneticPr fontId="3" type="noConversion"/>
  <pageMargins left="0.7" right="0.7" top="0.75" bottom="0.75" header="0.3" footer="0.3"/>
  <pageSetup fitToHeight="0" orientation="landscape" r:id="rId1"/>
  <headerFooter>
    <oddHeader xml:space="preserve">&amp;RDEF's Response to Staff ROG 7 (74-110) Q7-89
Page&amp;P of &amp;N 
</oddHeader>
    <oddFooter>&amp;R20240025-STAFFROG7-00001431 through 20240025-STAFFROG7-00001433</oddFooter>
  </headerFooter>
  <ignoredErrors>
    <ignoredError sqref="B18:F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7C34-66FA-474D-8FA4-64BC9B64A509}">
  <dimension ref="A1:F41"/>
  <sheetViews>
    <sheetView tabSelected="1" view="pageLayout" zoomScaleNormal="90" workbookViewId="0"/>
  </sheetViews>
  <sheetFormatPr defaultRowHeight="15" x14ac:dyDescent="0.25"/>
  <cols>
    <col min="1" max="1" width="14.140625" customWidth="1"/>
    <col min="2" max="6" width="12.7109375" customWidth="1"/>
  </cols>
  <sheetData>
    <row r="1" spans="1:6" x14ac:dyDescent="0.25">
      <c r="A1" s="5" t="s">
        <v>18</v>
      </c>
    </row>
    <row r="5" spans="1:6" x14ac:dyDescent="0.25">
      <c r="A5" s="2" t="s">
        <v>0</v>
      </c>
      <c r="B5" s="2">
        <v>2020</v>
      </c>
      <c r="C5" s="2">
        <v>2021</v>
      </c>
      <c r="D5" s="2">
        <v>2022</v>
      </c>
      <c r="E5" s="2">
        <v>2023</v>
      </c>
      <c r="F5" s="2">
        <v>2024</v>
      </c>
    </row>
    <row r="6" spans="1:6" x14ac:dyDescent="0.25">
      <c r="A6" s="1" t="s">
        <v>1</v>
      </c>
      <c r="B6" s="3">
        <v>1649135</v>
      </c>
      <c r="C6" s="3">
        <v>1223710</v>
      </c>
      <c r="D6" s="3">
        <v>2855389</v>
      </c>
      <c r="E6" s="3">
        <v>5458082.3281999994</v>
      </c>
      <c r="F6" s="3">
        <v>3105955</v>
      </c>
    </row>
    <row r="7" spans="1:6" x14ac:dyDescent="0.25">
      <c r="A7" s="1" t="s">
        <v>2</v>
      </c>
      <c r="B7" s="3">
        <v>2269917.44</v>
      </c>
      <c r="C7" s="3">
        <v>1649135</v>
      </c>
      <c r="D7" s="3">
        <v>1223710</v>
      </c>
      <c r="E7" s="3">
        <v>2855389</v>
      </c>
      <c r="F7" s="3">
        <v>5458082.3281999994</v>
      </c>
    </row>
    <row r="8" spans="1:6" x14ac:dyDescent="0.25">
      <c r="A8" s="1" t="s">
        <v>3</v>
      </c>
      <c r="B8" s="3">
        <v>887371</v>
      </c>
      <c r="C8" s="3">
        <v>2269917.44</v>
      </c>
      <c r="D8" s="3">
        <v>1649135</v>
      </c>
      <c r="E8" s="3">
        <v>1223710</v>
      </c>
      <c r="F8" s="3">
        <v>2855389</v>
      </c>
    </row>
    <row r="9" spans="1:6" x14ac:dyDescent="0.25">
      <c r="A9" s="1" t="s">
        <v>4</v>
      </c>
      <c r="B9" s="3">
        <v>843842.08000000007</v>
      </c>
      <c r="C9" s="3">
        <v>887371</v>
      </c>
      <c r="D9" s="3">
        <v>2269917.44</v>
      </c>
      <c r="E9" s="3">
        <v>1649135</v>
      </c>
      <c r="F9" s="3">
        <v>1223710</v>
      </c>
    </row>
    <row r="10" spans="1:6" x14ac:dyDescent="0.25">
      <c r="A10" s="1" t="s">
        <v>5</v>
      </c>
      <c r="B10" s="3">
        <v>3720654.78</v>
      </c>
      <c r="C10" s="3">
        <v>843842.08000000007</v>
      </c>
      <c r="D10" s="3">
        <v>887371</v>
      </c>
      <c r="E10" s="3">
        <v>2269917.44</v>
      </c>
      <c r="F10" s="3">
        <v>1649135</v>
      </c>
    </row>
    <row r="11" spans="1:6" x14ac:dyDescent="0.25">
      <c r="A11" s="1" t="s">
        <v>6</v>
      </c>
      <c r="B11" s="3">
        <v>4493609.03</v>
      </c>
      <c r="C11" s="3">
        <v>3720654.78</v>
      </c>
      <c r="D11" s="3">
        <v>843842.08000000007</v>
      </c>
      <c r="E11" s="3">
        <v>887371</v>
      </c>
      <c r="F11" s="3">
        <v>2269917.44</v>
      </c>
    </row>
    <row r="12" spans="1:6" x14ac:dyDescent="0.25">
      <c r="A12" s="1" t="s">
        <v>7</v>
      </c>
      <c r="B12" s="3">
        <v>427107.41000000003</v>
      </c>
      <c r="C12" s="3">
        <v>4493609.03</v>
      </c>
      <c r="D12" s="3">
        <v>3720654.78</v>
      </c>
      <c r="E12" s="3">
        <v>843842.08000000007</v>
      </c>
      <c r="F12" s="3">
        <v>887371</v>
      </c>
    </row>
    <row r="13" spans="1:6" x14ac:dyDescent="0.25">
      <c r="A13" s="1" t="s">
        <v>8</v>
      </c>
      <c r="B13" s="3">
        <v>298812.68</v>
      </c>
      <c r="C13" s="3">
        <v>427107.41000000003</v>
      </c>
      <c r="D13" s="3">
        <v>4493609.03</v>
      </c>
      <c r="E13" s="3">
        <v>3720654.78</v>
      </c>
      <c r="F13" s="3">
        <v>843842.08000000007</v>
      </c>
    </row>
    <row r="14" spans="1:6" x14ac:dyDescent="0.25">
      <c r="A14" s="1" t="s">
        <v>9</v>
      </c>
      <c r="B14" s="3">
        <v>352650.13</v>
      </c>
      <c r="C14" s="3">
        <v>298812.68</v>
      </c>
      <c r="D14" s="3">
        <v>427107.41000000003</v>
      </c>
      <c r="E14" s="3">
        <v>4493609.03</v>
      </c>
      <c r="F14" s="3">
        <v>3720654.78</v>
      </c>
    </row>
    <row r="15" spans="1:6" x14ac:dyDescent="0.25">
      <c r="A15" s="1" t="s">
        <v>10</v>
      </c>
      <c r="B15" s="3">
        <v>1116387.3600000001</v>
      </c>
      <c r="C15" s="3">
        <v>352650.13</v>
      </c>
      <c r="D15" s="3">
        <v>298812.68</v>
      </c>
      <c r="E15" s="3">
        <v>427107.41000000003</v>
      </c>
      <c r="F15" s="3">
        <v>4493609.03</v>
      </c>
    </row>
    <row r="16" spans="1:6" x14ac:dyDescent="0.25">
      <c r="A16" s="1" t="s">
        <v>11</v>
      </c>
      <c r="B16" s="3">
        <v>1219086</v>
      </c>
      <c r="C16" s="3">
        <v>1116387.3600000001</v>
      </c>
      <c r="D16" s="3">
        <v>352650.13</v>
      </c>
      <c r="E16" s="3">
        <v>298812.68</v>
      </c>
      <c r="F16" s="3">
        <v>427107.41000000003</v>
      </c>
    </row>
    <row r="17" spans="1:6" x14ac:dyDescent="0.25">
      <c r="A17" s="1" t="s">
        <v>12</v>
      </c>
      <c r="B17" s="6">
        <v>1080436.2</v>
      </c>
      <c r="C17" s="6">
        <v>1219086</v>
      </c>
      <c r="D17" s="6">
        <v>1116387.3600000001</v>
      </c>
      <c r="E17" s="6">
        <v>352650.13</v>
      </c>
      <c r="F17" s="6">
        <v>298812.68</v>
      </c>
    </row>
    <row r="18" spans="1:6" x14ac:dyDescent="0.25">
      <c r="A18" s="1" t="s">
        <v>13</v>
      </c>
      <c r="B18" s="3">
        <f t="shared" ref="B18:F18" si="0">MAX(B6:B17)</f>
        <v>4493609.03</v>
      </c>
      <c r="C18" s="3">
        <f t="shared" si="0"/>
        <v>4493609.03</v>
      </c>
      <c r="D18" s="3">
        <f t="shared" si="0"/>
        <v>4493609.03</v>
      </c>
      <c r="E18" s="3">
        <f t="shared" si="0"/>
        <v>5458082.3281999994</v>
      </c>
      <c r="F18" s="3">
        <f t="shared" si="0"/>
        <v>5458082.3281999994</v>
      </c>
    </row>
    <row r="19" spans="1:6" x14ac:dyDescent="0.25">
      <c r="A19" s="1" t="s">
        <v>14</v>
      </c>
      <c r="B19" s="6">
        <f t="shared" ref="B19:F19" si="1">MIN(B6:B17)</f>
        <v>298812.68</v>
      </c>
      <c r="C19" s="6">
        <f t="shared" si="1"/>
        <v>298812.68</v>
      </c>
      <c r="D19" s="6">
        <f t="shared" si="1"/>
        <v>298812.68</v>
      </c>
      <c r="E19" s="6">
        <f t="shared" si="1"/>
        <v>298812.68</v>
      </c>
      <c r="F19" s="6">
        <f t="shared" si="1"/>
        <v>298812.68</v>
      </c>
    </row>
    <row r="20" spans="1:6" x14ac:dyDescent="0.25">
      <c r="A20" s="1" t="s">
        <v>15</v>
      </c>
      <c r="B20" s="3">
        <f t="shared" ref="B20:E20" si="2">(SUM(B6:B17)-B18-B19)/10</f>
        <v>1356658.7399999995</v>
      </c>
      <c r="C20" s="3">
        <f t="shared" si="2"/>
        <v>1370986.1199999999</v>
      </c>
      <c r="D20" s="3">
        <f t="shared" si="2"/>
        <v>1534616.4199999995</v>
      </c>
      <c r="E20" s="3">
        <f t="shared" si="2"/>
        <v>1872338.5869999998</v>
      </c>
      <c r="F20" s="3">
        <f>(SUM(F6:F17)-F18-F19)/10</f>
        <v>2147669.074</v>
      </c>
    </row>
    <row r="21" spans="1:6" x14ac:dyDescent="0.25">
      <c r="A21" s="1"/>
      <c r="B21" s="3"/>
      <c r="C21" s="3"/>
      <c r="D21" s="3"/>
      <c r="E21" s="3"/>
    </row>
    <row r="22" spans="1:6" x14ac:dyDescent="0.25">
      <c r="A22" s="1"/>
      <c r="B22" s="3"/>
      <c r="C22" s="3"/>
      <c r="D22" s="3"/>
      <c r="E22" s="3"/>
      <c r="F22" s="3"/>
    </row>
    <row r="23" spans="1:6" x14ac:dyDescent="0.25">
      <c r="A23" s="4" t="s">
        <v>16</v>
      </c>
      <c r="B23" s="3"/>
      <c r="C23" s="3"/>
      <c r="D23" s="3"/>
      <c r="E23" s="3"/>
      <c r="F23" s="3"/>
    </row>
    <row r="24" spans="1:6" x14ac:dyDescent="0.25">
      <c r="A24" s="1"/>
      <c r="B24" s="3"/>
      <c r="C24" s="3"/>
      <c r="D24" s="3"/>
      <c r="E24" s="3"/>
      <c r="F24" s="3"/>
    </row>
    <row r="25" spans="1:6" x14ac:dyDescent="0.25">
      <c r="A25" s="1"/>
      <c r="B25" s="3"/>
      <c r="C25" s="3"/>
      <c r="D25" s="3"/>
      <c r="E25" s="3"/>
      <c r="F25" s="3"/>
    </row>
    <row r="26" spans="1:6" x14ac:dyDescent="0.25">
      <c r="A26" s="1"/>
      <c r="E26" s="3"/>
      <c r="F26" s="3"/>
    </row>
    <row r="27" spans="1:6" x14ac:dyDescent="0.25">
      <c r="A27" s="1"/>
    </row>
    <row r="28" spans="1:6" x14ac:dyDescent="0.25">
      <c r="A28" s="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</sheetData>
  <pageMargins left="0.7" right="0.7" top="0.75" bottom="0.75" header="0.3" footer="0.3"/>
  <pageSetup fitToHeight="0" orientation="landscape" r:id="rId1"/>
  <headerFooter>
    <oddHeader xml:space="preserve">&amp;RDEF's Response to Staff ROG 7 (74-110) Q7-89
Page&amp;P of &amp;N 
</oddHeader>
    <oddFooter>&amp;R20240025-STAFFROG7-00001431 through 20240025-STAFFROG7-00001433</oddFooter>
  </headerFooter>
  <ignoredErrors>
    <ignoredError sqref="B18: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C2C3-A94C-4C3E-844A-0F46C9ABDB7B}">
  <dimension ref="A1:F41"/>
  <sheetViews>
    <sheetView tabSelected="1" view="pageLayout" zoomScaleNormal="90" workbookViewId="0"/>
  </sheetViews>
  <sheetFormatPr defaultRowHeight="15" x14ac:dyDescent="0.25"/>
  <cols>
    <col min="1" max="1" width="14.140625" customWidth="1"/>
    <col min="2" max="6" width="12.7109375" customWidth="1"/>
  </cols>
  <sheetData>
    <row r="1" spans="1:6" x14ac:dyDescent="0.25">
      <c r="A1" s="5" t="s">
        <v>19</v>
      </c>
    </row>
    <row r="5" spans="1:6" x14ac:dyDescent="0.25">
      <c r="A5" s="2" t="s">
        <v>0</v>
      </c>
      <c r="B5" s="2">
        <v>2020</v>
      </c>
      <c r="C5" s="2">
        <v>2021</v>
      </c>
      <c r="D5" s="2">
        <v>2022</v>
      </c>
      <c r="E5" s="2">
        <v>2023</v>
      </c>
      <c r="F5" s="2">
        <v>2024</v>
      </c>
    </row>
    <row r="6" spans="1:6" x14ac:dyDescent="0.25">
      <c r="A6" s="1" t="s">
        <v>1</v>
      </c>
      <c r="B6" s="3">
        <f>'Purchase Savings'!B6+'Gains on Sales'!B6</f>
        <v>3718029</v>
      </c>
      <c r="C6" s="3">
        <f>'Purchase Savings'!C6+'Gains on Sales'!C6</f>
        <v>2343076</v>
      </c>
      <c r="D6" s="3">
        <f>'Purchase Savings'!D6+'Gains on Sales'!D6</f>
        <v>10249279</v>
      </c>
      <c r="E6" s="3">
        <f>'Purchase Savings'!E6+'Gains on Sales'!E6</f>
        <v>13142820.328199999</v>
      </c>
      <c r="F6" s="3">
        <f>'Purchase Savings'!F6+'Gains on Sales'!F6</f>
        <v>8054563</v>
      </c>
    </row>
    <row r="7" spans="1:6" x14ac:dyDescent="0.25">
      <c r="A7" s="1" t="s">
        <v>2</v>
      </c>
      <c r="B7" s="3">
        <f>'Purchase Savings'!B7+'Gains on Sales'!B7</f>
        <v>8466064.3899999987</v>
      </c>
      <c r="C7" s="3">
        <f>'Purchase Savings'!C7+'Gains on Sales'!C7</f>
        <v>3718029</v>
      </c>
      <c r="D7" s="3">
        <f>'Purchase Savings'!D7+'Gains on Sales'!D7</f>
        <v>2343076</v>
      </c>
      <c r="E7" s="3">
        <f>'Purchase Savings'!E7+'Gains on Sales'!E7</f>
        <v>10249279</v>
      </c>
      <c r="F7" s="3">
        <f>'Purchase Savings'!F7+'Gains on Sales'!F7</f>
        <v>13142820.328199999</v>
      </c>
    </row>
    <row r="8" spans="1:6" x14ac:dyDescent="0.25">
      <c r="A8" s="1" t="s">
        <v>3</v>
      </c>
      <c r="B8" s="3">
        <f>'Purchase Savings'!B8+'Gains on Sales'!B8</f>
        <v>3699271</v>
      </c>
      <c r="C8" s="3">
        <f>'Purchase Savings'!C8+'Gains on Sales'!C8</f>
        <v>8466064.3899999987</v>
      </c>
      <c r="D8" s="3">
        <f>'Purchase Savings'!D8+'Gains on Sales'!D8</f>
        <v>3718029</v>
      </c>
      <c r="E8" s="3">
        <f>'Purchase Savings'!E8+'Gains on Sales'!E8</f>
        <v>2343076</v>
      </c>
      <c r="F8" s="3">
        <f>'Purchase Savings'!F8+'Gains on Sales'!F8</f>
        <v>10249279</v>
      </c>
    </row>
    <row r="9" spans="1:6" x14ac:dyDescent="0.25">
      <c r="A9" s="1" t="s">
        <v>4</v>
      </c>
      <c r="B9" s="3">
        <f>'Purchase Savings'!B9+'Gains on Sales'!B9</f>
        <v>2158299.4099999997</v>
      </c>
      <c r="C9" s="3">
        <f>'Purchase Savings'!C9+'Gains on Sales'!C9</f>
        <v>3699271</v>
      </c>
      <c r="D9" s="3">
        <f>'Purchase Savings'!D9+'Gains on Sales'!D9</f>
        <v>8466064.3899999987</v>
      </c>
      <c r="E9" s="3">
        <f>'Purchase Savings'!E9+'Gains on Sales'!E9</f>
        <v>3718029</v>
      </c>
      <c r="F9" s="3">
        <f>'Purchase Savings'!F9+'Gains on Sales'!F9</f>
        <v>2343076</v>
      </c>
    </row>
    <row r="10" spans="1:6" x14ac:dyDescent="0.25">
      <c r="A10" s="1" t="s">
        <v>5</v>
      </c>
      <c r="B10" s="3">
        <f>'Purchase Savings'!B10+'Gains on Sales'!B10</f>
        <v>2284901.96</v>
      </c>
      <c r="C10" s="3">
        <f>'Purchase Savings'!C10+'Gains on Sales'!C10</f>
        <v>2158299.4099999997</v>
      </c>
      <c r="D10" s="3">
        <f>'Purchase Savings'!D10+'Gains on Sales'!D10</f>
        <v>3699271</v>
      </c>
      <c r="E10" s="3">
        <f>'Purchase Savings'!E10+'Gains on Sales'!E10</f>
        <v>8466064.3899999987</v>
      </c>
      <c r="F10" s="3">
        <f>'Purchase Savings'!F10+'Gains on Sales'!F10</f>
        <v>3718029</v>
      </c>
    </row>
    <row r="11" spans="1:6" x14ac:dyDescent="0.25">
      <c r="A11" s="1" t="s">
        <v>6</v>
      </c>
      <c r="B11" s="3">
        <f>'Purchase Savings'!B11+'Gains on Sales'!B11</f>
        <v>6695589.1799999997</v>
      </c>
      <c r="C11" s="3">
        <f>'Purchase Savings'!C11+'Gains on Sales'!C11</f>
        <v>2284901.96</v>
      </c>
      <c r="D11" s="3">
        <f>'Purchase Savings'!D11+'Gains on Sales'!D11</f>
        <v>2158299.4099999997</v>
      </c>
      <c r="E11" s="3">
        <f>'Purchase Savings'!E11+'Gains on Sales'!E11</f>
        <v>3699271</v>
      </c>
      <c r="F11" s="3">
        <f>'Purchase Savings'!F11+'Gains on Sales'!F11</f>
        <v>8466064.3899999987</v>
      </c>
    </row>
    <row r="12" spans="1:6" x14ac:dyDescent="0.25">
      <c r="A12" s="1" t="s">
        <v>7</v>
      </c>
      <c r="B12" s="3">
        <f>'Purchase Savings'!B12+'Gains on Sales'!B12</f>
        <v>1701432.0899999999</v>
      </c>
      <c r="C12" s="3">
        <f>'Purchase Savings'!C12+'Gains on Sales'!C12</f>
        <v>6695589.1799999997</v>
      </c>
      <c r="D12" s="3">
        <f>'Purchase Savings'!D12+'Gains on Sales'!D12</f>
        <v>2284901.96</v>
      </c>
      <c r="E12" s="3">
        <f>'Purchase Savings'!E12+'Gains on Sales'!E12</f>
        <v>2158299.4099999997</v>
      </c>
      <c r="F12" s="3">
        <f>'Purchase Savings'!F12+'Gains on Sales'!F12</f>
        <v>3699271</v>
      </c>
    </row>
    <row r="13" spans="1:6" x14ac:dyDescent="0.25">
      <c r="A13" s="1" t="s">
        <v>8</v>
      </c>
      <c r="B13" s="3">
        <f>'Purchase Savings'!B13+'Gains on Sales'!B13</f>
        <v>-1541613.57</v>
      </c>
      <c r="C13" s="3">
        <f>'Purchase Savings'!C13+'Gains on Sales'!C13</f>
        <v>1701432.0899999999</v>
      </c>
      <c r="D13" s="3">
        <f>'Purchase Savings'!D13+'Gains on Sales'!D13</f>
        <v>6695589.1799999997</v>
      </c>
      <c r="E13" s="3">
        <f>'Purchase Savings'!E13+'Gains on Sales'!E13</f>
        <v>2284901.96</v>
      </c>
      <c r="F13" s="3">
        <f>'Purchase Savings'!F13+'Gains on Sales'!F13</f>
        <v>2158299.4099999997</v>
      </c>
    </row>
    <row r="14" spans="1:6" x14ac:dyDescent="0.25">
      <c r="A14" s="1" t="s">
        <v>9</v>
      </c>
      <c r="B14" s="3">
        <f>'Purchase Savings'!B14+'Gains on Sales'!B14</f>
        <v>16488153.99</v>
      </c>
      <c r="C14" s="3">
        <f>'Purchase Savings'!C14+'Gains on Sales'!C14</f>
        <v>-1541613.57</v>
      </c>
      <c r="D14" s="3">
        <f>'Purchase Savings'!D14+'Gains on Sales'!D14</f>
        <v>1701432.0899999999</v>
      </c>
      <c r="E14" s="3">
        <f>'Purchase Savings'!E14+'Gains on Sales'!E14</f>
        <v>6695589.1799999997</v>
      </c>
      <c r="F14" s="3">
        <f>'Purchase Savings'!F14+'Gains on Sales'!F14</f>
        <v>2284901.96</v>
      </c>
    </row>
    <row r="15" spans="1:6" x14ac:dyDescent="0.25">
      <c r="A15" s="1" t="s">
        <v>10</v>
      </c>
      <c r="B15" s="3">
        <f>'Purchase Savings'!B15+'Gains on Sales'!B15</f>
        <v>25614689.530000001</v>
      </c>
      <c r="C15" s="3">
        <f>'Purchase Savings'!C15+'Gains on Sales'!C15</f>
        <v>16488153.99</v>
      </c>
      <c r="D15" s="3">
        <f>'Purchase Savings'!D15+'Gains on Sales'!D15</f>
        <v>-1541613.57</v>
      </c>
      <c r="E15" s="3">
        <f>'Purchase Savings'!E15+'Gains on Sales'!E15</f>
        <v>1701432.0899999999</v>
      </c>
      <c r="F15" s="3">
        <f>'Purchase Savings'!F15+'Gains on Sales'!F15</f>
        <v>6695589.1799999997</v>
      </c>
    </row>
    <row r="16" spans="1:6" x14ac:dyDescent="0.25">
      <c r="A16" s="1" t="s">
        <v>11</v>
      </c>
      <c r="B16" s="3">
        <f>'Purchase Savings'!B16+'Gains on Sales'!B16</f>
        <v>3820206.99</v>
      </c>
      <c r="C16" s="3">
        <f>'Purchase Savings'!C16+'Gains on Sales'!C16</f>
        <v>25614689.530000001</v>
      </c>
      <c r="D16" s="3">
        <f>'Purchase Savings'!D16+'Gains on Sales'!D16</f>
        <v>16488153.99</v>
      </c>
      <c r="E16" s="3">
        <f>'Purchase Savings'!E16+'Gains on Sales'!E16</f>
        <v>-1541613.57</v>
      </c>
      <c r="F16" s="3">
        <f>'Purchase Savings'!F16+'Gains on Sales'!F16</f>
        <v>1701432.0899999999</v>
      </c>
    </row>
    <row r="17" spans="1:6" x14ac:dyDescent="0.25">
      <c r="A17" s="1" t="s">
        <v>12</v>
      </c>
      <c r="B17" s="6">
        <f>'Purchase Savings'!B17+'Gains on Sales'!B17</f>
        <v>31858504.32</v>
      </c>
      <c r="C17" s="6">
        <f>'Purchase Savings'!C17+'Gains on Sales'!C17</f>
        <v>3820206.99</v>
      </c>
      <c r="D17" s="6">
        <f>'Purchase Savings'!D17+'Gains on Sales'!D17</f>
        <v>25614689.530000001</v>
      </c>
      <c r="E17" s="6">
        <f>'Purchase Savings'!E17+'Gains on Sales'!E17</f>
        <v>16488153.99</v>
      </c>
      <c r="F17" s="6">
        <f>'Purchase Savings'!F17+'Gains on Sales'!F17</f>
        <v>-1541613.57</v>
      </c>
    </row>
    <row r="18" spans="1:6" x14ac:dyDescent="0.25">
      <c r="A18" s="1" t="s">
        <v>13</v>
      </c>
      <c r="B18" s="3">
        <f t="shared" ref="B18:F18" si="0">MAX(B6:B17)</f>
        <v>31858504.32</v>
      </c>
      <c r="C18" s="3">
        <f t="shared" si="0"/>
        <v>25614689.530000001</v>
      </c>
      <c r="D18" s="3">
        <f t="shared" si="0"/>
        <v>25614689.530000001</v>
      </c>
      <c r="E18" s="3">
        <f t="shared" si="0"/>
        <v>16488153.99</v>
      </c>
      <c r="F18" s="3">
        <f t="shared" si="0"/>
        <v>13142820.328199999</v>
      </c>
    </row>
    <row r="19" spans="1:6" x14ac:dyDescent="0.25">
      <c r="A19" s="1" t="s">
        <v>14</v>
      </c>
      <c r="B19" s="6">
        <f t="shared" ref="B19:F19" si="1">MIN(B6:B17)</f>
        <v>-1541613.57</v>
      </c>
      <c r="C19" s="6">
        <f t="shared" si="1"/>
        <v>-1541613.57</v>
      </c>
      <c r="D19" s="6">
        <f t="shared" si="1"/>
        <v>-1541613.57</v>
      </c>
      <c r="E19" s="6">
        <f t="shared" si="1"/>
        <v>-1541613.57</v>
      </c>
      <c r="F19" s="6">
        <f t="shared" si="1"/>
        <v>-1541613.57</v>
      </c>
    </row>
    <row r="20" spans="1:6" x14ac:dyDescent="0.25">
      <c r="A20" s="1" t="s">
        <v>15</v>
      </c>
      <c r="B20" s="3">
        <f t="shared" ref="B20:E20" si="2">(SUM(B6:B17)-B18-B19)/10</f>
        <v>7464663.7539999988</v>
      </c>
      <c r="C20" s="3">
        <f t="shared" si="2"/>
        <v>5137502.4009999996</v>
      </c>
      <c r="D20" s="3">
        <f t="shared" si="2"/>
        <v>5780409.602</v>
      </c>
      <c r="E20" s="3">
        <f t="shared" si="2"/>
        <v>5445876.2358200001</v>
      </c>
      <c r="F20" s="3">
        <f>(SUM(F6:F17)-F18-F19)/10</f>
        <v>4937050.5030000005</v>
      </c>
    </row>
    <row r="21" spans="1:6" x14ac:dyDescent="0.25">
      <c r="A21" s="1"/>
      <c r="B21" s="3"/>
      <c r="C21" s="3"/>
      <c r="D21" s="3"/>
      <c r="E21" s="3"/>
    </row>
    <row r="22" spans="1:6" x14ac:dyDescent="0.25">
      <c r="A22" s="1"/>
      <c r="B22" s="3"/>
      <c r="C22" s="3"/>
      <c r="D22" s="3"/>
      <c r="E22" s="3"/>
      <c r="F22" s="3"/>
    </row>
    <row r="23" spans="1:6" x14ac:dyDescent="0.25">
      <c r="A23" s="4" t="s">
        <v>16</v>
      </c>
      <c r="B23" s="3"/>
      <c r="C23" s="3"/>
      <c r="D23" s="3"/>
      <c r="E23" s="3"/>
      <c r="F23" s="3"/>
    </row>
    <row r="24" spans="1:6" x14ac:dyDescent="0.25">
      <c r="A24" s="1"/>
      <c r="B24" s="3"/>
      <c r="C24" s="3"/>
      <c r="D24" s="3"/>
      <c r="E24" s="3"/>
      <c r="F24" s="3"/>
    </row>
    <row r="25" spans="1:6" x14ac:dyDescent="0.25">
      <c r="A25" s="1"/>
      <c r="B25" s="3"/>
      <c r="C25" s="3"/>
      <c r="D25" s="3"/>
      <c r="E25" s="3"/>
      <c r="F25" s="3"/>
    </row>
    <row r="26" spans="1:6" x14ac:dyDescent="0.25">
      <c r="A26" s="1"/>
      <c r="E26" s="3"/>
      <c r="F26" s="3"/>
    </row>
    <row r="27" spans="1:6" x14ac:dyDescent="0.25">
      <c r="A27" s="1"/>
    </row>
    <row r="28" spans="1:6" x14ac:dyDescent="0.25">
      <c r="A28" s="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</sheetData>
  <pageMargins left="0.7" right="0.7" top="0.75" bottom="0.75" header="0.3" footer="0.3"/>
  <pageSetup fitToHeight="0" orientation="landscape" r:id="rId1"/>
  <headerFooter>
    <oddHeader xml:space="preserve">&amp;RDEF's Response to Staff ROG 7 (74-110) Q7-89
Page&amp;P of &amp;N 
</oddHeader>
    <oddFooter>&amp;R20240025-STAFFROG7-00001431 through 20240025-STAFFROG7-00001433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D7D13-E1B5-4675-8C49-A4DA8AD7B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AF5BB-B261-410F-978B-A7FD5F59696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cb0cb807-e4cb-4197-a0a9-ff4221d065c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b449c68-7da9-4414-a7d8-785e223757ce"/>
    <ds:schemaRef ds:uri="1f9b4577-d510-4d0a-9b77-58a7ce050573"/>
  </ds:schemaRefs>
</ds:datastoreItem>
</file>

<file path=customXml/itemProps3.xml><?xml version="1.0" encoding="utf-8"?>
<ds:datastoreItem xmlns:ds="http://schemas.openxmlformats.org/officeDocument/2006/customXml" ds:itemID="{21AA14F7-F79B-40C5-B2A9-088F8F333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 Savings</vt:lpstr>
      <vt:lpstr>Gains on Sales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Gary</dc:creator>
  <cp:lastModifiedBy>Hampton, Monique</cp:lastModifiedBy>
  <cp:lastPrinted>2024-06-11T20:33:33Z</cp:lastPrinted>
  <dcterms:created xsi:type="dcterms:W3CDTF">2023-03-03T15:11:37Z</dcterms:created>
  <dcterms:modified xsi:type="dcterms:W3CDTF">2024-06-20T18:41:25Z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