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B\"/>
    </mc:Choice>
  </mc:AlternateContent>
  <xr:revisionPtr revIDLastSave="0" documentId="13_ncr:1_{8973088F-CFE8-4420-8CBA-312204AAD88A}" xr6:coauthVersionLast="47" xr6:coauthVersionMax="47" xr10:uidLastSave="{00000000-0000-0000-0000-000000000000}"/>
  <bookViews>
    <workbookView xWindow="-108" yWindow="-108" windowWidth="23256" windowHeight="12456" xr2:uid="{0C5C949D-55A5-43C0-8256-749CB43FBA7A}"/>
  </bookViews>
  <sheets>
    <sheet name="MFR B-11" sheetId="1" r:id="rId1"/>
    <sheet name="2024 Closed CWIP" sheetId="2" r:id="rId2"/>
    <sheet name="2024 Closed CWIP Data" sheetId="3" r:id="rId3"/>
  </sheets>
  <definedNames>
    <definedName name="\A" localSheetId="1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1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1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1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_____fsd44" localSheetId="1" hidden="1">{#N/A,#N/A,FALSE,"Aging Summary";#N/A,#N/A,FALSE,"Ratio Analysis";#N/A,#N/A,FALSE,"Test 120 Day Accts";#N/A,#N/A,FALSE,"Tickmarks"}</definedName>
    <definedName name="____________fsd44" hidden="1">{#N/A,#N/A,FALSE,"Aging Summary";#N/A,#N/A,FALSE,"Ratio Analysis";#N/A,#N/A,FALSE,"Test 120 Day Accts";#N/A,#N/A,FALSE,"Tickmarks"}</definedName>
    <definedName name="__________fsd44" localSheetId="1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fsd44" localSheetId="1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fsd44" localSheetId="1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fsd44" localSheetId="1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fsd44" localSheetId="1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fsd44" localSheetId="1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1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FPC1" localSheetId="0">#REF!</definedName>
    <definedName name="__FPC1">#REF!</definedName>
    <definedName name="__FPC2" localSheetId="0">#REF!</definedName>
    <definedName name="__FPC2">#REF!</definedName>
    <definedName name="__FPC3" localSheetId="0">#REF!</definedName>
    <definedName name="__FPC3">#REF!</definedName>
    <definedName name="__fsd44" localSheetId="1" hidden="1">{#N/A,#N/A,FALSE,"Aging Summary";#N/A,#N/A,FALSE,"Ratio Analysis";#N/A,#N/A,FALSE,"Test 120 Day Accts";#N/A,#N/A,FALSE,"Tickmarks"}</definedName>
    <definedName name="__fsd44" hidden="1">{#N/A,#N/A,FALSE,"Aging Summary";#N/A,#N/A,FALSE,"Ratio Analysis";#N/A,#N/A,FALSE,"Test 120 Day Accts";#N/A,#N/A,FALSE,"Tickmarks"}</definedName>
    <definedName name="_123Graph_F1" localSheetId="1" hidden="1">#REF!</definedName>
    <definedName name="_123Graph_F1" localSheetId="0" hidden="1">#REF!</definedName>
    <definedName name="_123Graph_F1" hidden="1">#REF!</definedName>
    <definedName name="_1995RET" localSheetId="0">#REF!</definedName>
    <definedName name="_1995RET">#REF!</definedName>
    <definedName name="_1996AMORT" localSheetId="0">#REF!</definedName>
    <definedName name="_1996AMORT">#REF!</definedName>
    <definedName name="_1996RET" localSheetId="0">#REF!</definedName>
    <definedName name="_1996RET">#REF!</definedName>
    <definedName name="_1997AMORT" localSheetId="0">#REF!</definedName>
    <definedName name="_1997AMORT">#REF!</definedName>
    <definedName name="_1997RETAMORT" localSheetId="0">#REF!</definedName>
    <definedName name="_1997RETAMORT">#REF!</definedName>
    <definedName name="_2" localSheetId="0">#REF!</definedName>
    <definedName name="_2">#REF!</definedName>
    <definedName name="_2_1" localSheetId="0">#REF!</definedName>
    <definedName name="_2_1">#REF!</definedName>
    <definedName name="_2_2" localSheetId="1">#REF!</definedName>
    <definedName name="_2_2" localSheetId="0">#REF!</definedName>
    <definedName name="_2_2">#REF!</definedName>
    <definedName name="_2_3" localSheetId="1">#REF!</definedName>
    <definedName name="_2_3" localSheetId="0">#REF!</definedName>
    <definedName name="_2_3">#REF!</definedName>
    <definedName name="_328_J_7" localSheetId="1">#REF!</definedName>
    <definedName name="_328_J_7" localSheetId="0">#REF!</definedName>
    <definedName name="_328_J_7">#REF!</definedName>
    <definedName name="_328_J_8" localSheetId="1">#REF!</definedName>
    <definedName name="_328_J_8" localSheetId="0">#REF!</definedName>
    <definedName name="_328_J_8">#REF!</definedName>
    <definedName name="_328_K_7" localSheetId="1">#REF!</definedName>
    <definedName name="_328_K_7" localSheetId="0">#REF!</definedName>
    <definedName name="_328_K_7">#REF!</definedName>
    <definedName name="_328_K_8" localSheetId="1">#REF!</definedName>
    <definedName name="_328_K_8" localSheetId="0">#REF!</definedName>
    <definedName name="_328_K_8">#REF!</definedName>
    <definedName name="_328_L" localSheetId="1">#REF!</definedName>
    <definedName name="_328_L" localSheetId="0">#REF!</definedName>
    <definedName name="_328_L">#REF!</definedName>
    <definedName name="_328_M" localSheetId="1">#REF!</definedName>
    <definedName name="_328_M" localSheetId="0">#REF!</definedName>
    <definedName name="_328_M">#REF!</definedName>
    <definedName name="_328_N" localSheetId="1">#REF!</definedName>
    <definedName name="_328_N" localSheetId="0">#REF!</definedName>
    <definedName name="_328_N">#REF!</definedName>
    <definedName name="_4_1" localSheetId="0">#REF!</definedName>
    <definedName name="_4_1">#REF!</definedName>
    <definedName name="_4_2" localSheetId="1">#REF!</definedName>
    <definedName name="_4_2" localSheetId="0">#REF!</definedName>
    <definedName name="_4_2">#REF!</definedName>
    <definedName name="_4_3" localSheetId="1">#REF!</definedName>
    <definedName name="_4_3" localSheetId="0">#REF!</definedName>
    <definedName name="_4_3">#REF!</definedName>
    <definedName name="_6MOS" localSheetId="0">#REF!</definedName>
    <definedName name="_6MOS">#REF!</definedName>
    <definedName name="_6MOS_1" localSheetId="0">#REF!</definedName>
    <definedName name="_6MOS_1">#REF!</definedName>
    <definedName name="_6MOS_2" localSheetId="0">#REF!</definedName>
    <definedName name="_6MOS_2">#REF!</definedName>
    <definedName name="_6MOS_3" localSheetId="0">#REF!</definedName>
    <definedName name="_6MOS_3">#REF!</definedName>
    <definedName name="_97opls" localSheetId="0">#REF!</definedName>
    <definedName name="_97opls">#REF!</definedName>
    <definedName name="_AUG94" localSheetId="0">#REF!</definedName>
    <definedName name="_AUG94">#REF!</definedName>
    <definedName name="_Fill" localSheetId="0" hidden="1">#REF!</definedName>
    <definedName name="_Fill" hidden="1">#REF!</definedName>
    <definedName name="_FPC1" localSheetId="0">#REF!</definedName>
    <definedName name="_FPC1">#REF!</definedName>
    <definedName name="_FPC2" localSheetId="0">#REF!</definedName>
    <definedName name="_FPC2">#REF!</definedName>
    <definedName name="_FPC3" localSheetId="0">#REF!</definedName>
    <definedName name="_FPC3">#REF!</definedName>
    <definedName name="_fsd44" localSheetId="1" hidden="1">{#N/A,#N/A,FALSE,"Aging Summary";#N/A,#N/A,FALSE,"Ratio Analysis";#N/A,#N/A,FALSE,"Test 120 Day Accts";#N/A,#N/A,FALSE,"Tickmarks"}</definedName>
    <definedName name="_fsd44" hidden="1">{#N/A,#N/A,FALSE,"Aging Summary";#N/A,#N/A,FALSE,"Ratio Analysis";#N/A,#N/A,FALSE,"Test 120 Day Accts";#N/A,#N/A,FALSE,"Tickmarks"}</definedName>
    <definedName name="_Key1" localSheetId="1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Out" localSheetId="0" hidden="1">#REF!</definedName>
    <definedName name="_Table2_Out" hidden="1">#REF!</definedName>
    <definedName name="_Yr2007" localSheetId="1">#REF!</definedName>
    <definedName name="_Yr2007">#REF!</definedName>
    <definedName name="_Yr2008" localSheetId="1">#REF!</definedName>
    <definedName name="_Yr2008">#REF!</definedName>
    <definedName name="_Yr2009" localSheetId="1">#REF!</definedName>
    <definedName name="_Yr2009">#REF!</definedName>
    <definedName name="_Yr2010" localSheetId="1">#REF!</definedName>
    <definedName name="_Yr2010">#REF!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1topd" localSheetId="0">#REF!</definedName>
    <definedName name="A1topd">#REF!</definedName>
    <definedName name="A9A" localSheetId="1">#REF!</definedName>
    <definedName name="A9A">#REF!</definedName>
    <definedName name="AccdMICP" localSheetId="0">#REF!</definedName>
    <definedName name="AccdMICP">#REF!</definedName>
    <definedName name="AccrExp" localSheetId="0">#REF!</definedName>
    <definedName name="AccrExp">#REF!</definedName>
    <definedName name="AccrExpSum" localSheetId="0">#REF!</definedName>
    <definedName name="AccrExpSum">#REF!</definedName>
    <definedName name="AccrMICP" localSheetId="0">#REF!</definedName>
    <definedName name="AccrMICP">#REF!</definedName>
    <definedName name="ACCRUED_401K" localSheetId="0">#REF!</definedName>
    <definedName name="ACCRUED_401K">#REF!</definedName>
    <definedName name="ACCRUED_LIAB" localSheetId="0">#REF!</definedName>
    <definedName name="ACCRUED_LIAB">#REF!</definedName>
    <definedName name="acct1410" localSheetId="0">#REF!</definedName>
    <definedName name="acct1410">#REF!</definedName>
    <definedName name="acct2810" localSheetId="0">#REF!</definedName>
    <definedName name="acct2810">#REF!</definedName>
    <definedName name="ACE" localSheetId="0">#REF!</definedName>
    <definedName name="ACE">#REF!</definedName>
    <definedName name="ACT" localSheetId="1">#REF!</definedName>
    <definedName name="ACT">#REF!</definedName>
    <definedName name="ACT_EIN" localSheetId="1">#REF!</definedName>
    <definedName name="ACT_EIN">#REF!</definedName>
    <definedName name="advance" localSheetId="0">#REF!</definedName>
    <definedName name="advance">#REF!</definedName>
    <definedName name="ADVERT" localSheetId="0">#REF!</definedName>
    <definedName name="ADVERT">#REF!</definedName>
    <definedName name="AFUDC" localSheetId="0">#REF!</definedName>
    <definedName name="AFUDC">#REF!</definedName>
    <definedName name="ALLOCATION" localSheetId="0">#REF!</definedName>
    <definedName name="ALLOCATION">#REF!</definedName>
    <definedName name="Allocators" localSheetId="1">#REF!</definedName>
    <definedName name="Allocators">#REF!</definedName>
    <definedName name="AllocIncTaxExpensePg2" localSheetId="0">#REF!</definedName>
    <definedName name="AllocIncTaxExpensePg2">#REF!</definedName>
    <definedName name="AMT" localSheetId="0">#REF!</definedName>
    <definedName name="AMT">#REF!</definedName>
    <definedName name="ANAL" localSheetId="0">#REF!</definedName>
    <definedName name="ANAL">#REF!</definedName>
    <definedName name="ANNFEB" localSheetId="0">#REF!</definedName>
    <definedName name="ANNFEB">#REF!</definedName>
    <definedName name="ANNMAR" localSheetId="1">#REF!</definedName>
    <definedName name="ANNMAR" localSheetId="0">#REF!</definedName>
    <definedName name="ANNMAR">#REF!</definedName>
    <definedName name="APN" localSheetId="1">#REF!</definedName>
    <definedName name="APN" localSheetId="0">#REF!</definedName>
    <definedName name="APN">#REF!</definedName>
    <definedName name="ARAMSum" localSheetId="0">#REF!</definedName>
    <definedName name="ARAMSum">#REF!</definedName>
    <definedName name="as" localSheetId="1" hidden="1">{#N/A,#N/A,FALSE,"Aging Summary";#N/A,#N/A,FALSE,"Ratio Analysis";#N/A,#N/A,FALSE,"Test 120 Day Accts";#N/A,#N/A,FALSE,"Tickmarks"}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set_Retrieve" localSheetId="1">#REF!</definedName>
    <definedName name="Asset_Retrieve" localSheetId="0">#REF!</definedName>
    <definedName name="Asset_Retrieve">#REF!</definedName>
    <definedName name="AUG_1" localSheetId="0">#REF!</definedName>
    <definedName name="AUG_1">#REF!</definedName>
    <definedName name="AUG_2" localSheetId="1">#REF!</definedName>
    <definedName name="AUG_2" localSheetId="0">#REF!</definedName>
    <definedName name="AUG_2">#REF!</definedName>
    <definedName name="AUG_3" localSheetId="1">#REF!</definedName>
    <definedName name="AUG_3" localSheetId="0">#REF!</definedName>
    <definedName name="AUG_3">#REF!</definedName>
    <definedName name="AUGUST" localSheetId="0">#REF!</definedName>
    <definedName name="AUGUST">#REF!</definedName>
    <definedName name="av" localSheetId="0">#REF!</definedName>
    <definedName name="av">#REF!</definedName>
    <definedName name="AVSACURRYR" localSheetId="1">#REF!</definedName>
    <definedName name="AVSACURRYR" localSheetId="0">#REF!</definedName>
    <definedName name="AVSACURRYR">#REF!</definedName>
    <definedName name="AVSBCURRMO" localSheetId="1">#REF!</definedName>
    <definedName name="AVSBCURRMO" localSheetId="0">#REF!</definedName>
    <definedName name="AVSBCURRMO">#REF!</definedName>
    <definedName name="bad_debt" localSheetId="0">#REF!</definedName>
    <definedName name="bad_debt">#REF!</definedName>
    <definedName name="BAD_DEBT_EXPENSE" localSheetId="0">#REF!</definedName>
    <definedName name="BAD_DEBT_EXPENSE">#REF!</definedName>
    <definedName name="BASIS" localSheetId="0">#REF!</definedName>
    <definedName name="BASIS">#REF!</definedName>
    <definedName name="bigbuckrecon" localSheetId="0">#REF!</definedName>
    <definedName name="bigbuckrecon">#REF!</definedName>
    <definedName name="Billing" localSheetId="0">#REF!</definedName>
    <definedName name="Billing">#REF!</definedName>
    <definedName name="block" localSheetId="0">#REF!</definedName>
    <definedName name="block">#REF!</definedName>
    <definedName name="block2" localSheetId="1">#REF!</definedName>
    <definedName name="block2" localSheetId="0">#REF!</definedName>
    <definedName name="block2">#REF!</definedName>
    <definedName name="BNE_MESSAGES_HIDDEN" localSheetId="0" hidden="1">#REF!</definedName>
    <definedName name="BNE_MESSAGES_HIDDEN" hidden="1">#REF!</definedName>
    <definedName name="BOOKDEP" localSheetId="0">#REF!</definedName>
    <definedName name="BOOKDEP">#REF!</definedName>
    <definedName name="BOOKDEPAFUDC" localSheetId="0">#REF!</definedName>
    <definedName name="BOOKDEPAFUDC">#REF!</definedName>
    <definedName name="Broker" localSheetId="0">#REF!</definedName>
    <definedName name="Broker">#REF!</definedName>
    <definedName name="BUDGET" localSheetId="1">#REF!</definedName>
    <definedName name="BUDGET" localSheetId="0">#REF!</definedName>
    <definedName name="BUDGET">#REF!</definedName>
    <definedName name="burtonrecon" localSheetId="0">#REF!</definedName>
    <definedName name="burtonrecon">#REF!</definedName>
    <definedName name="bv" localSheetId="1" hidden="1">{#N/A,#N/A,FALSE,"Aging Summary";#N/A,#N/A,FALSE,"Ratio Analysis";#N/A,#N/A,FALSE,"Test 120 Day Accts";#N/A,#N/A,FALSE,"Tickmarks"}</definedName>
    <definedName name="bv" hidden="1">{#N/A,#N/A,FALSE,"Aging Summary";#N/A,#N/A,FALSE,"Ratio Analysis";#N/A,#N/A,FALSE,"Test 120 Day Accts";#N/A,#N/A,FALSE,"Tickmarks"}</definedName>
    <definedName name="C_51_1" localSheetId="1">#REF!</definedName>
    <definedName name="C_51_1" localSheetId="0">#REF!</definedName>
    <definedName name="C_51_1">#REF!</definedName>
    <definedName name="C_51_1_93" localSheetId="0">#REF!</definedName>
    <definedName name="C_51_1_93">#REF!</definedName>
    <definedName name="C_51_2" localSheetId="0">#REF!</definedName>
    <definedName name="C_51_2">#REF!</definedName>
    <definedName name="C_51_2_93" localSheetId="0">#REF!</definedName>
    <definedName name="C_51_2_93">#REF!</definedName>
    <definedName name="C_51_3" localSheetId="0">#REF!</definedName>
    <definedName name="C_51_3">#REF!</definedName>
    <definedName name="C_51_4" localSheetId="0">#REF!</definedName>
    <definedName name="C_51_4">#REF!</definedName>
    <definedName name="C_51_5" localSheetId="0">#REF!</definedName>
    <definedName name="C_51_5">#REF!</definedName>
    <definedName name="C_51_6" localSheetId="0">#REF!</definedName>
    <definedName name="C_51_6">#REF!</definedName>
    <definedName name="Call_Format_ISD_All" localSheetId="0">#REF!</definedName>
    <definedName name="Call_Format_ISD_All">#REF!</definedName>
    <definedName name="CAPTIVE_INS" localSheetId="0">#REF!</definedName>
    <definedName name="CAPTIVE_INS">#REF!</definedName>
    <definedName name="CASE_2_PG_1" localSheetId="0">#REF!</definedName>
    <definedName name="CASE_2_PG_1">#REF!</definedName>
    <definedName name="cf" localSheetId="1">#REF!</definedName>
    <definedName name="cf" localSheetId="0">#REF!</definedName>
    <definedName name="cf">#REF!</definedName>
    <definedName name="charlesrecon" localSheetId="0">#REF!</definedName>
    <definedName name="charlesrecon">#REF!</definedName>
    <definedName name="CHECKREQUEST" localSheetId="0">#REF!</definedName>
    <definedName name="CHECKREQUEST">#REF!</definedName>
    <definedName name="ClubDues" localSheetId="0">#REF!</definedName>
    <definedName name="ClubDues">#REF!</definedName>
    <definedName name="Coal1" localSheetId="0">#REF!</definedName>
    <definedName name="Coal1">#REF!</definedName>
    <definedName name="Coal2" localSheetId="0">#REF!</definedName>
    <definedName name="Coal2">#REF!</definedName>
    <definedName name="Coal3" localSheetId="0">#REF!</definedName>
    <definedName name="Coal3">#REF!</definedName>
    <definedName name="COGS" localSheetId="0">#REF!</definedName>
    <definedName name="COGS">#REF!</definedName>
    <definedName name="COMPANY" localSheetId="0">#REF!</definedName>
    <definedName name="COMPANY">#REF!</definedName>
    <definedName name="CORP" localSheetId="0">#REF!</definedName>
    <definedName name="CORP">#REF!</definedName>
    <definedName name="COST93" localSheetId="0">#REF!</definedName>
    <definedName name="COST93">#REF!</definedName>
    <definedName name="covingtonrecon" localSheetId="0">#REF!</definedName>
    <definedName name="covingtonrecon">#REF!</definedName>
    <definedName name="CR" localSheetId="1">#REF!</definedName>
    <definedName name="CR">#REF!</definedName>
    <definedName name="CRCAP2006" localSheetId="0">#REF!</definedName>
    <definedName name="CRCAP2006">#REF!</definedName>
    <definedName name="CRCAP2007" localSheetId="0">#REF!</definedName>
    <definedName name="CRCAP2007">#REF!</definedName>
    <definedName name="CRCAP2008" localSheetId="0">#REF!</definedName>
    <definedName name="CRCAP2008">#REF!</definedName>
    <definedName name="CRCAP2009" localSheetId="0">#REF!</definedName>
    <definedName name="CRCAP2009">#REF!</definedName>
    <definedName name="CRCAP2010" localSheetId="0">#REF!</definedName>
    <definedName name="CRCAP2010">#REF!</definedName>
    <definedName name="_xlnm.Criteria" localSheetId="0">#REF!</definedName>
    <definedName name="_xlnm.Criteria">#REF!</definedName>
    <definedName name="CROM2006" localSheetId="0">#REF!</definedName>
    <definedName name="CROM2006">#REF!</definedName>
    <definedName name="CROM2007" localSheetId="0">#REF!</definedName>
    <definedName name="CROM2007">#REF!</definedName>
    <definedName name="CROM2008" localSheetId="0">#REF!</definedName>
    <definedName name="CROM2008">#REF!</definedName>
    <definedName name="CROM2009" localSheetId="0">#REF!</definedName>
    <definedName name="CROM2009">#REF!</definedName>
    <definedName name="CROM2010" localSheetId="0">#REF!</definedName>
    <definedName name="CROM2010">#REF!</definedName>
    <definedName name="crookedrecon" localSheetId="0">#REF!</definedName>
    <definedName name="crookedrecon">#REF!</definedName>
    <definedName name="CUMMULATIVE" localSheetId="0">#REF!</definedName>
    <definedName name="CUMMULATIVE">#REF!</definedName>
    <definedName name="CUMTD" localSheetId="0">#REF!</definedName>
    <definedName name="CUMTD">#REF!</definedName>
    <definedName name="D" localSheetId="1">#REF!</definedName>
    <definedName name="D" localSheetId="0">#REF!</definedName>
    <definedName name="D">#REF!</definedName>
    <definedName name="data" localSheetId="0">#REF!</definedName>
    <definedName name="data">#REF!</definedName>
    <definedName name="data1991" localSheetId="0">#REF!</definedName>
    <definedName name="data1991">#REF!</definedName>
    <definedName name="data1992" localSheetId="0">#REF!</definedName>
    <definedName name="data1992">#REF!</definedName>
    <definedName name="data1993" localSheetId="0">#REF!</definedName>
    <definedName name="data1993">#REF!</definedName>
    <definedName name="_xlnm.Database" localSheetId="0">#REF!</definedName>
    <definedName name="_xlnm.Database">#REF!</definedName>
    <definedName name="DBASE" localSheetId="0">#REF!</definedName>
    <definedName name="DBASE">#REF!</definedName>
    <definedName name="dbo_fnv_act_rtx" localSheetId="0">#REF!</definedName>
    <definedName name="dbo_fnv_act_rtx">#REF!</definedName>
    <definedName name="Debt_Retrieve" localSheetId="0">#REF!</definedName>
    <definedName name="Debt_Retrieve">#REF!</definedName>
    <definedName name="DefDirector" localSheetId="0">#REF!</definedName>
    <definedName name="DefDirector">#REF!</definedName>
    <definedName name="DEFERRED_COMP" localSheetId="0">#REF!</definedName>
    <definedName name="DEFERRED_COMP">#REF!</definedName>
    <definedName name="DEFERRED_COMPENSATION" localSheetId="0">#REF!</definedName>
    <definedName name="DEFERRED_COMPENSATION">#REF!</definedName>
    <definedName name="DefGain" localSheetId="0">#REF!</definedName>
    <definedName name="DefGain">#REF!</definedName>
    <definedName name="DEFINC" localSheetId="0">#REF!</definedName>
    <definedName name="DEFINC">#REF!</definedName>
    <definedName name="DefMICP" localSheetId="0">#REF!</definedName>
    <definedName name="DefMICP">#REF!</definedName>
    <definedName name="Dep" localSheetId="0">#REF!</definedName>
    <definedName name="Dep">#REF!</definedName>
    <definedName name="DEPR" localSheetId="0">#REF!</definedName>
    <definedName name="DEPR">#REF!</definedName>
    <definedName name="devel" localSheetId="0">#REF!</definedName>
    <definedName name="devel">#REF!</definedName>
    <definedName name="df" localSheetId="1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D_TAX" localSheetId="1">#REF!</definedName>
    <definedName name="DFD_TAX" localSheetId="0">#REF!</definedName>
    <definedName name="DFD_TAX">#REF!</definedName>
    <definedName name="dhiirecon" localSheetId="0">#REF!</definedName>
    <definedName name="dhiirecon">#REF!</definedName>
    <definedName name="dick" localSheetId="0">#REF!</definedName>
    <definedName name="dick">#REF!</definedName>
    <definedName name="dinomountrecon" localSheetId="0">#REF!</definedName>
    <definedName name="dinomountrecon">#REF!</definedName>
    <definedName name="Dividend" localSheetId="0">#REF!</definedName>
    <definedName name="Dividend">#REF!</definedName>
    <definedName name="DOCKET_NO" localSheetId="1">#REF!</definedName>
    <definedName name="DOCKET_NO">#REF!</definedName>
    <definedName name="ds" localSheetId="1" hidden="1">{#N/A,#N/A,FALSE,"Aging Summary";#N/A,#N/A,FALSE,"Ratio Analysis";#N/A,#N/A,FALSE,"Test 120 Day Accts";#N/A,#N/A,FALSE,"Tickmarks"}</definedName>
    <definedName name="ds" hidden="1">{#N/A,#N/A,FALSE,"Aging Summary";#N/A,#N/A,FALSE,"Ratio Analysis";#N/A,#N/A,FALSE,"Test 120 Day Accts";#N/A,#N/A,FALSE,"Tickmarks"}</definedName>
    <definedName name="E" localSheetId="1">#REF!</definedName>
    <definedName name="E" localSheetId="0">#REF!</definedName>
    <definedName name="E">#REF!</definedName>
    <definedName name="ECON_DEV" localSheetId="0">#REF!</definedName>
    <definedName name="ECON_DEV">#REF!</definedName>
    <definedName name="ECRCCurrentTax" localSheetId="0">#REF!</definedName>
    <definedName name="ECRCCurrentTax">#REF!</definedName>
    <definedName name="ECRCDeferredTax" localSheetId="0">#REF!</definedName>
    <definedName name="ECRCDeferredTax">#REF!</definedName>
    <definedName name="EDC" localSheetId="0">#REF!</definedName>
    <definedName name="EDC">#REF!</definedName>
    <definedName name="ENT" localSheetId="1">#REF!</definedName>
    <definedName name="ENT" localSheetId="0">#REF!</definedName>
    <definedName name="ENT">#REF!</definedName>
    <definedName name="Entity" localSheetId="1">#REF!</definedName>
    <definedName name="Entity">#REF!</definedName>
    <definedName name="Equity_Retrieve" localSheetId="0">#REF!</definedName>
    <definedName name="Equity_Retrieve">#REF!</definedName>
    <definedName name="er" localSheetId="1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ssOptions">"A1110000000130000000001100000_0000"</definedName>
    <definedName name="ew" localSheetId="1" hidden="1">{#N/A,#N/A,FALSE,"Aging Summary";#N/A,#N/A,FALSE,"Ratio Analysis";#N/A,#N/A,FALSE,"Test 120 Day Accts";#N/A,#N/A,FALSE,"Tickmarks"}</definedName>
    <definedName name="ew" hidden="1">{#N/A,#N/A,FALSE,"Aging Summary";#N/A,#N/A,FALSE,"Ratio Analysis";#N/A,#N/A,FALSE,"Test 120 Day Accts";#N/A,#N/A,FALSE,"Tickmarks"}</definedName>
    <definedName name="EXCTRACT1" localSheetId="1">#REF!</definedName>
    <definedName name="EXCTRACT1" localSheetId="0">#REF!</definedName>
    <definedName name="EXCTRACT1">#REF!</definedName>
    <definedName name="Exrate00" localSheetId="0">#REF!</definedName>
    <definedName name="Exrate00">#REF!</definedName>
    <definedName name="Exrate99" localSheetId="0">#REF!</definedName>
    <definedName name="Exrate99">#REF!</definedName>
    <definedName name="_xlnm.Extract" localSheetId="1">#REF!</definedName>
    <definedName name="_xlnm.Extract" localSheetId="0">#REF!</definedName>
    <definedName name="_xlnm.Extract">#REF!</definedName>
    <definedName name="fd" localSheetId="1" hidden="1">{#N/A,#N/A,FALSE,"Aging Summary";#N/A,#N/A,FALSE,"Ratio Analysis";#N/A,#N/A,FALSE,"Test 120 Day Accts";#N/A,#N/A,FALSE,"Tickmarks"}</definedName>
    <definedName name="fd" hidden="1">{#N/A,#N/A,FALSE,"Aging Summary";#N/A,#N/A,FALSE,"Ratio Analysis";#N/A,#N/A,FALSE,"Test 120 Day Accts";#N/A,#N/A,FALSE,"Tickmarks"}</definedName>
    <definedName name="FEDERAL" localSheetId="1">#REF!</definedName>
    <definedName name="FEDERAL" localSheetId="0">#REF!</definedName>
    <definedName name="FEDERAL">#REF!</definedName>
    <definedName name="FI_Tax_Entry_Year" localSheetId="1">#REF!</definedName>
    <definedName name="FI_Tax_Entry_Year" localSheetId="0">#REF!</definedName>
    <definedName name="FI_Tax_Entry_Year">#REF!</definedName>
    <definedName name="fiddlersrecon" localSheetId="0">#REF!</definedName>
    <definedName name="fiddlersrecon">#REF!</definedName>
    <definedName name="FILENAME" localSheetId="1">#REF!</definedName>
    <definedName name="FILENAME" localSheetId="0">#REF!</definedName>
    <definedName name="FILENAME">#REF!</definedName>
    <definedName name="FL" localSheetId="1">#REF!</definedName>
    <definedName name="FL">#REF!</definedName>
    <definedName name="FLCAP2006" localSheetId="0">#REF!</definedName>
    <definedName name="FLCAP2006">#REF!</definedName>
    <definedName name="FLCAP2007" localSheetId="0">#REF!</definedName>
    <definedName name="FLCAP2007">#REF!</definedName>
    <definedName name="FLCAP2008" localSheetId="0">#REF!</definedName>
    <definedName name="FLCAP2008">#REF!</definedName>
    <definedName name="FLCAP2009" localSheetId="0">#REF!</definedName>
    <definedName name="FLCAP2009">#REF!</definedName>
    <definedName name="FLCAP2010" localSheetId="0">#REF!</definedName>
    <definedName name="FLCAP2010">#REF!</definedName>
    <definedName name="FLOM2006" localSheetId="0">#REF!</definedName>
    <definedName name="FLOM2006">#REF!</definedName>
    <definedName name="FLOM2007" localSheetId="0">#REF!</definedName>
    <definedName name="FLOM2007">#REF!</definedName>
    <definedName name="FLOM2008" localSheetId="0">#REF!</definedName>
    <definedName name="FLOM2008">#REF!</definedName>
    <definedName name="FLOM2009" localSheetId="0">#REF!</definedName>
    <definedName name="FLOM2009">#REF!</definedName>
    <definedName name="FLOM2010" localSheetId="0">#REF!</definedName>
    <definedName name="FLOM2010">#REF!</definedName>
    <definedName name="Florida" localSheetId="0">#REF!</definedName>
    <definedName name="Florida">#REF!</definedName>
    <definedName name="Florida_Power_Corporation" localSheetId="0">#REF!</definedName>
    <definedName name="Florida_Power_Corporation">#REF!</definedName>
    <definedName name="FORM" localSheetId="0">#REF!</definedName>
    <definedName name="FORM">#REF!</definedName>
    <definedName name="FORM_4626" localSheetId="1">#REF!</definedName>
    <definedName name="FORM_4626" localSheetId="0">#REF!</definedName>
    <definedName name="FORM_4626">#REF!</definedName>
    <definedName name="FORM4626" localSheetId="0">#REF!</definedName>
    <definedName name="FORM4626">#REF!</definedName>
    <definedName name="frt" localSheetId="1" hidden="1">{#N/A,#N/A,FALSE,"Aging Summary";#N/A,#N/A,FALSE,"Ratio Analysis";#N/A,#N/A,FALSE,"Test 120 Day Accts";#N/A,#N/A,FALSE,"Tickmarks"}</definedName>
    <definedName name="frt" hidden="1">{#N/A,#N/A,FALSE,"Aging Summary";#N/A,#N/A,FALSE,"Ratio Analysis";#N/A,#N/A,FALSE,"Test 120 Day Accts";#N/A,#N/A,FALSE,"Tickmarks"}</definedName>
    <definedName name="fsd" localSheetId="1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G" localSheetId="1">#REF!</definedName>
    <definedName name="G" localSheetId="0">#REF!</definedName>
    <definedName name="G">#REF!</definedName>
    <definedName name="glenivyrecon" localSheetId="0">#REF!</definedName>
    <definedName name="glenivyrecon">#REF!</definedName>
    <definedName name="H" localSheetId="0">#REF!</definedName>
    <definedName name="H">#REF!</definedName>
    <definedName name="helenrecon" localSheetId="0">#REF!</definedName>
    <definedName name="helenrecon">#REF!</definedName>
    <definedName name="holding1" localSheetId="0">#REF!</definedName>
    <definedName name="holding1">#REF!</definedName>
    <definedName name="holding2" localSheetId="0">#REF!</definedName>
    <definedName name="holding2">#REF!</definedName>
    <definedName name="holding3" localSheetId="0">#REF!</definedName>
    <definedName name="holding3">#REF!</definedName>
    <definedName name="Housing" localSheetId="0">#REF!</definedName>
    <definedName name="Housing">#REF!</definedName>
    <definedName name="ID_sorted" localSheetId="0">#REF!</definedName>
    <definedName name="ID_sorted">#REF!</definedName>
    <definedName name="In.3" localSheetId="0">#REF!</definedName>
    <definedName name="In.3">#REF!</definedName>
    <definedName name="INACTIVE" localSheetId="0">#REF!</definedName>
    <definedName name="INACTIVE">#REF!</definedName>
    <definedName name="INDEX" localSheetId="0">#REF!</definedName>
    <definedName name="INDEX">#REF!</definedName>
    <definedName name="INPUT" localSheetId="0">#REF!</definedName>
    <definedName name="INPUT">#REF!</definedName>
    <definedName name="INPUT_1" localSheetId="0">#REF!</definedName>
    <definedName name="INPUT_1">#REF!</definedName>
    <definedName name="INPUT_2" localSheetId="0">#REF!</definedName>
    <definedName name="INPUT_2">#REF!</definedName>
    <definedName name="INSUR" localSheetId="0">#REF!</definedName>
    <definedName name="INSUR">#REF!</definedName>
    <definedName name="Insurance1" localSheetId="0">#REF!</definedName>
    <definedName name="Insurance1">#REF!</definedName>
    <definedName name="Insurance2" localSheetId="0">#REF!</definedName>
    <definedName name="Insurance2">#REF!</definedName>
    <definedName name="INT_TAX_DEF" localSheetId="0">#REF!</definedName>
    <definedName name="INT_TAX_DEF">#REF!</definedName>
    <definedName name="INT_TAX_DEF2" localSheetId="0">#REF!</definedName>
    <definedName name="INT_TAX_DEF2">#REF!</definedName>
    <definedName name="INTER_CO_PROFIT" localSheetId="0">#REF!</definedName>
    <definedName name="INTER_CO_PROFIT">#REF!</definedName>
    <definedName name="INTERCO" localSheetId="0">#REF!</definedName>
    <definedName name="INTERCO">#REF!</definedName>
    <definedName name="Interest" localSheetId="0">#REF!</definedName>
    <definedName name="Interest">#REF!</definedName>
    <definedName name="INVENTORY" localSheetId="0">#REF!</definedName>
    <definedName name="INVENTORY">#REF!</definedName>
    <definedName name="iu" localSheetId="1" hidden="1">{#N/A,#N/A,FALSE,"Aging Summary";#N/A,#N/A,FALSE,"Ratio Analysis";#N/A,#N/A,FALSE,"Test 120 Day Accts";#N/A,#N/A,FALSE,"Tickmarks"}</definedName>
    <definedName name="iu" hidden="1">{#N/A,#N/A,FALSE,"Aging Summary";#N/A,#N/A,FALSE,"Ratio Analysis";#N/A,#N/A,FALSE,"Test 120 Day Accts";#N/A,#N/A,FALSE,"Tickmarks"}</definedName>
    <definedName name="jack" localSheetId="1">#REF!</definedName>
    <definedName name="jack" localSheetId="0">#REF!</definedName>
    <definedName name="jack">#REF!</definedName>
    <definedName name="kkk" localSheetId="1" hidden="1">{#N/A,#N/A,FALSE,"Aging Summary";#N/A,#N/A,FALSE,"Ratio Analysis";#N/A,#N/A,FALSE,"Test 120 Day Accts";#N/A,#N/A,FALSE,"Tickmarks"}</definedName>
    <definedName name="kkk" hidden="1">{#N/A,#N/A,FALSE,"Aging Summary";#N/A,#N/A,FALSE,"Ratio Analysis";#N/A,#N/A,FALSE,"Test 120 Day Accts";#N/A,#N/A,FALSE,"Tickmarks"}</definedName>
    <definedName name="LAG" localSheetId="1">#REF!</definedName>
    <definedName name="LAG" localSheetId="0">#REF!</definedName>
    <definedName name="LAG">#REF!</definedName>
    <definedName name="left1" localSheetId="0">#REF!</definedName>
    <definedName name="left1">#REF!</definedName>
    <definedName name="left2" localSheetId="0">#REF!</definedName>
    <definedName name="left2">#REF!</definedName>
    <definedName name="Legal" localSheetId="0">#REF!</definedName>
    <definedName name="Legal">#REF!</definedName>
    <definedName name="LIAB" localSheetId="0">#REF!</definedName>
    <definedName name="LIAB">#REF!</definedName>
    <definedName name="LIAISON" localSheetId="0">#REF!</definedName>
    <definedName name="LIAISON">#REF!</definedName>
    <definedName name="LIFEDEP" localSheetId="0">#REF!</definedName>
    <definedName name="LIFEDEP">#REF!</definedName>
    <definedName name="LIFEDEPHARRIS" localSheetId="0">#REF!</definedName>
    <definedName name="LIFEDEPHARRIS">#REF!</definedName>
    <definedName name="LINE01" localSheetId="0">#REF!</definedName>
    <definedName name="LINE01">#REF!</definedName>
    <definedName name="LINE02" localSheetId="0">#REF!</definedName>
    <definedName name="LINE02">#REF!</definedName>
    <definedName name="LINE04" localSheetId="0">#REF!</definedName>
    <definedName name="LINE04">#REF!</definedName>
    <definedName name="LINE05" localSheetId="0">#REF!</definedName>
    <definedName name="LINE05">#REF!</definedName>
    <definedName name="LINE06" localSheetId="0">#REF!</definedName>
    <definedName name="LINE06">#REF!</definedName>
    <definedName name="LINE07" localSheetId="0">#REF!</definedName>
    <definedName name="LINE07">#REF!</definedName>
    <definedName name="LINE08" localSheetId="0">#REF!</definedName>
    <definedName name="LINE08">#REF!</definedName>
    <definedName name="LINE09" localSheetId="0">#REF!</definedName>
    <definedName name="LINE09">#REF!</definedName>
    <definedName name="LINE1" localSheetId="0">#REF!</definedName>
    <definedName name="LINE1">#REF!</definedName>
    <definedName name="LINE10" localSheetId="0">#REF!</definedName>
    <definedName name="LINE10">#REF!</definedName>
    <definedName name="LINE12" localSheetId="0">#REF!</definedName>
    <definedName name="LINE12">#REF!</definedName>
    <definedName name="LINE13" localSheetId="0">#REF!</definedName>
    <definedName name="LINE13">#REF!</definedName>
    <definedName name="LINE14" localSheetId="0">#REF!</definedName>
    <definedName name="LINE14">#REF!</definedName>
    <definedName name="LINE15" localSheetId="0">#REF!</definedName>
    <definedName name="LINE15">#REF!</definedName>
    <definedName name="LINE16" localSheetId="0">#REF!</definedName>
    <definedName name="LINE16">#REF!</definedName>
    <definedName name="LINE17" localSheetId="0">#REF!</definedName>
    <definedName name="LINE17">#REF!</definedName>
    <definedName name="LINE18" localSheetId="0">#REF!</definedName>
    <definedName name="LINE18">#REF!</definedName>
    <definedName name="LINE19" localSheetId="0">#REF!</definedName>
    <definedName name="LINE19">#REF!</definedName>
    <definedName name="LINE2" localSheetId="0">#REF!</definedName>
    <definedName name="LINE2">#REF!</definedName>
    <definedName name="LINE20" localSheetId="0">#REF!</definedName>
    <definedName name="LINE20">#REF!</definedName>
    <definedName name="LINE21" localSheetId="0">#REF!</definedName>
    <definedName name="LINE21">#REF!</definedName>
    <definedName name="LINE22" localSheetId="0">#REF!</definedName>
    <definedName name="LINE22">#REF!</definedName>
    <definedName name="LINE23" localSheetId="0">#REF!</definedName>
    <definedName name="LINE23">#REF!</definedName>
    <definedName name="LINE24" localSheetId="0">#REF!</definedName>
    <definedName name="LINE24">#REF!</definedName>
    <definedName name="LINE25" localSheetId="0">#REF!</definedName>
    <definedName name="LINE25">#REF!</definedName>
    <definedName name="LINE26" localSheetId="0">#REF!</definedName>
    <definedName name="LINE26">#REF!</definedName>
    <definedName name="LINE4" localSheetId="1">#REF!</definedName>
    <definedName name="LINE4" localSheetId="0">#REF!</definedName>
    <definedName name="LINE4">#REF!</definedName>
    <definedName name="LINE5" localSheetId="0">#REF!</definedName>
    <definedName name="LINE5">#REF!</definedName>
    <definedName name="LINE6" localSheetId="0">#REF!</definedName>
    <definedName name="LINE6">#REF!</definedName>
    <definedName name="Line7" localSheetId="0">#REF!</definedName>
    <definedName name="Line7">#REF!</definedName>
    <definedName name="LINE8" localSheetId="0">#REF!</definedName>
    <definedName name="LINE8">#REF!</definedName>
    <definedName name="LINE9" localSheetId="0">#REF!</definedName>
    <definedName name="LINE9">#REF!</definedName>
    <definedName name="lk" localSheetId="1" hidden="1">{#N/A,#N/A,FALSE,"Aging Summary";#N/A,#N/A,FALSE,"Ratio Analysis";#N/A,#N/A,FALSE,"Test 120 Day Accts";#N/A,#N/A,FALSE,"Tickmarks"}</definedName>
    <definedName name="lk" hidden="1">{#N/A,#N/A,FALSE,"Aging Summary";#N/A,#N/A,FALSE,"Ratio Analysis";#N/A,#N/A,FALSE,"Test 120 Day Accts";#N/A,#N/A,FALSE,"Tickmarks"}</definedName>
    <definedName name="lku" localSheetId="1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l" localSheetId="1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BBYING" localSheetId="1">#REF!</definedName>
    <definedName name="LOBBYING" localSheetId="0">#REF!</definedName>
    <definedName name="LOBBYING">#REF!</definedName>
    <definedName name="LOCALSALES" localSheetId="0">#REF!</definedName>
    <definedName name="LOCALSALES">#REF!</definedName>
    <definedName name="LTIP" localSheetId="0">#REF!</definedName>
    <definedName name="LTIP">#REF!</definedName>
    <definedName name="LTIPpg1" localSheetId="0">#REF!</definedName>
    <definedName name="LTIPpg1">#REF!</definedName>
    <definedName name="LTIPpg2" localSheetId="0">#REF!</definedName>
    <definedName name="LTIPpg2">#REF!</definedName>
    <definedName name="LYN" localSheetId="1">#REF!</definedName>
    <definedName name="LYN" localSheetId="0">#REF!</definedName>
    <definedName name="LYN">#REF!</definedName>
    <definedName name="M_1" localSheetId="0">#REF!</definedName>
    <definedName name="M_1">#REF!</definedName>
    <definedName name="MAIN" localSheetId="0">#REF!</definedName>
    <definedName name="MAIN">#REF!</definedName>
    <definedName name="MAR_1" localSheetId="0">#REF!</definedName>
    <definedName name="MAR_1">#REF!</definedName>
    <definedName name="MAR_3" localSheetId="1">#REF!</definedName>
    <definedName name="MAR_3" localSheetId="0">#REF!</definedName>
    <definedName name="MAR_3">#REF!</definedName>
    <definedName name="Marine1" localSheetId="0">#REF!</definedName>
    <definedName name="Marine1">#REF!</definedName>
    <definedName name="Marine2" localSheetId="0">#REF!</definedName>
    <definedName name="Marine2">#REF!</definedName>
    <definedName name="Marine3" localSheetId="0">#REF!</definedName>
    <definedName name="Marine3">#REF!</definedName>
    <definedName name="MARY_T" localSheetId="0">#REF!</definedName>
    <definedName name="MARY_T">#REF!</definedName>
    <definedName name="medicalrecon" localSheetId="0">#REF!</definedName>
    <definedName name="medicalrecon">#REF!</definedName>
    <definedName name="MICP" localSheetId="0">#REF!</definedName>
    <definedName name="MICP">#REF!</definedName>
    <definedName name="MINEFEE" localSheetId="0">#REF!</definedName>
    <definedName name="MINEFEE">#REF!</definedName>
    <definedName name="MINROY" localSheetId="1">#REF!</definedName>
    <definedName name="MINROY" localSheetId="0">#REF!</definedName>
    <definedName name="MINROY">#REF!</definedName>
    <definedName name="Mis" localSheetId="0">#REF!</definedName>
    <definedName name="Mis">#REF!</definedName>
    <definedName name="MMRate" localSheetId="1">#REF!</definedName>
    <definedName name="MMRate">#REF!</definedName>
    <definedName name="mn" localSheetId="1" hidden="1">{#N/A,#N/A,FALSE,"Aging Summary";#N/A,#N/A,FALSE,"Ratio Analysis";#N/A,#N/A,FALSE,"Test 120 Day Accts";#N/A,#N/A,FALSE,"Tickmarks"}</definedName>
    <definedName name="mn" hidden="1">{#N/A,#N/A,FALSE,"Aging Summary";#N/A,#N/A,FALSE,"Ratio Analysis";#N/A,#N/A,FALSE,"Test 120 Day Accts";#N/A,#N/A,FALSE,"Tickmarks"}</definedName>
    <definedName name="MONTH_1" localSheetId="1">#REF!</definedName>
    <definedName name="MONTH_1" localSheetId="0">#REF!</definedName>
    <definedName name="MONTH_1">#REF!</definedName>
    <definedName name="MONTH_2" localSheetId="0">#REF!</definedName>
    <definedName name="MONTH_2">#REF!</definedName>
    <definedName name="MONTH_3" localSheetId="0">#REF!</definedName>
    <definedName name="MONTH_3">#REF!</definedName>
    <definedName name="MONTH_4" localSheetId="0">#REF!</definedName>
    <definedName name="MONTH_4">#REF!</definedName>
    <definedName name="MONTH_5" localSheetId="0">#REF!</definedName>
    <definedName name="MONTH_5">#REF!</definedName>
    <definedName name="MONTH_6" localSheetId="0">#REF!</definedName>
    <definedName name="MONTH_6">#REF!</definedName>
    <definedName name="MOR_BS" localSheetId="0">#REF!</definedName>
    <definedName name="MOR_BS">#REF!</definedName>
    <definedName name="NFIP" localSheetId="0">#REF!</definedName>
    <definedName name="NFIP">#REF!</definedName>
    <definedName name="nonadvance" localSheetId="0">#REF!</definedName>
    <definedName name="nonadvance">#REF!</definedName>
    <definedName name="NonBroker" localSheetId="0">#REF!</definedName>
    <definedName name="NonBroker">#REF!</definedName>
    <definedName name="NonDedEnter" localSheetId="0">#REF!</definedName>
    <definedName name="NonDedEnter">#REF!</definedName>
    <definedName name="NonDisrPension" localSheetId="0">#REF!</definedName>
    <definedName name="NonDisrPension">#REF!</definedName>
    <definedName name="none" localSheetId="0" hidden="1">#REF!</definedName>
    <definedName name="none" hidden="1">#REF!</definedName>
    <definedName name="NONFUELREC" localSheetId="1">#REF!</definedName>
    <definedName name="NONFUELREC" localSheetId="0">#REF!</definedName>
    <definedName name="NONFUELREC">#REF!</definedName>
    <definedName name="NovAccts" localSheetId="0">#REF!</definedName>
    <definedName name="NovAccts">#REF!</definedName>
    <definedName name="Number_of_Payments" localSheetId="1">MATCH(0.01,End_Bal,-1)+1</definedName>
    <definedName name="Number_of_Payments" localSheetId="0">MATCH(0.01,End_Bal,-1)+1</definedName>
    <definedName name="Number_of_Payments">MATCH(0.01,End_Bal,-1)+1</definedName>
    <definedName name="NvsASD">"V1998-12-31"</definedName>
    <definedName name="NvsAutoDrillOk">"VN"</definedName>
    <definedName name="NvsElapsedTime">0.018534722221375</definedName>
    <definedName name="NvsEndTime">36293.6235076389</definedName>
    <definedName name="NvsInstanceHook" localSheetId="1">Format_ISD_All</definedName>
    <definedName name="NvsInstanceHook" localSheetId="0">Format_ISD_All</definedName>
    <definedName name="NvsInstanceHook">Format_ISD_All</definedName>
    <definedName name="NvsInstSpec">"%"</definedName>
    <definedName name="NvsLayoutType">"M3"</definedName>
    <definedName name="NvsNplSpec">"%,X,RZT.ACCOUNT.robyn,CZT.ACCOUNT.robyn"</definedName>
    <definedName name="NvsPanelEffdt">"V1996-01-01"</definedName>
    <definedName name="NvsPanelSetid">"VFON"</definedName>
    <definedName name="NvsParentRef" localSheetId="1">#REF!</definedName>
    <definedName name="NvsParentRef">#REF!</definedName>
    <definedName name="NvsReqBU">"V05"</definedName>
    <definedName name="NvsReqBUOnly">"VN"</definedName>
    <definedName name="NvsSheetType">"M"</definedName>
    <definedName name="NvsTransLed">"VN"</definedName>
    <definedName name="NvsTreeASD">"V1998-12-31"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ctAccts" localSheetId="1">#REF!</definedName>
    <definedName name="OctAccts" localSheetId="0">#REF!</definedName>
    <definedName name="OctAccts">#REF!</definedName>
    <definedName name="ofit_m_1" localSheetId="0">#REF!</definedName>
    <definedName name="ofit_m_1">#REF!</definedName>
    <definedName name="ofit_request" localSheetId="0">#REF!</definedName>
    <definedName name="ofit_request">#REF!</definedName>
    <definedName name="ofitrequest" localSheetId="0">#REF!</definedName>
    <definedName name="ofitrequest">#REF!</definedName>
    <definedName name="oiu" localSheetId="1" hidden="1">{#N/A,#N/A,FALSE,"Aging Summary";#N/A,#N/A,FALSE,"Ratio Analysis";#N/A,#N/A,FALSE,"Test 120 Day Accts";#N/A,#N/A,FALSE,"Tickmarks"}</definedName>
    <definedName name="oiu" hidden="1">{#N/A,#N/A,FALSE,"Aging Summary";#N/A,#N/A,FALSE,"Ratio Analysis";#N/A,#N/A,FALSE,"Test 120 Day Accts";#N/A,#N/A,FALSE,"Tickmarks"}</definedName>
    <definedName name="oliverecon" localSheetId="1">#REF!</definedName>
    <definedName name="oliverecon" localSheetId="0">#REF!</definedName>
    <definedName name="oliverecon">#REF!</definedName>
    <definedName name="OMCont" localSheetId="1">#REF!</definedName>
    <definedName name="OMCont" localSheetId="0">#REF!</definedName>
    <definedName name="OMCont">#REF!</definedName>
    <definedName name="op" localSheetId="1" hidden="1">{#N/A,#N/A,FALSE,"Aging Summary";#N/A,#N/A,FALSE,"Ratio Analysis";#N/A,#N/A,FALSE,"Test 120 Day Accts";#N/A,#N/A,FALSE,"Tickmarks"}</definedName>
    <definedName name="op" hidden="1">{#N/A,#N/A,FALSE,"Aging Summary";#N/A,#N/A,FALSE,"Ratio Analysis";#N/A,#N/A,FALSE,"Test 120 Day Accts";#N/A,#N/A,FALSE,"Tickmarks"}</definedName>
    <definedName name="OVER" localSheetId="1">#REF!</definedName>
    <definedName name="OVER" localSheetId="0">#REF!</definedName>
    <definedName name="OVER">#REF!</definedName>
    <definedName name="p" localSheetId="1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AGE_1" localSheetId="1">#REF!</definedName>
    <definedName name="PAGE_1" localSheetId="0">#REF!</definedName>
    <definedName name="PAGE_1">#REF!</definedName>
    <definedName name="PAGE_2" localSheetId="0">#REF!</definedName>
    <definedName name="PAGE_2">#REF!</definedName>
    <definedName name="PAGE1" localSheetId="1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RTI" localSheetId="0">#REF!</definedName>
    <definedName name="PARTI">#REF!</definedName>
    <definedName name="PARTII" localSheetId="0">#REF!</definedName>
    <definedName name="PARTII">#REF!</definedName>
    <definedName name="PARTIII" localSheetId="0">#REF!</definedName>
    <definedName name="PARTIII">#REF!</definedName>
    <definedName name="paul" localSheetId="0" hidden="1">#REF!</definedName>
    <definedName name="paul" hidden="1">#REF!</definedName>
    <definedName name="Payment_Date" localSheetId="1">DATE(YEAR(Loan_Start),MONTH(Loan_Start)+Payment_Number,DAY(Loan_Start))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ENSIONS_PSP" localSheetId="1">#REF!</definedName>
    <definedName name="PENSIONS_PSP" localSheetId="0">#REF!</definedName>
    <definedName name="PENSIONS_PSP">#REF!</definedName>
    <definedName name="pesc1" localSheetId="1" hidden="1">{#N/A,#N/A,FALSE,"Aging Summary";#N/A,#N/A,FALSE,"Ratio Analysis";#N/A,#N/A,FALSE,"Test 120 Day Accts";#N/A,#N/A,FALSE,"Tickmarks"}</definedName>
    <definedName name="pesc1" hidden="1">{#N/A,#N/A,FALSE,"Aging Summary";#N/A,#N/A,FALSE,"Ratio Analysis";#N/A,#N/A,FALSE,"Test 120 Day Accts";#N/A,#N/A,FALSE,"Tickmarks"}</definedName>
    <definedName name="PIIIVDC" localSheetId="1">#REF!</definedName>
    <definedName name="PIIIVDC" localSheetId="0">#REF!</definedName>
    <definedName name="PIIIVDC">#REF!</definedName>
    <definedName name="po" localSheetId="1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stRetire" localSheetId="1">#REF!</definedName>
    <definedName name="PostRetire" localSheetId="0">#REF!</definedName>
    <definedName name="PostRetire">#REF!</definedName>
    <definedName name="ppdroyal" localSheetId="0">#REF!</definedName>
    <definedName name="ppdroyal">#REF!</definedName>
    <definedName name="ppp" localSheetId="1" hidden="1">{#N/A,#N/A,FALSE,"Aging Summary";#N/A,#N/A,FALSE,"Ratio Analysis";#N/A,#N/A,FALSE,"Test 120 Day Accts";#N/A,#N/A,FALSE,"Tickmarks"}</definedName>
    <definedName name="ppp" hidden="1">{#N/A,#N/A,FALSE,"Aging Summary";#N/A,#N/A,FALSE,"Ratio Analysis";#N/A,#N/A,FALSE,"Test 120 Day Accts";#N/A,#N/A,FALSE,"Tickmarks"}</definedName>
    <definedName name="PREFLL" localSheetId="1">#REF!</definedName>
    <definedName name="PREFLL" localSheetId="0">#REF!</definedName>
    <definedName name="PREFLL">#REF!</definedName>
    <definedName name="PREFPP" localSheetId="0">#REF!</definedName>
    <definedName name="PREFPP">#REF!</definedName>
    <definedName name="PREPAYMENTS" localSheetId="0">#REF!</definedName>
    <definedName name="PREPAYMENTS">#REF!</definedName>
    <definedName name="Print" localSheetId="1">#REF!</definedName>
    <definedName name="Print">#REF!</definedName>
    <definedName name="_xlnm.Print_Area" localSheetId="1">#REF!</definedName>
    <definedName name="_xlnm.Print_Area" localSheetId="0">'MFR B-11'!$A$1:$J$53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Print_Area_Reset" localSheetId="1">OFFSET(Full_Print,0,0,Last_Row)</definedName>
    <definedName name="Print_Area_Reset" localSheetId="0">OFFSET(Full_Print,0,0,Last_Row)</definedName>
    <definedName name="Print_Area_Reset">OFFSET(Full_Print,0,0,Last_Row)</definedName>
    <definedName name="_xlnm.Print_Titles" localSheetId="1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Prior_Flow_Through" localSheetId="1">#REF!</definedName>
    <definedName name="Prior_Flow_Through" localSheetId="0">#REF!</definedName>
    <definedName name="Prior_Flow_Through">#REF!</definedName>
    <definedName name="PRIORMOBUDGET" localSheetId="1">#REF!</definedName>
    <definedName name="PRIORMOBUDGET" localSheetId="0">#REF!</definedName>
    <definedName name="PRIORMOBUDGET">#REF!</definedName>
    <definedName name="PRIORYRACCURMO" localSheetId="1">#REF!</definedName>
    <definedName name="PRIORYRACCURMO" localSheetId="0">#REF!</definedName>
    <definedName name="PRIORYRACCURMO">#REF!</definedName>
    <definedName name="ProfSrvs" localSheetId="0">#REF!</definedName>
    <definedName name="ProfSrvs">#REF!</definedName>
    <definedName name="PROPERTY_TAXES" localSheetId="0">#REF!</definedName>
    <definedName name="PROPERTY_TAXES">#REF!</definedName>
    <definedName name="PURC_BASE" localSheetId="0">#REF!</definedName>
    <definedName name="PURC_BASE">#REF!</definedName>
    <definedName name="PURC_INT" localSheetId="0">#REF!</definedName>
    <definedName name="PURC_INT">#REF!</definedName>
    <definedName name="PURC_PEAK" localSheetId="0">#REF!</definedName>
    <definedName name="PURC_PEAK">#REF!</definedName>
    <definedName name="Quarter" localSheetId="0">#REF!</definedName>
    <definedName name="Quarter">#REF!</definedName>
    <definedName name="qw" localSheetId="1" hidden="1">{#N/A,#N/A,FALSE,"Aging Summary";#N/A,#N/A,FALSE,"Ratio Analysis";#N/A,#N/A,FALSE,"Test 120 Day Accts";#N/A,#N/A,FALSE,"Tickmarks"}</definedName>
    <definedName name="qw" hidden="1">{#N/A,#N/A,FALSE,"Aging Summary";#N/A,#N/A,FALSE,"Ratio Analysis";#N/A,#N/A,FALSE,"Test 120 Day Accts";#N/A,#N/A,FALSE,"Tickmarks"}</definedName>
    <definedName name="Rail1" localSheetId="1">#REF!</definedName>
    <definedName name="Rail1" localSheetId="0">#REF!</definedName>
    <definedName name="Rail1">#REF!</definedName>
    <definedName name="Rail2" localSheetId="0">#REF!</definedName>
    <definedName name="Rail2">#REF!</definedName>
    <definedName name="Rail3" localSheetId="0">#REF!</definedName>
    <definedName name="Rail3">#REF!</definedName>
    <definedName name="Range1">#NAME?</definedName>
    <definedName name="RANGE2">#N/A</definedName>
    <definedName name="Rate1" localSheetId="1">#REF!</definedName>
    <definedName name="Rate1" localSheetId="0">#REF!</definedName>
    <definedName name="Rate1">#REF!</definedName>
    <definedName name="RBN" localSheetId="1">#REF!</definedName>
    <definedName name="RBN" localSheetId="0">#REF!</definedName>
    <definedName name="RBN">#REF!</definedName>
    <definedName name="RECBOOK" localSheetId="0">#REF!</definedName>
    <definedName name="RECBOOK">#REF!</definedName>
    <definedName name="RECON" localSheetId="0">#REF!</definedName>
    <definedName name="RECON">#REF!</definedName>
    <definedName name="Reconciliation" localSheetId="0">#REF!</definedName>
    <definedName name="Reconciliation">#REF!</definedName>
    <definedName name="Reg_Asset__YTD" localSheetId="0">#REF!</definedName>
    <definedName name="Reg_Asset__YTD">#REF!</definedName>
    <definedName name="Reg_Asset_Amort" localSheetId="0">#REF!</definedName>
    <definedName name="Reg_Asset_Amort">#REF!</definedName>
    <definedName name="Reg_Asset_CM" localSheetId="0">#REF!</definedName>
    <definedName name="Reg_Asset_CM">#REF!</definedName>
    <definedName name="Reg_Liab__YTD" localSheetId="0">#REF!</definedName>
    <definedName name="Reg_Liab__YTD">#REF!</definedName>
    <definedName name="Reg_Liab_Amort" localSheetId="0">#REF!</definedName>
    <definedName name="Reg_Liab_Amort">#REF!</definedName>
    <definedName name="Reg_Liab_CM" localSheetId="0">#REF!</definedName>
    <definedName name="Reg_Liab_CM">#REF!</definedName>
    <definedName name="REG_PRAC" localSheetId="0">#REF!</definedName>
    <definedName name="REG_PRAC">#REF!</definedName>
    <definedName name="REGUALRFAC" localSheetId="0">#REF!</definedName>
    <definedName name="REGUALRFAC">#REF!</definedName>
    <definedName name="REGULAR" localSheetId="0">#REF!</definedName>
    <definedName name="REGULAR">#REF!</definedName>
    <definedName name="RENT_HOLIDAY_OFFICE_LEASE" localSheetId="0">#REF!</definedName>
    <definedName name="RENT_HOLIDAY_OFFICE_LEASE">#REF!</definedName>
    <definedName name="request" localSheetId="0">#REF!</definedName>
    <definedName name="request">#REF!</definedName>
    <definedName name="ret" localSheetId="1" hidden="1">{#N/A,#N/A,FALSE,"Aging Summary";#N/A,#N/A,FALSE,"Ratio Analysis";#N/A,#N/A,FALSE,"Test 120 Day Accts";#N/A,#N/A,FALSE,"Tickmarks"}</definedName>
    <definedName name="ret" hidden="1">{#N/A,#N/A,FALSE,"Aging Summary";#N/A,#N/A,FALSE,"Ratio Analysis";#N/A,#N/A,FALSE,"Test 120 Day Accts";#N/A,#N/A,FALSE,"Tickmarks"}</definedName>
    <definedName name="RetailVariance" localSheetId="1">#REF!</definedName>
    <definedName name="RetailVariance" localSheetId="0">#REF!</definedName>
    <definedName name="RetailVariance">#REF!</definedName>
    <definedName name="RETPVVAR" localSheetId="1">#REF!</definedName>
    <definedName name="RETPVVAR" localSheetId="0">#REF!</definedName>
    <definedName name="RETPVVAR">#REF!</definedName>
    <definedName name="RETURN" localSheetId="0">#REF!</definedName>
    <definedName name="RETURN">#REF!</definedName>
    <definedName name="RID" localSheetId="1">#REF!</definedName>
    <definedName name="RID" localSheetId="0">#REF!</definedName>
    <definedName name="RID">#REF!</definedName>
    <definedName name="rngAcctNames" localSheetId="0">#REF!</definedName>
    <definedName name="rngAcctNames">#REF!</definedName>
    <definedName name="rngCWIPBalData" localSheetId="0">#REF!</definedName>
    <definedName name="rngCWIPBalData">#REF!</definedName>
    <definedName name="rngCWIPBalEntities" localSheetId="0">#REF!</definedName>
    <definedName name="rngCWIPBalEntities">#REF!</definedName>
    <definedName name="rngData" localSheetId="0">#REF!</definedName>
    <definedName name="rngData">#REF!</definedName>
    <definedName name="rngDates" localSheetId="0">#REF!</definedName>
    <definedName name="rngDates">#REF!</definedName>
    <definedName name="rngDocket" localSheetId="0">#REF!</definedName>
    <definedName name="rngDocket">#REF!</definedName>
    <definedName name="rngProjNames" localSheetId="0">#REF!</definedName>
    <definedName name="rngProjNames">#REF!</definedName>
    <definedName name="rngRateTypeList" localSheetId="0">#REF!</definedName>
    <definedName name="rngRateTypeList">#REF!</definedName>
    <definedName name="rngScaleFctr" localSheetId="0">#REF!</definedName>
    <definedName name="rngScaleFctr">#REF!</definedName>
    <definedName name="rngWitness" localSheetId="0">#REF!</definedName>
    <definedName name="rngWitness">#REF!</definedName>
    <definedName name="rt" localSheetId="1" hidden="1">{#N/A,#N/A,FALSE,"Aging Summary";#N/A,#N/A,FALSE,"Ratio Analysis";#N/A,#N/A,FALSE,"Test 120 Day Accts";#N/A,#N/A,FALSE,"Tickmarks"}</definedName>
    <definedName name="rt" hidden="1">{#N/A,#N/A,FALSE,"Aging Summary";#N/A,#N/A,FALSE,"Ratio Analysis";#N/A,#N/A,FALSE,"Test 120 Day Accts";#N/A,#N/A,FALSE,"Tickmarks"}</definedName>
    <definedName name="RTT" localSheetId="1">#REF!</definedName>
    <definedName name="RTT" localSheetId="0">#REF!</definedName>
    <definedName name="RTT">#REF!</definedName>
    <definedName name="s__cat_temp" localSheetId="0">#REF!</definedName>
    <definedName name="s__cat_temp">#REF!</definedName>
    <definedName name="S1Qtr1" localSheetId="0">#REF!</definedName>
    <definedName name="S1Qtr1">#REF!</definedName>
    <definedName name="S1Qtr2" localSheetId="0">#REF!</definedName>
    <definedName name="S1Qtr2">#REF!</definedName>
    <definedName name="S1Qtr3" localSheetId="0">#REF!</definedName>
    <definedName name="S1Qtr3">#REF!</definedName>
    <definedName name="S1Qtr4" localSheetId="0">#REF!</definedName>
    <definedName name="S1Qtr4">#REF!</definedName>
    <definedName name="sa" localSheetId="1" hidden="1">{#N/A,#N/A,FALSE,"Aging Summary";#N/A,#N/A,FALSE,"Ratio Analysis";#N/A,#N/A,FALSE,"Test 120 Day Accts";#N/A,#N/A,FALSE,"Tickmarks"}</definedName>
    <definedName name="sa" hidden="1">{#N/A,#N/A,FALSE,"Aging Summary";#N/A,#N/A,FALSE,"Ratio Analysis";#N/A,#N/A,FALSE,"Test 120 Day Accts";#N/A,#N/A,FALSE,"Tickmarks"}</definedName>
    <definedName name="sanddunerecon" localSheetId="1">#REF!</definedName>
    <definedName name="sanddunerecon" localSheetId="0">#REF!</definedName>
    <definedName name="sanddunerecon">#REF!</definedName>
    <definedName name="SCENARIO" localSheetId="1">#REF!</definedName>
    <definedName name="SCENARIO">#REF!</definedName>
    <definedName name="scott" localSheetId="0">#REF!</definedName>
    <definedName name="scott">#REF!</definedName>
    <definedName name="SCR_Feb02_Transactions" localSheetId="0">#REF!</definedName>
    <definedName name="SCR_Feb02_Transactions">#REF!</definedName>
    <definedName name="SCRCDeferredTax" localSheetId="0">#REF!</definedName>
    <definedName name="SCRCDeferredTax">#REF!</definedName>
    <definedName name="SEBRING" localSheetId="0">#REF!</definedName>
    <definedName name="SEBRING">#REF!</definedName>
    <definedName name="Sect162m" localSheetId="0">#REF!</definedName>
    <definedName name="Sect162m">#REF!</definedName>
    <definedName name="SECTION_1341" localSheetId="0">#REF!</definedName>
    <definedName name="SECTION_1341">#REF!</definedName>
    <definedName name="SELF_INS" localSheetId="0">#REF!</definedName>
    <definedName name="SELF_INS">#REF!</definedName>
    <definedName name="SEP_1" localSheetId="0">#REF!</definedName>
    <definedName name="SEP_1">#REF!</definedName>
    <definedName name="SEP_3" localSheetId="1">#REF!</definedName>
    <definedName name="SEP_3" localSheetId="0">#REF!</definedName>
    <definedName name="SEP_3">#REF!</definedName>
    <definedName name="SEP_A" localSheetId="1">#REF!</definedName>
    <definedName name="SEP_A" localSheetId="0">#REF!</definedName>
    <definedName name="SEP_A">#REF!</definedName>
    <definedName name="SEP_B" localSheetId="1">#REF!</definedName>
    <definedName name="SEP_B" localSheetId="0">#REF!</definedName>
    <definedName name="SEP_B">#REF!</definedName>
    <definedName name="SEP_C" localSheetId="1">#REF!</definedName>
    <definedName name="SEP_C" localSheetId="0">#REF!</definedName>
    <definedName name="SEP_C">#REF!</definedName>
    <definedName name="SEP_D" localSheetId="1">#REF!</definedName>
    <definedName name="SEP_D" localSheetId="0">#REF!</definedName>
    <definedName name="SEP_D">#REF!</definedName>
    <definedName name="Sept" localSheetId="0">#REF!</definedName>
    <definedName name="Sept">#REF!</definedName>
    <definedName name="SERP" localSheetId="0">#REF!</definedName>
    <definedName name="SERP">#REF!</definedName>
    <definedName name="SERPNormal" localSheetId="0">#REF!</definedName>
    <definedName name="SERPNormal">#REF!</definedName>
    <definedName name="ShadeISDAll" localSheetId="1">#REF!,#REF!,#REF!,#REF!,#REF!,#REF!,#REF!,#REF!,#REF!</definedName>
    <definedName name="ShadeISDAll" localSheetId="0">#REF!,#REF!,#REF!,#REF!,#REF!,#REF!,#REF!,#REF!,#REF!</definedName>
    <definedName name="ShadeISDAll">#REF!,#REF!,#REF!,#REF!,#REF!,#REF!,#REF!,#REF!,#REF!</definedName>
    <definedName name="ShortTermRate" localSheetId="1">#REF!</definedName>
    <definedName name="ShortTermRate">#REF!</definedName>
    <definedName name="sit_m_1" localSheetId="1">#REF!</definedName>
    <definedName name="sit_m_1" localSheetId="0">#REF!</definedName>
    <definedName name="sit_m_1">#REF!</definedName>
    <definedName name="sit_request" localSheetId="0">#REF!</definedName>
    <definedName name="sit_request">#REF!</definedName>
    <definedName name="split" localSheetId="0">#REF!</definedName>
    <definedName name="split">#REF!</definedName>
    <definedName name="Spouse" localSheetId="0">#REF!</definedName>
    <definedName name="Spouse">#REF!</definedName>
    <definedName name="STATE" localSheetId="1">#REF!</definedName>
    <definedName name="STATE" localSheetId="0">#REF!</definedName>
    <definedName name="STATE">#REF!</definedName>
    <definedName name="state_request" localSheetId="0">#REF!</definedName>
    <definedName name="state_request">#REF!</definedName>
    <definedName name="STOCKHOLDERS_EQUITY" localSheetId="0">#REF!</definedName>
    <definedName name="STOCKHOLDERS_EQUITY">#REF!</definedName>
    <definedName name="stratfordrecon" localSheetId="0">#REF!</definedName>
    <definedName name="stratfordrecon">#REF!</definedName>
    <definedName name="STRATIFIED_FUEL_CHARGE_CALCULATION" localSheetId="0">#REF!</definedName>
    <definedName name="STRATIFIED_FUEL_CHARGE_CALCULATION">#REF!</definedName>
    <definedName name="STS" localSheetId="0">#REF!</definedName>
    <definedName name="STS">#REF!</definedName>
    <definedName name="SUM" localSheetId="0">#REF!</definedName>
    <definedName name="SUM">#REF!</definedName>
    <definedName name="SUMMARY" localSheetId="0">#REF!</definedName>
    <definedName name="SUMMARY">#REF!</definedName>
    <definedName name="T" localSheetId="1">#REF!</definedName>
    <definedName name="T" localSheetId="0">#REF!</definedName>
    <definedName name="T">#REF!</definedName>
    <definedName name="Tax_Year" localSheetId="1">#REF!</definedName>
    <definedName name="Tax_Year">#REF!</definedName>
    <definedName name="taxable_plant" localSheetId="1">INDEX(bs_netplant,1,period_summary_col)</definedName>
    <definedName name="taxable_plant" localSheetId="0">INDEX(bs_netplant,1,period_summary_col)</definedName>
    <definedName name="taxable_plant">INDEX(bs_netplant,1,period_summary_col)</definedName>
    <definedName name="TAXDEP" localSheetId="1">#REF!</definedName>
    <definedName name="TAXDEP" localSheetId="0">#REF!</definedName>
    <definedName name="TAXDEP">#REF!</definedName>
    <definedName name="TAXINC" localSheetId="0">#REF!</definedName>
    <definedName name="TAXINC">#REF!</definedName>
    <definedName name="TaxRate" localSheetId="1">#REF!</definedName>
    <definedName name="TaxRate">#REF!</definedName>
    <definedName name="TAXSALV" localSheetId="0">#REF!</definedName>
    <definedName name="TAXSALV">#REF!</definedName>
    <definedName name="TDS" localSheetId="0">#REF!</definedName>
    <definedName name="TDS">#REF!</definedName>
    <definedName name="TITLES" localSheetId="0">#REF!</definedName>
    <definedName name="TITLES">#REF!</definedName>
    <definedName name="TITLES2" localSheetId="0">#REF!</definedName>
    <definedName name="TITLES2">#REF!</definedName>
    <definedName name="TOP" localSheetId="0">#REF!</definedName>
    <definedName name="TOP">#REF!</definedName>
    <definedName name="topp" localSheetId="0">#REF!</definedName>
    <definedName name="topp">#REF!</definedName>
    <definedName name="Total_Lease_Interest" localSheetId="0">#REF!</definedName>
    <definedName name="Total_Lease_Interest">#REF!</definedName>
    <definedName name="Total_Lease_Payments" localSheetId="0">#REF!</definedName>
    <definedName name="Total_Lease_Payments">#REF!</definedName>
    <definedName name="Total_Lease_Principal" localSheetId="0">#REF!</definedName>
    <definedName name="Total_Lease_Principal">#REF!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_YEAR" localSheetId="1">#REF!</definedName>
    <definedName name="TOTAL_YEAR">#REF!</definedName>
    <definedName name="Total1" localSheetId="1">#REF!</definedName>
    <definedName name="Total1" localSheetId="0">#REF!</definedName>
    <definedName name="Total1">#REF!</definedName>
    <definedName name="total2" localSheetId="0">#REF!</definedName>
    <definedName name="total2">#REF!</definedName>
    <definedName name="total3" localSheetId="0">#REF!</definedName>
    <definedName name="total3">#REF!</definedName>
    <definedName name="TP.1" localSheetId="0">#REF!</definedName>
    <definedName name="TP.1">#REF!</definedName>
    <definedName name="TP_Footer_User" hidden="1">"combsk"</definedName>
    <definedName name="TP_Footer_Version" hidden="1">"v4.00"</definedName>
    <definedName name="tre" localSheetId="1" hidden="1">{#N/A,#N/A,FALSE,"Aging Summary";#N/A,#N/A,FALSE,"Ratio Analysis";#N/A,#N/A,FALSE,"Test 120 Day Accts";#N/A,#N/A,FALSE,"Tickmarks"}</definedName>
    <definedName name="tre" hidden="1">{#N/A,#N/A,FALSE,"Aging Summary";#N/A,#N/A,FALSE,"Ratio Analysis";#N/A,#N/A,FALSE,"Test 120 Day Accts";#N/A,#N/A,FALSE,"Tickmarks"}</definedName>
    <definedName name="twelvemonths" localSheetId="1">#REF!</definedName>
    <definedName name="twelvemonths" localSheetId="0">#REF!</definedName>
    <definedName name="twelvemonths">#REF!</definedName>
    <definedName name="TWELVEMOS.A.AND.G.MAINT" localSheetId="1">#REF!</definedName>
    <definedName name="TWELVEMOS.A.AND.G.MAINT" localSheetId="0">#REF!</definedName>
    <definedName name="TWELVEMOS.A.AND.G.MAINT">#REF!</definedName>
    <definedName name="TWELVEMOS.A.AND.G.OPER" localSheetId="1">#REF!</definedName>
    <definedName name="TWELVEMOS.A.AND.G.OPER" localSheetId="0">#REF!</definedName>
    <definedName name="TWELVEMOS.A.AND.G.OPER">#REF!</definedName>
    <definedName name="TWELVEMOS.AFUDC" localSheetId="1">#REF!</definedName>
    <definedName name="TWELVEMOS.AFUDC" localSheetId="0">#REF!</definedName>
    <definedName name="TWELVEMOS.AFUDC">#REF!</definedName>
    <definedName name="TWELVEMOS.AMORTIZATION" localSheetId="1">#REF!</definedName>
    <definedName name="TWELVEMOS.AMORTIZATION" localSheetId="0">#REF!</definedName>
    <definedName name="TWELVEMOS.AMORTIZATION">#REF!</definedName>
    <definedName name="TWELVEMOS.CUSTOMER.EXP" localSheetId="1">#REF!</definedName>
    <definedName name="TWELVEMOS.CUSTOMER.EXP" localSheetId="0">#REF!</definedName>
    <definedName name="TWELVEMOS.CUSTOMER.EXP">#REF!</definedName>
    <definedName name="TWELVEMOS.DEF.FUEL" localSheetId="1">#REF!</definedName>
    <definedName name="TWELVEMOS.DEF.FUEL" localSheetId="0">#REF!</definedName>
    <definedName name="TWELVEMOS.DEF.FUEL">#REF!</definedName>
    <definedName name="TWELVEMOS.DEPR.AND.AMORT" localSheetId="1">#REF!</definedName>
    <definedName name="TWELVEMOS.DEPR.AND.AMORT" localSheetId="0">#REF!</definedName>
    <definedName name="TWELVEMOS.DEPR.AND.AMORT">#REF!</definedName>
    <definedName name="TWELVEMOS.DEPRECIATION" localSheetId="1">#REF!</definedName>
    <definedName name="TWELVEMOS.DEPRECIATION" localSheetId="0">#REF!</definedName>
    <definedName name="TWELVEMOS.DEPRECIATION">#REF!</definedName>
    <definedName name="TWELVEMOS.DISTRIBUTION.MAINT" localSheetId="1">#REF!</definedName>
    <definedName name="TWELVEMOS.DISTRIBUTION.MAINT" localSheetId="0">#REF!</definedName>
    <definedName name="TWELVEMOS.DISTRIBUTION.MAINT">#REF!</definedName>
    <definedName name="TWELVEMOS.DISTRIBUTION.OPER" localSheetId="1">#REF!</definedName>
    <definedName name="TWELVEMOS.DISTRIBUTION.OPER" localSheetId="0">#REF!</definedName>
    <definedName name="TWELVEMOS.DISTRIBUTION.OPER">#REF!</definedName>
    <definedName name="TWELVEMOS.DIVIDENDS" localSheetId="1">#REF!</definedName>
    <definedName name="TWELVEMOS.DIVIDENDS" localSheetId="0">#REF!</definedName>
    <definedName name="TWELVEMOS.DIVIDENDS">#REF!</definedName>
    <definedName name="TWELVEMOS.ECCR" localSheetId="1">#REF!</definedName>
    <definedName name="TWELVEMOS.ECCR" localSheetId="0">#REF!</definedName>
    <definedName name="TWELVEMOS.ECCR">#REF!</definedName>
    <definedName name="TWELVEMOS.FUEL.AND.PURPOWER" localSheetId="1">#REF!</definedName>
    <definedName name="TWELVEMOS.FUEL.AND.PURPOWER" localSheetId="0">#REF!</definedName>
    <definedName name="TWELVEMOS.FUEL.AND.PURPOWER">#REF!</definedName>
    <definedName name="TWELVEMOS.FUEL.HANDLING" localSheetId="1">#REF!</definedName>
    <definedName name="TWELVEMOS.FUEL.HANDLING" localSheetId="0">#REF!</definedName>
    <definedName name="TWELVEMOS.FUEL.HANDLING">#REF!</definedName>
    <definedName name="TWELVEMOS.INTEREST.CHARGES" localSheetId="1">#REF!</definedName>
    <definedName name="TWELVEMOS.INTEREST.CHARGES" localSheetId="0">#REF!</definedName>
    <definedName name="TWELVEMOS.INTEREST.CHARGES">#REF!</definedName>
    <definedName name="TWELVEMOS.INTEREST.LONGTERM.DEBT" localSheetId="1">#REF!</definedName>
    <definedName name="TWELVEMOS.INTEREST.LONGTERM.DEBT" localSheetId="0">#REF!</definedName>
    <definedName name="TWELVEMOS.INTEREST.LONGTERM.DEBT">#REF!</definedName>
    <definedName name="TWELVEMOS.NONOPER.TAXES" localSheetId="1">#REF!</definedName>
    <definedName name="TWELVEMOS.NONOPER.TAXES" localSheetId="0">#REF!</definedName>
    <definedName name="TWELVEMOS.NONOPER.TAXES">#REF!</definedName>
    <definedName name="TWELVEMOS.NUCLEAR.GENERATION.MAINT" localSheetId="1">#REF!</definedName>
    <definedName name="TWELVEMOS.NUCLEAR.GENERATION.MAINT" localSheetId="0">#REF!</definedName>
    <definedName name="TWELVEMOS.NUCLEAR.GENERATION.MAINT">#REF!</definedName>
    <definedName name="TWELVEMOS.NUCLEAR.GENERATION.OPER" localSheetId="1">#REF!</definedName>
    <definedName name="TWELVEMOS.NUCLEAR.GENERATION.OPER" localSheetId="0">#REF!</definedName>
    <definedName name="TWELVEMOS.NUCLEAR.GENERATION.OPER">#REF!</definedName>
    <definedName name="TWELVEMOS.OPER.REVENUES" localSheetId="1">#REF!</definedName>
    <definedName name="TWELVEMOS.OPER.REVENUES" localSheetId="0">#REF!</definedName>
    <definedName name="TWELVEMOS.OPER.REVENUES">#REF!</definedName>
    <definedName name="TWELVEMOS.OPER.TAXES" localSheetId="1">#REF!</definedName>
    <definedName name="TWELVEMOS.OPER.TAXES" localSheetId="0">#REF!</definedName>
    <definedName name="TWELVEMOS.OPER.TAXES">#REF!</definedName>
    <definedName name="TWELVEMOS.OPER_AND_MAINT.EXPS" localSheetId="1">#REF!</definedName>
    <definedName name="TWELVEMOS.OPER_AND_MAINT.EXPS" localSheetId="0">#REF!</definedName>
    <definedName name="TWELVEMOS.OPER_AND_MAINT.EXPS">#REF!</definedName>
    <definedName name="TWELVEMOS.OTH.INC_AND_DEDUCTIONS" localSheetId="1">#REF!</definedName>
    <definedName name="TWELVEMOS.OTH.INC_AND_DEDUCTIONS" localSheetId="0">#REF!</definedName>
    <definedName name="TWELVEMOS.OTH.INC_AND_DEDUCTIONS">#REF!</definedName>
    <definedName name="TWELVEMOS.OTH.POWER.GEN.MAINT" localSheetId="1">#REF!</definedName>
    <definedName name="TWELVEMOS.OTH.POWER.GEN.MAINT" localSheetId="0">#REF!</definedName>
    <definedName name="TWELVEMOS.OTH.POWER.GEN.MAINT">#REF!</definedName>
    <definedName name="TWELVEMOS.OTH.POWER.GEN.OPER" localSheetId="1">#REF!</definedName>
    <definedName name="TWELVEMOS.OTH.POWER.GEN.OPER" localSheetId="0">#REF!</definedName>
    <definedName name="TWELVEMOS.OTH.POWER.GEN.OPER">#REF!</definedName>
    <definedName name="TWELVEMOS.OTH.POWER.SUPPLY.OPER" localSheetId="1">#REF!</definedName>
    <definedName name="TWELVEMOS.OTH.POWER.SUPPLY.OPER" localSheetId="0">#REF!</definedName>
    <definedName name="TWELVEMOS.OTH.POWER.SUPPLY.OPER">#REF!</definedName>
    <definedName name="TWELVEMOS.OTH.TAXES.NONOPER" localSheetId="1">#REF!</definedName>
    <definedName name="TWELVEMOS.OTH.TAXES.NONOPER" localSheetId="0">#REF!</definedName>
    <definedName name="TWELVEMOS.OTH.TAXES.NONOPER">#REF!</definedName>
    <definedName name="TWELVEMOS.OTH.TAXES.OPER" localSheetId="1">#REF!</definedName>
    <definedName name="TWELVEMOS.OTH.TAXES.OPER" localSheetId="0">#REF!</definedName>
    <definedName name="TWELVEMOS.OTH.TAXES.OPER">#REF!</definedName>
    <definedName name="TWELVEMOS.PURPOWER.NONREC" localSheetId="1">#REF!</definedName>
    <definedName name="TWELVEMOS.PURPOWER.NONREC" localSheetId="0">#REF!</definedName>
    <definedName name="TWELVEMOS.PURPOWER.NONREC">#REF!</definedName>
    <definedName name="TWELVEMOS.STEAM.GENERATION.MAINT" localSheetId="1">#REF!</definedName>
    <definedName name="TWELVEMOS.STEAM.GENERATION.MAINT" localSheetId="0">#REF!</definedName>
    <definedName name="TWELVEMOS.STEAM.GENERATION.MAINT">#REF!</definedName>
    <definedName name="TWELVEMOS.STEAM.GENERATION.OPER" localSheetId="1">#REF!</definedName>
    <definedName name="TWELVEMOS.STEAM.GENERATION.OPER" localSheetId="0">#REF!</definedName>
    <definedName name="TWELVEMOS.STEAM.GENERATION.OPER">#REF!</definedName>
    <definedName name="TWELVEMOS.TOTAL.PROD.EXPS" localSheetId="1">#REF!</definedName>
    <definedName name="TWELVEMOS.TOTAL.PROD.EXPS" localSheetId="0">#REF!</definedName>
    <definedName name="TWELVEMOS.TOTAL.PROD.EXPS">#REF!</definedName>
    <definedName name="TWELVEMOS.TRANSMISSION.MAINT" localSheetId="1">#REF!</definedName>
    <definedName name="TWELVEMOS.TRANSMISSION.MAINT" localSheetId="0">#REF!</definedName>
    <definedName name="TWELVEMOS.TRANSMISSION.MAINT">#REF!</definedName>
    <definedName name="TWELVEMOS.TRANSMISSION.OPER" localSheetId="1">#REF!</definedName>
    <definedName name="TWELVEMOS.TRANSMISSION.OPER" localSheetId="0">#REF!</definedName>
    <definedName name="TWELVEMOS.TRANSMISSION.OPER">#REF!</definedName>
    <definedName name="ty" localSheetId="1" hidden="1">{#N/A,#N/A,FALSE,"Aging Summary";#N/A,#N/A,FALSE,"Ratio Analysis";#N/A,#N/A,FALSE,"Test 120 Day Accts";#N/A,#N/A,FALSE,"Tickmarks"}</definedName>
    <definedName name="ty" hidden="1">{#N/A,#N/A,FALSE,"Aging Summary";#N/A,#N/A,FALSE,"Ratio Analysis";#N/A,#N/A,FALSE,"Test 120 Day Accts";#N/A,#N/A,FALSE,"Tickmarks"}</definedName>
    <definedName name="unicap" localSheetId="1">#REF!</definedName>
    <definedName name="unicap" localSheetId="0">#REF!</definedName>
    <definedName name="unicap">#REF!</definedName>
    <definedName name="UserPass" hidden="1">"verify"</definedName>
    <definedName name="Values_Entered" localSheetId="1">IF(Loan_Amount*Interest_Rate*Loan_Years*Loan_Start&gt;0,1,0)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IANCE" localSheetId="1">#REF!,#REF!</definedName>
    <definedName name="VARIANCE">#REF!,#REF!</definedName>
    <definedName name="VARIANCE2" localSheetId="1">#REF!,#REF!</definedName>
    <definedName name="VARIANCE2">#REF!,#REF!</definedName>
    <definedName name="VARIANCESUMMARY" localSheetId="1">#REF!</definedName>
    <definedName name="VARIANCESUMMARY" localSheetId="0">#REF!</definedName>
    <definedName name="VARIANCESUMMARY">#REF!</definedName>
    <definedName name="VCont" localSheetId="1">#REF!</definedName>
    <definedName name="VCont" localSheetId="0">#REF!</definedName>
    <definedName name="VCont">#REF!</definedName>
    <definedName name="ventanarecon" localSheetId="0">#REF!</definedName>
    <definedName name="ventanarecon">#REF!</definedName>
    <definedName name="versionnumber">"2.00"</definedName>
    <definedName name="VOUCHER" localSheetId="1">#REF!</definedName>
    <definedName name="VOUCHER" localSheetId="0">#REF!</definedName>
    <definedName name="VOUCHER">#REF!</definedName>
    <definedName name="WH_DEPOSITS" localSheetId="0">#REF!</definedName>
    <definedName name="WH_DEPOSITS">#REF!</definedName>
    <definedName name="WHLPVVAR" localSheetId="1">#REF!</definedName>
    <definedName name="WHLPVVAR" localSheetId="0">#REF!</definedName>
    <definedName name="WHLPVVAR">#REF!</definedName>
    <definedName name="WholesaleVariance" localSheetId="0">#REF!</definedName>
    <definedName name="WholesaleVariance">#REF!</definedName>
    <definedName name="WORKERS_COMP" localSheetId="0">#REF!</definedName>
    <definedName name="WORKERS_COMP">#REF!</definedName>
    <definedName name="workerscomp" localSheetId="0">#REF!</definedName>
    <definedName name="workerscomp">#REF!</definedName>
    <definedName name="WORKSHEET_1" localSheetId="0">#REF!</definedName>
    <definedName name="WORKSHEET_1">#REF!</definedName>
    <definedName name="WORKSHEET_2" localSheetId="0">#REF!</definedName>
    <definedName name="WORKSHEET_2">#REF!</definedName>
    <definedName name="WORKSHEET_3" localSheetId="0">#REF!</definedName>
    <definedName name="WORKSHEET_3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heck." localSheetId="1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nfig._.and._.Calcs." localSheetId="1" hidden="1">{#N/A,#N/A,FALSE,"Configuration";#N/A,#N/A,FALSE,"Summary of Transaction";#N/A,#N/A,FALSE,"Calculations"}</definedName>
    <definedName name="wrn.Config._.and._.Calcs." hidden="1">{#N/A,#N/A,FALSE,"Configuration";#N/A,#N/A,FALSE,"Summary of Transaction";#N/A,#N/A,FALSE,"Calculations"}</definedName>
    <definedName name="wrn.GL._.154._.BALANCE." localSheetId="1" hidden="1">{#N/A,#N/A,FALSE,"BALANCE"}</definedName>
    <definedName name="wrn.GL._.154._.BALANCE." hidden="1">{#N/A,#N/A,FALSE,"BALANCE"}</definedName>
    <definedName name="wrn.GL154._.ISSUES." localSheetId="1" hidden="1">{#N/A,#N/A,FALSE,"ISSUES"}</definedName>
    <definedName name="wrn.GL154._.ISSUES." hidden="1">{#N/A,#N/A,FALSE,"ISSUES"}</definedName>
    <definedName name="wrn.GL154._.RECEIPTS." localSheetId="1" hidden="1">{#N/A,#N/A,FALSE,"RECEIPTS"}</definedName>
    <definedName name="wrn.GL154._.RECEIPTS." hidden="1">{#N/A,#N/A,FALSE,"RECEIPTS"}</definedName>
    <definedName name="wrn.GL154._.SALVAGE." localSheetId="1" hidden="1">{#N/A,#N/A,FALSE,"SALVAGE"}</definedName>
    <definedName name="wrn.GL154._.SALVAGE." hidden="1">{#N/A,#N/A,FALSE,"SALVAGE"}</definedName>
    <definedName name="wrn.GL154._.SYSTEM._.LEDGER._.REPORTS." localSheetId="1" hidden="1">{#N/A,#N/A,FALSE,"BALANCE";#N/A,#N/A,FALSE,"ISSUES";#N/A,#N/A,FALSE,"RECEIPTS";#N/A,#N/A,FALSE,"SALVAGE"}</definedName>
    <definedName name="wrn.GL154._.SYSTEM._.LEDGER._.REPORTS." hidden="1">{#N/A,#N/A,FALSE,"BALANCE";#N/A,#N/A,FALSE,"ISSUES";#N/A,#N/A,FALSE,"RECEIPTS";#N/A,#N/A,FALSE,"SALVAGE"}</definedName>
    <definedName name="wrn.STETSON." localSheetId="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TESTS." localSheetId="1" hidden="1">{"PAGE_1",#N/A,FALSE,"MONTH"}</definedName>
    <definedName name="wrn.TESTS." hidden="1">{"PAGE_1",#N/A,FALSE,"MONTH"}</definedName>
    <definedName name="wtyu" localSheetId="1" hidden="1">{#N/A,#N/A,FALSE,"Aging Summary";#N/A,#N/A,FALSE,"Ratio Analysis";#N/A,#N/A,FALSE,"Test 120 Day Accts";#N/A,#N/A,FALSE,"Tickmarks"}</definedName>
    <definedName name="wtyu" hidden="1">{#N/A,#N/A,FALSE,"Aging Summary";#N/A,#N/A,FALSE,"Ratio Analysis";#N/A,#N/A,FALSE,"Test 120 Day Accts";#N/A,#N/A,FALSE,"Tickmarks"}</definedName>
    <definedName name="x" localSheetId="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3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Row" localSheetId="0" hidden="1">#REF!</definedName>
    <definedName name="XRefCopy2Row" hidden="1">#REF!</definedName>
    <definedName name="XRefCopy3Row" localSheetId="0" hidden="1">#REF!</definedName>
    <definedName name="XRefCopy3Row" hidden="1">#REF!</definedName>
    <definedName name="XRefCopyRangeCount" hidden="1">3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Row" localSheetId="0" hidden="1">#REF!</definedName>
    <definedName name="XRefPaste2Row" hidden="1">#REF!</definedName>
    <definedName name="XRefPasteRangeCount" hidden="1">2</definedName>
    <definedName name="XYZ" localSheetId="1" hidden="1">{"PAGE_1",#N/A,FALSE,"MONTH"}</definedName>
    <definedName name="XYZ" hidden="1">{"PAGE_1",#N/A,FALSE,"MONTH"}</definedName>
    <definedName name="xyzUserPassword" hidden="1">"abcd"</definedName>
    <definedName name="xz" localSheetId="1" hidden="1">{#N/A,#N/A,FALSE,"Aging Summary";#N/A,#N/A,FALSE,"Ratio Analysis";#N/A,#N/A,FALSE,"Test 120 Day Accts";#N/A,#N/A,FALSE,"Tickmarks"}</definedName>
    <definedName name="xz" hidden="1">{#N/A,#N/A,FALSE,"Aging Summary";#N/A,#N/A,FALSE,"Ratio Analysis";#N/A,#N/A,FALSE,"Test 120 Day Accts";#N/A,#N/A,FALSE,"Tickmarks"}</definedName>
    <definedName name="Y" localSheetId="1">#REF!</definedName>
    <definedName name="Y" localSheetId="0">#REF!</definedName>
    <definedName name="Y">#REF!</definedName>
    <definedName name="YE_DB" localSheetId="0">#REF!</definedName>
    <definedName name="YE_DB">#REF!</definedName>
    <definedName name="YEAR" localSheetId="1">#REF!</definedName>
    <definedName name="YEAR" localSheetId="0">#REF!</definedName>
    <definedName name="YEAR">#REF!</definedName>
    <definedName name="YEAR_2008" localSheetId="1">#REF!</definedName>
    <definedName name="YEAR_2008">#REF!</definedName>
    <definedName name="YEAR_2009" localSheetId="1">#REF!</definedName>
    <definedName name="YEAR_2009">#REF!</definedName>
    <definedName name="YEAR_2010" localSheetId="1">#REF!</definedName>
    <definedName name="YEAR_2010">#REF!</definedName>
    <definedName name="Year_end" localSheetId="1">#REF!</definedName>
    <definedName name="Year_end">#REF!</definedName>
    <definedName name="Year0" localSheetId="1">#REF!</definedName>
    <definedName name="Year0">#REF!</definedName>
    <definedName name="yeartodate" localSheetId="1">#REF!</definedName>
    <definedName name="yeartodate" localSheetId="0">#REF!</definedName>
    <definedName name="yeartodate">#REF!</definedName>
    <definedName name="yt" localSheetId="1" hidden="1">{#N/A,#N/A,FALSE,"Aging Summary";#N/A,#N/A,FALSE,"Ratio Analysis";#N/A,#N/A,FALSE,"Test 120 Day Accts";#N/A,#N/A,FALSE,"Tickmarks"}</definedName>
    <definedName name="yt" hidden="1">{#N/A,#N/A,FALSE,"Aging Summary";#N/A,#N/A,FALSE,"Ratio Analysis";#N/A,#N/A,FALSE,"Test 120 Day Accts";#N/A,#N/A,FALSE,"Tickmarks"}</definedName>
    <definedName name="YTD.A.AND.G.MAINT" localSheetId="1">#REF!</definedName>
    <definedName name="YTD.A.AND.G.MAINT" localSheetId="0">#REF!</definedName>
    <definedName name="YTD.A.AND.G.MAINT">#REF!</definedName>
    <definedName name="YTD.A.AND.G.OPER" localSheetId="1">#REF!</definedName>
    <definedName name="YTD.A.AND.G.OPER" localSheetId="0">#REF!</definedName>
    <definedName name="YTD.A.AND.G.OPER">#REF!</definedName>
    <definedName name="YTD.AFUDC" localSheetId="1">#REF!</definedName>
    <definedName name="YTD.AFUDC" localSheetId="0">#REF!</definedName>
    <definedName name="YTD.AFUDC">#REF!</definedName>
    <definedName name="YTD.AMORTIZATION" localSheetId="1">#REF!</definedName>
    <definedName name="YTD.AMORTIZATION" localSheetId="0">#REF!</definedName>
    <definedName name="YTD.AMORTIZATION">#REF!</definedName>
    <definedName name="YTD.CUSTOMER.EXP" localSheetId="1">#REF!</definedName>
    <definedName name="YTD.CUSTOMER.EXP" localSheetId="0">#REF!</definedName>
    <definedName name="YTD.CUSTOMER.EXP">#REF!</definedName>
    <definedName name="YTD.DEF.FUEL" localSheetId="1">#REF!</definedName>
    <definedName name="YTD.DEF.FUEL" localSheetId="0">#REF!</definedName>
    <definedName name="YTD.DEF.FUEL">#REF!</definedName>
    <definedName name="YTD.DEPR.AND.AMORT" localSheetId="1">#REF!</definedName>
    <definedName name="YTD.DEPR.AND.AMORT" localSheetId="0">#REF!</definedName>
    <definedName name="YTD.DEPR.AND.AMORT">#REF!</definedName>
    <definedName name="YTD.DEPRECIATION" localSheetId="1">#REF!</definedName>
    <definedName name="YTD.DEPRECIATION" localSheetId="0">#REF!</definedName>
    <definedName name="YTD.DEPRECIATION">#REF!</definedName>
    <definedName name="YTD.DISTRIBUTION.MAINT" localSheetId="1">#REF!</definedName>
    <definedName name="YTD.DISTRIBUTION.MAINT" localSheetId="0">#REF!</definedName>
    <definedName name="YTD.DISTRIBUTION.MAINT">#REF!</definedName>
    <definedName name="YTD.DISTRIBUTION.OPER" localSheetId="1">#REF!</definedName>
    <definedName name="YTD.DISTRIBUTION.OPER" localSheetId="0">#REF!</definedName>
    <definedName name="YTD.DISTRIBUTION.OPER">#REF!</definedName>
    <definedName name="YTD.DIVIDENDS" localSheetId="1">#REF!</definedName>
    <definedName name="YTD.DIVIDENDS" localSheetId="0">#REF!</definedName>
    <definedName name="YTD.DIVIDENDS">#REF!</definedName>
    <definedName name="YTD.ECCR" localSheetId="1">#REF!</definedName>
    <definedName name="YTD.ECCR" localSheetId="0">#REF!</definedName>
    <definedName name="YTD.ECCR">#REF!</definedName>
    <definedName name="YTD.FUEL.AND.PURPOWER" localSheetId="1">#REF!</definedName>
    <definedName name="YTD.FUEL.AND.PURPOWER" localSheetId="0">#REF!</definedName>
    <definedName name="YTD.FUEL.AND.PURPOWER">#REF!</definedName>
    <definedName name="YTD.FUEL.HANDLING" localSheetId="1">#REF!</definedName>
    <definedName name="YTD.FUEL.HANDLING" localSheetId="0">#REF!</definedName>
    <definedName name="YTD.FUEL.HANDLING">#REF!</definedName>
    <definedName name="YTD.INTEREST.CHARGES" localSheetId="1">#REF!</definedName>
    <definedName name="YTD.INTEREST.CHARGES" localSheetId="0">#REF!</definedName>
    <definedName name="YTD.INTEREST.CHARGES">#REF!</definedName>
    <definedName name="YTD.INTEREST.LONGTERM.DEBT" localSheetId="1">#REF!</definedName>
    <definedName name="YTD.INTEREST.LONGTERM.DEBT" localSheetId="0">#REF!</definedName>
    <definedName name="YTD.INTEREST.LONGTERM.DEBT">#REF!</definedName>
    <definedName name="YTD.NONOPER.TAXES" localSheetId="1">#REF!</definedName>
    <definedName name="YTD.NONOPER.TAXES" localSheetId="0">#REF!</definedName>
    <definedName name="YTD.NONOPER.TAXES">#REF!</definedName>
    <definedName name="YTD.NUCLEAR.GENERATION.MAINT" localSheetId="1">#REF!</definedName>
    <definedName name="YTD.NUCLEAR.GENERATION.MAINT" localSheetId="0">#REF!</definedName>
    <definedName name="YTD.NUCLEAR.GENERATION.MAINT">#REF!</definedName>
    <definedName name="YTD.NUCLEAR.GENERATION.OPER" localSheetId="1">#REF!</definedName>
    <definedName name="YTD.NUCLEAR.GENERATION.OPER" localSheetId="0">#REF!</definedName>
    <definedName name="YTD.NUCLEAR.GENERATION.OPER">#REF!</definedName>
    <definedName name="YTD.OPER.REVENUES" localSheetId="1">#REF!</definedName>
    <definedName name="YTD.OPER.REVENUES" localSheetId="0">#REF!</definedName>
    <definedName name="YTD.OPER.REVENUES">#REF!</definedName>
    <definedName name="YTD.OPER.TAXES" localSheetId="1">#REF!</definedName>
    <definedName name="YTD.OPER.TAXES" localSheetId="0">#REF!</definedName>
    <definedName name="YTD.OPER.TAXES">#REF!</definedName>
    <definedName name="YTD.OPER_AND_MAINT.EXPS" localSheetId="1">#REF!</definedName>
    <definedName name="YTD.OPER_AND_MAINT.EXPS" localSheetId="0">#REF!</definedName>
    <definedName name="YTD.OPER_AND_MAINT.EXPS">#REF!</definedName>
    <definedName name="YTD.OPER_AND_MAINT_EXPS" localSheetId="1">#REF!</definedName>
    <definedName name="YTD.OPER_AND_MAINT_EXPS" localSheetId="0">#REF!</definedName>
    <definedName name="YTD.OPER_AND_MAINT_EXPS">#REF!</definedName>
    <definedName name="YTD.OTH.INC_AND_DEDUCTIONS" localSheetId="1">#REF!</definedName>
    <definedName name="YTD.OTH.INC_AND_DEDUCTIONS" localSheetId="0">#REF!</definedName>
    <definedName name="YTD.OTH.INC_AND_DEDUCTIONS">#REF!</definedName>
    <definedName name="YTD.OTH.POWER.GEN.MAINT" localSheetId="1">#REF!</definedName>
    <definedName name="YTD.OTH.POWER.GEN.MAINT" localSheetId="0">#REF!</definedName>
    <definedName name="YTD.OTH.POWER.GEN.MAINT">#REF!</definedName>
    <definedName name="YTD.OTH.POWER.GEN.OPER" localSheetId="1">#REF!</definedName>
    <definedName name="YTD.OTH.POWER.GEN.OPER" localSheetId="0">#REF!</definedName>
    <definedName name="YTD.OTH.POWER.GEN.OPER">#REF!</definedName>
    <definedName name="YTD.OTH.POWER.SUPPLY.OPER" localSheetId="1">#REF!</definedName>
    <definedName name="YTD.OTH.POWER.SUPPLY.OPER" localSheetId="0">#REF!</definedName>
    <definedName name="YTD.OTH.POWER.SUPPLY.OPER">#REF!</definedName>
    <definedName name="YTD.OTH.TAXES.NONOPER" localSheetId="1">#REF!</definedName>
    <definedName name="YTD.OTH.TAXES.NONOPER" localSheetId="0">#REF!</definedName>
    <definedName name="YTD.OTH.TAXES.NONOPER">#REF!</definedName>
    <definedName name="YTD.OTH.TAXES.OPER" localSheetId="1">#REF!</definedName>
    <definedName name="YTD.OTH.TAXES.OPER" localSheetId="0">#REF!</definedName>
    <definedName name="YTD.OTH.TAXES.OPER">#REF!</definedName>
    <definedName name="YTD.PURPOWER.NONREC" localSheetId="1">#REF!</definedName>
    <definedName name="YTD.PURPOWER.NONREC" localSheetId="0">#REF!</definedName>
    <definedName name="YTD.PURPOWER.NONREC">#REF!</definedName>
    <definedName name="YTD.STEAM.GENERATION.MAINT" localSheetId="1">#REF!</definedName>
    <definedName name="YTD.STEAM.GENERATION.MAINT" localSheetId="0">#REF!</definedName>
    <definedName name="YTD.STEAM.GENERATION.MAINT">#REF!</definedName>
    <definedName name="YTD.STEAM.GENERATION.OPER" localSheetId="1">#REF!</definedName>
    <definedName name="YTD.STEAM.GENERATION.OPER" localSheetId="0">#REF!</definedName>
    <definedName name="YTD.STEAM.GENERATION.OPER">#REF!</definedName>
    <definedName name="YTD.TOTAL.PROD.EXPS" localSheetId="1">#REF!</definedName>
    <definedName name="YTD.TOTAL.PROD.EXPS" localSheetId="0">#REF!</definedName>
    <definedName name="YTD.TOTAL.PROD.EXPS">#REF!</definedName>
    <definedName name="YTD.TOTAL.PRODUCTION.EXP" localSheetId="1">#REF!</definedName>
    <definedName name="YTD.TOTAL.PRODUCTION.EXP" localSheetId="0">#REF!</definedName>
    <definedName name="YTD.TOTAL.PRODUCTION.EXP">#REF!</definedName>
    <definedName name="YTD.TRANSMISSION.MAINT" localSheetId="1">#REF!</definedName>
    <definedName name="YTD.TRANSMISSION.MAINT" localSheetId="0">#REF!</definedName>
    <definedName name="YTD.TRANSMISSION.MAINT">#REF!</definedName>
    <definedName name="YTD.TRANSMISSION.OPER" localSheetId="1">#REF!</definedName>
    <definedName name="YTD.TRANSMISSION.OPER" localSheetId="0">#REF!</definedName>
    <definedName name="YTD.TRANSMISSION.OPER">#REF!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E487" i="2"/>
  <c r="E484" i="2"/>
  <c r="E483" i="2"/>
  <c r="F475" i="2"/>
  <c r="E409" i="2"/>
  <c r="E408" i="2"/>
  <c r="E407" i="2"/>
  <c r="E402" i="2"/>
  <c r="E345" i="2"/>
  <c r="E344" i="2"/>
  <c r="E342" i="2"/>
  <c r="E332" i="2"/>
  <c r="E277" i="2"/>
  <c r="E276" i="2"/>
  <c r="E272" i="2"/>
  <c r="E267" i="2"/>
  <c r="E212" i="2"/>
  <c r="E211" i="2"/>
  <c r="E210" i="2"/>
  <c r="E206" i="2"/>
  <c r="F178" i="2"/>
  <c r="D20" i="1" s="1"/>
  <c r="E154" i="2"/>
  <c r="E153" i="2"/>
  <c r="E152" i="2"/>
  <c r="E151" i="2"/>
  <c r="G95" i="2"/>
  <c r="E95" i="2"/>
  <c r="E94" i="2"/>
  <c r="E93" i="2"/>
  <c r="E92" i="2"/>
  <c r="E35" i="2"/>
  <c r="E34" i="2"/>
  <c r="E33" i="2"/>
  <c r="E32" i="2"/>
  <c r="E521" i="2"/>
  <c r="G525" i="2"/>
  <c r="G96" i="2" l="1"/>
  <c r="E488" i="2"/>
  <c r="E39" i="2"/>
  <c r="E98" i="2"/>
  <c r="E159" i="2"/>
  <c r="E217" i="2"/>
  <c r="E282" i="2"/>
  <c r="E347" i="2"/>
  <c r="E412" i="2"/>
  <c r="E490" i="2"/>
  <c r="E410" i="2"/>
  <c r="E495" i="2"/>
  <c r="E348" i="2"/>
  <c r="E169" i="2"/>
  <c r="E289" i="2"/>
  <c r="E357" i="2"/>
  <c r="E425" i="2"/>
  <c r="E503" i="2"/>
  <c r="E416" i="2"/>
  <c r="E48" i="2"/>
  <c r="E290" i="2"/>
  <c r="E358" i="2"/>
  <c r="E426" i="2"/>
  <c r="E504" i="2"/>
  <c r="E515" i="2"/>
  <c r="E216" i="2"/>
  <c r="E160" i="2"/>
  <c r="E349" i="2"/>
  <c r="E228" i="2"/>
  <c r="E6" i="2"/>
  <c r="E182" i="2"/>
  <c r="E307" i="2"/>
  <c r="E372" i="2"/>
  <c r="E444" i="2"/>
  <c r="E523" i="2"/>
  <c r="E346" i="2"/>
  <c r="E285" i="2"/>
  <c r="E113" i="2"/>
  <c r="E302" i="2"/>
  <c r="E9" i="2"/>
  <c r="E184" i="2"/>
  <c r="E245" i="2"/>
  <c r="E308" i="2"/>
  <c r="E376" i="2"/>
  <c r="E445" i="2"/>
  <c r="E524" i="2"/>
  <c r="E107" i="2"/>
  <c r="E108" i="2"/>
  <c r="E54" i="2"/>
  <c r="E236" i="2"/>
  <c r="E62" i="2"/>
  <c r="E126" i="2"/>
  <c r="E10" i="2"/>
  <c r="E68" i="2"/>
  <c r="E127" i="2"/>
  <c r="E185" i="2"/>
  <c r="E246" i="2"/>
  <c r="E309" i="2"/>
  <c r="E377" i="2"/>
  <c r="E446" i="2"/>
  <c r="E526" i="2"/>
  <c r="E436" i="2"/>
  <c r="E8" i="2"/>
  <c r="E66" i="2"/>
  <c r="E11" i="2"/>
  <c r="E69" i="2"/>
  <c r="E128" i="2"/>
  <c r="E186" i="2"/>
  <c r="E247" i="2"/>
  <c r="E310" i="2"/>
  <c r="E378" i="2"/>
  <c r="E449" i="2"/>
  <c r="E528" i="2"/>
  <c r="E120" i="2"/>
  <c r="E12" i="2"/>
  <c r="E248" i="2"/>
  <c r="E312" i="2"/>
  <c r="E382" i="2"/>
  <c r="E450" i="2"/>
  <c r="E532" i="2"/>
  <c r="E36" i="2"/>
  <c r="E218" i="2"/>
  <c r="E417" i="2"/>
  <c r="E174" i="2"/>
  <c r="E61" i="2"/>
  <c r="E244" i="2"/>
  <c r="E129" i="2"/>
  <c r="E13" i="2"/>
  <c r="E71" i="2"/>
  <c r="E130" i="2"/>
  <c r="E188" i="2"/>
  <c r="E249" i="2"/>
  <c r="E316" i="2"/>
  <c r="E384" i="2"/>
  <c r="E452" i="2"/>
  <c r="E533" i="2"/>
  <c r="E158" i="2"/>
  <c r="E99" i="2"/>
  <c r="E494" i="2"/>
  <c r="E168" i="2"/>
  <c r="E227" i="2"/>
  <c r="E367" i="2"/>
  <c r="E124" i="2"/>
  <c r="E70" i="2"/>
  <c r="E187" i="2"/>
  <c r="E18" i="2"/>
  <c r="E75" i="2"/>
  <c r="E134" i="2"/>
  <c r="E189" i="2"/>
  <c r="E250" i="2"/>
  <c r="E317" i="2"/>
  <c r="E385" i="2"/>
  <c r="E456" i="2"/>
  <c r="E534" i="2"/>
  <c r="E278" i="2"/>
  <c r="E40" i="2"/>
  <c r="E284" i="2"/>
  <c r="E222" i="2"/>
  <c r="E49" i="2"/>
  <c r="E19" i="2"/>
  <c r="E76" i="2"/>
  <c r="E138" i="2"/>
  <c r="E196" i="2"/>
  <c r="E257" i="2"/>
  <c r="E325" i="2"/>
  <c r="E389" i="2"/>
  <c r="E464" i="2"/>
  <c r="E28" i="2"/>
  <c r="E88" i="2"/>
  <c r="E147" i="2"/>
  <c r="E197" i="2"/>
  <c r="E258" i="2"/>
  <c r="E326" i="2"/>
  <c r="E390" i="2"/>
  <c r="E465" i="2"/>
  <c r="E20" i="2"/>
  <c r="E50" i="2"/>
  <c r="E80" i="2"/>
  <c r="E109" i="2"/>
  <c r="E139" i="2"/>
  <c r="E170" i="2"/>
  <c r="E198" i="2"/>
  <c r="E229" i="2"/>
  <c r="E262" i="2"/>
  <c r="E292" i="2"/>
  <c r="E327" i="2"/>
  <c r="E362" i="2"/>
  <c r="E392" i="2"/>
  <c r="E427" i="2"/>
  <c r="E466" i="2"/>
  <c r="E507" i="2"/>
  <c r="E21" i="2"/>
  <c r="E51" i="2"/>
  <c r="E81" i="2"/>
  <c r="E110" i="2"/>
  <c r="E140" i="2"/>
  <c r="E171" i="2"/>
  <c r="E202" i="2"/>
  <c r="E230" i="2"/>
  <c r="E264" i="2"/>
  <c r="E296" i="2"/>
  <c r="E328" i="2"/>
  <c r="E364" i="2"/>
  <c r="E396" i="2"/>
  <c r="E429" i="2"/>
  <c r="E469" i="2"/>
  <c r="E508" i="2"/>
  <c r="E22" i="2"/>
  <c r="E52" i="2"/>
  <c r="E82" i="2"/>
  <c r="E111" i="2"/>
  <c r="E144" i="2"/>
  <c r="E172" i="2"/>
  <c r="E204" i="2"/>
  <c r="E231" i="2"/>
  <c r="E265" i="2"/>
  <c r="E297" i="2"/>
  <c r="E329" i="2"/>
  <c r="E365" i="2"/>
  <c r="E397" i="2"/>
  <c r="E430" i="2"/>
  <c r="E470" i="2"/>
  <c r="E510" i="2"/>
  <c r="E26" i="2"/>
  <c r="E53" i="2"/>
  <c r="E86" i="2"/>
  <c r="E112" i="2"/>
  <c r="E146" i="2"/>
  <c r="E173" i="2"/>
  <c r="E205" i="2"/>
  <c r="E232" i="2"/>
  <c r="E266" i="2"/>
  <c r="E298" i="2"/>
  <c r="E330" i="2"/>
  <c r="E366" i="2"/>
  <c r="E398" i="2"/>
  <c r="E432" i="2"/>
  <c r="E472" i="2"/>
  <c r="E514" i="2"/>
  <c r="E29" i="2"/>
  <c r="E55" i="2"/>
  <c r="E89" i="2"/>
  <c r="E114" i="2"/>
  <c r="E148" i="2"/>
  <c r="E178" i="2"/>
  <c r="E207" i="2"/>
  <c r="E237" i="2"/>
  <c r="E268" i="2"/>
  <c r="E304" i="2"/>
  <c r="E336" i="2"/>
  <c r="E368" i="2"/>
  <c r="E404" i="2"/>
  <c r="E437" i="2"/>
  <c r="E476" i="2"/>
  <c r="E516" i="2"/>
  <c r="E30" i="2"/>
  <c r="E56" i="2"/>
  <c r="E90" i="2"/>
  <c r="E118" i="2"/>
  <c r="E149" i="2"/>
  <c r="E208" i="2"/>
  <c r="E238" i="2"/>
  <c r="E269" i="2"/>
  <c r="E305" i="2"/>
  <c r="E337" i="2"/>
  <c r="E369" i="2"/>
  <c r="E405" i="2"/>
  <c r="E438" i="2"/>
  <c r="E480" i="2"/>
  <c r="E520" i="2"/>
  <c r="E31" i="2"/>
  <c r="E60" i="2"/>
  <c r="E91" i="2"/>
  <c r="E119" i="2"/>
  <c r="E150" i="2"/>
  <c r="E179" i="2"/>
  <c r="E209" i="2"/>
  <c r="E242" i="2"/>
  <c r="E270" i="2"/>
  <c r="E306" i="2"/>
  <c r="E338" i="2"/>
  <c r="E370" i="2"/>
  <c r="E406" i="2"/>
  <c r="E442" i="2"/>
  <c r="E482" i="2"/>
  <c r="E522" i="2"/>
  <c r="E14" i="2"/>
  <c r="E41" i="2"/>
  <c r="E72" i="2"/>
  <c r="E100" i="2"/>
  <c r="E131" i="2"/>
  <c r="E164" i="2"/>
  <c r="E190" i="2"/>
  <c r="E224" i="2"/>
  <c r="E251" i="2"/>
  <c r="E286" i="2"/>
  <c r="E318" i="2"/>
  <c r="E350" i="2"/>
  <c r="E386" i="2"/>
  <c r="E418" i="2"/>
  <c r="E457" i="2"/>
  <c r="E496" i="2"/>
  <c r="E538" i="2"/>
  <c r="E15" i="2"/>
  <c r="E42" i="2"/>
  <c r="E73" i="2"/>
  <c r="E104" i="2"/>
  <c r="E132" i="2"/>
  <c r="E166" i="2"/>
  <c r="E191" i="2"/>
  <c r="E225" i="2"/>
  <c r="E252" i="2"/>
  <c r="E287" i="2"/>
  <c r="E322" i="2"/>
  <c r="E352" i="2"/>
  <c r="E387" i="2"/>
  <c r="E422" i="2"/>
  <c r="E458" i="2"/>
  <c r="E500" i="2"/>
  <c r="E16" i="2"/>
  <c r="E46" i="2"/>
  <c r="E74" i="2"/>
  <c r="E106" i="2"/>
  <c r="E133" i="2"/>
  <c r="E167" i="2"/>
  <c r="E192" i="2"/>
  <c r="E226" i="2"/>
  <c r="E256" i="2"/>
  <c r="E288" i="2"/>
  <c r="E324" i="2"/>
  <c r="E356" i="2"/>
  <c r="E388" i="2"/>
  <c r="E424" i="2"/>
  <c r="E462" i="2"/>
  <c r="E502" i="2"/>
  <c r="E447" i="2"/>
  <c r="E467" i="2"/>
  <c r="E485" i="2"/>
  <c r="E505" i="2"/>
  <c r="E525" i="2"/>
  <c r="E428" i="2"/>
  <c r="E448" i="2"/>
  <c r="E468" i="2"/>
  <c r="E486" i="2"/>
  <c r="E506" i="2"/>
  <c r="E271" i="2"/>
  <c r="E291" i="2"/>
  <c r="E311" i="2"/>
  <c r="E331" i="2"/>
  <c r="E351" i="2"/>
  <c r="E371" i="2"/>
  <c r="E391" i="2"/>
  <c r="E411" i="2"/>
  <c r="E431" i="2"/>
  <c r="E451" i="2"/>
  <c r="E471" i="2"/>
  <c r="E489" i="2"/>
  <c r="E509" i="2"/>
  <c r="E527" i="2"/>
  <c r="E17" i="2"/>
  <c r="E37" i="2"/>
  <c r="E57" i="2"/>
  <c r="E77" i="2"/>
  <c r="E96" i="2"/>
  <c r="E115" i="2"/>
  <c r="E135" i="2"/>
  <c r="E155" i="2"/>
  <c r="E175" i="2"/>
  <c r="E193" i="2"/>
  <c r="E213" i="2"/>
  <c r="E233" i="2"/>
  <c r="E253" i="2"/>
  <c r="E273" i="2"/>
  <c r="E293" i="2"/>
  <c r="E313" i="2"/>
  <c r="E333" i="2"/>
  <c r="E353" i="2"/>
  <c r="E373" i="2"/>
  <c r="E393" i="2"/>
  <c r="E413" i="2"/>
  <c r="E433" i="2"/>
  <c r="E453" i="2"/>
  <c r="E473" i="2"/>
  <c r="E491" i="2"/>
  <c r="E511" i="2"/>
  <c r="E529" i="2"/>
  <c r="E38" i="2"/>
  <c r="E58" i="2"/>
  <c r="E78" i="2"/>
  <c r="E116" i="2"/>
  <c r="E136" i="2"/>
  <c r="E156" i="2"/>
  <c r="E176" i="2"/>
  <c r="E194" i="2"/>
  <c r="E214" i="2"/>
  <c r="E234" i="2"/>
  <c r="E254" i="2"/>
  <c r="E274" i="2"/>
  <c r="E294" i="2"/>
  <c r="E314" i="2"/>
  <c r="E334" i="2"/>
  <c r="E354" i="2"/>
  <c r="E374" i="2"/>
  <c r="E394" i="2"/>
  <c r="E414" i="2"/>
  <c r="E434" i="2"/>
  <c r="E454" i="2"/>
  <c r="E474" i="2"/>
  <c r="E492" i="2"/>
  <c r="E512" i="2"/>
  <c r="E530" i="2"/>
  <c r="E59" i="2"/>
  <c r="E79" i="2"/>
  <c r="E97" i="2"/>
  <c r="E117" i="2"/>
  <c r="E137" i="2"/>
  <c r="E157" i="2"/>
  <c r="E177" i="2"/>
  <c r="E195" i="2"/>
  <c r="E215" i="2"/>
  <c r="E235" i="2"/>
  <c r="E255" i="2"/>
  <c r="E275" i="2"/>
  <c r="E295" i="2"/>
  <c r="E315" i="2"/>
  <c r="E335" i="2"/>
  <c r="E355" i="2"/>
  <c r="E375" i="2"/>
  <c r="E395" i="2"/>
  <c r="E415" i="2"/>
  <c r="E435" i="2"/>
  <c r="E455" i="2"/>
  <c r="E475" i="2"/>
  <c r="E493" i="2"/>
  <c r="E513" i="2"/>
  <c r="E531" i="2"/>
  <c r="E23" i="2"/>
  <c r="E43" i="2"/>
  <c r="E63" i="2"/>
  <c r="E83" i="2"/>
  <c r="E101" i="2"/>
  <c r="E121" i="2"/>
  <c r="E141" i="2"/>
  <c r="E161" i="2"/>
  <c r="E199" i="2"/>
  <c r="E219" i="2"/>
  <c r="E239" i="2"/>
  <c r="E259" i="2"/>
  <c r="E279" i="2"/>
  <c r="E299" i="2"/>
  <c r="E319" i="2"/>
  <c r="E339" i="2"/>
  <c r="E359" i="2"/>
  <c r="E379" i="2"/>
  <c r="E399" i="2"/>
  <c r="E419" i="2"/>
  <c r="E439" i="2"/>
  <c r="E459" i="2"/>
  <c r="E477" i="2"/>
  <c r="E497" i="2"/>
  <c r="E517" i="2"/>
  <c r="E535" i="2"/>
  <c r="E24" i="2"/>
  <c r="E44" i="2"/>
  <c r="E64" i="2"/>
  <c r="E84" i="2"/>
  <c r="E102" i="2"/>
  <c r="E122" i="2"/>
  <c r="E142" i="2"/>
  <c r="E162" i="2"/>
  <c r="E180" i="2"/>
  <c r="E200" i="2"/>
  <c r="E220" i="2"/>
  <c r="E240" i="2"/>
  <c r="E260" i="2"/>
  <c r="E280" i="2"/>
  <c r="E300" i="2"/>
  <c r="E320" i="2"/>
  <c r="E340" i="2"/>
  <c r="E360" i="2"/>
  <c r="E380" i="2"/>
  <c r="E400" i="2"/>
  <c r="E420" i="2"/>
  <c r="E440" i="2"/>
  <c r="E460" i="2"/>
  <c r="E478" i="2"/>
  <c r="E498" i="2"/>
  <c r="E518" i="2"/>
  <c r="E536" i="2"/>
  <c r="E25" i="2"/>
  <c r="E45" i="2"/>
  <c r="E65" i="2"/>
  <c r="E85" i="2"/>
  <c r="E103" i="2"/>
  <c r="E123" i="2"/>
  <c r="E143" i="2"/>
  <c r="E163" i="2"/>
  <c r="E181" i="2"/>
  <c r="E201" i="2"/>
  <c r="E221" i="2"/>
  <c r="E241" i="2"/>
  <c r="E261" i="2"/>
  <c r="E281" i="2"/>
  <c r="E301" i="2"/>
  <c r="E321" i="2"/>
  <c r="E341" i="2"/>
  <c r="E361" i="2"/>
  <c r="E381" i="2"/>
  <c r="E401" i="2"/>
  <c r="E421" i="2"/>
  <c r="E441" i="2"/>
  <c r="E461" i="2"/>
  <c r="E479" i="2"/>
  <c r="E499" i="2"/>
  <c r="E519" i="2"/>
  <c r="E537" i="2"/>
  <c r="E7" i="2"/>
  <c r="E27" i="2"/>
  <c r="E47" i="2"/>
  <c r="E67" i="2"/>
  <c r="E87" i="2"/>
  <c r="E105" i="2"/>
  <c r="E125" i="2"/>
  <c r="E145" i="2"/>
  <c r="E165" i="2"/>
  <c r="E183" i="2"/>
  <c r="E203" i="2"/>
  <c r="E223" i="2"/>
  <c r="E243" i="2"/>
  <c r="E263" i="2"/>
  <c r="E283" i="2"/>
  <c r="E303" i="2"/>
  <c r="E323" i="2"/>
  <c r="E343" i="2"/>
  <c r="E363" i="2"/>
  <c r="E383" i="2"/>
  <c r="E403" i="2"/>
  <c r="E423" i="2"/>
  <c r="E443" i="2"/>
  <c r="E463" i="2"/>
  <c r="E481" i="2"/>
  <c r="E501" i="2"/>
  <c r="F476" i="2" l="1"/>
  <c r="G526" i="2"/>
  <c r="F179" i="2"/>
  <c r="D13" i="1" l="1"/>
  <c r="E13" i="1" s="1"/>
  <c r="F13" i="1" s="1"/>
  <c r="G13" i="1" s="1"/>
  <c r="G28" i="1" l="1"/>
  <c r="F28" i="1"/>
  <c r="E28" i="1"/>
  <c r="D28" i="1"/>
  <c r="C28" i="1"/>
  <c r="C23" i="1"/>
  <c r="C30" i="1" s="1"/>
  <c r="D23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19" i="1"/>
  <c r="D30" i="1" l="1"/>
  <c r="F23" i="1"/>
  <c r="F30" i="1" s="1"/>
  <c r="G23" i="1"/>
  <c r="G30" i="1" s="1"/>
  <c r="E23" i="1"/>
  <c r="E30" i="1" s="1"/>
</calcChain>
</file>

<file path=xl/sharedStrings.xml><?xml version="1.0" encoding="utf-8"?>
<sst xmlns="http://schemas.openxmlformats.org/spreadsheetml/2006/main" count="4881" uniqueCount="835">
  <si>
    <t>SCHEDULE B-11</t>
  </si>
  <si>
    <t>CAPITAL ADDITIONS AND RETIREMENTS</t>
  </si>
  <si>
    <t>Page 1 of 1</t>
  </si>
  <si>
    <t>FLORIDA PUBLIC SERVICE COMMISSION</t>
  </si>
  <si>
    <t>Explanation:</t>
  </si>
  <si>
    <t>Itemize major capital additions to and retirements from electric plant in service in excess of 0.5% of the sum of the total balance of Account 101-Electric Plant in Service, and Account 106-Completed Construction not Classified for the most recent calendar year, the test year minus one, and the test year plus one.*</t>
  </si>
  <si>
    <t>Type of Data Shown:</t>
  </si>
  <si>
    <t xml:space="preserve"> X </t>
  </si>
  <si>
    <t>Projected Test Year 3 Ended</t>
  </si>
  <si>
    <t>COMPANY: Duke Energy Florida, LLC</t>
  </si>
  <si>
    <t>Projected Test Year 2 Ended</t>
  </si>
  <si>
    <t>Projected Test Year 1 Ended</t>
  </si>
  <si>
    <t>Historical Test Year Ended</t>
  </si>
  <si>
    <t>($000)</t>
  </si>
  <si>
    <t>Description of</t>
  </si>
  <si>
    <t>Test Year 1</t>
  </si>
  <si>
    <t>Line</t>
  </si>
  <si>
    <t>Additions or</t>
  </si>
  <si>
    <t>Minus Two Years</t>
  </si>
  <si>
    <t>Minus One Year</t>
  </si>
  <si>
    <t>Test Year 2</t>
  </si>
  <si>
    <t>Test Year 3</t>
  </si>
  <si>
    <t>No.</t>
  </si>
  <si>
    <t>(Retirements)</t>
  </si>
  <si>
    <t>ADDITIONS</t>
  </si>
  <si>
    <t>Osprey to Kathleen Transmission Line</t>
  </si>
  <si>
    <t>Osprey to Haines City East Transmission Line</t>
  </si>
  <si>
    <t>TOTAL ADDITIONS</t>
  </si>
  <si>
    <t>RETIREMENTS</t>
  </si>
  <si>
    <t>TOTAL NET ADDITIONS</t>
  </si>
  <si>
    <t>Supporting Schedules:</t>
  </si>
  <si>
    <t>Recap Schedules:</t>
  </si>
  <si>
    <t>DOCKET NO.: 20240025-EI</t>
  </si>
  <si>
    <t xml:space="preserve">Witness: Lloyd, R. Anderson, Aquilina, </t>
  </si>
  <si>
    <t>Prior Year Ended</t>
  </si>
  <si>
    <t>Goff, Duff, Jacob, O'Hara, Quick, Scott</t>
  </si>
  <si>
    <t>Total Plant</t>
  </si>
  <si>
    <t>PPLT: CWIP Amount Type</t>
  </si>
  <si>
    <t>Closed CWIP</t>
  </si>
  <si>
    <t>Row Labels</t>
  </si>
  <si>
    <t>CAP B2: Model Project</t>
  </si>
  <si>
    <t>CAP B2: Model Depr Group</t>
  </si>
  <si>
    <t>Sum of 2024</t>
  </si>
  <si>
    <t>Percentage</t>
  </si>
  <si>
    <t>Customer Connect</t>
  </si>
  <si>
    <t>PEF Customer Connect 5 year VS</t>
  </si>
  <si>
    <t>PEF Customer Connect 5 yr</t>
  </si>
  <si>
    <t>PEF Customer Connect Dec 2024 5 year VS</t>
  </si>
  <si>
    <t>PEF Customer Connect Sept 2021 15 yr VS</t>
  </si>
  <si>
    <t>PEF Customer Connect 15yr</t>
  </si>
  <si>
    <t>Customer Delivery</t>
  </si>
  <si>
    <t>PEF Dist Maint_Cust Adds_Mthly_IK-362</t>
  </si>
  <si>
    <t>PEF Distribution Station Equip 362.0</t>
  </si>
  <si>
    <t>PEF Dist Maint_Cust Adds_Mthly_IK-364</t>
  </si>
  <si>
    <t>PEF Distribution Poles Towers &amp; Fixtures 364.0</t>
  </si>
  <si>
    <t>PEF Dist Maint_Cust Adds_Mthly_IK-365</t>
  </si>
  <si>
    <t>PEF Distribution O/H Conduct &amp; Devices 365.0</t>
  </si>
  <si>
    <t>PEF Dist Maint_Cust Adds_Mthly_IK-366</t>
  </si>
  <si>
    <t>PEF Distribution U/G Conduit 366.0</t>
  </si>
  <si>
    <t>PEF Dist Maint_Cust Adds_Mthly_IK-367</t>
  </si>
  <si>
    <t>PEF Distribution U/G Conduct &amp; Devices 367.0</t>
  </si>
  <si>
    <t>PEF Dist Maint_Cust Adds_Mthly_IK-368</t>
  </si>
  <si>
    <t>PEF Distribution Line Transformers 368.0</t>
  </si>
  <si>
    <t>PEF Dist Maint_Cust Adds_Mthly_IK-369</t>
  </si>
  <si>
    <t>PEF Distribution O/H Services 369.1</t>
  </si>
  <si>
    <t>PEF Dist Maint_Cust Adds_Mthly_IK-370</t>
  </si>
  <si>
    <t>PEF Smart Grid - AMI Meters</t>
  </si>
  <si>
    <t>PEF Dist Maint_OthT&amp;D_IK-362</t>
  </si>
  <si>
    <t>PEF Dist Maint_OthT&amp;D_IK-364</t>
  </si>
  <si>
    <t>PEF Dist Maint_OthT&amp;D_IK-365</t>
  </si>
  <si>
    <t>PEF Dist Maint_OthT&amp;D_IK-366</t>
  </si>
  <si>
    <t>PEF Dist Maint_OthT&amp;D_IK-367</t>
  </si>
  <si>
    <t>PEF Dist Maint_OthT&amp;D_IK-368</t>
  </si>
  <si>
    <t>PEF Dist Maint_OthT&amp;D_IK-369</t>
  </si>
  <si>
    <t>PEF Dist Maint_OthT&amp;D_IK-370</t>
  </si>
  <si>
    <t>PEF Distribution Expansion Field Ops HB Capacity-360</t>
  </si>
  <si>
    <t>PEF Distribution Easements 360.1</t>
  </si>
  <si>
    <t>PEF Distribution Expansion Field Ops HB Capacity-362</t>
  </si>
  <si>
    <t>PEF Distribution Expansion Field Ops IK Capacity-362</t>
  </si>
  <si>
    <t>PEF Distribution Expansion Field Ops IK New Cust-362</t>
  </si>
  <si>
    <t xml:space="preserve">PEF Distribution Expansion Field Ops IK New Cust-364 </t>
  </si>
  <si>
    <t xml:space="preserve">PEF Distribution Expansion Field Ops IK New Cust-365 </t>
  </si>
  <si>
    <t xml:space="preserve">PEF Distribution Expansion Field Ops IK New Cust-366 </t>
  </si>
  <si>
    <t xml:space="preserve">PEF Distribution Expansion Field Ops IK New Cust-367 </t>
  </si>
  <si>
    <t xml:space="preserve">PEF Distribution Expansion Field Ops IK New Cust-368 </t>
  </si>
  <si>
    <t xml:space="preserve">PEF Distribution Expansion Field Ops IK New Cust-369 </t>
  </si>
  <si>
    <t>PEF Distribution U/G Services 369.2</t>
  </si>
  <si>
    <t xml:space="preserve">PEF Distribution Expansion Field Ops IK New Cust-370 </t>
  </si>
  <si>
    <t>PEF Distribution Maintenance HW-362</t>
  </si>
  <si>
    <t xml:space="preserve">PEF Distribution Maintenance HW-364 </t>
  </si>
  <si>
    <t xml:space="preserve">PEF Distribution Maintenance HW-365 </t>
  </si>
  <si>
    <t xml:space="preserve">PEF Distribution Maintenance HW-366 </t>
  </si>
  <si>
    <t xml:space="preserve">PEF Distribution Maintenance HW-367 </t>
  </si>
  <si>
    <t xml:space="preserve">PEF Distribution Maintenance HW-368 </t>
  </si>
  <si>
    <t xml:space="preserve">PEF Distribution Maintenance HW-369 </t>
  </si>
  <si>
    <t xml:space="preserve">PEF Distribution Maintenance HW-370 </t>
  </si>
  <si>
    <t>PEF Distribution Maintenance IK_Annual-362</t>
  </si>
  <si>
    <t>PEF Distribution Maintenance IK_Annual-364</t>
  </si>
  <si>
    <t>PEF Distribution Maintenance IK_Annual-365</t>
  </si>
  <si>
    <t>PEF Distribution Maintenance IK_Annual-366</t>
  </si>
  <si>
    <t>PEF Distribution Maintenance IK_Annual-367</t>
  </si>
  <si>
    <t>PEF Distribution Maintenance IK_Annual-368</t>
  </si>
  <si>
    <t>PEF Distribution Maintenance IK_Annual-369</t>
  </si>
  <si>
    <t>PEF Distribution Maintenance IK_Annual-370</t>
  </si>
  <si>
    <t>PEF Distribution Maintenance IK-362</t>
  </si>
  <si>
    <t xml:space="preserve">PEF Distribution Maintenance IK-364 </t>
  </si>
  <si>
    <t xml:space="preserve">PEF Distribution Maintenance IK-365 </t>
  </si>
  <si>
    <t xml:space="preserve">PEF Distribution Maintenance IK-366 </t>
  </si>
  <si>
    <t xml:space="preserve">PEF Distribution Maintenance IK-367 </t>
  </si>
  <si>
    <t xml:space="preserve">PEF Distribution Maintenance IK-368 </t>
  </si>
  <si>
    <t xml:space="preserve">PEF Distribution Maintenance IK-369 </t>
  </si>
  <si>
    <t xml:space="preserve">PEF Distribution Maintenance IK-370 </t>
  </si>
  <si>
    <t>PEF Distribution Maintenance TB</t>
  </si>
  <si>
    <t>PEF Distribution Gen. Plant Tool Shop/Gar. Eq. -New- 394.1</t>
  </si>
  <si>
    <t>PEF Distribution Poles Towers &amp; Fixtures SPP - 364</t>
  </si>
  <si>
    <t>PEF Distribution Poles Towers &amp; Fixtures 364.0 SPP</t>
  </si>
  <si>
    <t>PEF Distribution Smart Grid - Infrastructure</t>
  </si>
  <si>
    <t>PEF Distribution Gen. Plant Commun Equip-New 397.0</t>
  </si>
  <si>
    <t>PEF Distribution_IK_SPP_Annual-368</t>
  </si>
  <si>
    <t>PEF Distribution Line Transformations 368.0 SPP</t>
  </si>
  <si>
    <t>PEF Distribution_IK_SPP_Mthly-364</t>
  </si>
  <si>
    <t>PEF Distribution_IK_SPP_Mthly-365</t>
  </si>
  <si>
    <t>PEF Distribution O/H Conduct &amp; Devices 365.0 SPP</t>
  </si>
  <si>
    <t>PEF Distribution_IK_SPP_Mthly-368</t>
  </si>
  <si>
    <t>PEF Distribution_IK_SubOpt_2023-364</t>
  </si>
  <si>
    <t>PEF Distribution_IK_SubOpt_2023-365</t>
  </si>
  <si>
    <t>PEF Distribution_IK_SubOpt_2023-368</t>
  </si>
  <si>
    <t>PEF Distribution_IK_SubOpt_2025-364</t>
  </si>
  <si>
    <t>PEF Distribution_IK_SubOpt_2025-365</t>
  </si>
  <si>
    <t>PEF Distribution_IK_SubOpt_2025-368</t>
  </si>
  <si>
    <t>PEF Distribution_IK_SubOpt_Annual-364</t>
  </si>
  <si>
    <t>PEF Distribution_IK_SubOpt_Annual-365</t>
  </si>
  <si>
    <t>PEF Distribution_IK_SubOpt_Annual-368</t>
  </si>
  <si>
    <t>PEF Distribution_IK_SubOpt_GridMod_SPP_2025-364</t>
  </si>
  <si>
    <t>PEF Distribution_IK_SubOpt_GridMod_SPP_2025-365</t>
  </si>
  <si>
    <t>PEF Distribution_IK_SubOpt_GridMod_SPP_2025-368</t>
  </si>
  <si>
    <t>PEF Distribution_IK_SubOpt_SOG_SPP_2023-364</t>
  </si>
  <si>
    <t>PEF Distribution_IK_SubOpt_SOG_SPP_2023-365</t>
  </si>
  <si>
    <t>PEF Distribution_IK_SubOpt_SOG_SPP_2023-368</t>
  </si>
  <si>
    <t>PEF Distribution_IK_SubOpt_SPP_2024-364</t>
  </si>
  <si>
    <t>PEF Distribution_IK_SubOpt_SPP_2024-365</t>
  </si>
  <si>
    <t>PEF Distribution_IK_SubOpt_SPP_2024-368</t>
  </si>
  <si>
    <t>PEF Distribution_IK_SubOpt_SPP_2025-364</t>
  </si>
  <si>
    <t>PEF Distribution_IK_SubOpt_SPP_2025-365</t>
  </si>
  <si>
    <t>PEF Distribution_IK_SubOpt_SPP_2025-368</t>
  </si>
  <si>
    <t>PEF Distribution_IK_SubOpt_SPP_Annual-364</t>
  </si>
  <si>
    <t>PEF Distribution_IK_SubOpt_SPP_Annual-365</t>
  </si>
  <si>
    <t>PEF Distribution_IK_SubOpt_SPP_Annual-368</t>
  </si>
  <si>
    <t>PEF Distribution_LA_Veg Mgmt_SPP_Annual-364</t>
  </si>
  <si>
    <t>PEF Distribution_LA_Veg Mgmt_SPP_Annual-365</t>
  </si>
  <si>
    <t>PEF Distribution_LA_Veg Mgmt_SPP_Annual-368</t>
  </si>
  <si>
    <t>PEF Distribution_LA_Veg Mgmt_SPP-364</t>
  </si>
  <si>
    <t>PEF Distribution_LA_Veg Mgmt_SPP-365</t>
  </si>
  <si>
    <t>PEF Distribution_LA_Veg Mgmt_SPP-368</t>
  </si>
  <si>
    <t>2024 SPP Additions - Distribution</t>
  </si>
  <si>
    <t>PEF Other Yates Maintenance SA</t>
  </si>
  <si>
    <t>PEF Distribution General Plant Struct &amp; Improv 390.0</t>
  </si>
  <si>
    <t>PEF Other Yates Maintenance TC-392.1</t>
  </si>
  <si>
    <t>PEF Distribution General Plant Cars 392.1</t>
  </si>
  <si>
    <t>PEF Other Yates Maintenance TC-392.2</t>
  </si>
  <si>
    <t>PEF Distribution General Plant Light Trucks 392.2</t>
  </si>
  <si>
    <t>PEF Other Yates Maintenance TC-392.3</t>
  </si>
  <si>
    <t>PEF Distribution General Plant Heavy Trucks 392.3</t>
  </si>
  <si>
    <t>PEF Other Yates Maintenance TC-392.4</t>
  </si>
  <si>
    <t>PEF Distribution General Plant Special Equip 392.4</t>
  </si>
  <si>
    <t>PEF Other Yates Maintenance TC-392.5</t>
  </si>
  <si>
    <t>PEF Distribution General Plant Trailers 392.5</t>
  </si>
  <si>
    <t>PEF Other Yates Maintenance TC-396</t>
  </si>
  <si>
    <t>PEF Distribution Gen. Plant Power Oper Equip 396.0</t>
  </si>
  <si>
    <t>PEF Other Yates Maintenance VS - 303</t>
  </si>
  <si>
    <t>PEF Other Yates Maintenance VS</t>
  </si>
  <si>
    <t>PEF Distribution Expansion Field Ops IK New Cust-360</t>
  </si>
  <si>
    <t xml:space="preserve">PEF Distribution Maintenance LA-364 </t>
  </si>
  <si>
    <t>PEF Customer Fleet Electrification Clusters</t>
  </si>
  <si>
    <t>PEF Distribution Install - EV Charging Station 370.7</t>
  </si>
  <si>
    <t>PEF Dist_MajProj_CustomerFleetElec 2025-353</t>
  </si>
  <si>
    <t>PEF Transmission (Excl. ECC) 353.1</t>
  </si>
  <si>
    <t>PEF Dist_MajProj_CustomerFleetElec 2025-362</t>
  </si>
  <si>
    <t>PEF Dist_MajProj_CustomerFleetElec 2025-364</t>
  </si>
  <si>
    <t>PEF Dist_MajProj_CustomerFleetElec 2025-365</t>
  </si>
  <si>
    <t>PEF Dist_MajProj_CustomerFleetElec 2025-367</t>
  </si>
  <si>
    <t>PEF Dist_MajProj_CustomerFleetElec 2025-368</t>
  </si>
  <si>
    <t>PEF Dist_MajProj_CustomerFleetElec 20252-353</t>
  </si>
  <si>
    <t>PEF Dist_MajProj_CustomerFleetElec 20252-362</t>
  </si>
  <si>
    <t>PEF Dist_MajProj_CustomerFleetElec 20252-364</t>
  </si>
  <si>
    <t>PEF Dist_MajProj_CustomerFleetElec 20252-365</t>
  </si>
  <si>
    <t>PEF Dist_MajProj_CustomerFleetElec 20252-367</t>
  </si>
  <si>
    <t>PEF Dist_MajProj_CustomerFleetElec 20252-368</t>
  </si>
  <si>
    <t>PEF Dist_MajProj_CustomerFleetElec 2026-353</t>
  </si>
  <si>
    <t>PEF Dist_MajProj_CustomerFleetElec 2026-362</t>
  </si>
  <si>
    <t>PEF Dist_MajProj_CustomerFleetElec 2026-364</t>
  </si>
  <si>
    <t>PEF Dist_MajProj_CustomerFleetElec 2026-365</t>
  </si>
  <si>
    <t>PEF Dist_MajProj_CustomerFleetElec 2026-367</t>
  </si>
  <si>
    <t>PEF Dist_MajProj_CustomerFleetElec 2026-368</t>
  </si>
  <si>
    <t>PEF Dist_MajProj_CustomerFleetElec 2027-353</t>
  </si>
  <si>
    <t>PEF Dist_MajProj_CustomerFleetElec 2027-362</t>
  </si>
  <si>
    <t>PEF Dist_MajProj_CustomerFleetElec 2027-364</t>
  </si>
  <si>
    <t>PEF Dist_MajProj_CustomerFleetElec 2027-365</t>
  </si>
  <si>
    <t>PEF Dist_MajProj_CustomerFleetElec 2027-367</t>
  </si>
  <si>
    <t>PEF Dist_MajProj_CustomerFleetElec 2027-368</t>
  </si>
  <si>
    <t>Customer Services</t>
  </si>
  <si>
    <t>PEF Customer Maintenance - Intangible VS</t>
  </si>
  <si>
    <t>PEF Corporate 2008 Misc Intangible 303</t>
  </si>
  <si>
    <t>PEF Customer Maintenance Facilities SA</t>
  </si>
  <si>
    <t>D GEN 390 5Z-STRUCT &amp; IMPROVE-50220</t>
  </si>
  <si>
    <t>PEF Customer Maintenance Facilities VS</t>
  </si>
  <si>
    <t>PEF Customer Meters IK</t>
  </si>
  <si>
    <t>PEF Distribution Meters 370.0</t>
  </si>
  <si>
    <t>PEF Customer Maintenance TB</t>
  </si>
  <si>
    <t>PEF Corporate - Office Furn &amp; Equip 391.1</t>
  </si>
  <si>
    <t>Distributed Energy Solutions</t>
  </si>
  <si>
    <t>PEF DES Exp Cust Sol TA</t>
  </si>
  <si>
    <t>EHS and Coal Combustion Products</t>
  </si>
  <si>
    <t>PEF Ash Strategy ABSAT</t>
  </si>
  <si>
    <t>PEF Ash Strategy ECRC Crystal River ABSAT</t>
  </si>
  <si>
    <t>PEF Ash Strategy ECRC Crystal River ABSAT B2</t>
  </si>
  <si>
    <t>FERC Interconnection</t>
  </si>
  <si>
    <t>PEF FERC Interconnection</t>
  </si>
  <si>
    <t>Grid Solutions</t>
  </si>
  <si>
    <t>PEF Dist_MajProj_OthT&amp;D_Mthly-360</t>
  </si>
  <si>
    <t>PEF Dist_MajProj_OthT&amp;D_Mthly-362</t>
  </si>
  <si>
    <t>PEF Dist_MajProj_OthT&amp;D_Mthly-364</t>
  </si>
  <si>
    <t>PEF Dist_MajProj_OthT&amp;D_Mthly-365</t>
  </si>
  <si>
    <t>PEF Dist_MajProj_OthT&amp;D_Mthly-366</t>
  </si>
  <si>
    <t>PEF Dist_MajProj_OthT&amp;D_Mthly-367</t>
  </si>
  <si>
    <t>PEF Dist_MajProj_OthT&amp;D_Mthly-368</t>
  </si>
  <si>
    <t>PEF Dist_MajProj_OthT&amp;D_Mthly-369</t>
  </si>
  <si>
    <t>PEF Dist_MajProj_OthT&amp;D_Mthly-370</t>
  </si>
  <si>
    <t>PEF Grid Solutions - H&amp;R_Mthly-364</t>
  </si>
  <si>
    <t>PEF Grid Solutions - H&amp;R_Mthly-365</t>
  </si>
  <si>
    <t>PEF Grid Solutions - H&amp;R_Mthly-368</t>
  </si>
  <si>
    <t xml:space="preserve">PEF Grid Solutions Advanced DMS Dec 21 VS </t>
  </si>
  <si>
    <t>PEF Grid Solutions Advanced DMS-303.1</t>
  </si>
  <si>
    <t>PEF Grid Solutions Advanced DMS VS</t>
  </si>
  <si>
    <t>PEF Grid Solutions Advanced DMS - 303</t>
  </si>
  <si>
    <t>PEF Grid Solutions Circuit Reliability IK</t>
  </si>
  <si>
    <t>PEF Grid Solutions Communication Monthly RR</t>
  </si>
  <si>
    <t>PEF RUSD Communication</t>
  </si>
  <si>
    <t>PEF Grid Solutions Communication Monthly RR - 360</t>
  </si>
  <si>
    <t xml:space="preserve">PEF Grid Solutions Communications Quarterly RR </t>
  </si>
  <si>
    <t>PEF Grid Solutions Dist Energy Enablement &amp; Storage VS</t>
  </si>
  <si>
    <t>PEF Grid Solutions Ent Sys Intang-5 Year</t>
  </si>
  <si>
    <t>PEF Grid Solutions Ent App VS - 303</t>
  </si>
  <si>
    <t>PEF Grid Solutions Maintenance Grid Mod VS</t>
  </si>
  <si>
    <t>PEF Grid Solutions Self Optimizing Monthly IK</t>
  </si>
  <si>
    <t>PEF Grid Solutions Targeted Undergrounding Qtrly IK</t>
  </si>
  <si>
    <t xml:space="preserve">PEF Grid Solutions Transmission FF </t>
  </si>
  <si>
    <t>PEF Grid Solutions Transmission GG</t>
  </si>
  <si>
    <t>PEF Transmission O/H Conduct.&amp; Devices 356.0</t>
  </si>
  <si>
    <t>PEF Grid Solutions AMI - dist QQ</t>
  </si>
  <si>
    <t>PEF Grid Solutions Grid Mod H&amp;R IK</t>
  </si>
  <si>
    <t>Integrated Grid Strategy</t>
  </si>
  <si>
    <t>PEF IGS Exp Electrification OU_DCFC</t>
  </si>
  <si>
    <t>PEF IGS Exp Electrification OU_L2</t>
  </si>
  <si>
    <t>PEF Dist Install - L2 Charger 370.X</t>
  </si>
  <si>
    <t>PEF IGS Exp Outdoor Lighting IK</t>
  </si>
  <si>
    <t>D DIS 373-ZZ-STREET LIGHT&amp;SIG-50226</t>
  </si>
  <si>
    <t>PEF IGS Maint Outdoor Lighting IK</t>
  </si>
  <si>
    <t>PEF Solar Exp Battery BY - Bartow 2025</t>
  </si>
  <si>
    <t>PEF Solar Growth Battery</t>
  </si>
  <si>
    <t>PEF Solar Growth Battery BY - 2024 Dixie County</t>
  </si>
  <si>
    <t>PEF Solar Growth Battery BY - 2024 J Hopkins</t>
  </si>
  <si>
    <t>PEF Solar Growth Battery BY - CR Powerline</t>
  </si>
  <si>
    <t>Other Departments (Jamil)</t>
  </si>
  <si>
    <t>PEF OthJamil_Network Upgrades_Solar</t>
  </si>
  <si>
    <t>PEF Transmission Expansion GG Lines - Osprey to Kathleen</t>
  </si>
  <si>
    <t>PEF Transmission Expansion GG Lines - Osprey to Kathleen 355</t>
  </si>
  <si>
    <t>PEF Transmission Poles &amp; Fixtures 355.0</t>
  </si>
  <si>
    <t>PEF Transmission Expansion GG Lines - Osprey to Kathleen 356</t>
  </si>
  <si>
    <t>Other Departments (Savoy)</t>
  </si>
  <si>
    <t>PEF Other Savoy Exp ISOP OU</t>
  </si>
  <si>
    <t>PEF Other Esamann ISOP</t>
  </si>
  <si>
    <t>PEF Other Savoy Exp Other OU</t>
  </si>
  <si>
    <t>PEF Other Savoy Exp SEEM</t>
  </si>
  <si>
    <t>Project Management and Construction</t>
  </si>
  <si>
    <t>PEF Transmission Major Projects CC 2018</t>
  </si>
  <si>
    <t>Regulated &amp; Renewable Energy</t>
  </si>
  <si>
    <t>PEF Fossil Hydro Maint Rotables Bartow CC BG</t>
  </si>
  <si>
    <t>PEF Bartow 343.1 CC</t>
  </si>
  <si>
    <t>PEF Fossil Hydro Maint Rotables Citrus 1&amp;2 BG</t>
  </si>
  <si>
    <t>PEF CITRUS CC 343.1</t>
  </si>
  <si>
    <t>PEF Fossil Hydro Maint Rotables Debary 7-10 BG</t>
  </si>
  <si>
    <t>D OTH 343.1 DEBARY (NEW)-50222</t>
  </si>
  <si>
    <t>PEF Fossil Hydro Maint Rotables Hines 1 BG</t>
  </si>
  <si>
    <t>PEF Hines 1 343.1</t>
  </si>
  <si>
    <t>PEF Fossil Hydro Maint Rotables Hines 2 BG</t>
  </si>
  <si>
    <t>PEF Hines 2 343.1</t>
  </si>
  <si>
    <t>PEF Fossil Hydro Maint Rotables Hines 4 BG</t>
  </si>
  <si>
    <t>PEF Hines 4 343.1</t>
  </si>
  <si>
    <t>PEF Fossil Hydro Maint Rotables IC 12-14 BG</t>
  </si>
  <si>
    <t>D OTH 343.1 INTER CITY 12-50222</t>
  </si>
  <si>
    <t>PEF Fossil Hydro Maint Rotables IC 7-10 BG</t>
  </si>
  <si>
    <t>D OTH 343.1 INTER CITY 7-10-50222</t>
  </si>
  <si>
    <t>PEF Fossil Hydro Maintenance Anclote BA-311</t>
  </si>
  <si>
    <t>PEF Anclote Struct &amp; Improv 311</t>
  </si>
  <si>
    <t>PEF Fossil Hydro Maintenance Anclote BA-312</t>
  </si>
  <si>
    <t>PEF Anclote Boiler 312</t>
  </si>
  <si>
    <t>PEF Fossil Hydro Maintenance Anclote BA-314</t>
  </si>
  <si>
    <t>PEF Anclote Turbogenerator 314</t>
  </si>
  <si>
    <t>PEF Fossil Hydro Maintenance Anclote BA-315</t>
  </si>
  <si>
    <t>PEF Anclote Access. Elec Equip 315</t>
  </si>
  <si>
    <t>PEF Fossil Hydro Maintenance Anclote BA-316.1</t>
  </si>
  <si>
    <t>PEF Anclote Misc 316.1</t>
  </si>
  <si>
    <t>PEF Fossil Hydro Maintenance Bartow CC BG</t>
  </si>
  <si>
    <t>PEF Bartow 344 CC</t>
  </si>
  <si>
    <t>PEF Fossil Hydro Maintenance Bartow CC BG-341</t>
  </si>
  <si>
    <t>PEF Bartow 341 CC</t>
  </si>
  <si>
    <t>PEF Fossil Hydro Maintenance Bartow CC BG-342</t>
  </si>
  <si>
    <t>PEF Bartow 342 CC</t>
  </si>
  <si>
    <t>PEF Fossil Hydro Maintenance Bartow CC BG-343</t>
  </si>
  <si>
    <t>PEF Bartow 343 CC</t>
  </si>
  <si>
    <t>PEF Fossil Hydro Maintenance Bartow CC BG-344</t>
  </si>
  <si>
    <t>PEF Fossil Hydro Maintenance Bartow CC BG-345</t>
  </si>
  <si>
    <t>PEF Bartow 345 CC</t>
  </si>
  <si>
    <t>PEF Fossil Hydro Maintenance Bartow CC BG-346</t>
  </si>
  <si>
    <t>PEF Bartow 346 CC</t>
  </si>
  <si>
    <t>PEF Fossil Hydro Maintenance Bartow CT BG-341</t>
  </si>
  <si>
    <t>PEF Bartow 341</t>
  </si>
  <si>
    <t>PEF Fossil Hydro Maintenance Citrus CC BA</t>
  </si>
  <si>
    <t>PEF Citrus CC 342</t>
  </si>
  <si>
    <t>PEF Fossil Hydro Maintenance Citrus CC BA-341</t>
  </si>
  <si>
    <t>PEF Citrus CC Struct &amp; Improv 341</t>
  </si>
  <si>
    <t>PEF Fossil Hydro Maintenance Citrus CC BA-342</t>
  </si>
  <si>
    <t>PEF Fossil Hydro Maintenance Citrus CC BA-343</t>
  </si>
  <si>
    <t>PEF Citrus CC 343</t>
  </si>
  <si>
    <t>PEF Fossil Hydro Maintenance Citrus CC BA-344</t>
  </si>
  <si>
    <t>PEF Citrus CC 344</t>
  </si>
  <si>
    <t>PEF Fossil Hydro Maintenance Citrus CC BA-345</t>
  </si>
  <si>
    <t>PEF Citrus CC 345</t>
  </si>
  <si>
    <t>PEF Fossil Hydro Maintenance Citrus CC BA-346</t>
  </si>
  <si>
    <t>PEF Citrus CC 346</t>
  </si>
  <si>
    <t>PEF Fossil Hydro Maintenance CR 4&amp;5-311</t>
  </si>
  <si>
    <t>PEF CR4&amp;5 Struct &amp; Improv 311</t>
  </si>
  <si>
    <t>PEF Fossil Hydro Maintenance CR 4&amp;5-312</t>
  </si>
  <si>
    <t>PEF CR4&amp;5 Boiler 312</t>
  </si>
  <si>
    <t>PEF Fossil Hydro Maintenance CR 4&amp;5-314</t>
  </si>
  <si>
    <t>PEF CR4&amp;5 Turbogenerator 314</t>
  </si>
  <si>
    <t>PEF Fossil Hydro Maintenance CR 4&amp;5-315</t>
  </si>
  <si>
    <t>PEF CR4&amp;5 Access. Elec Equip 315</t>
  </si>
  <si>
    <t>PEF Fossil Hydro Maintenance CR 4&amp;5-316.1</t>
  </si>
  <si>
    <t>PEF CR4&amp;5 Misc 316.1</t>
  </si>
  <si>
    <t>PEF Fossil Hydro Maintenance CR Common BA</t>
  </si>
  <si>
    <t>PEF CR1&amp;2 Turbogenerator 314</t>
  </si>
  <si>
    <t>PEF Fossil Hydro Maintenance Debary 7-10 BG-341</t>
  </si>
  <si>
    <t>PEF Debary new 341</t>
  </si>
  <si>
    <t>PEF Fossil Hydro Maintenance Debary 7-10 BG-342</t>
  </si>
  <si>
    <t>PEF Debary new 342</t>
  </si>
  <si>
    <t>PEF Fossil Hydro Maintenance Debary 7-10 BG-343</t>
  </si>
  <si>
    <t>PEF Debary new 343</t>
  </si>
  <si>
    <t>PEF Fossil Hydro Maintenance Debary 7-10 BG-344</t>
  </si>
  <si>
    <t>PEF Debary new 344</t>
  </si>
  <si>
    <t>PEF Fossil Hydro Maintenance Debary 7-10 BG-345</t>
  </si>
  <si>
    <t>PEF Debary new 345</t>
  </si>
  <si>
    <t>PEF Fossil Hydro Maintenance Debary 7-10 BG-346</t>
  </si>
  <si>
    <t>PEF Debary new 346</t>
  </si>
  <si>
    <t>PEF Fossil Hydro Maintenance Debary BG-341</t>
  </si>
  <si>
    <t>PEF Fossil Hydro Maintenance Debary BG-342</t>
  </si>
  <si>
    <t>PEF Fossil Hydro Maintenance Debary BG-343</t>
  </si>
  <si>
    <t>PEF Fossil Hydro Maintenance Debary BG-344</t>
  </si>
  <si>
    <t>PEF Fossil Hydro Maintenance Debary BG-345</t>
  </si>
  <si>
    <t>PEF Fossil Hydro Maintenance Debary BG-346</t>
  </si>
  <si>
    <t>PEF Fossil Hydro Maintenance Hines 1 BG</t>
  </si>
  <si>
    <t>PEF Hines 1 345</t>
  </si>
  <si>
    <t>PEF Fossil Hydro Maintenance Hines 1 BG-341</t>
  </si>
  <si>
    <t>PEF Hines 1 341</t>
  </si>
  <si>
    <t>PEF Fossil Hydro Maintenance Hines 1 BG-342</t>
  </si>
  <si>
    <t>PEF Hines 1 342</t>
  </si>
  <si>
    <t>PEF Fossil Hydro Maintenance Hines 1 BG-343</t>
  </si>
  <si>
    <t>PEF Hines 1 343</t>
  </si>
  <si>
    <t>PEF Fossil Hydro Maintenance Hines 1 BG-344</t>
  </si>
  <si>
    <t>PEF Hines 1 344</t>
  </si>
  <si>
    <t>PEF Fossil Hydro Maintenance Hines 1 BG-345</t>
  </si>
  <si>
    <t>PEF Fossil Hydro Maintenance Hines 1 BG-346</t>
  </si>
  <si>
    <t>PEF Hines 1 346</t>
  </si>
  <si>
    <t>PEF Fossil Hydro Maintenance Hines 2 BG-341</t>
  </si>
  <si>
    <t>PEF Hines 2 341</t>
  </si>
  <si>
    <t>PEF Fossil Hydro Maintenance Hines 2 BG-342</t>
  </si>
  <si>
    <t>PEF Hines 2 342</t>
  </si>
  <si>
    <t>PEF Fossil Hydro Maintenance Hines 2 BG-343</t>
  </si>
  <si>
    <t>PEF Hines 2 343</t>
  </si>
  <si>
    <t>PEF Fossil Hydro Maintenance Hines 2 BG-344</t>
  </si>
  <si>
    <t>PEF Hines 2 344</t>
  </si>
  <si>
    <t>PEF Fossil Hydro Maintenance Hines 2 BG-345</t>
  </si>
  <si>
    <t>PEF Hines 2 345</t>
  </si>
  <si>
    <t>PEF Fossil Hydro Maintenance Hines 2 BG-346</t>
  </si>
  <si>
    <t>PEF Hines 2 346</t>
  </si>
  <si>
    <t>PEF Fossil Hydro Maintenance Hines 3 BG</t>
  </si>
  <si>
    <t>PEF Hines 3 346</t>
  </si>
  <si>
    <t>PEF Fossil Hydro Maintenance Hines 3 BG-341</t>
  </si>
  <si>
    <t>PEF Hines 3 341</t>
  </si>
  <si>
    <t>PEF Fossil Hydro Maintenance Hines 3 BG-342</t>
  </si>
  <si>
    <t>PEF Hines 3 342</t>
  </si>
  <si>
    <t>PEF Fossil Hydro Maintenance Hines 3 BG-343</t>
  </si>
  <si>
    <t>PEF Hines 3 343</t>
  </si>
  <si>
    <t>PEF Fossil Hydro Maintenance Hines 3 BG-344</t>
  </si>
  <si>
    <t>PEF Hines 3 344</t>
  </si>
  <si>
    <t>PEF Fossil Hydro Maintenance Hines 3 BG-345</t>
  </si>
  <si>
    <t>PEF Hines 3 345</t>
  </si>
  <si>
    <t>PEF Fossil Hydro Maintenance Hines 3 BG-346</t>
  </si>
  <si>
    <t>PEF Fossil Hydro Maintenance Hines 4 BG-341</t>
  </si>
  <si>
    <t>PEF Hines 4 341</t>
  </si>
  <si>
    <t>PEF Fossil Hydro Maintenance Hines 4 BG-342</t>
  </si>
  <si>
    <t>PEF Hines 4 342</t>
  </si>
  <si>
    <t>PEF Fossil Hydro Maintenance Hines 4 BG-343</t>
  </si>
  <si>
    <t>PEF Hines 4 343</t>
  </si>
  <si>
    <t>PEF Fossil Hydro Maintenance Hines 4 BG-344</t>
  </si>
  <si>
    <t>PEF Hines 4 344</t>
  </si>
  <si>
    <t>PEF Fossil Hydro Maintenance Hines 4 BG-345</t>
  </si>
  <si>
    <t>PEF Hines 4 345</t>
  </si>
  <si>
    <t>PEF Fossil Hydro Maintenance Hines 4 BG-346</t>
  </si>
  <si>
    <t>PEF Hines 4 346</t>
  </si>
  <si>
    <t>PEF Fossil Hydro Maintenance Inter City BG P11 341</t>
  </si>
  <si>
    <t>PEF Inter City Siemens P11 341</t>
  </si>
  <si>
    <t>PEF Fossil Hydro Maintenance Inter City BG P11 342</t>
  </si>
  <si>
    <t>PEF Inter City Siemens P11 342</t>
  </si>
  <si>
    <t>PEF Fossil Hydro Maintenance Inter City BG P11 343</t>
  </si>
  <si>
    <t>PEF Inter City Siemens P11 343</t>
  </si>
  <si>
    <t>PEF Fossil Hydro Maintenance Inter City BG P11 344</t>
  </si>
  <si>
    <t>PEF Inter City Siemens P11 344</t>
  </si>
  <si>
    <t>PEF Fossil Hydro Maintenance Inter City BG P11 345</t>
  </si>
  <si>
    <t>PEF Inter City Siemens P11 345</t>
  </si>
  <si>
    <t>PEF Fossil Hydro Maintenance Inter City BG P11 346</t>
  </si>
  <si>
    <t>PEF Inter City Siemens P11 346</t>
  </si>
  <si>
    <t>PEF Fossil Hydro Maintenance Inter City BG P12-14 341</t>
  </si>
  <si>
    <t>PEF Inter City P12-14 341</t>
  </si>
  <si>
    <t>PEF Fossil Hydro Maintenance Inter City BG P12-14 342</t>
  </si>
  <si>
    <t>PEF Inter City P12-14 342</t>
  </si>
  <si>
    <t>PEF Fossil Hydro Maintenance Inter City BG P12-14 343</t>
  </si>
  <si>
    <t>PEF Inter City P12-14 343</t>
  </si>
  <si>
    <t>PEF Fossil Hydro Maintenance Inter City BG P12-14 344</t>
  </si>
  <si>
    <t>PEF Inter City P12-14 344</t>
  </si>
  <si>
    <t>PEF Fossil Hydro Maintenance Inter City BG P12-14 345</t>
  </si>
  <si>
    <t>PEF Inter City P12-14 345</t>
  </si>
  <si>
    <t>PEF Fossil Hydro Maintenance Inter City BG P12-14 346</t>
  </si>
  <si>
    <t>PEF Inter City P12-14 346</t>
  </si>
  <si>
    <t>PEF Fossil Hydro Maintenance Inter City BG P1-6 341</t>
  </si>
  <si>
    <t>PEF Inter City old P1-6 341</t>
  </si>
  <si>
    <t>PEF Fossil Hydro Maintenance Inter City BG P1-6 342</t>
  </si>
  <si>
    <t>PEF Inter City old P1-6 342</t>
  </si>
  <si>
    <t>PEF Fossil Hydro Maintenance Inter City BG P1-6 343</t>
  </si>
  <si>
    <t>PEF Inter City old P1-6 343</t>
  </si>
  <si>
    <t>PEF Fossil Hydro Maintenance Inter City BG P1-6 344</t>
  </si>
  <si>
    <t>PEF Inter City old P1-6 344</t>
  </si>
  <si>
    <t>PEF Fossil Hydro Maintenance Inter City BG P1-6 345</t>
  </si>
  <si>
    <t>PEF Inter City old P1-6 345</t>
  </si>
  <si>
    <t>PEF Fossil Hydro Maintenance Inter City BG P1-6 346</t>
  </si>
  <si>
    <t>PEF Inter City old P1-6 346</t>
  </si>
  <si>
    <t>PEF Fossil Hydro Maintenance Inter City BG P7-10 341</t>
  </si>
  <si>
    <t>PEF Inter City new P7-10 341</t>
  </si>
  <si>
    <t>PEF Fossil Hydro Maintenance Inter City BG P7-10 342</t>
  </si>
  <si>
    <t>PEF Inter City new P7-10 342</t>
  </si>
  <si>
    <t>PEF Fossil Hydro Maintenance Inter City BG P7-10 343</t>
  </si>
  <si>
    <t>PEF Inter City new P7-10 343</t>
  </si>
  <si>
    <t>PEF Fossil Hydro Maintenance Inter City BG P7-10 344</t>
  </si>
  <si>
    <t>PEF Inter City new P7-10 344</t>
  </si>
  <si>
    <t>PEF Fossil Hydro Maintenance Inter City BG P7-10 345</t>
  </si>
  <si>
    <t>PEF Inter City new P7-10 345</t>
  </si>
  <si>
    <t>PEF Fossil Hydro Maintenance Inter City BG P7-10 346</t>
  </si>
  <si>
    <t>PEF Inter City new P7-10 346</t>
  </si>
  <si>
    <t>PEF Fossil Hydro Maintenance Osprey BG</t>
  </si>
  <si>
    <t>PEF Osprey CC 346</t>
  </si>
  <si>
    <t>PEF Fossil Hydro Maintenance Osprey BG-341</t>
  </si>
  <si>
    <t>PEF Osprey CC 341</t>
  </si>
  <si>
    <t>PEF Fossil Hydro Maintenance Osprey BG-342</t>
  </si>
  <si>
    <t>PEF Osprey CC 342</t>
  </si>
  <si>
    <t>PEF Fossil Hydro Maintenance Osprey BG-343</t>
  </si>
  <si>
    <t>PEF Osprey CC 343</t>
  </si>
  <si>
    <t>PEF Fossil Hydro Maintenance Osprey BG-344</t>
  </si>
  <si>
    <t>PEF Osprey CC 344</t>
  </si>
  <si>
    <t>PEF Fossil Hydro Maintenance Osprey BG-345</t>
  </si>
  <si>
    <t>PEF Osprey CC 345</t>
  </si>
  <si>
    <t>PEF Fossil Hydro Maintenance Osprey BG-346</t>
  </si>
  <si>
    <t>PEF Fossil Hydro Maintenance Other BA</t>
  </si>
  <si>
    <t>PEF Fossil Hydro Maintenance Suwannee BG-341</t>
  </si>
  <si>
    <t>PEF Suwannee 341</t>
  </si>
  <si>
    <t>PEF Fossil Hydro Maintenance Suwannee BG-342</t>
  </si>
  <si>
    <t>PEF Suwannee 342</t>
  </si>
  <si>
    <t>PEF Fossil Hydro Maintenance Suwannee BG-343</t>
  </si>
  <si>
    <t>PEF Suwannee 343</t>
  </si>
  <si>
    <t>PEF Fossil Hydro Maintenance Suwannee BG-344</t>
  </si>
  <si>
    <t>PEF Suwannee 344</t>
  </si>
  <si>
    <t>PEF Fossil Hydro Maintenance Suwannee BG-345</t>
  </si>
  <si>
    <t>PEF Suwannee 345</t>
  </si>
  <si>
    <t>PEF Fossil Hydro Maintenance Suwannee BG-346</t>
  </si>
  <si>
    <t>PEF Suwannee 346</t>
  </si>
  <si>
    <t>PEF Fossil Hydro Maintenance Tiger Bay BG-341</t>
  </si>
  <si>
    <t>PEF Tiger Bay 341</t>
  </si>
  <si>
    <t>PEF Fossil Hydro Maintenance Tiger Bay BG-342</t>
  </si>
  <si>
    <t>PEF Tiger Bay 342</t>
  </si>
  <si>
    <t>PEF Fossil Hydro Maintenance Tiger Bay BG-343</t>
  </si>
  <si>
    <t>PEF Tiger Bay 343</t>
  </si>
  <si>
    <t>PEF Fossil Hydro Maintenance Tiger Bay BG-344</t>
  </si>
  <si>
    <t>PEF Tiger Bay 344</t>
  </si>
  <si>
    <t>PEF Fossil Hydro Maintenance Tiger Bay BG-345</t>
  </si>
  <si>
    <t>PEF Tiger Bay 345</t>
  </si>
  <si>
    <t>PEF Fossil Hydro Maintenance Tiger Bay BG-346</t>
  </si>
  <si>
    <t>PEF Tiger Bay 346</t>
  </si>
  <si>
    <t>PEF Fossil Hydro Maintenance Univ of Florida BG-341</t>
  </si>
  <si>
    <t>PEF Univ of Florida 341</t>
  </si>
  <si>
    <t>PEF Fossil Hydro Maintenance Univ of Florida BG-342</t>
  </si>
  <si>
    <t>PEF Univ of Florida 342</t>
  </si>
  <si>
    <t>PEF Fossil Hydro Maintenance Univ of Florida BG-343</t>
  </si>
  <si>
    <t>PEF Univ of Florida 343</t>
  </si>
  <si>
    <t>PEF Fossil Hydro Maintenance Univ of Florida BG-344</t>
  </si>
  <si>
    <t>PEF Univ of Florida 344</t>
  </si>
  <si>
    <t>PEF Fossil Hydro Maintenance Univ of Florida BG-345</t>
  </si>
  <si>
    <t>PEF Univ of Florida 345</t>
  </si>
  <si>
    <t>PEF Fossil Hydro Maintenance Univ of Florida BG-346</t>
  </si>
  <si>
    <t>PEF Univ of Florida 346</t>
  </si>
  <si>
    <t>PEF Fossil Hydro Reg Solar - 344</t>
  </si>
  <si>
    <t>PEF Solar Growth Charlie Creek</t>
  </si>
  <si>
    <t>PEF RRE Maint Bartow CT 1&amp;3 BG-341</t>
  </si>
  <si>
    <t>PEF Bartow CT 1&amp;3-341</t>
  </si>
  <si>
    <t>PEF RRE Maint Bartow CT 1&amp;3 BG-342</t>
  </si>
  <si>
    <t>PEF Bartow CT 1&amp;3-342</t>
  </si>
  <si>
    <t>PEF RRE Maint Bartow CT 1&amp;3 BG-343</t>
  </si>
  <si>
    <t>PEF Bartow CT 1&amp;3-343</t>
  </si>
  <si>
    <t>PEF RRE Maint Bartow CT 1&amp;3 BG-344</t>
  </si>
  <si>
    <t>PEF Bartow CT 1&amp;3-344</t>
  </si>
  <si>
    <t>PEF RRE Maint Bartow CT 1&amp;3 BG-345</t>
  </si>
  <si>
    <t>PEF Bartow CT 1&amp;3-345</t>
  </si>
  <si>
    <t>PEF RRE Maint Bartow CT 1&amp;3 BG-346</t>
  </si>
  <si>
    <t>PEF Bartow CT 1&amp;3-346</t>
  </si>
  <si>
    <t>PEF RRE Maint Bartow CT 2&amp;4 BG</t>
  </si>
  <si>
    <t>PEF Bartow CT 2&amp;4-346</t>
  </si>
  <si>
    <t>PEF RRE Maint Bartow CT 2&amp;4 BG-341</t>
  </si>
  <si>
    <t>PEF Bartow CT 2&amp;4-341</t>
  </si>
  <si>
    <t>PEF RRE Maint Bartow CT 2&amp;4 BG-342</t>
  </si>
  <si>
    <t>PEF Bartow CT 2&amp;4-342</t>
  </si>
  <si>
    <t>PEF RRE Maint Bartow CT 2&amp;4 BG-343</t>
  </si>
  <si>
    <t>PEF Bartow CT 2&amp;4-343</t>
  </si>
  <si>
    <t>PEF RRE Maint Bartow CT 2&amp;4 BG-344</t>
  </si>
  <si>
    <t>PEF Bartow CT 2&amp;4-344</t>
  </si>
  <si>
    <t>PEF RRE Maint Bartow CT 2&amp;4 BG-345</t>
  </si>
  <si>
    <t>PEF Bartow CT 2&amp;4-345</t>
  </si>
  <si>
    <t>PEF RRE Maint Bartow CT 2&amp;4 BG-346</t>
  </si>
  <si>
    <t>PEF RRE Maint Maint VS-343</t>
  </si>
  <si>
    <t>PEF Solar Lake Placid Maint - 344</t>
  </si>
  <si>
    <t>PEF Solar Growth Lake Placid</t>
  </si>
  <si>
    <t>PEF Fossil Hydro ECRC Crystal River BA</t>
  </si>
  <si>
    <t>PEF Fossil Hydro ECRC Crystal River</t>
  </si>
  <si>
    <t>PEF Fossil Hydro Maint Rotables Osprey BG</t>
  </si>
  <si>
    <t>PEF Osprey CC 343.1</t>
  </si>
  <si>
    <t>PEF Fossil Hydro Maintenance Anclote Other BA-311</t>
  </si>
  <si>
    <t>PEF Fossil Hydro Maintenance Anclote Other BA-312</t>
  </si>
  <si>
    <t>PEF Fossil Hydro Maintenance Anclote Other BA-314</t>
  </si>
  <si>
    <t>PEF Fossil Hydro Maintenance Anclote Other BA-315</t>
  </si>
  <si>
    <t>PEF Fossil Hydro Maintenance Anclote Other BA-316.1</t>
  </si>
  <si>
    <t>PEF Fossil Hydro Maintenance Bartow Other BG-341</t>
  </si>
  <si>
    <t>PEF Fossil Hydro Maintenance Bartow Other BG-342</t>
  </si>
  <si>
    <t>PEF Fossil Hydro Maintenance Bartow Other BG-343</t>
  </si>
  <si>
    <t>PEF Fossil Hydro Maintenance Bartow Other BG-344</t>
  </si>
  <si>
    <t>PEF Fossil Hydro Maintenance Bartow Other BG-345</t>
  </si>
  <si>
    <t>PEF Fossil Hydro Maintenance Bartow Other BG-346</t>
  </si>
  <si>
    <t>PEF Fossil Hydro Maintenance Citrus Other BG-341</t>
  </si>
  <si>
    <t>PEF Fossil Hydro Maintenance Citrus Other BG-342</t>
  </si>
  <si>
    <t>PEF Fossil Hydro Maintenance Citrus Other BG-343</t>
  </si>
  <si>
    <t>PEF Fossil Hydro Maintenance Citrus Other BG-344</t>
  </si>
  <si>
    <t>PEF Fossil Hydro Maintenance Citrus Other BG-345</t>
  </si>
  <si>
    <t>PEF Fossil Hydro Maintenance Citrus Other BG-346</t>
  </si>
  <si>
    <t>PEF Fossil Hydro Maintenance Crystal River Other BA-311</t>
  </si>
  <si>
    <t>PEF Fossil Hydro Maintenance Crystal River Other BA-312</t>
  </si>
  <si>
    <t>PEF Fossil Hydro Maintenance Crystal River Other BA-314</t>
  </si>
  <si>
    <t>PEF Fossil Hydro Maintenance Crystal River Other BA-315</t>
  </si>
  <si>
    <t>PEF Fossil Hydro Maintenance Crystal River Other BA-316.1</t>
  </si>
  <si>
    <t>PEF Fossil Hydro Maintenance Hines 1 Other BG-341</t>
  </si>
  <si>
    <t>PEF Fossil Hydro Maintenance Hines 1 Other BG-342</t>
  </si>
  <si>
    <t>PEF Fossil Hydro Maintenance Hines 1 Other BG-343</t>
  </si>
  <si>
    <t>PEF Fossil Hydro Maintenance Hines 1 Other BG-344</t>
  </si>
  <si>
    <t>PEF Fossil Hydro Maintenance Hines 1 Other BG-345</t>
  </si>
  <si>
    <t>PEF Fossil Hydro Maintenance Hines 1 Other BG-346</t>
  </si>
  <si>
    <t>PEF Fossil Hydro Maintenance Hines 2 Other BG-341</t>
  </si>
  <si>
    <t>PEF Fossil Hydro Maintenance Hines 2 Other BG-342</t>
  </si>
  <si>
    <t>PEF Fossil Hydro Maintenance Hines 2 Other BG-343</t>
  </si>
  <si>
    <t>PEF Fossil Hydro Maintenance Hines 2 Other BG-344</t>
  </si>
  <si>
    <t>PEF Fossil Hydro Maintenance Hines 2 Other BG-345</t>
  </si>
  <si>
    <t>PEF Fossil Hydro Maintenance Hines 2 Other BG-346</t>
  </si>
  <si>
    <t>PEF Fossil Hydro Maintenance Hines 3 Other BG-341</t>
  </si>
  <si>
    <t>PEF Fossil Hydro Maintenance Hines 3 Other BG-342</t>
  </si>
  <si>
    <t>PEF Fossil Hydro Maintenance Hines 3 Other BG-343</t>
  </si>
  <si>
    <t>PEF Fossil Hydro Maintenance Hines 3 Other BG-344</t>
  </si>
  <si>
    <t>PEF Fossil Hydro Maintenance Hines 3 Other BG-345</t>
  </si>
  <si>
    <t>PEF Fossil Hydro Maintenance Hines 3 Other BG-346</t>
  </si>
  <si>
    <t>PEF Fossil Hydro Maintenance Hines 4 Other BG-341</t>
  </si>
  <si>
    <t>PEF Fossil Hydro Maintenance Hines 4 Other BG-342</t>
  </si>
  <si>
    <t>PEF Fossil Hydro Maintenance Hines 4 Other BG-343</t>
  </si>
  <si>
    <t>PEF Fossil Hydro Maintenance Hines 4 Other BG-344</t>
  </si>
  <si>
    <t>PEF Fossil Hydro Maintenance Hines 4 Other BG-345</t>
  </si>
  <si>
    <t>PEF Fossil Hydro Maintenance Hines 4 Other BG-346</t>
  </si>
  <si>
    <t>PEF Fossil Hydro Maintenance Univ of Florida Other BG-341</t>
  </si>
  <si>
    <t>PEF Fossil Hydro Maintenance Univ of Florida Other BG-342</t>
  </si>
  <si>
    <t>PEF Fossil Hydro Maintenance Univ of Florida Other BG-343</t>
  </si>
  <si>
    <t>PEF Fossil Hydro Maintenance Univ of Florida Other BG-344</t>
  </si>
  <si>
    <t>PEF Fossil Hydro Maintenance Univ of Florida Other BG-345</t>
  </si>
  <si>
    <t>PEF Fossil Hydro Maintenance Univ of Florida Other BG-346</t>
  </si>
  <si>
    <t>Regulated Utility Other</t>
  </si>
  <si>
    <t>PEF Reg Other - Other Maintenance</t>
  </si>
  <si>
    <t>PEF Reg Other Facilities Maint SA</t>
  </si>
  <si>
    <t>PEF Reg Other IT Spend TD</t>
  </si>
  <si>
    <t>PEF Reg Other IT-Office Equip</t>
  </si>
  <si>
    <t>PEF Solar Exp Battery BY - Vision FL</t>
  </si>
  <si>
    <t>PEF Vision FL 2023 - DeBary Hydrogen</t>
  </si>
  <si>
    <t>PEF Vision FL 2023 - Hines Floating</t>
  </si>
  <si>
    <t>PEF Other Solar Growth 344</t>
  </si>
  <si>
    <t>PEF Vision FL 2024 - UCF Research</t>
  </si>
  <si>
    <t>Renewable Generation</t>
  </si>
  <si>
    <t>PEF Solar - Transmission</t>
  </si>
  <si>
    <t>PEF Solar Growth Transmission</t>
  </si>
  <si>
    <t>PEF Solar 2018 - Hamilton</t>
  </si>
  <si>
    <t>PEF Solar Growth Hamilton</t>
  </si>
  <si>
    <t>PEF Solar 2018 - Hamilton 344</t>
  </si>
  <si>
    <t>PEF Solar Growth 2021 Santa Fe</t>
  </si>
  <si>
    <t>PEF Solar Growth Santa Fe</t>
  </si>
  <si>
    <t>PEF Solar Growth 2022 BY - Fort Green 344</t>
  </si>
  <si>
    <t>PEF Solar Growth 2022 BY - Hardeetown 344</t>
  </si>
  <si>
    <t>PEF Solar Growth 2023 BY - Bay Ranch 344</t>
  </si>
  <si>
    <t>PEF Solar Growth 2023 BY - Hildreth 344</t>
  </si>
  <si>
    <t>PEF Solar Growth 2023 BY- High Springs 344</t>
  </si>
  <si>
    <t>PEF Solar Growth 2024 BY - Mule Creek</t>
  </si>
  <si>
    <t>PEF Solar Growth 2024 BY - Winquepin</t>
  </si>
  <si>
    <t>PEF Solar Growth 2024 BY 344</t>
  </si>
  <si>
    <t>PEF Solar Growth 2025 BY 344</t>
  </si>
  <si>
    <t>PEF Solar Growth 2026 BY 344</t>
  </si>
  <si>
    <t>PEF Solar Growth 2027 BY 344</t>
  </si>
  <si>
    <t>PEF Solar Growth 2028 BY 344</t>
  </si>
  <si>
    <t>PEF Solar Growth Battery BY - Jennings</t>
  </si>
  <si>
    <t>PEF Solar Growth Battery BY - Micanopy</t>
  </si>
  <si>
    <t>PEF Solar Growth Battery BY - Trenton</t>
  </si>
  <si>
    <t>PEF Solar Growth 2019 DeBary</t>
  </si>
  <si>
    <t>PEF Solar Growth DeBary</t>
  </si>
  <si>
    <t>PEF Solar Growth 2021 BY - Charlie Creek 344</t>
  </si>
  <si>
    <t>PEF Solar Growth 2021 BY - Sandy Creek 344</t>
  </si>
  <si>
    <t>PEF Solar Growth Sandy Creek</t>
  </si>
  <si>
    <t>PEF Solar Growth 2021 Duette</t>
  </si>
  <si>
    <t>PEF Solar Growth Duet</t>
  </si>
  <si>
    <t>PEF Solar Growth 2021 Twin Rivers</t>
  </si>
  <si>
    <t>PEF Solar Growth Twin Rivers</t>
  </si>
  <si>
    <t>PEF Solar Growth 2022 BY - Bay Trail 344</t>
  </si>
  <si>
    <t>PEF Solar Growth Battery BY</t>
  </si>
  <si>
    <t>PEF Solar Growth 2024 BY - Falmouth</t>
  </si>
  <si>
    <t>PEF Solar Growth 2024 BY - Spring Ridge</t>
  </si>
  <si>
    <t>Transmission</t>
  </si>
  <si>
    <t>PEF Transmission Expansion EE 2023</t>
  </si>
  <si>
    <t>PEF Transmission Easements 350.1</t>
  </si>
  <si>
    <t>PEF Transmission Expansion EE 2024</t>
  </si>
  <si>
    <t>PEF Transmission Expansion EE 2025</t>
  </si>
  <si>
    <t>PEF Transmission Expansion EE 2026</t>
  </si>
  <si>
    <t>PEF Transmission Expansion EE 2028</t>
  </si>
  <si>
    <t>PEF Transmission Expansion EE DEC 2027</t>
  </si>
  <si>
    <t>PEF Transmission Expansion EE JUL 2024</t>
  </si>
  <si>
    <t>PEF Transmission Expansion EE MAR 2027</t>
  </si>
  <si>
    <t>PEF Transmission Expansion EE_DeLand West to Dona Vista</t>
  </si>
  <si>
    <t>PEF Transmission Expansion EE_Ross Prairie-Shaw</t>
  </si>
  <si>
    <t>PEF Transmission Expansion FF - New County</t>
  </si>
  <si>
    <t>PEF Transmission Expansion FF  Tallahassee</t>
  </si>
  <si>
    <t xml:space="preserve">PEF Transmission Expansion FF American Cement-Bushnell East </t>
  </si>
  <si>
    <t>PEF Transmission Expansion FF Bayboro_TGIP</t>
  </si>
  <si>
    <t>PEF Transmission Expansion FF Brookridge Bank &amp; Spare</t>
  </si>
  <si>
    <t>PEF Transmission Expansion FF Powerline to Williston</t>
  </si>
  <si>
    <t>PEF Transmission Expansion FF Stations</t>
  </si>
  <si>
    <t>PEF Transmission Expansion FF Stations - Keystone Sub</t>
  </si>
  <si>
    <t>PEF Transmission Expansion FF Stations - Mondon Hill</t>
  </si>
  <si>
    <t>PEF Transmission Expansion FF Stations - Williston Sub</t>
  </si>
  <si>
    <t>PEF Transmission Expansion FF Sumter County Industrial Park Sub</t>
  </si>
  <si>
    <t>PEF Transmission Expansion GG - Disston to Largo 355</t>
  </si>
  <si>
    <t>PEF Transmission Expansion GG - Disston to Largo 356</t>
  </si>
  <si>
    <t>PEF Transmission Expansion GG 40th Street to 16th Street 355</t>
  </si>
  <si>
    <t>PEF Transmission Expansion GG 40th Street to 16th Street 356</t>
  </si>
  <si>
    <t>PEF Transmission Expansion GG Archer to Haile Tap 355</t>
  </si>
  <si>
    <t>PEF Transmission Expansion GG Archer to Haile Tap 356</t>
  </si>
  <si>
    <t>PEF Transmission Expansion GG Archer to Williston 355</t>
  </si>
  <si>
    <t>PEF Transmission Expansion GG Archer to Williston 356</t>
  </si>
  <si>
    <t>PEF Transmission Expansion GG Baker Tap to Miccosukee Tap 355</t>
  </si>
  <si>
    <t>PEF Transmission Expansion GG Baker Tap to Miccosukee Tap 356</t>
  </si>
  <si>
    <t>PEF Transmission Expansion GG Bithlo to Lockwood</t>
  </si>
  <si>
    <t>PEF Transmission Expansion GG Bithlo to Lockwood 355</t>
  </si>
  <si>
    <t>PEF Transmission Expansion GG Bithlo to Lockwood 356</t>
  </si>
  <si>
    <t>PEF Transmission Expansion GG Brookridge-Twin County Ranch 355</t>
  </si>
  <si>
    <t>PEF Transmission Expansion GG Brookridge-Twin County Ranch 356</t>
  </si>
  <si>
    <t>PEF Transmission Expansion GG Burnham Tap to Jasper South 355</t>
  </si>
  <si>
    <t>PEF Transmission Expansion GG Burnham Tap to Jasper South 356</t>
  </si>
  <si>
    <t>PEF Transmission Expansion GG Capacity</t>
  </si>
  <si>
    <t>PEF Transmission Expansion GG Crystal River to Bronson 355</t>
  </si>
  <si>
    <t>PEF Transmission Expansion GG Crystal River to Bronson 356</t>
  </si>
  <si>
    <t xml:space="preserve">PEF Transmission Expansion GG Disston to 40th Street </t>
  </si>
  <si>
    <t>PEF Transmission Expansion GG Disston to 40th Street  355</t>
  </si>
  <si>
    <t>PEF Transmission Expansion GG Disston to 40th Street  356</t>
  </si>
  <si>
    <t>PEF Transmission Expansion GG Eustis to Eustis South 355</t>
  </si>
  <si>
    <t>PEF Transmission Expansion GG Eustis to Eustis South 356</t>
  </si>
  <si>
    <t>PEF Transmission Expansion GG Ft White-Perry</t>
  </si>
  <si>
    <t>PEF Transmission Expansion GG Ft White-Perry 355</t>
  </si>
  <si>
    <t>PEF Transmission Expansion GG Ft White-Perry 356</t>
  </si>
  <si>
    <t>PEF Transmission Expansion GG Ginnie to Haile Tap 355</t>
  </si>
  <si>
    <t>PEF Transmission Expansion GG Ginnie to Haile Tap 356</t>
  </si>
  <si>
    <t>PEF Transmission Expansion GG Ginnie-Bell-Dempsey</t>
  </si>
  <si>
    <t>PEF Transmission Expansion GG Haines City East-Green Island 355</t>
  </si>
  <si>
    <t>PEF Transmission Expansion GG Haines City East-Green Island 356</t>
  </si>
  <si>
    <t xml:space="preserve">PEF Transmission Expansion GG Lake Talquin-Brickyard </t>
  </si>
  <si>
    <t>PEF Transmission Expansion GG Lake Talquin-Brickyard  355</t>
  </si>
  <si>
    <t>PEF Transmission Expansion GG Lake Talquin-Brickyard  356</t>
  </si>
  <si>
    <t>PEF Transmission Expansion GG Lines</t>
  </si>
  <si>
    <t>PEF Transmission Expansion GG Lines - Deland W - Dona Vista</t>
  </si>
  <si>
    <t>PEF Transmission Expansion GG Lines - Deland W - Dona Vista 355</t>
  </si>
  <si>
    <t>PEF Transmission Expansion GG Lines - Deland W - Dona Vista 356</t>
  </si>
  <si>
    <t>PEF Transmission Expansion GG Lines - New River - Wire Rd</t>
  </si>
  <si>
    <t>PEF Transmission Expansion GG Lines 355</t>
  </si>
  <si>
    <t>PEF Transmission Expansion GG Lines 356</t>
  </si>
  <si>
    <t>PEF Transmission Expansion GG Lines Osprey Plant-Haines City 355</t>
  </si>
  <si>
    <t>PEF Transmission Expansion GG Lines Osprey Plant-Haines City 356</t>
  </si>
  <si>
    <t>PEF Transmission Expansion GG Martin West to Williston 355</t>
  </si>
  <si>
    <t>PEF Transmission Expansion GG Martin West to Williston 356</t>
  </si>
  <si>
    <t>PEF Transmission Expansion GG New Cust 355</t>
  </si>
  <si>
    <t>PEF Transmission Expansion GG New Cust 356</t>
  </si>
  <si>
    <t>PEF Transmission Expansion GG New Source to Alachua 355</t>
  </si>
  <si>
    <t>PEF Transmission Expansion GG New Source to Alachua 356</t>
  </si>
  <si>
    <t>PEF Transmission Expansion GG Powerline to Holder 355</t>
  </si>
  <si>
    <t>PEF Transmission Expansion GG Powerline to Holder 356</t>
  </si>
  <si>
    <t xml:space="preserve">PEF Transmission Expansion GG Rio Pinar to Econ to Winter Park East </t>
  </si>
  <si>
    <t>PEF Transmission Expansion GG Rio Pinar to Econ to Winter Park East  355</t>
  </si>
  <si>
    <t>PEF Transmission Expansion GG Rio Pinar to Econ to Winter Park East  356</t>
  </si>
  <si>
    <t>PEF Transmission Expansion GG Ross Prairie-Shaw 355</t>
  </si>
  <si>
    <t>PEF Transmission Expansion GG Ross Prairie-Shaw 356</t>
  </si>
  <si>
    <t>PEF Transmission Expansion GG Silver Springs to Martin West 355</t>
  </si>
  <si>
    <t>PEF Transmission Expansion GG Silver Springs to Martin West 356</t>
  </si>
  <si>
    <t>PEF Transmission Expansion GG Tarpon Spring to Odessa 355</t>
  </si>
  <si>
    <t>PEF Transmission Expansion GG Tarpon Spring to Odessa 356</t>
  </si>
  <si>
    <t>PEF Transmission Expansion GG Waukeenah 355</t>
  </si>
  <si>
    <t>PEF Transmission Expansion GG Waukeenah 356</t>
  </si>
  <si>
    <t>PEF Transmission Expansion HB Capacity</t>
  </si>
  <si>
    <t>PEF Transmission Expansion HB Cust Adds</t>
  </si>
  <si>
    <t>PEF Transmission Expansion HB Voltage</t>
  </si>
  <si>
    <t>PEF Transmission Expansion SB DEC 2024</t>
  </si>
  <si>
    <t>PEF Transmission Expansion SB DEC 2025</t>
  </si>
  <si>
    <t>PEF Transmission Expansion SB DEC 2026</t>
  </si>
  <si>
    <t>PEF Transmission Expansion SB MAR 2023</t>
  </si>
  <si>
    <t>PEF Transmission Expansion SB MAY 2023</t>
  </si>
  <si>
    <t>PEF Transmission Expansion SB NOV 2024B</t>
  </si>
  <si>
    <t>PEF Transmission Expansion SB NOV 2026A</t>
  </si>
  <si>
    <t>PEF Transmission Maintenance FF</t>
  </si>
  <si>
    <t>PEF Transmission Maintenance FF SPP</t>
  </si>
  <si>
    <t>PEF Transmission (Excl. ECC) 353.1 SPP</t>
  </si>
  <si>
    <t>PEF Transmission Maintenance FF_PS 2025</t>
  </si>
  <si>
    <t>PEF Transmission Maintenance FF_PS NOV 2024</t>
  </si>
  <si>
    <t>PEF Transmission Maintenance FF_PS NOV 2025</t>
  </si>
  <si>
    <t>PEF Transmission Maintenance FF_STIP</t>
  </si>
  <si>
    <t>PEF Transmission Maintenance GG</t>
  </si>
  <si>
    <t>PEF Transmission Maintenance GG 355</t>
  </si>
  <si>
    <t>PEF Transmission Maintenance GG 356</t>
  </si>
  <si>
    <t>PEF Transmission Maintenance GG CFK Anchor_Guy 355</t>
  </si>
  <si>
    <t>PEF Transmission Maintenance GG CFK Anchor_Guy 356</t>
  </si>
  <si>
    <t>PEF Transmission Maintenance GG_SPP</t>
  </si>
  <si>
    <t>PEF Transmission Poles &amp; Fixtures 355.0 SPP</t>
  </si>
  <si>
    <t>PEF Transmission Maintenance GG_SPP 354</t>
  </si>
  <si>
    <t>PEF Transmission Towers &amp; Fixtures 354 SPP</t>
  </si>
  <si>
    <t>PEF Transmission Maintenance GG_SPP 355</t>
  </si>
  <si>
    <t>PEF Transmission Maintenance GG_SPP 356</t>
  </si>
  <si>
    <t>PEF Transmission O/H Conduct.&amp; Devices 356.0 SPP</t>
  </si>
  <si>
    <t>PEF Transmission Maintenance GG_SPP Veg 355</t>
  </si>
  <si>
    <t>PEF Transmission Poles &amp; Fixtures 355.0 Veg SPP</t>
  </si>
  <si>
    <t>PEF Transmission Maintenance GG_SPP Veg 356</t>
  </si>
  <si>
    <t>PEF Transmission O/H Conduct.&amp; Devices 356.0 Veg SPP</t>
  </si>
  <si>
    <t>PEF Transmission Maintenance HB</t>
  </si>
  <si>
    <t>PEF Transmission Maintenance HB - PS</t>
  </si>
  <si>
    <t>PEF Transmission Maintenance HB - STIP</t>
  </si>
  <si>
    <t>PEF Transmission Maintenance HB SPP</t>
  </si>
  <si>
    <t>PEF Distribution Station Equip 362.0 SPP</t>
  </si>
  <si>
    <t>2024 SPP Additions - Transmission</t>
  </si>
  <si>
    <t>PEF Transmission Maintenance SA 2024-2025</t>
  </si>
  <si>
    <t>PEF Transmission Energy Control Center 353.2</t>
  </si>
  <si>
    <t>PEF Transmission Maintenance SA System Control Center</t>
  </si>
  <si>
    <t>PEF Transmission Maintenance SB</t>
  </si>
  <si>
    <t>PEF Transmission Maintenance TB</t>
  </si>
  <si>
    <t>PEF Distribution General Plant Stores Equip 393.0</t>
  </si>
  <si>
    <t>PEF Transmission Maintenance TB Matting</t>
  </si>
  <si>
    <t>PEF Transmission Expansion FF Bartow Plant-Northeast</t>
  </si>
  <si>
    <t>PEF Transmission Expansion FF Fort White</t>
  </si>
  <si>
    <t>PEF Transmission Expansion FF Stations - Morgan Rd</t>
  </si>
  <si>
    <t>PEF Transmission Expansion FF Voltage</t>
  </si>
  <si>
    <t xml:space="preserve">PEF Transmission Expansion GG Hancock Road </t>
  </si>
  <si>
    <t xml:space="preserve">PEF Transmission Expansion GG Idylwild - Wacahoota </t>
  </si>
  <si>
    <t xml:space="preserve">PEF Transmission Expansion GG Lines - Fort Meade -WLW </t>
  </si>
  <si>
    <t>Grand Total</t>
  </si>
  <si>
    <t>check</t>
  </si>
  <si>
    <t xml:space="preserve">While the projects that roll up under the Storm Protection Plan (SPP) classification collectively exceed the 0.5% threshold for B-11, the capital spend is made up of a multitude of smaller projects which do not exceed the threshold.  Accordingly, these lines have been excluded from the MFR. </t>
  </si>
  <si>
    <t>Planning Entity</t>
  </si>
  <si>
    <t>CAP B2: Model Project -&gt; Cap B2: Model Project Management Function of CAP B2: Model Project</t>
  </si>
  <si>
    <t>CAP B2: Model Depr Group -&gt; FERC Function of CAP B2: Model Depr Group</t>
  </si>
  <si>
    <t>CAP B2: Model Depr Group -&gt; Generating Plant of CAP B2: Model Depr Group</t>
  </si>
  <si>
    <t>a-2022</t>
  </si>
  <si>
    <t>2023</t>
  </si>
  <si>
    <t>2024</t>
  </si>
  <si>
    <t>2025</t>
  </si>
  <si>
    <t>2026</t>
  </si>
  <si>
    <t>2027</t>
  </si>
  <si>
    <t>2028</t>
  </si>
  <si>
    <t>DE Florida</t>
  </si>
  <si>
    <t>Elec - Distribution Plant</t>
  </si>
  <si>
    <t>Unassigned - PEF</t>
  </si>
  <si>
    <t>Elec - General Plant</t>
  </si>
  <si>
    <t>Elec - Other Production Plant</t>
  </si>
  <si>
    <t>Debary CT New</t>
  </si>
  <si>
    <t>Inter City P12-14</t>
  </si>
  <si>
    <t>Inter City New P7-10</t>
  </si>
  <si>
    <t>Elec - Steam Production Plant</t>
  </si>
  <si>
    <t>Anclote Steam</t>
  </si>
  <si>
    <t>Crystal River 4&amp;5</t>
  </si>
  <si>
    <t>Bartow CT</t>
  </si>
  <si>
    <t>Bartow CC</t>
  </si>
  <si>
    <t>Bartow CT 1&amp;3</t>
  </si>
  <si>
    <t>Bartow CT 2&amp;4</t>
  </si>
  <si>
    <t>CITRUS CC</t>
  </si>
  <si>
    <t>Elec - Intangible Plant</t>
  </si>
  <si>
    <t>Crystal River Coal</t>
  </si>
  <si>
    <t>Hines 1</t>
  </si>
  <si>
    <t>Hines 2</t>
  </si>
  <si>
    <t>Hines 3</t>
  </si>
  <si>
    <t>Hines 4</t>
  </si>
  <si>
    <t>Inter City old P1-6</t>
  </si>
  <si>
    <t>Inter City P11</t>
  </si>
  <si>
    <t>Osprey</t>
  </si>
  <si>
    <t>Elec - Production Solar</t>
  </si>
  <si>
    <t>Battery</t>
  </si>
  <si>
    <t>Unspecified</t>
  </si>
  <si>
    <t>Charlie Creek Solar</t>
  </si>
  <si>
    <t>Hamilton Solar</t>
  </si>
  <si>
    <t>Lake Placid Solar</t>
  </si>
  <si>
    <t>Santa Fe Solar</t>
  </si>
  <si>
    <t>Suwannee</t>
  </si>
  <si>
    <t>Tiger Bay CC</t>
  </si>
  <si>
    <t>Elec - Transmission Plant</t>
  </si>
  <si>
    <t>University of Florida CT</t>
  </si>
  <si>
    <t>Debary Solar</t>
  </si>
  <si>
    <t>Sandy Creek Solar</t>
  </si>
  <si>
    <t>Duette Solar</t>
  </si>
  <si>
    <t>Twin Rivers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</si>
</sst>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_)"/>
    <numFmt numFmtId="165" formatCode="_(* #,##0_);_(* \(#,##0\);_(* &quot;-&quot;??_);_(@_)"/>
    <numFmt numFmtId="166" formatCode="_(&quot;$&quot;* #,##0_);_(&quot;$&quot;* \(#,##0\);_(&quot;$&quot;* &quot;-&quot;??_);_(@_)"/>
    <numFmt numFmtId="167" formatCode="0_);\(0\)"/>
    <numFmt numFmtId="168" formatCode="0.000%"/>
  </numFmts>
  <fonts count="16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1"/>
      <color indexed="8"/>
      <name val="Calibri"/>
      <family val="2"/>
      <scheme val="minor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3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4" fillId="0" borderId="0" xfId="3" applyFont="1" applyAlignment="1">
      <alignment horizontal="left"/>
    </xf>
    <xf numFmtId="0" fontId="3" fillId="0" borderId="0" xfId="0" applyFont="1" applyAlignment="1">
      <alignment horizontal="centerContinuous" wrapText="1"/>
    </xf>
    <xf numFmtId="0" fontId="3" fillId="0" borderId="0" xfId="0" applyFont="1" applyAlignment="1">
      <alignment vertical="top" wrapText="1"/>
    </xf>
    <xf numFmtId="0" fontId="7" fillId="0" borderId="0" xfId="4" applyFont="1" applyAlignment="1">
      <alignment horizontal="right"/>
    </xf>
    <xf numFmtId="14" fontId="4" fillId="0" borderId="0" xfId="3" applyNumberFormat="1" applyFont="1" applyAlignment="1">
      <alignment horizontal="left"/>
    </xf>
    <xf numFmtId="0" fontId="3" fillId="0" borderId="0" xfId="0" quotePrefix="1" applyFont="1" applyAlignment="1">
      <alignment horizontal="center" vertical="top" wrapText="1"/>
    </xf>
    <xf numFmtId="0" fontId="8" fillId="0" borderId="1" xfId="3" applyFont="1" applyBorder="1" applyAlignment="1">
      <alignment horizontal="fill" vertical="center"/>
    </xf>
    <xf numFmtId="0" fontId="3" fillId="0" borderId="1" xfId="0" applyFont="1" applyBorder="1" applyAlignment="1">
      <alignment vertical="top" wrapText="1"/>
    </xf>
    <xf numFmtId="0" fontId="8" fillId="0" borderId="1" xfId="4" applyFont="1" applyBorder="1" applyAlignment="1">
      <alignment horizontal="right"/>
    </xf>
    <xf numFmtId="0" fontId="4" fillId="0" borderId="1" xfId="3" applyFont="1" applyBorder="1"/>
    <xf numFmtId="0" fontId="4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0" fontId="8" fillId="0" borderId="0" xfId="3" quotePrefix="1" applyFont="1" applyAlignment="1">
      <alignment horizontal="center" vertical="center"/>
    </xf>
    <xf numFmtId="0" fontId="8" fillId="0" borderId="0" xfId="3" quotePrefix="1" applyFont="1" applyAlignment="1">
      <alignment vertical="center"/>
    </xf>
    <xf numFmtId="0" fontId="8" fillId="0" borderId="1" xfId="3" applyFont="1" applyBorder="1" applyAlignment="1">
      <alignment horizontal="center" vertical="center"/>
    </xf>
    <xf numFmtId="0" fontId="8" fillId="0" borderId="1" xfId="3" quotePrefix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4" fillId="0" borderId="0" xfId="8" applyFont="1"/>
    <xf numFmtId="165" fontId="4" fillId="0" borderId="0" xfId="1" applyNumberFormat="1" applyFont="1" applyBorder="1" applyAlignment="1"/>
    <xf numFmtId="165" fontId="8" fillId="0" borderId="0" xfId="1" applyNumberFormat="1" applyFont="1" applyAlignment="1" applyProtection="1">
      <alignment vertical="center"/>
    </xf>
    <xf numFmtId="166" fontId="8" fillId="0" borderId="0" xfId="2" applyNumberFormat="1" applyFont="1" applyAlignment="1" applyProtection="1">
      <alignment vertical="center"/>
    </xf>
    <xf numFmtId="0" fontId="10" fillId="0" borderId="0" xfId="9" applyFont="1"/>
    <xf numFmtId="165" fontId="3" fillId="0" borderId="0" xfId="1" applyNumberFormat="1" applyFont="1"/>
    <xf numFmtId="165" fontId="3" fillId="0" borderId="0" xfId="10" applyNumberFormat="1" applyFont="1"/>
    <xf numFmtId="49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3" xfId="1" applyNumberFormat="1" applyFont="1" applyBorder="1" applyAlignment="1" applyProtection="1">
      <alignment vertical="center"/>
    </xf>
    <xf numFmtId="165" fontId="4" fillId="0" borderId="0" xfId="1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165" fontId="8" fillId="0" borderId="0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66" fontId="4" fillId="0" borderId="4" xfId="2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1" applyNumberFormat="1" applyFont="1" applyFill="1" applyAlignment="1" applyProtection="1">
      <alignment vertical="center"/>
    </xf>
    <xf numFmtId="166" fontId="8" fillId="0" borderId="0" xfId="2" applyNumberFormat="1" applyFont="1" applyFill="1" applyAlignment="1" applyProtection="1">
      <alignment vertical="center"/>
    </xf>
    <xf numFmtId="165" fontId="3" fillId="0" borderId="0" xfId="1" applyNumberFormat="1" applyFont="1" applyFill="1"/>
    <xf numFmtId="165" fontId="8" fillId="0" borderId="3" xfId="1" applyNumberFormat="1" applyFont="1" applyFill="1" applyBorder="1" applyAlignment="1" applyProtection="1">
      <alignment vertical="center"/>
    </xf>
    <xf numFmtId="165" fontId="4" fillId="0" borderId="0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 applyProtection="1">
      <alignment vertical="center"/>
    </xf>
    <xf numFmtId="166" fontId="4" fillId="0" borderId="4" xfId="2" applyNumberFormat="1" applyFont="1" applyFill="1" applyBorder="1" applyAlignment="1">
      <alignment vertical="center"/>
    </xf>
    <xf numFmtId="37" fontId="8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5" fillId="0" borderId="0" xfId="0" applyFont="1"/>
    <xf numFmtId="0" fontId="4" fillId="0" borderId="0" xfId="5" applyFont="1"/>
    <xf numFmtId="14" fontId="4" fillId="0" borderId="0" xfId="6" applyNumberFormat="1" applyFont="1" applyAlignment="1">
      <alignment horizontal="left"/>
    </xf>
    <xf numFmtId="0" fontId="8" fillId="0" borderId="0" xfId="7" applyFont="1"/>
    <xf numFmtId="0" fontId="11" fillId="0" borderId="0" xfId="0" applyFont="1"/>
    <xf numFmtId="0" fontId="8" fillId="0" borderId="0" xfId="5" applyFont="1" applyAlignment="1">
      <alignment horizontal="left"/>
    </xf>
    <xf numFmtId="0" fontId="8" fillId="0" borderId="1" xfId="5" applyFont="1" applyBorder="1"/>
    <xf numFmtId="167" fontId="8" fillId="0" borderId="0" xfId="3" quotePrefix="1" applyNumberFormat="1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4" fillId="0" borderId="2" xfId="3" applyFont="1" applyBorder="1"/>
    <xf numFmtId="0" fontId="3" fillId="0" borderId="0" xfId="0" applyFont="1" applyAlignment="1">
      <alignment horizontal="left" vertical="top" wrapText="1"/>
    </xf>
    <xf numFmtId="0" fontId="8" fillId="0" borderId="0" xfId="5" applyFont="1" applyBorder="1"/>
    <xf numFmtId="0" fontId="0" fillId="0" borderId="0" xfId="0" applyFill="1"/>
    <xf numFmtId="0" fontId="12" fillId="0" borderId="0" xfId="0" applyFont="1" applyFill="1" applyAlignment="1">
      <alignment horizontal="right"/>
    </xf>
    <xf numFmtId="165" fontId="0" fillId="0" borderId="0" xfId="1" applyNumberFormat="1" applyFont="1" applyFill="1"/>
    <xf numFmtId="10" fontId="12" fillId="0" borderId="0" xfId="0" applyNumberFormat="1" applyFont="1" applyFill="1"/>
    <xf numFmtId="165" fontId="0" fillId="0" borderId="0" xfId="0" applyNumberFormat="1" applyFill="1"/>
    <xf numFmtId="0" fontId="12" fillId="0" borderId="0" xfId="0" applyFont="1" applyFill="1" applyAlignment="1">
      <alignment horizontal="center"/>
    </xf>
    <xf numFmtId="168" fontId="0" fillId="0" borderId="0" xfId="11" applyNumberFormat="1" applyFont="1" applyFill="1"/>
    <xf numFmtId="43" fontId="13" fillId="0" borderId="0" xfId="10" applyFont="1" applyFill="1"/>
    <xf numFmtId="10" fontId="0" fillId="0" borderId="0" xfId="11" applyNumberFormat="1" applyFont="1" applyFill="1"/>
    <xf numFmtId="168" fontId="0" fillId="0" borderId="0" xfId="0" applyNumberFormat="1" applyFill="1"/>
    <xf numFmtId="10" fontId="0" fillId="0" borderId="0" xfId="0" applyNumberFormat="1" applyFill="1"/>
    <xf numFmtId="0" fontId="14" fillId="0" borderId="0" xfId="0" applyFont="1" applyFill="1" applyAlignment="1">
      <alignment horizontal="right"/>
    </xf>
    <xf numFmtId="165" fontId="15" fillId="0" borderId="0" xfId="1" applyNumberFormat="1" applyFont="1" applyFill="1"/>
    <xf numFmtId="0" fontId="14" fillId="0" borderId="0" xfId="0" applyFont="1" applyFill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2">
    <cellStyle name="Comma" xfId="1" builtinId="3"/>
    <cellStyle name="Comma 2" xfId="10" xr:uid="{9484995A-F6CB-47AD-ACD4-C54D538A7C50}"/>
    <cellStyle name="Currency" xfId="2" builtinId="4"/>
    <cellStyle name="Normal" xfId="0" builtinId="0"/>
    <cellStyle name="Normal 110 2" xfId="5" xr:uid="{2CCA4C56-9C10-4284-87B6-BA3EE21E6AB6}"/>
    <cellStyle name="Normal 2" xfId="3" xr:uid="{48A95B2F-975B-4518-9CE0-5B1168D0C10C}"/>
    <cellStyle name="Normal 2 104" xfId="6" xr:uid="{6FF1291B-8210-4003-B567-40F7A1302A85}"/>
    <cellStyle name="Normal 2 2" xfId="8" xr:uid="{6016D739-2533-4B9C-9932-ED9041364988}"/>
    <cellStyle name="Normal 3" xfId="9" xr:uid="{150C59F6-1D8B-4CC3-95AF-82F50845B217}"/>
    <cellStyle name="Normal 5" xfId="4" xr:uid="{71111216-570F-4E15-97D2-E6F80744BAC2}"/>
    <cellStyle name="Normal 5 2" xfId="7" xr:uid="{5222642E-BB3D-4C86-8C3E-7998DC7F257C}"/>
    <cellStyle name="Percent 2" xfId="11" xr:uid="{77BFFC83-98BD-43D7-AAD0-0A627EEDF312}"/>
  </cellStyles>
  <dxfs count="56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83EB06-7C69-4213-8D40-384809FCB0F8}"/>
            </a:ext>
          </a:extLst>
        </xdr:cNvPr>
        <xdr:cNvSpPr txBox="1"/>
      </xdr:nvSpPr>
      <xdr:spPr>
        <a:xfrm>
          <a:off x="120681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5C1D82C-2850-4CCF-8F16-DC96F51B39E2}"/>
            </a:ext>
          </a:extLst>
        </xdr:cNvPr>
        <xdr:cNvSpPr txBox="1"/>
      </xdr:nvSpPr>
      <xdr:spPr>
        <a:xfrm>
          <a:off x="1206817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52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889AE2C-F16E-4763-9B81-0B53BE7A291E}"/>
            </a:ext>
          </a:extLst>
        </xdr:cNvPr>
        <xdr:cNvSpPr txBox="1"/>
      </xdr:nvSpPr>
      <xdr:spPr>
        <a:xfrm>
          <a:off x="1206817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F5B4959-AE53-486C-B299-A96CEC258EC6}"/>
            </a:ext>
          </a:extLst>
        </xdr:cNvPr>
        <xdr:cNvSpPr txBox="1"/>
      </xdr:nvSpPr>
      <xdr:spPr>
        <a:xfrm>
          <a:off x="1206817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3D5DF58-BE69-4DA4-A06C-B8154550170C}"/>
            </a:ext>
          </a:extLst>
        </xdr:cNvPr>
        <xdr:cNvSpPr txBox="1"/>
      </xdr:nvSpPr>
      <xdr:spPr>
        <a:xfrm>
          <a:off x="12068175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54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2CD2CAF-D542-4C10-8314-075CC2045FD7}"/>
            </a:ext>
          </a:extLst>
        </xdr:cNvPr>
        <xdr:cNvSpPr txBox="1"/>
      </xdr:nvSpPr>
      <xdr:spPr>
        <a:xfrm>
          <a:off x="12068175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4F0CAF5-D580-4B7E-B32F-86F89FAD2B41}"/>
            </a:ext>
          </a:extLst>
        </xdr:cNvPr>
        <xdr:cNvSpPr txBox="1"/>
      </xdr:nvSpPr>
      <xdr:spPr>
        <a:xfrm>
          <a:off x="12068175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54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E308AE6-9A23-4A81-9725-9A108A6B4A7B}"/>
            </a:ext>
          </a:extLst>
        </xdr:cNvPr>
        <xdr:cNvSpPr txBox="1"/>
      </xdr:nvSpPr>
      <xdr:spPr>
        <a:xfrm>
          <a:off x="12068175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54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D226F59-1359-4FF9-9A11-0CC8FD743812}"/>
            </a:ext>
          </a:extLst>
        </xdr:cNvPr>
        <xdr:cNvSpPr txBox="1"/>
      </xdr:nvSpPr>
      <xdr:spPr>
        <a:xfrm>
          <a:off x="12068175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54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ED67129-EC57-45B5-9EA8-D17A70D17112}"/>
            </a:ext>
          </a:extLst>
        </xdr:cNvPr>
        <xdr:cNvSpPr txBox="1"/>
      </xdr:nvSpPr>
      <xdr:spPr>
        <a:xfrm>
          <a:off x="12068175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54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A95D19D-4D85-4FEE-BD89-F6950D5F6C67}"/>
            </a:ext>
          </a:extLst>
        </xdr:cNvPr>
        <xdr:cNvSpPr txBox="1"/>
      </xdr:nvSpPr>
      <xdr:spPr>
        <a:xfrm>
          <a:off x="12068175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54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B5B19D-BA1C-4A9D-8D47-544EC24BD589}"/>
            </a:ext>
          </a:extLst>
        </xdr:cNvPr>
        <xdr:cNvSpPr txBox="1"/>
      </xdr:nvSpPr>
      <xdr:spPr>
        <a:xfrm>
          <a:off x="12068175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54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97D9CF6D-363F-409A-A2E3-0D6A80B439DC}"/>
            </a:ext>
          </a:extLst>
        </xdr:cNvPr>
        <xdr:cNvSpPr txBox="1"/>
      </xdr:nvSpPr>
      <xdr:spPr>
        <a:xfrm>
          <a:off x="12068175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54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08886EB-B86D-4E86-B8FB-217F51359E09}"/>
            </a:ext>
          </a:extLst>
        </xdr:cNvPr>
        <xdr:cNvSpPr txBox="1"/>
      </xdr:nvSpPr>
      <xdr:spPr>
        <a:xfrm>
          <a:off x="12068175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54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51297F9-7F79-48F4-AB74-B5F0FACCACAE}"/>
            </a:ext>
          </a:extLst>
        </xdr:cNvPr>
        <xdr:cNvSpPr txBox="1"/>
      </xdr:nvSpPr>
      <xdr:spPr>
        <a:xfrm>
          <a:off x="12068175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54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4B7B88C-A777-4461-BC2C-4DF66D1AF23F}"/>
            </a:ext>
          </a:extLst>
        </xdr:cNvPr>
        <xdr:cNvSpPr txBox="1"/>
      </xdr:nvSpPr>
      <xdr:spPr>
        <a:xfrm>
          <a:off x="12068175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ng, Christopher" refreshedDate="45369.770009027779" createdVersion="8" refreshedVersion="8" minRefreshableVersion="3" recordCount="533" xr:uid="{0EBF8C0E-2050-4579-BD03-75AC448857D4}">
  <cacheSource type="worksheet">
    <worksheetSource name="Table1"/>
  </cacheSource>
  <cacheFields count="14">
    <cacheField name="Planning Entity" numFmtId="0">
      <sharedItems/>
    </cacheField>
    <cacheField name="PPLT: CWIP Amount Type" numFmtId="0">
      <sharedItems count="1">
        <s v="Closed CWIP"/>
      </sharedItems>
    </cacheField>
    <cacheField name="CAP B2: Model Project -&gt; Cap B2: Model Project Management Function of CAP B2: Model Project" numFmtId="0">
      <sharedItems count="15">
        <s v="Integrated Grid Strategy"/>
        <s v="Customer Services"/>
        <s v="Regulated Utility Other"/>
        <s v="Regulated &amp; Renewable Energy"/>
        <s v="EHS and Coal Combustion Products"/>
        <s v="Grid Solutions"/>
        <s v="Customer Connect"/>
        <s v="Customer Delivery"/>
        <s v="FERC Interconnection"/>
        <s v="Transmission"/>
        <s v="Distributed Energy Solutions"/>
        <s v="Other Departments (Savoy)"/>
        <s v="Renewable Generation"/>
        <s v="Other Departments (Jamil)"/>
        <s v="Project Management and Construction"/>
      </sharedItems>
    </cacheField>
    <cacheField name="CAP B2: Model Project" numFmtId="0">
      <sharedItems count="533">
        <s v="PEF IGS Exp Outdoor Lighting IK"/>
        <s v="PEF Customer Maintenance Facilities SA"/>
        <s v="PEF Reg Other - Other Maintenance"/>
        <s v="PEF Reg Other Facilities Maint SA"/>
        <s v="PEF Fossil Hydro Maint Rotables Debary 7-10 BG"/>
        <s v="PEF Fossil Hydro Maint Rotables IC 12-14 BG"/>
        <s v="PEF Fossil Hydro Maint Rotables IC 7-10 BG"/>
        <s v="PEF Fossil Hydro Maintenance Anclote BA-315"/>
        <s v="PEF Fossil Hydro Maintenance Anclote Other BA-315"/>
        <s v="PEF Fossil Hydro Maintenance Anclote BA-312"/>
        <s v="PEF Fossil Hydro Maintenance Anclote Other BA-312"/>
        <s v="PEF Fossil Hydro Maintenance Anclote BA-316.1"/>
        <s v="PEF Fossil Hydro Maintenance Anclote Other BA-316.1"/>
        <s v="PEF Fossil Hydro Maintenance Anclote BA-311"/>
        <s v="PEF Fossil Hydro Maintenance Anclote Other BA-311"/>
        <s v="PEF Fossil Hydro Maintenance Anclote BA-314"/>
        <s v="PEF Fossil Hydro Maintenance Anclote Other BA-314"/>
        <s v="PEF Ash Strategy ABSAT"/>
        <s v="PEF Ash Strategy ECRC Crystal River ABSAT B2"/>
        <s v="PEF Fossil Hydro Maintenance Bartow CT BG-341"/>
        <s v="PEF Fossil Hydro Maintenance Bartow CC BG-341"/>
        <s v="PEF Fossil Hydro Maintenance Bartow Other BG-341"/>
        <s v="PEF Fossil Hydro Maintenance Bartow CC BG-342"/>
        <s v="PEF Fossil Hydro Maintenance Bartow Other BG-342"/>
        <s v="PEF Fossil Hydro Maintenance Bartow CC BG-343"/>
        <s v="PEF Fossil Hydro Maintenance Bartow Other BG-343"/>
        <s v="PEF Fossil Hydro Maint Rotables Bartow CC BG"/>
        <s v="PEF Fossil Hydro Maintenance Bartow CC BG"/>
        <s v="PEF Fossil Hydro Maintenance Bartow CC BG-344"/>
        <s v="PEF Fossil Hydro Maintenance Bartow Other BG-344"/>
        <s v="PEF Fossil Hydro Maintenance Bartow CC BG-345"/>
        <s v="PEF Fossil Hydro Maintenance Bartow Other BG-345"/>
        <s v="PEF Fossil Hydro Maintenance Bartow CC BG-346"/>
        <s v="PEF Fossil Hydro Maintenance Bartow Other BG-346"/>
        <s v="PEF RRE Maint Bartow CT 1&amp;3 BG-341"/>
        <s v="PEF RRE Maint Bartow CT 1&amp;3 BG-342"/>
        <s v="PEF RRE Maint Bartow CT 1&amp;3 BG-343"/>
        <s v="PEF RRE Maint Bartow CT 1&amp;3 BG-344"/>
        <s v="PEF RRE Maint Bartow CT 1&amp;3 BG-345"/>
        <s v="PEF RRE Maint Bartow CT 1&amp;3 BG-346"/>
        <s v="PEF RRE Maint Bartow CT 2&amp;4 BG-341"/>
        <s v="PEF RRE Maint Bartow CT 2&amp;4 BG-342"/>
        <s v="PEF RRE Maint Bartow CT 2&amp;4 BG-343"/>
        <s v="PEF RRE Maint Bartow CT 2&amp;4 BG-344"/>
        <s v="PEF RRE Maint Bartow CT 2&amp;4 BG-345"/>
        <s v="PEF RRE Maint Bartow CT 2&amp;4 BG"/>
        <s v="PEF RRE Maint Bartow CT 2&amp;4 BG-346"/>
        <s v="PEF Fossil Hydro Maintenance Citrus CC BA"/>
        <s v="PEF Fossil Hydro Maintenance Citrus CC BA-342"/>
        <s v="PEF Fossil Hydro Maintenance Citrus Other BG-342"/>
        <s v="PEF Fossil Hydro Maintenance Citrus CC BA-343"/>
        <s v="PEF Fossil Hydro Maintenance Citrus Other BG-343"/>
        <s v="PEF Fossil Hydro Maint Rotables Citrus 1&amp;2 BG"/>
        <s v="PEF Fossil Hydro Maintenance Citrus CC BA-344"/>
        <s v="PEF Fossil Hydro Maintenance Citrus Other BG-344"/>
        <s v="PEF Fossil Hydro Maintenance Citrus CC BA-345"/>
        <s v="PEF Fossil Hydro Maintenance Citrus Other BG-345"/>
        <s v="PEF Fossil Hydro Maintenance Citrus CC BA-346"/>
        <s v="PEF Fossil Hydro Maintenance Citrus Other BG-346"/>
        <s v="PEF Fossil Hydro Maintenance Citrus CC BA-341"/>
        <s v="PEF Fossil Hydro Maintenance Citrus Other BG-341"/>
        <s v="PEF Customer Maintenance - Intangible VS"/>
        <s v="PEF Grid Solutions Maintenance Grid Mod VS"/>
        <s v="PEF Fossil Hydro Maintenance CR Common BA"/>
        <s v="PEF Fossil Hydro Maintenance Other BA"/>
        <s v="PEF Fossil Hydro Maintenance CR 4&amp;5-315"/>
        <s v="PEF Fossil Hydro Maintenance Crystal River Other BA-315"/>
        <s v="PEF Fossil Hydro Maintenance CR 4&amp;5-312"/>
        <s v="PEF Fossil Hydro Maintenance Crystal River Other BA-312"/>
        <s v="PEF Fossil Hydro Maintenance CR 4&amp;5-316.1"/>
        <s v="PEF Fossil Hydro Maintenance Crystal River Other BA-316.1"/>
        <s v="PEF Fossil Hydro Maintenance CR 4&amp;5-311"/>
        <s v="PEF Fossil Hydro Maintenance Crystal River Other BA-311"/>
        <s v="PEF Fossil Hydro Maintenance CR 4&amp;5-314"/>
        <s v="PEF Fossil Hydro Maintenance Crystal River Other BA-314"/>
        <s v="PEF Customer Connect Sept 2021 15 yr VS"/>
        <s v="PEF Customer Connect 5 year VS"/>
        <s v="PEF Customer Connect Dec 2024 5 year VS"/>
        <s v="PEF Customer Maintenance Facilities VS"/>
        <s v="PEF Fossil Hydro Maintenance Debary 7-10 BG-341"/>
        <s v="PEF Fossil Hydro Maintenance Debary BG-341"/>
        <s v="PEF Fossil Hydro Maintenance Debary 7-10 BG-342"/>
        <s v="PEF Fossil Hydro Maintenance Debary BG-342"/>
        <s v="PEF Fossil Hydro Maintenance Debary 7-10 BG-343"/>
        <s v="PEF Fossil Hydro Maintenance Debary BG-343"/>
        <s v="PEF Fossil Hydro Maintenance Debary 7-10 BG-344"/>
        <s v="PEF Fossil Hydro Maintenance Debary BG-344"/>
        <s v="PEF Fossil Hydro Maintenance Debary 7-10 BG-345"/>
        <s v="PEF Fossil Hydro Maintenance Debary BG-345"/>
        <s v="PEF Fossil Hydro Maintenance Debary 7-10 BG-346"/>
        <s v="PEF Fossil Hydro Maintenance Debary BG-346"/>
        <s v="PEF IGS Exp Electrification OU_L2"/>
        <s v="PEF Dist_MajProj_OthT&amp;D_Mthly-360"/>
        <s v="PEF Distribution Expansion Field Ops HB Capacity-360"/>
        <s v="PEF FERC Interconnection"/>
        <s v="PEF Grid Solutions Communication Monthly RR - 360"/>
        <s v="PEF Transmission Expansion SB DEC 2024"/>
        <s v="PEF Transmission Expansion SB DEC 2025"/>
        <s v="PEF Transmission Expansion SB DEC 2026"/>
        <s v="PEF Transmission Expansion SB MAR 2023"/>
        <s v="PEF Transmission Expansion SB MAY 2023"/>
        <s v="PEF Transmission Expansion SB NOV 2024B"/>
        <s v="PEF Transmission Expansion SB NOV 2026A"/>
        <s v="PEF Transmission Maintenance SB"/>
        <s v="PEF Distribution Expansion Field Ops IK New Cust-360"/>
        <s v="PEF Distribution Smart Grid - Infrastructure"/>
        <s v="PEF Other Yates Maintenance TC-396"/>
        <s v="PEF Distribution Maintenance TB"/>
        <s v="PEF Transmission Maintenance TB Matting"/>
        <s v="PEF Other Yates Maintenance TC-392.1"/>
        <s v="PEF Other Yates Maintenance TC-392.3"/>
        <s v="PEF Other Yates Maintenance TC-392.2"/>
        <s v="PEF Other Yates Maintenance TC-392.4"/>
        <s v="PEF Transmission Maintenance TB"/>
        <s v="PEF DES Exp Cust Sol TA"/>
        <s v="PEF Other Yates Maintenance SA"/>
        <s v="PEF Other Yates Maintenance TC-392.5"/>
        <s v="PEF IGS Exp Electrification OU_DCFC"/>
        <s v="PEF Customer Fleet Electrification Clusters"/>
        <s v="PEF Distribution_IK_SPP_Annual-368"/>
        <s v="PEF Distribution_IK_SPP_Mthly-368"/>
        <s v="PEF Distribution_IK_SubOpt_GridMod_SPP_2025-368"/>
        <s v="PEF Distribution_IK_SubOpt_SOG_SPP_2023-368"/>
        <s v="PEF Distribution_IK_SubOpt_SPP_2024-368"/>
        <s v="PEF Distribution_IK_SubOpt_SPP_2025-368"/>
        <s v="PEF Distribution_IK_SubOpt_SPP_Annual-368"/>
        <s v="PEF Distribution_LA_Veg Mgmt_SPP_Annual-368"/>
        <s v="PEF Distribution_LA_Veg Mgmt_SPP-368"/>
        <s v="PEF Grid Solutions - H&amp;R_Mthly-368"/>
        <s v="PEF Dist Maint_Cust Adds_Mthly_IK-368"/>
        <s v="PEF Dist Maint_OthT&amp;D_IK-368"/>
        <s v="PEF Dist_MajProj_OthT&amp;D_Mthly-368"/>
        <s v="PEF Distribution Expansion Field Ops IK New Cust-368 "/>
        <s v="PEF Distribution Maintenance HW-368 "/>
        <s v="PEF Distribution Maintenance IK_Annual-368"/>
        <s v="PEF Distribution Maintenance IK-368 "/>
        <s v="PEF Distribution_IK_SubOpt_2023-368"/>
        <s v="PEF Distribution_IK_SubOpt_2025-368"/>
        <s v="PEF Distribution_IK_SubOpt_Annual-368"/>
        <s v="PEF Dist_MajProj_CustomerFleetElec 2025-368"/>
        <s v="PEF Dist_MajProj_CustomerFleetElec 20252-368"/>
        <s v="PEF Dist_MajProj_CustomerFleetElec 2026-368"/>
        <s v="PEF Dist_MajProj_CustomerFleetElec 2027-368"/>
        <s v="PEF Customer Meters IK"/>
        <s v="PEF Dist_MajProj_OthT&amp;D_Mthly-370"/>
        <s v="PEF Dist Maint_Cust Adds_Mthly_IK-365"/>
        <s v="PEF Dist Maint_OthT&amp;D_IK-365"/>
        <s v="PEF Dist_MajProj_OthT&amp;D_Mthly-365"/>
        <s v="PEF Distribution Expansion Field Ops IK New Cust-365 "/>
        <s v="PEF Distribution Maintenance HW-365 "/>
        <s v="PEF Distribution Maintenance IK_Annual-365"/>
        <s v="PEF Distribution Maintenance IK-365 "/>
        <s v="PEF Distribution_IK_SubOpt_2023-365"/>
        <s v="PEF Distribution_IK_SubOpt_2025-365"/>
        <s v="PEF Distribution_IK_SubOpt_Annual-365"/>
        <s v="PEF Dist_MajProj_CustomerFleetElec 2025-365"/>
        <s v="PEF Dist_MajProj_CustomerFleetElec 20252-365"/>
        <s v="PEF Dist_MajProj_CustomerFleetElec 2026-365"/>
        <s v="PEF Dist_MajProj_CustomerFleetElec 2027-365"/>
        <s v="PEF Distribution_IK_SPP_Mthly-365"/>
        <s v="PEF Distribution_IK_SubOpt_GridMod_SPP_2025-365"/>
        <s v="PEF Distribution_IK_SubOpt_SOG_SPP_2023-365"/>
        <s v="PEF Distribution_IK_SubOpt_SPP_2024-365"/>
        <s v="PEF Distribution_IK_SubOpt_SPP_2025-365"/>
        <s v="PEF Distribution_IK_SubOpt_SPP_Annual-365"/>
        <s v="PEF Distribution_LA_Veg Mgmt_SPP_Annual-365"/>
        <s v="PEF Distribution_LA_Veg Mgmt_SPP-365"/>
        <s v="PEF Grid Solutions - H&amp;R_Mthly-365"/>
        <s v="PEF Dist Maint_Cust Adds_Mthly_IK-369"/>
        <s v="PEF Dist Maint_OthT&amp;D_IK-369"/>
        <s v="PEF Dist_MajProj_OthT&amp;D_Mthly-369"/>
        <s v="PEF Distribution Maintenance HW-369 "/>
        <s v="PEF Distribution Maintenance IK_Annual-369"/>
        <s v="PEF Distribution Maintenance IK-369 "/>
        <s v="PEF Dist Maint_Cust Adds_Mthly_IK-364"/>
        <s v="PEF Dist Maint_OthT&amp;D_IK-364"/>
        <s v="PEF Dist_MajProj_OthT&amp;D_Mthly-364"/>
        <s v="PEF Distribution Expansion Field Ops IK New Cust-364 "/>
        <s v="PEF Distribution Maintenance HW-364 "/>
        <s v="PEF Distribution Maintenance IK_Annual-364"/>
        <s v="PEF Distribution Maintenance IK-364 "/>
        <s v="PEF Distribution_IK_SubOpt_2023-364"/>
        <s v="PEF Distribution_IK_SubOpt_2025-364"/>
        <s v="PEF Distribution_IK_SubOpt_Annual-364"/>
        <s v="PEF IGS Maint Outdoor Lighting IK"/>
        <s v="PEF Distribution Maintenance LA-364 "/>
        <s v="PEF Dist_MajProj_CustomerFleetElec 2025-364"/>
        <s v="PEF Dist_MajProj_CustomerFleetElec 20252-364"/>
        <s v="PEF Dist_MajProj_CustomerFleetElec 2026-364"/>
        <s v="PEF Dist_MajProj_CustomerFleetElec 2027-364"/>
        <s v="PEF Distribution Poles Towers &amp; Fixtures SPP - 364"/>
        <s v="PEF Distribution_IK_SPP_Mthly-364"/>
        <s v="PEF Distribution_IK_SubOpt_GridMod_SPP_2025-364"/>
        <s v="PEF Distribution_IK_SubOpt_SOG_SPP_2023-364"/>
        <s v="PEF Distribution_IK_SubOpt_SPP_2024-364"/>
        <s v="PEF Distribution_IK_SubOpt_SPP_2025-364"/>
        <s v="PEF Distribution_IK_SubOpt_SPP_Annual-364"/>
        <s v="PEF Distribution_LA_Veg Mgmt_SPP_Annual-364"/>
        <s v="PEF Distribution_LA_Veg Mgmt_SPP-364"/>
        <s v="PEF Grid Solutions - H&amp;R_Mthly-364"/>
        <s v="PEF Dist Maint_Cust Adds_Mthly_IK-362"/>
        <s v="PEF Dist Maint_OthT&amp;D_IK-362"/>
        <s v="PEF Dist_MajProj_OthT&amp;D_Mthly-362"/>
        <s v="PEF Distribution Expansion Field Ops HB Capacity-362"/>
        <s v="PEF Distribution Expansion Field Ops IK Capacity-362"/>
        <s v="PEF Distribution Expansion Field Ops IK New Cust-362"/>
        <s v="PEF Distribution Maintenance HW-362"/>
        <s v="PEF Distribution Maintenance IK_Annual-362"/>
        <s v="PEF Distribution Maintenance IK-362"/>
        <s v="PEF Transmission Expansion HB Capacity"/>
        <s v="PEF Transmission Expansion HB Cust Adds"/>
        <s v="PEF Transmission Expansion HB Voltage"/>
        <s v="PEF Transmission Maintenance HB"/>
        <s v="PEF Transmission Maintenance HB - PS"/>
        <s v="PEF Transmission Maintenance HB - STIP"/>
        <s v="PEF Dist_MajProj_CustomerFleetElec 2025-362"/>
        <s v="PEF Dist_MajProj_CustomerFleetElec 20252-362"/>
        <s v="PEF Dist_MajProj_CustomerFleetElec 2026-362"/>
        <s v="PEF Dist_MajProj_CustomerFleetElec 2027-362"/>
        <s v="PEF Transmission Maintenance HB SPP"/>
        <s v="PEF Dist Maint_Cust Adds_Mthly_IK-367"/>
        <s v="PEF Dist Maint_OthT&amp;D_IK-367"/>
        <s v="PEF Dist_MajProj_OthT&amp;D_Mthly-367"/>
        <s v="PEF Distribution Expansion Field Ops IK New Cust-367 "/>
        <s v="PEF Distribution Maintenance HW-367 "/>
        <s v="PEF Distribution Maintenance IK_Annual-367"/>
        <s v="PEF Distribution Maintenance IK-367 "/>
        <s v="PEF Grid Solutions Circuit Reliability IK"/>
        <s v="PEF Grid Solutions Self Optimizing Monthly IK"/>
        <s v="PEF Grid Solutions Targeted Undergrounding Qtrly IK"/>
        <s v="PEF Grid Solutions Grid Mod H&amp;R IK"/>
        <s v="PEF Dist_MajProj_CustomerFleetElec 2025-367"/>
        <s v="PEF Dist_MajProj_CustomerFleetElec 20252-367"/>
        <s v="PEF Dist_MajProj_CustomerFleetElec 2026-367"/>
        <s v="PEF Dist_MajProj_CustomerFleetElec 2027-367"/>
        <s v="PEF Dist Maint_Cust Adds_Mthly_IK-366"/>
        <s v="PEF Dist Maint_OthT&amp;D_IK-366"/>
        <s v="PEF Dist_MajProj_OthT&amp;D_Mthly-366"/>
        <s v="PEF Distribution Expansion Field Ops IK New Cust-366 "/>
        <s v="PEF Distribution Maintenance HW-366 "/>
        <s v="PEF Distribution Maintenance IK_Annual-366"/>
        <s v="PEF Distribution Maintenance IK-366 "/>
        <s v="PEF Distribution Expansion Field Ops IK New Cust-369 "/>
        <s v="PEF Grid Solutions Advanced DMS VS"/>
        <s v="PEF Grid Solutions Ent App VS - 303"/>
        <s v="PEF Grid Solutions Advanced DMS Dec 21 VS "/>
        <s v="PEF Grid Solutions Dist Energy Enablement &amp; Storage VS"/>
        <s v="PEF Fossil Hydro Maintenance Hines 1 BG-341"/>
        <s v="PEF Fossil Hydro Maintenance Hines 1 Other BG-341"/>
        <s v="PEF Fossil Hydro Maintenance Hines 1 BG-342"/>
        <s v="PEF Fossil Hydro Maintenance Hines 1 Other BG-342"/>
        <s v="PEF Fossil Hydro Maintenance Hines 1 BG-343"/>
        <s v="PEF Fossil Hydro Maintenance Hines 1 Other BG-343"/>
        <s v="PEF Fossil Hydro Maint Rotables Hines 1 BG"/>
        <s v="PEF Fossil Hydro Maintenance Hines 1 BG-344"/>
        <s v="PEF Fossil Hydro Maintenance Hines 1 Other BG-344"/>
        <s v="PEF Fossil Hydro Maintenance Hines 1 BG"/>
        <s v="PEF Fossil Hydro Maintenance Hines 1 BG-345"/>
        <s v="PEF Fossil Hydro Maintenance Hines 1 Other BG-345"/>
        <s v="PEF Fossil Hydro Maintenance Hines 1 BG-346"/>
        <s v="PEF Fossil Hydro Maintenance Hines 1 Other BG-346"/>
        <s v="PEF Fossil Hydro Maintenance Hines 2 BG-341"/>
        <s v="PEF Fossil Hydro Maintenance Hines 2 Other BG-341"/>
        <s v="PEF Fossil Hydro Maintenance Hines 2 BG-342"/>
        <s v="PEF Fossil Hydro Maintenance Hines 2 Other BG-342"/>
        <s v="PEF Fossil Hydro Maintenance Hines 2 BG-343"/>
        <s v="PEF Fossil Hydro Maintenance Hines 2 Other BG-343"/>
        <s v="PEF Fossil Hydro Maint Rotables Hines 2 BG"/>
        <s v="PEF Fossil Hydro Maintenance Hines 2 BG-344"/>
        <s v="PEF Fossil Hydro Maintenance Hines 2 Other BG-344"/>
        <s v="PEF Fossil Hydro Maintenance Hines 2 BG-345"/>
        <s v="PEF Fossil Hydro Maintenance Hines 2 Other BG-345"/>
        <s v="PEF Fossil Hydro Maintenance Hines 2 BG-346"/>
        <s v="PEF Fossil Hydro Maintenance Hines 2 Other BG-346"/>
        <s v="PEF Fossil Hydro Maintenance Hines 3 BG-341"/>
        <s v="PEF Fossil Hydro Maintenance Hines 3 Other BG-341"/>
        <s v="PEF Fossil Hydro Maintenance Hines 3 BG-342"/>
        <s v="PEF Fossil Hydro Maintenance Hines 3 Other BG-342"/>
        <s v="PEF Fossil Hydro Maintenance Hines 3 BG-343"/>
        <s v="PEF Fossil Hydro Maintenance Hines 3 Other BG-343"/>
        <s v="PEF Fossil Hydro Maintenance Hines 3 BG-344"/>
        <s v="PEF Fossil Hydro Maintenance Hines 3 Other BG-344"/>
        <s v="PEF Fossil Hydro Maintenance Hines 3 BG-345"/>
        <s v="PEF Fossil Hydro Maintenance Hines 3 Other BG-345"/>
        <s v="PEF Fossil Hydro Maintenance Hines 3 BG"/>
        <s v="PEF Fossil Hydro Maintenance Hines 3 BG-346"/>
        <s v="PEF Fossil Hydro Maintenance Hines 3 Other BG-346"/>
        <s v="PEF Fossil Hydro Maintenance Hines 4 BG-341"/>
        <s v="PEF Fossil Hydro Maintenance Hines 4 Other BG-341"/>
        <s v="PEF Fossil Hydro Maintenance Hines 4 BG-342"/>
        <s v="PEF Fossil Hydro Maintenance Hines 4 Other BG-342"/>
        <s v="PEF Fossil Hydro Maintenance Hines 4 BG-343"/>
        <s v="PEF Fossil Hydro Maintenance Hines 4 Other BG-343"/>
        <s v="PEF Fossil Hydro Maint Rotables Hines 4 BG"/>
        <s v="PEF Fossil Hydro Maintenance Hines 4 BG-344"/>
        <s v="PEF Fossil Hydro Maintenance Hines 4 Other BG-344"/>
        <s v="PEF Fossil Hydro Maintenance Hines 4 BG-345"/>
        <s v="PEF Fossil Hydro Maintenance Hines 4 Other BG-345"/>
        <s v="PEF Fossil Hydro Maintenance Hines 4 BG-346"/>
        <s v="PEF Fossil Hydro Maintenance Hines 4 Other BG-346"/>
        <s v="PEF Fossil Hydro Maintenance Inter City BG P7-10 341"/>
        <s v="PEF Fossil Hydro Maintenance Inter City BG P7-10 342"/>
        <s v="PEF Fossil Hydro Maintenance Inter City BG P7-10 343"/>
        <s v="PEF Fossil Hydro Maintenance Inter City BG P7-10 344"/>
        <s v="PEF Fossil Hydro Maintenance Inter City BG P7-10 345"/>
        <s v="PEF Fossil Hydro Maintenance Inter City BG P7-10 346"/>
        <s v="PEF Fossil Hydro Maintenance Inter City BG P1-6 341"/>
        <s v="PEF Fossil Hydro Maintenance Inter City BG P1-6 342"/>
        <s v="PEF Fossil Hydro Maintenance Inter City BG P1-6 343"/>
        <s v="PEF Fossil Hydro Maintenance Inter City BG P1-6 344"/>
        <s v="PEF Fossil Hydro Maintenance Inter City BG P1-6 345"/>
        <s v="PEF Fossil Hydro Maintenance Inter City BG P1-6 346"/>
        <s v="PEF Fossil Hydro Maintenance Inter City BG P12-14 341"/>
        <s v="PEF Fossil Hydro Maintenance Inter City BG P12-14 342"/>
        <s v="PEF Fossil Hydro Maintenance Inter City BG P12-14 343"/>
        <s v="PEF Fossil Hydro Maintenance Inter City BG P12-14 344"/>
        <s v="PEF Fossil Hydro Maintenance Inter City BG P12-14 345"/>
        <s v="PEF Fossil Hydro Maintenance Inter City BG P12-14 346"/>
        <s v="PEF Fossil Hydro Maintenance Inter City BG P11 341"/>
        <s v="PEF Fossil Hydro Maintenance Inter City BG P11 342"/>
        <s v="PEF Fossil Hydro Maintenance Inter City BG P11 343"/>
        <s v="PEF Fossil Hydro Maintenance Inter City BG P11 344"/>
        <s v="PEF Fossil Hydro Maintenance Inter City BG P11 345"/>
        <s v="PEF Fossil Hydro Maintenance Inter City BG P11 346"/>
        <s v="PEF Fossil Hydro Maintenance Osprey BG-341"/>
        <s v="PEF Fossil Hydro Maintenance Osprey BG-342"/>
        <s v="PEF Fossil Hydro Maintenance Osprey BG-343"/>
        <s v="PEF Fossil Hydro Maintenance Osprey BG-344"/>
        <s v="PEF Fossil Hydro Maintenance Osprey BG-345"/>
        <s v="PEF Fossil Hydro Maintenance Osprey BG"/>
        <s v="PEF Fossil Hydro Maintenance Osprey BG-346"/>
        <s v="PEF Other Savoy Exp ISOP OU"/>
        <s v="PEF Other Savoy Exp Other OU"/>
        <s v="PEF Other Savoy Exp SEEM"/>
        <s v="PEF Solar Growth 2022 BY - Fort Green 344"/>
        <s v="PEF Solar Growth 2022 BY - Hardeetown 344"/>
        <s v="PEF Solar Growth 2023 BY - Bay Ranch 344"/>
        <s v="PEF Solar Growth 2023 BY - Hildreth 344"/>
        <s v="PEF Solar Growth 2023 BY- High Springs 344"/>
        <s v="PEF Solar Growth 2024 BY - Mule Creek"/>
        <s v="PEF Solar Growth 2024 BY - Winquepin"/>
        <s v="PEF Solar Growth 2024 BY 344"/>
        <s v="PEF Solar Growth 2025 BY 344"/>
        <s v="PEF Solar Growth 2026 BY 344"/>
        <s v="PEF Solar Growth 2027 BY 344"/>
        <s v="PEF Solar Growth 2028 BY 344"/>
        <s v="PEF Vision FL 2023 - Hines Floating"/>
        <s v="PEF Solar Growth 2022 BY - Bay Trail 344"/>
        <s v="PEF Solar Growth 2024 BY - Falmouth"/>
        <s v="PEF Solar Growth 2024 BY - Spring Ridge"/>
        <s v="PEF Other Yates Maintenance VS - 303"/>
        <s v="PEF Reg Other IT Spend TD"/>
        <s v="PEF Grid Solutions Communication Monthly RR"/>
        <s v="PEF Grid Solutions Communications Quarterly RR "/>
        <s v="PEF RRE Maint Maint VS-343"/>
        <s v="PEF Dist Maint_Cust Adds_Mthly_IK-370"/>
        <s v="PEF Dist Maint_OthT&amp;D_IK-370"/>
        <s v="PEF Distribution Expansion Field Ops IK New Cust-370 "/>
        <s v="PEF Distribution Maintenance HW-370 "/>
        <s v="PEF Distribution Maintenance IK_Annual-370"/>
        <s v="PEF Distribution Maintenance IK-370 "/>
        <s v="PEF Grid Solutions AMI - dist QQ"/>
        <s v="PEF Solar Exp Battery BY - Bartow 2025"/>
        <s v="PEF Solar Exp Battery BY - Vision FL"/>
        <s v="PEF Solar Growth Battery BY - 2024 Dixie County"/>
        <s v="PEF Solar Growth Battery BY - 2024 J Hopkins"/>
        <s v="PEF Solar Growth Battery BY - CR Powerline"/>
        <s v="PEF Solar Growth Battery BY - Jennings"/>
        <s v="PEF Solar Growth Battery BY - Micanopy"/>
        <s v="PEF Solar Growth Battery BY - Trenton"/>
        <s v="PEF Vision FL 2023 - DeBary Hydrogen"/>
        <s v="PEF Vision FL 2024 - UCF Research"/>
        <s v="PEF Solar Growth Battery BY"/>
        <s v="PEF Fossil Hydro Reg Solar - 344"/>
        <s v="PEF Solar Growth 2021 BY - Charlie Creek 344"/>
        <s v="PEF Solar 2018 - Hamilton"/>
        <s v="PEF Solar 2018 - Hamilton 344"/>
        <s v="PEF Solar Lake Placid Maint - 344"/>
        <s v="PEF Solar Growth 2021 Santa Fe"/>
        <s v="PEF Solar - Transmission"/>
        <s v="PEF Fossil Hydro Maintenance Suwannee BG-341"/>
        <s v="PEF Fossil Hydro Maintenance Suwannee BG-342"/>
        <s v="PEF Fossil Hydro Maintenance Suwannee BG-343"/>
        <s v="PEF Fossil Hydro Maintenance Suwannee BG-344"/>
        <s v="PEF Fossil Hydro Maintenance Suwannee BG-345"/>
        <s v="PEF Fossil Hydro Maintenance Suwannee BG-346"/>
        <s v="PEF Fossil Hydro Maintenance Tiger Bay BG-341"/>
        <s v="PEF Fossil Hydro Maintenance Tiger Bay BG-342"/>
        <s v="PEF Fossil Hydro Maintenance Tiger Bay BG-343"/>
        <s v="PEF Fossil Hydro Maintenance Tiger Bay BG-344"/>
        <s v="PEF Fossil Hydro Maintenance Tiger Bay BG-345"/>
        <s v="PEF Fossil Hydro Maintenance Tiger Bay BG-346"/>
        <s v="PEF Grid Solutions Transmission FF "/>
        <s v="PEF OthJamil_Network Upgrades_Solar"/>
        <s v="PEF Transmission Expansion FF - New County"/>
        <s v="PEF Transmission Expansion FF  Tallahassee"/>
        <s v="PEF Transmission Expansion FF American Cement-Bushnell East "/>
        <s v="PEF Transmission Expansion FF Bayboro_TGIP"/>
        <s v="PEF Transmission Expansion FF Brookridge Bank &amp; Spare"/>
        <s v="PEF Transmission Expansion FF Powerline to Williston"/>
        <s v="PEF Transmission Expansion FF Stations"/>
        <s v="PEF Transmission Expansion FF Stations - Keystone Sub"/>
        <s v="PEF Transmission Expansion FF Stations - Mondon Hill"/>
        <s v="PEF Transmission Expansion FF Stations - Williston Sub"/>
        <s v="PEF Transmission Expansion FF Sumter County Industrial Park Sub"/>
        <s v="PEF Transmission Maintenance FF"/>
        <s v="PEF Transmission Maintenance FF_PS 2025"/>
        <s v="PEF Transmission Maintenance FF_PS NOV 2024"/>
        <s v="PEF Transmission Maintenance FF_PS NOV 2025"/>
        <s v="PEF Transmission Maintenance FF_STIP"/>
        <s v="PEF Transmission Expansion FF Bartow Plant-Northeast"/>
        <s v="PEF Transmission Expansion FF Fort White"/>
        <s v="PEF Transmission Expansion FF Stations - Morgan Rd"/>
        <s v="PEF Transmission Expansion FF Voltage"/>
        <s v="PEF Dist_MajProj_CustomerFleetElec 2025-353"/>
        <s v="PEF Dist_MajProj_CustomerFleetElec 20252-353"/>
        <s v="PEF Dist_MajProj_CustomerFleetElec 2026-353"/>
        <s v="PEF Dist_MajProj_CustomerFleetElec 2027-353"/>
        <s v="PEF Transmission Maintenance FF SPP"/>
        <s v="PEF Transmission Expansion EE 2023"/>
        <s v="PEF Transmission Expansion EE 2024"/>
        <s v="PEF Transmission Expansion EE 2025"/>
        <s v="PEF Transmission Expansion EE 2026"/>
        <s v="PEF Transmission Expansion EE 2028"/>
        <s v="PEF Transmission Expansion EE DEC 2027"/>
        <s v="PEF Transmission Expansion EE JUL 2024"/>
        <s v="PEF Transmission Expansion EE MAR 2027"/>
        <s v="PEF Transmission Expansion EE_DeLand West to Dona Vista"/>
        <s v="PEF Transmission Expansion EE_Ross Prairie-Shaw"/>
        <s v="PEF Transmission Maintenance SA 2024-2025"/>
        <s v="PEF Transmission Maintenance SA System Control Center"/>
        <s v="PEF Transmission Major Projects CC 2018"/>
        <s v="PEF Grid Solutions Transmission GG"/>
        <s v="PEF Transmission Expansion GG - Disston to Largo 356"/>
        <s v="PEF Transmission Expansion GG 40th Street to 16th Street 356"/>
        <s v="PEF Transmission Expansion GG Archer to Haile Tap 356"/>
        <s v="PEF Transmission Expansion GG Archer to Williston 356"/>
        <s v="PEF Transmission Expansion GG Baker Tap to Miccosukee Tap 356"/>
        <s v="PEF Transmission Expansion GG Bithlo to Lockwood"/>
        <s v="PEF Transmission Expansion GG Bithlo to Lockwood 356"/>
        <s v="PEF Transmission Expansion GG Brookridge-Twin County Ranch 356"/>
        <s v="PEF Transmission Expansion GG Burnham Tap to Jasper South 356"/>
        <s v="PEF Transmission Expansion GG Capacity"/>
        <s v="PEF Transmission Expansion GG Crystal River to Bronson 356"/>
        <s v="PEF Transmission Expansion GG Disston to 40th Street "/>
        <s v="PEF Transmission Expansion GG Disston to 40th Street  356"/>
        <s v="PEF Transmission Expansion GG Eustis to Eustis South 356"/>
        <s v="PEF Transmission Expansion GG Ft White-Perry"/>
        <s v="PEF Transmission Expansion GG Ft White-Perry 356"/>
        <s v="PEF Transmission Expansion GG Ginnie to Haile Tap 356"/>
        <s v="PEF Transmission Expansion GG Ginnie-Bell-Dempsey"/>
        <s v="PEF Transmission Expansion GG Haines City East-Green Island 356"/>
        <s v="PEF Transmission Expansion GG Lake Talquin-Brickyard "/>
        <s v="PEF Transmission Expansion GG Lake Talquin-Brickyard  356"/>
        <s v="PEF Transmission Expansion GG Lines"/>
        <s v="PEF Transmission Expansion GG Lines - Deland W - Dona Vista"/>
        <s v="PEF Transmission Expansion GG Lines - Deland W - Dona Vista 356"/>
        <s v="PEF Transmission Expansion GG Lines - New River - Wire Rd"/>
        <s v="PEF Transmission Expansion GG Lines - Osprey to Kathleen"/>
        <s v="PEF Transmission Expansion GG Lines - Osprey to Kathleen 356"/>
        <s v="PEF Transmission Expansion GG Lines 356"/>
        <s v="PEF Transmission Expansion GG Lines Osprey Plant-Haines City 356"/>
        <s v="PEF Transmission Expansion GG Martin West to Williston 356"/>
        <s v="PEF Transmission Expansion GG New Cust 356"/>
        <s v="PEF Transmission Expansion GG New Source to Alachua 356"/>
        <s v="PEF Transmission Expansion GG Powerline to Holder 356"/>
        <s v="PEF Transmission Expansion GG Rio Pinar to Econ to Winter Park East "/>
        <s v="PEF Transmission Expansion GG Rio Pinar to Econ to Winter Park East  356"/>
        <s v="PEF Transmission Expansion GG Ross Prairie-Shaw 356"/>
        <s v="PEF Transmission Expansion GG Silver Springs to Martin West 356"/>
        <s v="PEF Transmission Expansion GG Tarpon Spring to Odessa 356"/>
        <s v="PEF Transmission Expansion GG Waukeenah 356"/>
        <s v="PEF Transmission Maintenance GG"/>
        <s v="PEF Transmission Maintenance GG 356"/>
        <s v="PEF Transmission Maintenance GG CFK Anchor_Guy 356"/>
        <s v="PEF Transmission Expansion GG Hancock Road "/>
        <s v="PEF Transmission Expansion GG Idylwild - Wacahoota "/>
        <s v="PEF Transmission Expansion GG Lines - Fort Meade -WLW "/>
        <s v="PEF Transmission Maintenance GG_SPP 356"/>
        <s v="PEF Transmission Maintenance GG_SPP Veg 356"/>
        <s v="PEF Transmission Expansion GG - Disston to Largo 355"/>
        <s v="PEF Transmission Expansion GG 40th Street to 16th Street 355"/>
        <s v="PEF Transmission Expansion GG Archer to Haile Tap 355"/>
        <s v="PEF Transmission Expansion GG Archer to Williston 355"/>
        <s v="PEF Transmission Expansion GG Baker Tap to Miccosukee Tap 355"/>
        <s v="PEF Transmission Expansion GG Bithlo to Lockwood 355"/>
        <s v="PEF Transmission Expansion GG Brookridge-Twin County Ranch 355"/>
        <s v="PEF Transmission Expansion GG Burnham Tap to Jasper South 355"/>
        <s v="PEF Transmission Expansion GG Crystal River to Bronson 355"/>
        <s v="PEF Transmission Expansion GG Disston to 40th Street  355"/>
        <s v="PEF Transmission Expansion GG Eustis to Eustis South 355"/>
        <s v="PEF Transmission Expansion GG Ft White-Perry 355"/>
        <s v="PEF Transmission Expansion GG Ginnie to Haile Tap 355"/>
        <s v="PEF Transmission Expansion GG Haines City East-Green Island 355"/>
        <s v="PEF Transmission Expansion GG Lake Talquin-Brickyard  355"/>
        <s v="PEF Transmission Expansion GG Lines - Deland W - Dona Vista 355"/>
        <s v="PEF Transmission Expansion GG Lines - Osprey to Kathleen 355"/>
        <s v="PEF Transmission Expansion GG Lines 355"/>
        <s v="PEF Transmission Expansion GG Lines Osprey Plant-Haines City 355"/>
        <s v="PEF Transmission Expansion GG Martin West to Williston 355"/>
        <s v="PEF Transmission Expansion GG New Cust 355"/>
        <s v="PEF Transmission Expansion GG New Source to Alachua 355"/>
        <s v="PEF Transmission Expansion GG Powerline to Holder 355"/>
        <s v="PEF Transmission Expansion GG Rio Pinar to Econ to Winter Park East  355"/>
        <s v="PEF Transmission Expansion GG Ross Prairie-Shaw 355"/>
        <s v="PEF Transmission Expansion GG Silver Springs to Martin West 355"/>
        <s v="PEF Transmission Expansion GG Tarpon Spring to Odessa 355"/>
        <s v="PEF Transmission Expansion GG Waukeenah 355"/>
        <s v="PEF Transmission Maintenance GG 355"/>
        <s v="PEF Transmission Maintenance GG CFK Anchor_Guy 355"/>
        <s v="PEF Transmission Maintenance GG_SPP"/>
        <s v="PEF Transmission Maintenance GG_SPP 355"/>
        <s v="PEF Transmission Maintenance GG_SPP Veg 355"/>
        <s v="PEF Transmission Maintenance GG_SPP 354"/>
        <s v="PEF Fossil Hydro Maintenance Univ of Florida BG-341"/>
        <s v="PEF Fossil Hydro Maintenance Univ of Florida Other BG-341"/>
        <s v="PEF Fossil Hydro Maintenance Univ of Florida BG-342"/>
        <s v="PEF Fossil Hydro Maintenance Univ of Florida Other BG-342"/>
        <s v="PEF Fossil Hydro Maintenance Univ of Florida BG-343"/>
        <s v="PEF Fossil Hydro Maintenance Univ of Florida Other BG-343"/>
        <s v="PEF Fossil Hydro Maintenance Univ of Florida BG-344"/>
        <s v="PEF Fossil Hydro Maintenance Univ of Florida Other BG-344"/>
        <s v="PEF Fossil Hydro Maintenance Univ of Florida BG-345"/>
        <s v="PEF Fossil Hydro Maintenance Univ of Florida Other BG-345"/>
        <s v="PEF Fossil Hydro Maintenance Univ of Florida BG-346"/>
        <s v="PEF Fossil Hydro Maintenance Univ of Florida Other BG-346"/>
        <s v="PEF Fossil Hydro ECRC Crystal River BA"/>
        <s v="PEF Fossil Hydro Maint Rotables Osprey BG"/>
        <s v="PEF Solar Growth 2019 DeBary"/>
        <s v="PEF Solar Growth 2021 BY - Sandy Creek 344"/>
        <s v="PEF Solar Growth 2021 Duette"/>
        <s v="PEF Solar Growth 2021 Twin Rivers"/>
        <s v="PEF Customer Maintenance TB"/>
      </sharedItems>
    </cacheField>
    <cacheField name="CAP B2: Model Depr Group" numFmtId="0">
      <sharedItems count="188">
        <s v="D DIS 373-ZZ-STREET LIGHT&amp;SIG-50226"/>
        <s v="D GEN 390 5Z-STRUCT &amp; IMPROVE-50220"/>
        <s v="D OTH 343.1 DEBARY (NEW)-50222"/>
        <s v="D OTH 343.1 INTER CITY 12-50222"/>
        <s v="D OTH 343.1 INTER CITY 7-10-50222"/>
        <s v="PEF Anclote Access. Elec Equip 315"/>
        <s v="PEF Anclote Boiler 312"/>
        <s v="PEF Anclote Misc 316.1"/>
        <s v="PEF Anclote Struct &amp; Improv 311"/>
        <s v="PEF Anclote Turbogenerator 314"/>
        <s v="PEF Ash Strategy ECRC Crystal River ABSAT"/>
        <s v="PEF Bartow 341"/>
        <s v="PEF Bartow 341 CC"/>
        <s v="PEF Bartow 342 CC"/>
        <s v="PEF Bartow 343 CC"/>
        <s v="PEF Bartow 343.1 CC"/>
        <s v="PEF Bartow 344 CC"/>
        <s v="PEF Bartow 345 CC"/>
        <s v="PEF Bartow 346 CC"/>
        <s v="PEF Bartow CT 1&amp;3-341"/>
        <s v="PEF Bartow CT 1&amp;3-342"/>
        <s v="PEF Bartow CT 1&amp;3-343"/>
        <s v="PEF Bartow CT 1&amp;3-344"/>
        <s v="PEF Bartow CT 1&amp;3-345"/>
        <s v="PEF Bartow CT 1&amp;3-346"/>
        <s v="PEF Bartow CT 2&amp;4-341"/>
        <s v="PEF Bartow CT 2&amp;4-342"/>
        <s v="PEF Bartow CT 2&amp;4-343"/>
        <s v="PEF Bartow CT 2&amp;4-344"/>
        <s v="PEF Bartow CT 2&amp;4-345"/>
        <s v="PEF Bartow CT 2&amp;4-346"/>
        <s v="PEF Citrus CC 342"/>
        <s v="PEF Citrus CC 343"/>
        <s v="PEF CITRUS CC 343.1"/>
        <s v="PEF Citrus CC 344"/>
        <s v="PEF Citrus CC 345"/>
        <s v="PEF Citrus CC 346"/>
        <s v="PEF Citrus CC Struct &amp; Improv 341"/>
        <s v="PEF Corporate 2008 Misc Intangible 303"/>
        <s v="PEF CR1&amp;2 Turbogenerator 314"/>
        <s v="PEF CR4&amp;5 Access. Elec Equip 315"/>
        <s v="PEF CR4&amp;5 Boiler 312"/>
        <s v="PEF CR4&amp;5 Misc 316.1"/>
        <s v="PEF CR4&amp;5 Struct &amp; Improv 311"/>
        <s v="PEF CR4&amp;5 Turbogenerator 314"/>
        <s v="PEF Customer Connect 15yr"/>
        <s v="PEF Customer Connect 5 yr"/>
        <s v="PEF Debary new 341"/>
        <s v="PEF Debary new 342"/>
        <s v="PEF Debary new 343"/>
        <s v="PEF Debary new 344"/>
        <s v="PEF Debary new 345"/>
        <s v="PEF Debary new 346"/>
        <s v="PEF Dist Install - L2 Charger 370.X"/>
        <s v="PEF Distribution Easements 360.1"/>
        <s v="PEF Distribution Gen. Plant Commun Equip-New 397.0"/>
        <s v="PEF Distribution Gen. Plant Power Oper Equip 396.0"/>
        <s v="PEF Distribution Gen. Plant Tool Shop/Gar. Eq. -New- 394.1"/>
        <s v="PEF Distribution General Plant Cars 392.1"/>
        <s v="PEF Distribution General Plant Heavy Trucks 392.3"/>
        <s v="PEF Distribution General Plant Light Trucks 392.2"/>
        <s v="PEF Distribution General Plant Special Equip 392.4"/>
        <s v="PEF Distribution General Plant Stores Equip 393.0"/>
        <s v="PEF Distribution General Plant Struct &amp; Improv 390.0"/>
        <s v="PEF Distribution General Plant Trailers 392.5"/>
        <s v="PEF Distribution Install - EV Charging Station 370.7"/>
        <s v="PEF Distribution Line Transformations 368.0 SPP"/>
        <s v="PEF Distribution Line Transformers 368.0"/>
        <s v="PEF Distribution Meters 370.0"/>
        <s v="PEF Distribution O/H Conduct &amp; Devices 365.0"/>
        <s v="PEF Distribution O/H Conduct &amp; Devices 365.0 SPP"/>
        <s v="PEF Distribution O/H Services 369.1"/>
        <s v="PEF Distribution Poles Towers &amp; Fixtures 364.0"/>
        <s v="PEF Distribution Poles Towers &amp; Fixtures 364.0 SPP"/>
        <s v="PEF Distribution Station Equip 362.0"/>
        <s v="PEF Distribution Station Equip 362.0 SPP"/>
        <s v="PEF Distribution U/G Conduct &amp; Devices 367.0"/>
        <s v="PEF Distribution U/G Conduit 366.0"/>
        <s v="PEF Distribution U/G Services 369.2"/>
        <s v="PEF Grid Solutions Advanced DMS - 303"/>
        <s v="PEF Grid Solutions Advanced DMS-303.1"/>
        <s v="PEF Grid Solutions Ent Sys Intang-5 Year"/>
        <s v="PEF Hines 1 341"/>
        <s v="PEF Hines 1 342"/>
        <s v="PEF Hines 1 343"/>
        <s v="PEF Hines 1 343.1"/>
        <s v="PEF Hines 1 344"/>
        <s v="PEF Hines 1 345"/>
        <s v="PEF Hines 1 346"/>
        <s v="PEF Hines 2 341"/>
        <s v="PEF Hines 2 342"/>
        <s v="PEF Hines 2 343"/>
        <s v="PEF Hines 2 343.1"/>
        <s v="PEF Hines 2 344"/>
        <s v="PEF Hines 2 345"/>
        <s v="PEF Hines 2 346"/>
        <s v="PEF Hines 3 341"/>
        <s v="PEF Hines 3 342"/>
        <s v="PEF Hines 3 343"/>
        <s v="PEF Hines 3 344"/>
        <s v="PEF Hines 3 345"/>
        <s v="PEF Hines 3 346"/>
        <s v="PEF Hines 4 341"/>
        <s v="PEF Hines 4 342"/>
        <s v="PEF Hines 4 343"/>
        <s v="PEF Hines 4 343.1"/>
        <s v="PEF Hines 4 344"/>
        <s v="PEF Hines 4 345"/>
        <s v="PEF Hines 4 346"/>
        <s v="PEF Inter City new P7-10 341"/>
        <s v="PEF Inter City new P7-10 342"/>
        <s v="PEF Inter City new P7-10 343"/>
        <s v="PEF Inter City new P7-10 344"/>
        <s v="PEF Inter City new P7-10 345"/>
        <s v="PEF Inter City new P7-10 346"/>
        <s v="PEF Inter City old P1-6 341"/>
        <s v="PEF Inter City old P1-6 342"/>
        <s v="PEF Inter City old P1-6 343"/>
        <s v="PEF Inter City old P1-6 344"/>
        <s v="PEF Inter City old P1-6 345"/>
        <s v="PEF Inter City old P1-6 346"/>
        <s v="PEF Inter City P12-14 341"/>
        <s v="PEF Inter City P12-14 342"/>
        <s v="PEF Inter City P12-14 343"/>
        <s v="PEF Inter City P12-14 344"/>
        <s v="PEF Inter City P12-14 345"/>
        <s v="PEF Inter City P12-14 346"/>
        <s v="PEF Inter City Siemens P11 341"/>
        <s v="PEF Inter City Siemens P11 342"/>
        <s v="PEF Inter City Siemens P11 343"/>
        <s v="PEF Inter City Siemens P11 344"/>
        <s v="PEF Inter City Siemens P11 345"/>
        <s v="PEF Inter City Siemens P11 346"/>
        <s v="PEF Osprey CC 341"/>
        <s v="PEF Osprey CC 342"/>
        <s v="PEF Osprey CC 343"/>
        <s v="PEF Osprey CC 344"/>
        <s v="PEF Osprey CC 345"/>
        <s v="PEF Osprey CC 346"/>
        <s v="PEF Other Esamann ISOP"/>
        <s v="PEF Other Solar Growth 344"/>
        <s v="PEF Other Yates Maintenance VS"/>
        <s v="PEF Reg Other IT-Office Equip"/>
        <s v="PEF RUSD Communication"/>
        <s v="PEF Smart Grid - AMI Meters"/>
        <s v="PEF Solar Growth Battery"/>
        <s v="PEF Solar Growth Charlie Creek"/>
        <s v="PEF Solar Growth Hamilton"/>
        <s v="PEF Solar Growth Lake Placid"/>
        <s v="PEF Solar Growth Santa Fe"/>
        <s v="PEF Solar Growth Transmission"/>
        <s v="PEF Suwannee 341"/>
        <s v="PEF Suwannee 342"/>
        <s v="PEF Suwannee 343"/>
        <s v="PEF Suwannee 344"/>
        <s v="PEF Suwannee 345"/>
        <s v="PEF Suwannee 346"/>
        <s v="PEF Tiger Bay 341"/>
        <s v="PEF Tiger Bay 342"/>
        <s v="PEF Tiger Bay 343"/>
        <s v="PEF Tiger Bay 344"/>
        <s v="PEF Tiger Bay 345"/>
        <s v="PEF Tiger Bay 346"/>
        <s v="PEF Transmission (Excl. ECC) 353.1"/>
        <s v="PEF Transmission (Excl. ECC) 353.1 SPP"/>
        <s v="PEF Transmission Easements 350.1"/>
        <s v="PEF Transmission Energy Control Center 353.2"/>
        <s v="PEF Transmission Major Projects CC 2018"/>
        <s v="PEF Transmission O/H Conduct.&amp; Devices 356.0"/>
        <s v="PEF Transmission O/H Conduct.&amp; Devices 356.0 SPP"/>
        <s v="PEF Transmission O/H Conduct.&amp; Devices 356.0 Veg SPP"/>
        <s v="PEF Transmission Poles &amp; Fixtures 355.0"/>
        <s v="PEF Transmission Poles &amp; Fixtures 355.0 SPP"/>
        <s v="PEF Transmission Poles &amp; Fixtures 355.0 Veg SPP"/>
        <s v="PEF Transmission Towers &amp; Fixtures 354 SPP"/>
        <s v="PEF Univ of Florida 341"/>
        <s v="PEF Univ of Florida 342"/>
        <s v="PEF Univ of Florida 343"/>
        <s v="PEF Univ of Florida 344"/>
        <s v="PEF Univ of Florida 345"/>
        <s v="PEF Univ of Florida 346"/>
        <s v="PEF Fossil Hydro ECRC Crystal River"/>
        <s v="PEF Osprey CC 343.1"/>
        <s v="PEF Solar Growth DeBary"/>
        <s v="PEF Solar Growth Sandy Creek"/>
        <s v="PEF Solar Growth Duet"/>
        <s v="PEF Solar Growth Twin Rivers"/>
        <s v="PEF Corporate - Office Furn &amp; Equip 391.1"/>
      </sharedItems>
    </cacheField>
    <cacheField name="CAP B2: Model Depr Group -&gt; FERC Function of CAP B2: Model Depr Group" numFmtId="0">
      <sharedItems/>
    </cacheField>
    <cacheField name="CAP B2: Model Depr Group -&gt; Generating Plant of CAP B2: Model Depr Group" numFmtId="0">
      <sharedItems/>
    </cacheField>
    <cacheField name="a-2022" numFmtId="0">
      <sharedItems containsSemiMixedTypes="0" containsString="0" containsNumber="1" minValue="-385.25" maxValue="212637.30000000002"/>
    </cacheField>
    <cacheField name="2023" numFmtId="0">
      <sharedItems containsSemiMixedTypes="0" containsString="0" containsNumber="1" minValue="-558.11" maxValue="127891.00598859393"/>
    </cacheField>
    <cacheField name="2024" numFmtId="0">
      <sharedItems containsSemiMixedTypes="0" containsString="0" containsNumber="1" minValue="0" maxValue="175250.08819071486"/>
    </cacheField>
    <cacheField name="2025" numFmtId="0">
      <sharedItems containsSemiMixedTypes="0" containsString="0" containsNumber="1" minValue="0" maxValue="457293.99999999988"/>
    </cacheField>
    <cacheField name="2026" numFmtId="0">
      <sharedItems containsSemiMixedTypes="0" containsString="0" containsNumber="1" minValue="0" maxValue="458182.00000000017"/>
    </cacheField>
    <cacheField name="2027" numFmtId="0">
      <sharedItems containsSemiMixedTypes="0" containsString="0" containsNumber="1" minValue="-37.168959149317914" maxValue="456318"/>
    </cacheField>
    <cacheField name="2028" numFmtId="0">
      <sharedItems containsSemiMixedTypes="0" containsString="0" containsNumber="1" minValue="0" maxValue="2272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3">
  <r>
    <s v="DE Florida"/>
    <x v="0"/>
    <x v="0"/>
    <x v="0"/>
    <x v="0"/>
    <s v="Elec - Distribution Plant"/>
    <s v="Unassigned - PEF"/>
    <n v="42787.42"/>
    <n v="61511.294148200002"/>
    <n v="60737.710113199995"/>
    <n v="60960"/>
    <n v="61760.000000000102"/>
    <n v="63000"/>
    <n v="0"/>
  </r>
  <r>
    <s v="DE Florida"/>
    <x v="0"/>
    <x v="1"/>
    <x v="1"/>
    <x v="1"/>
    <s v="Elec - General Plant"/>
    <s v="Unassigned - PEF"/>
    <n v="6552.78"/>
    <n v="3894.3800000000006"/>
    <n v="0"/>
    <n v="0"/>
    <n v="0"/>
    <n v="0"/>
    <n v="0"/>
  </r>
  <r>
    <s v="DE Florida"/>
    <x v="0"/>
    <x v="2"/>
    <x v="2"/>
    <x v="1"/>
    <s v="Elec - General Plant"/>
    <s v="Unassigned - PEF"/>
    <n v="55257.890000000007"/>
    <n v="21647.61"/>
    <n v="0"/>
    <n v="0"/>
    <n v="0"/>
    <n v="0"/>
    <n v="0"/>
  </r>
  <r>
    <s v="DE Florida"/>
    <x v="0"/>
    <x v="2"/>
    <x v="3"/>
    <x v="1"/>
    <s v="Elec - General Plant"/>
    <s v="Unassigned - PEF"/>
    <n v="163.37"/>
    <n v="25354.431047800001"/>
    <n v="2544.9618952000001"/>
    <n v="300"/>
    <n v="300"/>
    <n v="300"/>
    <n v="0"/>
  </r>
  <r>
    <s v="DE Florida"/>
    <x v="0"/>
    <x v="3"/>
    <x v="4"/>
    <x v="2"/>
    <s v="Elec - Other Production Plant"/>
    <s v="Debary CT New"/>
    <n v="0"/>
    <n v="1727.0877700000001"/>
    <n v="1622.4067500000001"/>
    <n v="0"/>
    <n v="0"/>
    <n v="0"/>
    <n v="0"/>
  </r>
  <r>
    <s v="DE Florida"/>
    <x v="0"/>
    <x v="3"/>
    <x v="5"/>
    <x v="3"/>
    <s v="Elec - Other Production Plant"/>
    <s v="Inter City P12-14"/>
    <n v="0"/>
    <n v="1410.0351099999998"/>
    <n v="0"/>
    <n v="0"/>
    <n v="1981.25"/>
    <n v="0"/>
    <n v="0"/>
  </r>
  <r>
    <s v="DE Florida"/>
    <x v="0"/>
    <x v="3"/>
    <x v="6"/>
    <x v="4"/>
    <s v="Elec - Other Production Plant"/>
    <s v="Inter City New P7-10"/>
    <n v="0"/>
    <n v="2459.5187100000003"/>
    <n v="0"/>
    <n v="1980.73"/>
    <n v="0"/>
    <n v="0"/>
    <n v="0"/>
  </r>
  <r>
    <s v="DE Florida"/>
    <x v="0"/>
    <x v="3"/>
    <x v="7"/>
    <x v="5"/>
    <s v="Elec - Steam Production Plant"/>
    <s v="Anclote Steam"/>
    <n v="0"/>
    <n v="263.66882162050592"/>
    <n v="173.75248875951735"/>
    <n v="1551.5284111815545"/>
    <n v="575.95260815089637"/>
    <n v="845.61627045330636"/>
    <n v="0"/>
  </r>
  <r>
    <s v="DE Florida"/>
    <x v="0"/>
    <x v="3"/>
    <x v="8"/>
    <x v="5"/>
    <s v="Elec - Steam Production Plant"/>
    <s v="Anclote Steam"/>
    <n v="0"/>
    <n v="96"/>
    <n v="456"/>
    <n v="506"/>
    <n v="567"/>
    <n v="1491"/>
    <n v="0"/>
  </r>
  <r>
    <s v="DE Florida"/>
    <x v="0"/>
    <x v="3"/>
    <x v="9"/>
    <x v="6"/>
    <s v="Elec - Steam Production Plant"/>
    <s v="Anclote Steam"/>
    <n v="0"/>
    <n v="1528.4415030916066"/>
    <n v="1007.2124320703165"/>
    <n v="8993.9442047539869"/>
    <n v="3338.6921584934544"/>
    <n v="4901.8931673259885"/>
    <n v="0"/>
  </r>
  <r>
    <s v="DE Florida"/>
    <x v="0"/>
    <x v="3"/>
    <x v="10"/>
    <x v="6"/>
    <s v="Elec - Steam Production Plant"/>
    <s v="Anclote Steam"/>
    <n v="0"/>
    <n v="528"/>
    <n v="2652"/>
    <n v="2931"/>
    <n v="3287"/>
    <n v="8641"/>
    <n v="0"/>
  </r>
  <r>
    <s v="DE Florida"/>
    <x v="0"/>
    <x v="3"/>
    <x v="11"/>
    <x v="7"/>
    <s v="Elec - Steam Production Plant"/>
    <s v="Anclote Steam"/>
    <n v="0"/>
    <n v="67.435062493016972"/>
    <n v="44.438359703671651"/>
    <n v="396.81201609655602"/>
    <n v="147.30373658064769"/>
    <n v="216.27215133416072"/>
    <n v="0"/>
  </r>
  <r>
    <s v="DE Florida"/>
    <x v="0"/>
    <x v="3"/>
    <x v="12"/>
    <x v="7"/>
    <s v="Elec - Steam Production Plant"/>
    <s v="Anclote Steam"/>
    <n v="0"/>
    <n v="24"/>
    <n v="120"/>
    <n v="129"/>
    <n v="145"/>
    <n v="381"/>
    <n v="0"/>
  </r>
  <r>
    <s v="DE Florida"/>
    <x v="0"/>
    <x v="3"/>
    <x v="13"/>
    <x v="8"/>
    <s v="Elec - Steam Production Plant"/>
    <s v="Anclote Steam"/>
    <n v="10106.370000000001"/>
    <n v="966.4332692749108"/>
    <n v="420.21259351366547"/>
    <n v="2464.8400470615456"/>
    <n v="673.84967336612146"/>
    <n v="980.75084590980384"/>
    <n v="0"/>
  </r>
  <r>
    <s v="DE Florida"/>
    <x v="0"/>
    <x v="3"/>
    <x v="14"/>
    <x v="8"/>
    <s v="Elec - Steam Production Plant"/>
    <s v="Anclote Steam"/>
    <n v="0"/>
    <n v="108"/>
    <n v="528"/>
    <n v="585"/>
    <n v="656"/>
    <n v="1726"/>
    <n v="0"/>
  </r>
  <r>
    <s v="DE Florida"/>
    <x v="0"/>
    <x v="3"/>
    <x v="15"/>
    <x v="9"/>
    <s v="Elec - Steam Production Plant"/>
    <s v="Anclote Steam"/>
    <n v="0"/>
    <n v="1081.9155452358232"/>
    <n v="712.96074164922993"/>
    <n v="6366.4107597123311"/>
    <n v="2363.3128358151416"/>
    <n v="3469.8330437401432"/>
    <n v="0"/>
  </r>
  <r>
    <s v="DE Florida"/>
    <x v="0"/>
    <x v="3"/>
    <x v="16"/>
    <x v="9"/>
    <s v="Elec - Steam Production Plant"/>
    <s v="Anclote Steam"/>
    <n v="0"/>
    <n v="372"/>
    <n v="1872"/>
    <n v="2074"/>
    <n v="2326"/>
    <n v="6116"/>
    <n v="0"/>
  </r>
  <r>
    <s v="DE Florida"/>
    <x v="0"/>
    <x v="4"/>
    <x v="17"/>
    <x v="10"/>
    <s v="Elec - Steam Production Plant"/>
    <s v="Crystal River 4&amp;5"/>
    <n v="422.74"/>
    <n v="0"/>
    <n v="0.57999999999999996"/>
    <n v="0"/>
    <n v="0"/>
    <n v="0"/>
    <n v="0"/>
  </r>
  <r>
    <s v="DE Florida"/>
    <x v="0"/>
    <x v="4"/>
    <x v="18"/>
    <x v="10"/>
    <s v="Elec - Steam Production Plant"/>
    <s v="Crystal River 4&amp;5"/>
    <n v="91.93"/>
    <n v="359.57914160000001"/>
    <n v="2.0399999999999998E-5"/>
    <n v="29.89555"/>
    <n v="29.89555"/>
    <n v="29.89555"/>
    <n v="0"/>
  </r>
  <r>
    <s v="DE Florida"/>
    <x v="0"/>
    <x v="3"/>
    <x v="19"/>
    <x v="11"/>
    <s v="Elec - Other Production Plant"/>
    <s v="Bartow CT"/>
    <n v="2.5499999999999998"/>
    <n v="0"/>
    <n v="0"/>
    <n v="0"/>
    <n v="0"/>
    <n v="0"/>
    <n v="0"/>
  </r>
  <r>
    <s v="DE Florida"/>
    <x v="0"/>
    <x v="3"/>
    <x v="20"/>
    <x v="12"/>
    <s v="Elec - Other Production Plant"/>
    <s v="Bartow CC"/>
    <n v="0"/>
    <n v="935.33495511561273"/>
    <n v="1884.7669604679613"/>
    <n v="743.08723731285681"/>
    <n v="989.2280599706155"/>
    <n v="1607.5563923013574"/>
    <n v="0"/>
  </r>
  <r>
    <s v="DE Florida"/>
    <x v="0"/>
    <x v="3"/>
    <x v="21"/>
    <x v="12"/>
    <s v="Elec - Other Production Plant"/>
    <s v="Bartow CC"/>
    <n v="0"/>
    <n v="144"/>
    <n v="696"/>
    <n v="773"/>
    <n v="867"/>
    <n v="0"/>
    <n v="0"/>
  </r>
  <r>
    <s v="DE Florida"/>
    <x v="0"/>
    <x v="3"/>
    <x v="22"/>
    <x v="13"/>
    <s v="Elec - Other Production Plant"/>
    <s v="Bartow CC"/>
    <n v="0"/>
    <n v="430.77212028791018"/>
    <n v="868.03669142144645"/>
    <n v="342.23283392444057"/>
    <n v="455.59474205781083"/>
    <n v="740.3686433081333"/>
    <n v="0"/>
  </r>
  <r>
    <s v="DE Florida"/>
    <x v="0"/>
    <x v="3"/>
    <x v="23"/>
    <x v="13"/>
    <s v="Elec - Other Production Plant"/>
    <s v="Bartow CC"/>
    <n v="0"/>
    <n v="60"/>
    <n v="324"/>
    <n v="356"/>
    <n v="399"/>
    <n v="0"/>
    <n v="0"/>
  </r>
  <r>
    <s v="DE Florida"/>
    <x v="0"/>
    <x v="3"/>
    <x v="24"/>
    <x v="14"/>
    <s v="Elec - Other Production Plant"/>
    <s v="Bartow CC"/>
    <n v="0"/>
    <n v="5037.5716069956397"/>
    <n v="10151.067779438741"/>
    <n v="4002.1562629851769"/>
    <n v="5327.8326131941431"/>
    <n v="8658.0530828136034"/>
    <n v="0"/>
  </r>
  <r>
    <s v="DE Florida"/>
    <x v="0"/>
    <x v="3"/>
    <x v="25"/>
    <x v="14"/>
    <s v="Elec - Other Production Plant"/>
    <s v="Bartow CC"/>
    <n v="0"/>
    <n v="756"/>
    <n v="3768"/>
    <n v="4165"/>
    <n v="4671"/>
    <n v="0"/>
    <n v="0"/>
  </r>
  <r>
    <s v="DE Florida"/>
    <x v="0"/>
    <x v="3"/>
    <x v="26"/>
    <x v="15"/>
    <s v="Elec - Other Production Plant"/>
    <s v="Bartow CC"/>
    <n v="0"/>
    <n v="18225.489980000002"/>
    <n v="50649.479570000003"/>
    <n v="0"/>
    <n v="0"/>
    <n v="0"/>
    <n v="0"/>
  </r>
  <r>
    <s v="DE Florida"/>
    <x v="0"/>
    <x v="3"/>
    <x v="27"/>
    <x v="16"/>
    <s v="Elec - Other Production Plant"/>
    <s v="Bartow CC"/>
    <n v="6483.6699999999992"/>
    <n v="664.50037786784674"/>
    <n v="864.47069783556606"/>
    <n v="272.76125703034847"/>
    <n v="193.94727022699212"/>
    <n v="185.97613896373616"/>
    <n v="0"/>
  </r>
  <r>
    <s v="DE Florida"/>
    <x v="0"/>
    <x v="3"/>
    <x v="28"/>
    <x v="16"/>
    <s v="Elec - Other Production Plant"/>
    <s v="Bartow CC"/>
    <n v="0"/>
    <n v="648.80003978079617"/>
    <n v="1194.4791695488461"/>
    <n v="438.75401428914472"/>
    <n v="548.83100310649672"/>
    <n v="888.05460922348652"/>
    <n v="0"/>
  </r>
  <r>
    <s v="DE Florida"/>
    <x v="0"/>
    <x v="3"/>
    <x v="29"/>
    <x v="16"/>
    <s v="Elec - Other Production Plant"/>
    <s v="Bartow CC"/>
    <n v="0"/>
    <n v="72"/>
    <n v="372"/>
    <n v="406"/>
    <n v="455"/>
    <n v="0"/>
    <n v="0"/>
  </r>
  <r>
    <s v="DE Florida"/>
    <x v="0"/>
    <x v="3"/>
    <x v="30"/>
    <x v="17"/>
    <s v="Elec - Other Production Plant"/>
    <s v="Bartow CC"/>
    <n v="0"/>
    <n v="404.49359031404538"/>
    <n v="815.08357041006991"/>
    <n v="321.35560291032158"/>
    <n v="427.80039322281084"/>
    <n v="695.20050681002135"/>
    <n v="0"/>
  </r>
  <r>
    <s v="DE Florida"/>
    <x v="0"/>
    <x v="3"/>
    <x v="31"/>
    <x v="17"/>
    <s v="Elec - Other Production Plant"/>
    <s v="Bartow CC"/>
    <n v="0"/>
    <n v="60"/>
    <n v="300"/>
    <n v="334"/>
    <n v="375"/>
    <n v="0"/>
    <n v="0"/>
  </r>
  <r>
    <s v="DE Florida"/>
    <x v="0"/>
    <x v="3"/>
    <x v="32"/>
    <x v="18"/>
    <s v="Elec - Other Production Plant"/>
    <s v="Bartow CC"/>
    <n v="4582.26"/>
    <n v="3962.6823396381506"/>
    <n v="5319.9974400711162"/>
    <n v="1337.823267703526"/>
    <n v="948.65304166477642"/>
    <n v="1451.2707860363735"/>
    <n v="0"/>
  </r>
  <r>
    <s v="DE Florida"/>
    <x v="0"/>
    <x v="3"/>
    <x v="33"/>
    <x v="18"/>
    <s v="Elec - Other Production Plant"/>
    <s v="Bartow CC"/>
    <n v="0"/>
    <n v="36"/>
    <n v="168"/>
    <n v="191"/>
    <n v="214"/>
    <n v="0"/>
    <n v="0"/>
  </r>
  <r>
    <s v="DE Florida"/>
    <x v="0"/>
    <x v="3"/>
    <x v="34"/>
    <x v="19"/>
    <s v="Elec - Other Production Plant"/>
    <s v="Bartow CT 1&amp;3"/>
    <n v="0"/>
    <n v="93.85504895759999"/>
    <n v="31.765579591799998"/>
    <n v="51.79651699019999"/>
    <n v="19.901980389599998"/>
    <n v="0"/>
    <n v="0"/>
  </r>
  <r>
    <s v="DE Florida"/>
    <x v="0"/>
    <x v="3"/>
    <x v="35"/>
    <x v="20"/>
    <s v="Elec - Other Production Plant"/>
    <s v="Bartow CT 1&amp;3"/>
    <n v="0"/>
    <n v="164.2405119572"/>
    <n v="55.587793227099993"/>
    <n v="90.640690751899996"/>
    <n v="34.827230761199999"/>
    <n v="0"/>
    <n v="0"/>
  </r>
  <r>
    <s v="DE Florida"/>
    <x v="0"/>
    <x v="3"/>
    <x v="36"/>
    <x v="21"/>
    <s v="Elec - Other Production Plant"/>
    <s v="Bartow CT 1&amp;3"/>
    <n v="0"/>
    <n v="501.7250048272"/>
    <n v="169.81063619960003"/>
    <n v="276.8908868044"/>
    <n v="106.3908795312"/>
    <n v="0"/>
    <n v="0"/>
  </r>
  <r>
    <s v="DE Florida"/>
    <x v="0"/>
    <x v="3"/>
    <x v="37"/>
    <x v="22"/>
    <s v="Elec - Other Production Plant"/>
    <s v="Bartow CT 1&amp;3"/>
    <n v="0"/>
    <n v="223.26972368680001"/>
    <n v="75.566442689900015"/>
    <n v="123.21760166110002"/>
    <n v="47.344385962799997"/>
    <n v="0"/>
    <n v="0"/>
  </r>
  <r>
    <s v="DE Florida"/>
    <x v="0"/>
    <x v="3"/>
    <x v="38"/>
    <x v="23"/>
    <s v="Elec - Other Production Plant"/>
    <s v="Bartow CT 1&amp;3"/>
    <n v="0"/>
    <n v="171.26391658880002"/>
    <n v="57.964889838399998"/>
    <n v="94.516751777600007"/>
    <n v="36.316545004799998"/>
    <n v="0"/>
    <n v="0"/>
  </r>
  <r>
    <s v="DE Florida"/>
    <x v="0"/>
    <x v="3"/>
    <x v="39"/>
    <x v="24"/>
    <s v="Elec - Other Production Plant"/>
    <s v="Bartow CT 1&amp;3"/>
    <n v="0"/>
    <n v="10.3895139824"/>
    <n v="3.5163684531999997"/>
    <n v="5.7337420147999989"/>
    <n v="2.2030983503999999"/>
    <n v="0"/>
    <n v="0"/>
  </r>
  <r>
    <s v="DE Florida"/>
    <x v="0"/>
    <x v="3"/>
    <x v="40"/>
    <x v="25"/>
    <s v="Elec - Other Production Plant"/>
    <s v="Bartow CT 2&amp;4"/>
    <n v="0"/>
    <n v="24.204081474999999"/>
    <n v="32.263198407499999"/>
    <n v="0"/>
    <n v="0"/>
    <n v="0"/>
    <n v="0"/>
  </r>
  <r>
    <s v="DE Florida"/>
    <x v="0"/>
    <x v="3"/>
    <x v="41"/>
    <x v="26"/>
    <s v="Elec - Other Production Plant"/>
    <s v="Bartow CT 2&amp;4"/>
    <n v="0"/>
    <n v="6.6701561500000004"/>
    <n v="8.8910860549999988"/>
    <n v="0"/>
    <n v="0"/>
    <n v="0"/>
    <n v="0"/>
  </r>
  <r>
    <s v="DE Florida"/>
    <x v="0"/>
    <x v="3"/>
    <x v="42"/>
    <x v="27"/>
    <s v="Elec - Other Production Plant"/>
    <s v="Bartow CT 2&amp;4"/>
    <n v="0"/>
    <n v="710.94036882499995"/>
    <n v="700.32708030250001"/>
    <n v="0"/>
    <n v="0"/>
    <n v="0"/>
    <n v="0"/>
  </r>
  <r>
    <s v="DE Florida"/>
    <x v="0"/>
    <x v="3"/>
    <x v="43"/>
    <x v="28"/>
    <s v="Elec - Other Production Plant"/>
    <s v="Bartow CT 2&amp;4"/>
    <n v="0"/>
    <n v="93.21708322500001"/>
    <n v="124.25512838249999"/>
    <n v="0"/>
    <n v="0"/>
    <n v="0"/>
    <n v="0"/>
  </r>
  <r>
    <s v="DE Florida"/>
    <x v="0"/>
    <x v="3"/>
    <x v="44"/>
    <x v="29"/>
    <s v="Elec - Other Production Plant"/>
    <s v="Bartow CT 2&amp;4"/>
    <n v="0"/>
    <n v="10.731686875000001"/>
    <n v="14.304965187499997"/>
    <n v="0"/>
    <n v="0"/>
    <n v="0"/>
    <n v="0"/>
  </r>
  <r>
    <s v="DE Florida"/>
    <x v="0"/>
    <x v="3"/>
    <x v="45"/>
    <x v="30"/>
    <s v="Elec - Other Production Plant"/>
    <s v="Bartow CT 2&amp;4"/>
    <n v="790.43"/>
    <n v="4299.8100000000004"/>
    <n v="0"/>
    <n v="0"/>
    <n v="0"/>
    <n v="0"/>
    <n v="0"/>
  </r>
  <r>
    <s v="DE Florida"/>
    <x v="0"/>
    <x v="3"/>
    <x v="46"/>
    <x v="30"/>
    <s v="Elec - Other Production Plant"/>
    <s v="Bartow CT 2&amp;4"/>
    <n v="0"/>
    <n v="0.19812345000000001"/>
    <n v="0.26409166500000003"/>
    <n v="0"/>
    <n v="0"/>
    <n v="0"/>
    <n v="0"/>
  </r>
  <r>
    <s v="DE Florida"/>
    <x v="0"/>
    <x v="3"/>
    <x v="47"/>
    <x v="31"/>
    <s v="Elec - Other Production Plant"/>
    <s v="CITRUS CC"/>
    <n v="169.34"/>
    <n v="3948.6931734380369"/>
    <n v="2704.5101385017729"/>
    <n v="6986.3957493375819"/>
    <n v="4024.6346885155226"/>
    <n v="1732.6813389465447"/>
    <n v="0"/>
  </r>
  <r>
    <s v="DE Florida"/>
    <x v="0"/>
    <x v="3"/>
    <x v="48"/>
    <x v="31"/>
    <s v="Elec - Other Production Plant"/>
    <s v="CITRUS CC"/>
    <n v="0"/>
    <n v="833.46785302461558"/>
    <n v="920.21220389321934"/>
    <n v="3821.7371053776797"/>
    <n v="4738.2129320232252"/>
    <n v="4174.9449400827889"/>
    <n v="0"/>
  </r>
  <r>
    <s v="DE Florida"/>
    <x v="0"/>
    <x v="3"/>
    <x v="49"/>
    <x v="31"/>
    <s v="Elec - Other Production Plant"/>
    <s v="CITRUS CC"/>
    <n v="0"/>
    <n v="216"/>
    <n v="1092"/>
    <n v="1206"/>
    <n v="1353"/>
    <n v="3556"/>
    <n v="0"/>
  </r>
  <r>
    <s v="DE Florida"/>
    <x v="0"/>
    <x v="3"/>
    <x v="50"/>
    <x v="32"/>
    <s v="Elec - Other Production Plant"/>
    <s v="CITRUS CC"/>
    <n v="0"/>
    <n v="1932.5976369363907"/>
    <n v="2385.9471741254147"/>
    <n v="10556.045196989968"/>
    <n v="13794.061660279149"/>
    <n v="12430.604339365329"/>
    <n v="0"/>
  </r>
  <r>
    <s v="DE Florida"/>
    <x v="0"/>
    <x v="3"/>
    <x v="51"/>
    <x v="32"/>
    <s v="Elec - Other Production Plant"/>
    <s v="CITRUS CC"/>
    <n v="0"/>
    <n v="672"/>
    <n v="3312"/>
    <n v="3668"/>
    <n v="4113"/>
    <n v="10814"/>
    <n v="0"/>
  </r>
  <r>
    <s v="DE Florida"/>
    <x v="0"/>
    <x v="3"/>
    <x v="52"/>
    <x v="33"/>
    <s v="Elec - Other Production Plant"/>
    <s v="CITRUS CC"/>
    <n v="139050.59999999998"/>
    <n v="0"/>
    <n v="305.94893173289086"/>
    <n v="45170.661090474568"/>
    <n v="55472.732014020476"/>
    <n v="0"/>
    <n v="0"/>
  </r>
  <r>
    <s v="DE Florida"/>
    <x v="0"/>
    <x v="3"/>
    <x v="53"/>
    <x v="34"/>
    <s v="Elec - Other Production Plant"/>
    <s v="CITRUS CC"/>
    <n v="0"/>
    <n v="46.514078504579437"/>
    <n v="57.425369897987594"/>
    <n v="254.06370821656839"/>
    <n v="331.99666426706403"/>
    <n v="299.18197047537603"/>
    <n v="0"/>
  </r>
  <r>
    <s v="DE Florida"/>
    <x v="0"/>
    <x v="3"/>
    <x v="54"/>
    <x v="34"/>
    <s v="Elec - Other Production Plant"/>
    <s v="CITRUS CC"/>
    <n v="0"/>
    <n v="12"/>
    <n v="84"/>
    <n v="88"/>
    <n v="99"/>
    <n v="260"/>
    <n v="0"/>
  </r>
  <r>
    <s v="DE Florida"/>
    <x v="0"/>
    <x v="3"/>
    <x v="55"/>
    <x v="35"/>
    <s v="Elec - Other Production Plant"/>
    <s v="CITRUS CC"/>
    <n v="0"/>
    <n v="334.48805254668298"/>
    <n v="412.95239552170636"/>
    <n v="1827.0053140171067"/>
    <n v="2387.4337964028882"/>
    <n v="2151.4524555711187"/>
    <n v="0"/>
  </r>
  <r>
    <s v="DE Florida"/>
    <x v="0"/>
    <x v="3"/>
    <x v="56"/>
    <x v="35"/>
    <s v="Elec - Other Production Plant"/>
    <s v="CITRUS CC"/>
    <n v="0"/>
    <n v="120"/>
    <n v="576"/>
    <n v="635"/>
    <n v="712"/>
    <n v="1872"/>
    <n v="0"/>
  </r>
  <r>
    <s v="DE Florida"/>
    <x v="0"/>
    <x v="3"/>
    <x v="57"/>
    <x v="36"/>
    <s v="Elec - Other Production Plant"/>
    <s v="CITRUS CC"/>
    <n v="0"/>
    <n v="16.302889292507743"/>
    <n v="20.127227672284793"/>
    <n v="89.048391800504476"/>
    <n v="116.36547696198744"/>
    <n v="104.86380473131169"/>
    <n v="0"/>
  </r>
  <r>
    <s v="DE Florida"/>
    <x v="0"/>
    <x v="3"/>
    <x v="58"/>
    <x v="36"/>
    <s v="Elec - Other Production Plant"/>
    <s v="CITRUS CC"/>
    <n v="0"/>
    <n v="0"/>
    <n v="24"/>
    <n v="31"/>
    <n v="35"/>
    <n v="91"/>
    <n v="0"/>
  </r>
  <r>
    <s v="DE Florida"/>
    <x v="0"/>
    <x v="3"/>
    <x v="59"/>
    <x v="37"/>
    <s v="Elec - Other Production Plant"/>
    <s v="CITRUS CC"/>
    <n v="2146.54"/>
    <n v="342.3563562571739"/>
    <n v="407.50515038761858"/>
    <n v="1768.1288284285956"/>
    <n v="2274.8372552402634"/>
    <n v="2036.7498058474844"/>
    <n v="0"/>
  </r>
  <r>
    <s v="DE Florida"/>
    <x v="0"/>
    <x v="3"/>
    <x v="60"/>
    <x v="37"/>
    <s v="Elec - Other Production Plant"/>
    <s v="CITRUS CC"/>
    <n v="0"/>
    <n v="108"/>
    <n v="540"/>
    <n v="597"/>
    <n v="670"/>
    <n v="1761"/>
    <n v="0"/>
  </r>
  <r>
    <s v="DE Florida"/>
    <x v="0"/>
    <x v="1"/>
    <x v="61"/>
    <x v="38"/>
    <s v="Elec - Intangible Plant"/>
    <s v="Unassigned - PEF"/>
    <n v="551.98"/>
    <n v="5258.7199999999993"/>
    <n v="0"/>
    <n v="0"/>
    <n v="0"/>
    <n v="0"/>
    <n v="0"/>
  </r>
  <r>
    <s v="DE Florida"/>
    <x v="0"/>
    <x v="5"/>
    <x v="62"/>
    <x v="38"/>
    <s v="Elec - Intangible Plant"/>
    <s v="Unassigned - PEF"/>
    <n v="146.66999999999999"/>
    <n v="0"/>
    <n v="0"/>
    <n v="0"/>
    <n v="0"/>
    <n v="0"/>
    <n v="0"/>
  </r>
  <r>
    <s v="DE Florida"/>
    <x v="0"/>
    <x v="3"/>
    <x v="63"/>
    <x v="39"/>
    <s v="Elec - Steam Production Plant"/>
    <s v="Crystal River Coal"/>
    <n v="1654.99"/>
    <n v="0"/>
    <n v="0"/>
    <n v="0"/>
    <n v="0"/>
    <n v="0"/>
    <n v="0"/>
  </r>
  <r>
    <s v="DE Florida"/>
    <x v="0"/>
    <x v="3"/>
    <x v="64"/>
    <x v="39"/>
    <s v="Elec - Steam Production Plant"/>
    <s v="Crystal River Coal"/>
    <n v="208.58999999999997"/>
    <n v="0"/>
    <n v="0"/>
    <n v="0"/>
    <n v="0"/>
    <n v="0"/>
    <n v="0"/>
  </r>
  <r>
    <s v="DE Florida"/>
    <x v="0"/>
    <x v="3"/>
    <x v="65"/>
    <x v="40"/>
    <s v="Elec - Steam Production Plant"/>
    <s v="Crystal River 4&amp;5"/>
    <n v="0"/>
    <n v="987.59846905672271"/>
    <n v="578.12324829821455"/>
    <n v="816.46392776899643"/>
    <n v="640.79064457273466"/>
    <n v="325.36303739837388"/>
    <n v="0"/>
  </r>
  <r>
    <s v="DE Florida"/>
    <x v="0"/>
    <x v="3"/>
    <x v="66"/>
    <x v="40"/>
    <s v="Elec - Steam Production Plant"/>
    <s v="Crystal River 4&amp;5"/>
    <n v="0"/>
    <n v="76.627046543999995"/>
    <n v="379.96757724000003"/>
    <n v="420.58130119999998"/>
    <n v="471.6642296"/>
    <n v="0"/>
    <n v="0"/>
  </r>
  <r>
    <s v="DE Florida"/>
    <x v="0"/>
    <x v="3"/>
    <x v="67"/>
    <x v="41"/>
    <s v="Elec - Steam Production Plant"/>
    <s v="Crystal River 4&amp;5"/>
    <n v="3168.0400000000004"/>
    <n v="10423.813118664821"/>
    <n v="5849.9273303854607"/>
    <n v="7975.0645290455013"/>
    <n v="6044.4097352371591"/>
    <n v="3063.3257994186447"/>
    <n v="0"/>
  </r>
  <r>
    <s v="DE Florida"/>
    <x v="0"/>
    <x v="3"/>
    <x v="68"/>
    <x v="41"/>
    <s v="Elec - Steam Production Plant"/>
    <s v="Crystal River 4&amp;5"/>
    <n v="0"/>
    <n v="707.81342015999996"/>
    <n v="3509.8070783999997"/>
    <n v="3884.9610250000001"/>
    <n v="4356.8202950000004"/>
    <n v="0"/>
    <n v="0"/>
  </r>
  <r>
    <s v="DE Florida"/>
    <x v="0"/>
    <x v="3"/>
    <x v="69"/>
    <x v="42"/>
    <s v="Elec - Steam Production Plant"/>
    <s v="Crystal River 4&amp;5"/>
    <n v="0"/>
    <n v="214.15508543044683"/>
    <n v="125.36272332103083"/>
    <n v="177.04666316103771"/>
    <n v="138.95283301876194"/>
    <n v="70.552456815059912"/>
    <n v="0"/>
  </r>
  <r>
    <s v="DE Florida"/>
    <x v="0"/>
    <x v="3"/>
    <x v="70"/>
    <x v="42"/>
    <s v="Elec - Steam Production Plant"/>
    <s v="Crystal River 4&amp;5"/>
    <n v="0"/>
    <n v="16.616137236000004"/>
    <n v="82.393798200000006"/>
    <n v="91.200652210000001"/>
    <n v="102.2776934"/>
    <n v="0"/>
    <n v="0"/>
  </r>
  <r>
    <s v="DE Florida"/>
    <x v="0"/>
    <x v="3"/>
    <x v="71"/>
    <x v="43"/>
    <s v="Elec - Steam Production Plant"/>
    <s v="Crystal River 4&amp;5"/>
    <n v="9239.9700000000012"/>
    <n v="6092.9143869959653"/>
    <n v="2863.2506532723905"/>
    <n v="3243.6076271592901"/>
    <n v="1946.3395319393203"/>
    <n v="972.25104472147973"/>
    <n v="0"/>
  </r>
  <r>
    <s v="DE Florida"/>
    <x v="0"/>
    <x v="3"/>
    <x v="72"/>
    <x v="43"/>
    <s v="Elec - Steam Production Plant"/>
    <s v="Crystal River 4&amp;5"/>
    <n v="0"/>
    <n v="190.90977611999998"/>
    <n v="946.65693611999984"/>
    <n v="1047.8425789999999"/>
    <n v="1175.111355"/>
    <n v="0"/>
    <n v="0"/>
  </r>
  <r>
    <s v="DE Florida"/>
    <x v="0"/>
    <x v="3"/>
    <x v="73"/>
    <x v="44"/>
    <s v="Elec - Steam Production Plant"/>
    <s v="Crystal River 4&amp;5"/>
    <n v="0"/>
    <n v="1833.2552398520365"/>
    <n v="1073.1562547228989"/>
    <n v="1515.5874849981935"/>
    <n v="1189.4877332349563"/>
    <n v="603.96521037152911"/>
    <n v="0"/>
  </r>
  <r>
    <s v="DE Florida"/>
    <x v="0"/>
    <x v="3"/>
    <x v="74"/>
    <x v="44"/>
    <s v="Elec - Steam Production Plant"/>
    <s v="Crystal River 4&amp;5"/>
    <n v="0"/>
    <n v="142.24094004"/>
    <n v="705.32465747999993"/>
    <n v="780.71493469999996"/>
    <n v="875.53894360000004"/>
    <n v="0"/>
    <n v="0"/>
  </r>
  <r>
    <s v="DE Florida"/>
    <x v="0"/>
    <x v="6"/>
    <x v="75"/>
    <x v="45"/>
    <s v="Elec - Intangible Plant"/>
    <s v="Unassigned - PEF"/>
    <n v="-385.25"/>
    <n v="171.23360793881091"/>
    <n v="172.69018532394395"/>
    <n v="172.69018532394395"/>
    <n v="172.69018532394395"/>
    <n v="172.69018532394395"/>
    <n v="0"/>
  </r>
  <r>
    <s v="DE Florida"/>
    <x v="0"/>
    <x v="6"/>
    <x v="76"/>
    <x v="46"/>
    <s v="Elec - Intangible Plant"/>
    <s v="Unassigned - PEF"/>
    <n v="0"/>
    <n v="1018.3758299999997"/>
    <n v="0"/>
    <n v="0"/>
    <n v="0"/>
    <n v="0"/>
    <n v="0"/>
  </r>
  <r>
    <s v="DE Florida"/>
    <x v="0"/>
    <x v="6"/>
    <x v="77"/>
    <x v="46"/>
    <s v="Elec - Intangible Plant"/>
    <s v="Unassigned - PEF"/>
    <n v="0"/>
    <n v="0"/>
    <n v="1513"/>
    <n v="0"/>
    <n v="0"/>
    <n v="0"/>
    <n v="0"/>
  </r>
  <r>
    <s v="DE Florida"/>
    <x v="0"/>
    <x v="1"/>
    <x v="78"/>
    <x v="46"/>
    <s v="Elec - Intangible Plant"/>
    <s v="Unassigned - PEF"/>
    <n v="0"/>
    <n v="11051"/>
    <n v="6506"/>
    <n v="6439"/>
    <n v="6439"/>
    <n v="6439"/>
    <n v="0"/>
  </r>
  <r>
    <s v="DE Florida"/>
    <x v="0"/>
    <x v="3"/>
    <x v="79"/>
    <x v="47"/>
    <s v="Elec - Other Production Plant"/>
    <s v="Debary CT New"/>
    <n v="0"/>
    <n v="209.25046886079997"/>
    <n v="127.351667048"/>
    <n v="0"/>
    <n v="166.44193904622395"/>
    <n v="0"/>
    <n v="0"/>
  </r>
  <r>
    <s v="DE Florida"/>
    <x v="0"/>
    <x v="3"/>
    <x v="80"/>
    <x v="47"/>
    <s v="Elec - Other Production Plant"/>
    <s v="Debary CT New"/>
    <n v="2140.31"/>
    <n v="1464.1924488123327"/>
    <n v="319.36067078563394"/>
    <n v="192.77195813703705"/>
    <n v="188.40702294114595"/>
    <n v="184.15572388871303"/>
    <n v="0"/>
  </r>
  <r>
    <s v="DE Florida"/>
    <x v="0"/>
    <x v="3"/>
    <x v="81"/>
    <x v="48"/>
    <s v="Elec - Other Production Plant"/>
    <s v="Debary CT New"/>
    <n v="0"/>
    <n v="251.27977388279999"/>
    <n v="152.93106999299999"/>
    <n v="0"/>
    <n v="199.87056618326824"/>
    <n v="0"/>
    <n v="0"/>
  </r>
  <r>
    <s v="DE Florida"/>
    <x v="0"/>
    <x v="3"/>
    <x v="82"/>
    <x v="48"/>
    <s v="Elec - Other Production Plant"/>
    <s v="Debary CT New"/>
    <n v="0"/>
    <n v="116.76030890817704"/>
    <n v="46.632226080184864"/>
    <n v="8.7089625654056739"/>
    <n v="9.5593310333495189"/>
    <n v="10.387561121482879"/>
    <n v="0"/>
  </r>
  <r>
    <s v="DE Florida"/>
    <x v="0"/>
    <x v="3"/>
    <x v="83"/>
    <x v="49"/>
    <s v="Elec - Other Production Plant"/>
    <s v="Debary CT New"/>
    <n v="0"/>
    <n v="2796.0795216107999"/>
    <n v="1701.7184726730002"/>
    <n v="0"/>
    <n v="2224.0259755029297"/>
    <n v="0"/>
    <n v="0"/>
  </r>
  <r>
    <s v="DE Florida"/>
    <x v="0"/>
    <x v="3"/>
    <x v="84"/>
    <x v="49"/>
    <s v="Elec - Other Production Plant"/>
    <s v="Debary CT New"/>
    <n v="0"/>
    <n v="298.48202719799565"/>
    <n v="119.20901463283167"/>
    <n v="22.263291572464272"/>
    <n v="24.437144198845569"/>
    <n v="26.554403034524334"/>
    <n v="0"/>
  </r>
  <r>
    <s v="DE Florida"/>
    <x v="0"/>
    <x v="3"/>
    <x v="85"/>
    <x v="50"/>
    <s v="Elec - Other Production Plant"/>
    <s v="Debary CT New"/>
    <n v="0"/>
    <n v="721.62396602239994"/>
    <n v="439.186662544"/>
    <n v="0"/>
    <n v="573.98480664876297"/>
    <n v="0"/>
    <n v="0"/>
  </r>
  <r>
    <s v="DE Florida"/>
    <x v="0"/>
    <x v="3"/>
    <x v="86"/>
    <x v="50"/>
    <s v="Elec - Other Production Plant"/>
    <s v="Debary CT New"/>
    <n v="0"/>
    <n v="89.088209523384066"/>
    <n v="35.580425971983551"/>
    <n v="6.6449454357672826"/>
    <n v="7.2937772601489526"/>
    <n v="7.9257174829452284"/>
    <n v="0"/>
  </r>
  <r>
    <s v="DE Florida"/>
    <x v="0"/>
    <x v="3"/>
    <x v="87"/>
    <x v="51"/>
    <s v="Elec - Other Production Plant"/>
    <s v="Debary CT New"/>
    <n v="0"/>
    <n v="247.82355692159999"/>
    <n v="150.827586096"/>
    <n v="0"/>
    <n v="197.11744674804686"/>
    <n v="0"/>
    <n v="0"/>
  </r>
  <r>
    <s v="DE Florida"/>
    <x v="0"/>
    <x v="3"/>
    <x v="88"/>
    <x v="51"/>
    <s v="Elec - Other Production Plant"/>
    <s v="Debary CT New"/>
    <n v="0"/>
    <n v="79.169413909556624"/>
    <n v="31.619015422180219"/>
    <n v="5.9051185159647135"/>
    <n v="6.4817114853035163"/>
    <n v="7.0432935098196054"/>
    <n v="0"/>
  </r>
  <r>
    <s v="DE Florida"/>
    <x v="0"/>
    <x v="3"/>
    <x v="89"/>
    <x v="52"/>
    <s v="Elec - Other Production Plant"/>
    <s v="Debary CT New"/>
    <n v="0"/>
    <n v="40.877232701600001"/>
    <n v="24.878241645999999"/>
    <n v="0"/>
    <n v="32.513380997721356"/>
    <n v="0"/>
    <n v="0"/>
  </r>
  <r>
    <s v="DE Florida"/>
    <x v="0"/>
    <x v="3"/>
    <x v="90"/>
    <x v="52"/>
    <s v="Elec - Other Production Plant"/>
    <s v="Debary CT New"/>
    <n v="0"/>
    <n v="15.829861648554365"/>
    <n v="6.322197107186124"/>
    <n v="1.1807237733605898"/>
    <n v="1.2960130812060355"/>
    <n v="1.4083009625153566"/>
    <n v="0"/>
  </r>
  <r>
    <s v="DE Florida"/>
    <x v="0"/>
    <x v="0"/>
    <x v="91"/>
    <x v="53"/>
    <s v="Elec - Distribution Plant"/>
    <s v="Unassigned - PEF"/>
    <n v="0"/>
    <n v="11866.92"/>
    <n v="9173.7599999999984"/>
    <n v="4855"/>
    <n v="2601"/>
    <n v="3076"/>
    <n v="0"/>
  </r>
  <r>
    <s v="DE Florida"/>
    <x v="0"/>
    <x v="5"/>
    <x v="92"/>
    <x v="54"/>
    <s v="Elec - Distribution Plant"/>
    <s v="Unassigned - PEF"/>
    <n v="0"/>
    <n v="60.315864000000005"/>
    <n v="2.4126345599999936E-2"/>
    <n v="9.6505382399999729E-6"/>
    <n v="0"/>
    <n v="0"/>
    <n v="0"/>
  </r>
  <r>
    <s v="DE Florida"/>
    <x v="0"/>
    <x v="7"/>
    <x v="93"/>
    <x v="54"/>
    <s v="Elec - Distribution Plant"/>
    <s v="Unassigned - PEF"/>
    <n v="355.43"/>
    <n v="198.97609529345638"/>
    <n v="36.196074365311283"/>
    <n v="4.6267777319466505"/>
    <n v="0"/>
    <n v="0"/>
    <n v="0"/>
  </r>
  <r>
    <s v="DE Florida"/>
    <x v="0"/>
    <x v="8"/>
    <x v="94"/>
    <x v="54"/>
    <s v="Elec - Distribution Plant"/>
    <s v="Unassigned - PEF"/>
    <n v="16.98"/>
    <n v="10248.89617"/>
    <n v="0"/>
    <n v="0"/>
    <n v="0"/>
    <n v="0"/>
    <n v="0"/>
  </r>
  <r>
    <s v="DE Florida"/>
    <x v="0"/>
    <x v="5"/>
    <x v="95"/>
    <x v="54"/>
    <s v="Elec - Distribution Plant"/>
    <s v="Unassigned - PEF"/>
    <n v="0"/>
    <n v="3403.0494555120003"/>
    <n v="5.4448791288192269E-4"/>
    <n v="0"/>
    <n v="0"/>
    <n v="0"/>
    <n v="0"/>
  </r>
  <r>
    <s v="DE Florida"/>
    <x v="0"/>
    <x v="9"/>
    <x v="96"/>
    <x v="54"/>
    <s v="Elec - Distribution Plant"/>
    <s v="Unassigned - PEF"/>
    <n v="0"/>
    <n v="0"/>
    <n v="1905.2240104000002"/>
    <n v="0"/>
    <n v="0"/>
    <n v="0"/>
    <n v="0"/>
  </r>
  <r>
    <s v="DE Florida"/>
    <x v="0"/>
    <x v="9"/>
    <x v="97"/>
    <x v="54"/>
    <s v="Elec - Distribution Plant"/>
    <s v="Unassigned - PEF"/>
    <n v="0"/>
    <n v="0"/>
    <n v="0"/>
    <n v="0"/>
    <n v="0"/>
    <n v="2000"/>
    <n v="0"/>
  </r>
  <r>
    <s v="DE Florida"/>
    <x v="0"/>
    <x v="9"/>
    <x v="98"/>
    <x v="54"/>
    <s v="Elec - Distribution Plant"/>
    <s v="Unassigned - PEF"/>
    <n v="0"/>
    <n v="0"/>
    <n v="0"/>
    <n v="0"/>
    <n v="4000"/>
    <n v="0"/>
    <n v="0"/>
  </r>
  <r>
    <s v="DE Florida"/>
    <x v="0"/>
    <x v="9"/>
    <x v="99"/>
    <x v="54"/>
    <s v="Elec - Distribution Plant"/>
    <s v="Unassigned - PEF"/>
    <n v="0"/>
    <n v="355.31394360000002"/>
    <n v="0"/>
    <n v="0"/>
    <n v="0"/>
    <n v="0"/>
    <n v="0"/>
  </r>
  <r>
    <s v="DE Florida"/>
    <x v="0"/>
    <x v="9"/>
    <x v="100"/>
    <x v="54"/>
    <s v="Elec - Distribution Plant"/>
    <s v="Unassigned - PEF"/>
    <n v="0"/>
    <n v="7755.0206315999994"/>
    <n v="0"/>
    <n v="0"/>
    <n v="0"/>
    <n v="0"/>
    <n v="0"/>
  </r>
  <r>
    <s v="DE Florida"/>
    <x v="0"/>
    <x v="9"/>
    <x v="101"/>
    <x v="54"/>
    <s v="Elec - Distribution Plant"/>
    <s v="Unassigned - PEF"/>
    <n v="0"/>
    <n v="0"/>
    <n v="772.22454590000007"/>
    <n v="0"/>
    <n v="0"/>
    <n v="0"/>
    <n v="0"/>
  </r>
  <r>
    <s v="DE Florida"/>
    <x v="0"/>
    <x v="9"/>
    <x v="102"/>
    <x v="54"/>
    <s v="Elec - Distribution Plant"/>
    <s v="Unassigned - PEF"/>
    <n v="0"/>
    <n v="0"/>
    <n v="7764.6968735999999"/>
    <n v="0"/>
    <n v="0"/>
    <n v="0"/>
    <n v="0"/>
  </r>
  <r>
    <s v="DE Florida"/>
    <x v="0"/>
    <x v="9"/>
    <x v="103"/>
    <x v="54"/>
    <s v="Elec - Distribution Plant"/>
    <s v="Unassigned - PEF"/>
    <n v="0"/>
    <n v="1116.0819122"/>
    <n v="0"/>
    <n v="0"/>
    <n v="0"/>
    <n v="0"/>
    <n v="0"/>
  </r>
  <r>
    <s v="DE Florida"/>
    <x v="0"/>
    <x v="7"/>
    <x v="104"/>
    <x v="54"/>
    <s v="Elec - Distribution Plant"/>
    <s v="Unassigned - PEF"/>
    <n v="20.54"/>
    <n v="0"/>
    <n v="0"/>
    <n v="0"/>
    <n v="0"/>
    <n v="0"/>
    <n v="0"/>
  </r>
  <r>
    <s v="DE Florida"/>
    <x v="0"/>
    <x v="7"/>
    <x v="105"/>
    <x v="55"/>
    <s v="Elec - General Plant"/>
    <s v="Unassigned - PEF"/>
    <n v="12.95"/>
    <n v="0"/>
    <n v="0"/>
    <n v="0"/>
    <n v="0"/>
    <n v="0"/>
    <n v="0"/>
  </r>
  <r>
    <s v="DE Florida"/>
    <x v="0"/>
    <x v="7"/>
    <x v="106"/>
    <x v="56"/>
    <s v="Elec - General Plant"/>
    <s v="Unassigned - PEF"/>
    <n v="0"/>
    <n v="1389.0719808960396"/>
    <n v="1390.6272729851833"/>
    <n v="933.78647133408015"/>
    <n v="877.29119209040425"/>
    <n v="861.47251459105178"/>
    <n v="0"/>
  </r>
  <r>
    <s v="DE Florida"/>
    <x v="0"/>
    <x v="7"/>
    <x v="107"/>
    <x v="57"/>
    <s v="Elec - General Plant"/>
    <s v="Unassigned - PEF"/>
    <n v="6514.5700000000006"/>
    <n v="4530.2949215999997"/>
    <n v="4717.0526121599996"/>
    <n v="4833.141459999998"/>
    <n v="4952.1325013999985"/>
    <n v="5074.098313200001"/>
    <n v="0"/>
  </r>
  <r>
    <s v="DE Florida"/>
    <x v="0"/>
    <x v="9"/>
    <x v="108"/>
    <x v="57"/>
    <s v="Elec - General Plant"/>
    <s v="Unassigned - PEF"/>
    <n v="15781.75"/>
    <n v="0"/>
    <n v="5051.6185255999999"/>
    <n v="0"/>
    <n v="0"/>
    <n v="0"/>
    <n v="0"/>
  </r>
  <r>
    <s v="DE Florida"/>
    <x v="0"/>
    <x v="7"/>
    <x v="109"/>
    <x v="58"/>
    <s v="Elec - General Plant"/>
    <s v="Unassigned - PEF"/>
    <n v="0"/>
    <n v="226.65079028652985"/>
    <n v="226.90456272307654"/>
    <n v="152.36319254688001"/>
    <n v="143.145023968044"/>
    <n v="140.563936878372"/>
    <n v="0"/>
  </r>
  <r>
    <s v="DE Florida"/>
    <x v="0"/>
    <x v="7"/>
    <x v="110"/>
    <x v="59"/>
    <s v="Elec - General Plant"/>
    <s v="Unassigned - PEF"/>
    <n v="0"/>
    <n v="755.71605311167809"/>
    <n v="756.56220019059708"/>
    <n v="508.02077665584"/>
    <n v="477.28486805164209"/>
    <n v="468.678814017246"/>
    <n v="0"/>
  </r>
  <r>
    <s v="DE Florida"/>
    <x v="0"/>
    <x v="7"/>
    <x v="111"/>
    <x v="60"/>
    <s v="Elec - General Plant"/>
    <s v="Unassigned - PEF"/>
    <n v="0"/>
    <n v="1531.9203132549067"/>
    <n v="1533.6355472940147"/>
    <n v="1029.8144972707198"/>
    <n v="967.5093992868359"/>
    <n v="950.06397261106792"/>
    <n v="0"/>
  </r>
  <r>
    <s v="DE Florida"/>
    <x v="0"/>
    <x v="7"/>
    <x v="112"/>
    <x v="61"/>
    <s v="Elec - General Plant"/>
    <s v="Unassigned - PEF"/>
    <n v="0"/>
    <n v="1576.6671265286757"/>
    <n v="1578.4324619056958"/>
    <n v="1059.8949894590398"/>
    <n v="995.76998311480179"/>
    <n v="977.81498212032602"/>
    <n v="0"/>
  </r>
  <r>
    <s v="DE Florida"/>
    <x v="0"/>
    <x v="9"/>
    <x v="113"/>
    <x v="62"/>
    <s v="Elec - General Plant"/>
    <s v="Unassigned - PEF"/>
    <n v="3814.06"/>
    <n v="1363.1444799999999"/>
    <n v="3398.3464400000003"/>
    <n v="1444.8030000000001"/>
    <n v="1488.1469999999999"/>
    <n v="1488.1469999999999"/>
    <n v="0"/>
  </r>
  <r>
    <s v="DE Florida"/>
    <x v="0"/>
    <x v="10"/>
    <x v="114"/>
    <x v="63"/>
    <s v="Elec - General Plant"/>
    <s v="Unassigned - PEF"/>
    <n v="490.29"/>
    <n v="7334.3214353999983"/>
    <n v="7349.5386517999996"/>
    <n v="8567"/>
    <n v="10061"/>
    <n v="11372"/>
    <n v="0"/>
  </r>
  <r>
    <s v="DE Florida"/>
    <x v="0"/>
    <x v="7"/>
    <x v="115"/>
    <x v="63"/>
    <s v="Elec - General Plant"/>
    <s v="Unassigned - PEF"/>
    <n v="8511.7200000000012"/>
    <n v="24961.795864599997"/>
    <n v="39017.825570891997"/>
    <n v="23558.531791417838"/>
    <n v="3018.5767558283565"/>
    <n v="60.371535116567003"/>
    <n v="0"/>
  </r>
  <r>
    <s v="DE Florida"/>
    <x v="0"/>
    <x v="7"/>
    <x v="116"/>
    <x v="64"/>
    <s v="Elec - General Plant"/>
    <s v="Unassigned - PEF"/>
    <n v="0"/>
    <n v="1633.93451076617"/>
    <n v="1635.7639662974332"/>
    <n v="1098.3922807334397"/>
    <n v="1031.9381388882714"/>
    <n v="1013.3309799819359"/>
    <n v="0"/>
  </r>
  <r>
    <s v="DE Florida"/>
    <x v="0"/>
    <x v="0"/>
    <x v="117"/>
    <x v="65"/>
    <s v="Elec - Distribution Plant"/>
    <s v="Unassigned - PEF"/>
    <n v="0"/>
    <n v="0"/>
    <n v="0"/>
    <n v="6852"/>
    <n v="9112"/>
    <n v="11484"/>
    <n v="0"/>
  </r>
  <r>
    <s v="DE Florida"/>
    <x v="0"/>
    <x v="7"/>
    <x v="118"/>
    <x v="65"/>
    <s v="Elec - Distribution Plant"/>
    <s v="Unassigned - PEF"/>
    <n v="4654.83"/>
    <n v="0"/>
    <n v="0"/>
    <n v="0"/>
    <n v="0"/>
    <n v="0"/>
    <n v="0"/>
  </r>
  <r>
    <s v="DE Florida"/>
    <x v="0"/>
    <x v="7"/>
    <x v="119"/>
    <x v="66"/>
    <s v="Elec - Distribution Plant"/>
    <s v="Unassigned - PEF"/>
    <n v="7266.4299999999994"/>
    <n v="0"/>
    <n v="0"/>
    <n v="0"/>
    <n v="0"/>
    <n v="0"/>
    <n v="0"/>
  </r>
  <r>
    <s v="DE Florida"/>
    <x v="0"/>
    <x v="7"/>
    <x v="120"/>
    <x v="66"/>
    <s v="Elec - Distribution Plant"/>
    <s v="Unassigned - PEF"/>
    <n v="0"/>
    <n v="20078.741918286705"/>
    <n v="13787.190453532712"/>
    <n v="15472.88285075288"/>
    <n v="14913.283886141175"/>
    <n v="14245.514423462408"/>
    <n v="0"/>
  </r>
  <r>
    <s v="DE Florida"/>
    <x v="0"/>
    <x v="7"/>
    <x v="121"/>
    <x v="66"/>
    <s v="Elec - Distribution Plant"/>
    <s v="Unassigned - PEF"/>
    <n v="0"/>
    <n v="0"/>
    <n v="0"/>
    <n v="45294.731622787767"/>
    <n v="0"/>
    <n v="0"/>
    <n v="0"/>
  </r>
  <r>
    <s v="DE Florida"/>
    <x v="0"/>
    <x v="7"/>
    <x v="122"/>
    <x v="66"/>
    <s v="Elec - Distribution Plant"/>
    <s v="Unassigned - PEF"/>
    <n v="0"/>
    <n v="51669.057587106203"/>
    <n v="0"/>
    <n v="0"/>
    <n v="0"/>
    <n v="0"/>
    <n v="0"/>
  </r>
  <r>
    <s v="DE Florida"/>
    <x v="0"/>
    <x v="7"/>
    <x v="123"/>
    <x v="66"/>
    <s v="Elec - Distribution Plant"/>
    <s v="Unassigned - PEF"/>
    <n v="0"/>
    <n v="0"/>
    <n v="118365.34133605257"/>
    <n v="0"/>
    <n v="0"/>
    <n v="0"/>
    <n v="0"/>
  </r>
  <r>
    <s v="DE Florida"/>
    <x v="0"/>
    <x v="7"/>
    <x v="124"/>
    <x v="66"/>
    <s v="Elec - Distribution Plant"/>
    <s v="Unassigned - PEF"/>
    <n v="0"/>
    <n v="0"/>
    <n v="0"/>
    <n v="179769.02378997547"/>
    <n v="0"/>
    <n v="0"/>
    <n v="0"/>
  </r>
  <r>
    <s v="DE Florida"/>
    <x v="0"/>
    <x v="7"/>
    <x v="125"/>
    <x v="66"/>
    <s v="Elec - Distribution Plant"/>
    <s v="Unassigned - PEF"/>
    <n v="0"/>
    <n v="0"/>
    <n v="0"/>
    <n v="0"/>
    <n v="53508.47606854546"/>
    <n v="0"/>
    <n v="0"/>
  </r>
  <r>
    <s v="DE Florida"/>
    <x v="0"/>
    <x v="7"/>
    <x v="126"/>
    <x v="66"/>
    <s v="Elec - Distribution Plant"/>
    <s v="Unassigned - PEF"/>
    <n v="0"/>
    <n v="0"/>
    <n v="0"/>
    <n v="0"/>
    <n v="0"/>
    <n v="0"/>
    <n v="282.63143930859997"/>
  </r>
  <r>
    <s v="DE Florida"/>
    <x v="0"/>
    <x v="7"/>
    <x v="127"/>
    <x v="66"/>
    <s v="Elec - Distribution Plant"/>
    <s v="Unassigned - PEF"/>
    <n v="0"/>
    <n v="624.40023880363344"/>
    <n v="643.16547054630655"/>
    <n v="573.70705105804996"/>
    <n v="590.91826495671194"/>
    <n v="608.64581151682012"/>
    <n v="0"/>
  </r>
  <r>
    <s v="DE Florida"/>
    <x v="0"/>
    <x v="5"/>
    <x v="128"/>
    <x v="66"/>
    <s v="Elec - Distribution Plant"/>
    <s v="Unassigned - PEF"/>
    <n v="0"/>
    <n v="68.326342210448004"/>
    <n v="271.46837975048402"/>
    <n v="604.83510107075995"/>
    <n v="636.55173478215204"/>
    <n v="0"/>
    <n v="0"/>
  </r>
  <r>
    <s v="DE Florida"/>
    <x v="0"/>
    <x v="7"/>
    <x v="129"/>
    <x v="67"/>
    <s v="Elec - Distribution Plant"/>
    <s v="Unassigned - PEF"/>
    <n v="0"/>
    <n v="0"/>
    <n v="0"/>
    <n v="39.06280000000001"/>
    <n v="40.042799999999986"/>
    <n v="41.042399999999994"/>
    <n v="0"/>
  </r>
  <r>
    <s v="DE Florida"/>
    <x v="0"/>
    <x v="7"/>
    <x v="130"/>
    <x v="67"/>
    <s v="Elec - Distribution Plant"/>
    <s v="Unassigned - PEF"/>
    <n v="0"/>
    <n v="1687.6346258827766"/>
    <n v="1927.193593546938"/>
    <n v="800.5326"/>
    <n v="820.54419999999993"/>
    <n v="841.05559999999991"/>
    <n v="0"/>
  </r>
  <r>
    <s v="DE Florida"/>
    <x v="0"/>
    <x v="5"/>
    <x v="131"/>
    <x v="67"/>
    <s v="Elec - Distribution Plant"/>
    <s v="Unassigned - PEF"/>
    <n v="0"/>
    <n v="4363.9371492591908"/>
    <n v="12717.353833340183"/>
    <n v="11201.279250175568"/>
    <n v="12224.296511700069"/>
    <n v="14632.291318604683"/>
    <n v="0"/>
  </r>
  <r>
    <s v="DE Florida"/>
    <x v="0"/>
    <x v="7"/>
    <x v="132"/>
    <x v="67"/>
    <s v="Elec - Distribution Plant"/>
    <s v="Unassigned - PEF"/>
    <n v="0"/>
    <n v="14682.048705131196"/>
    <n v="14858.187079241528"/>
    <n v="25921.989799999999"/>
    <n v="26570.044199999993"/>
    <n v="27234.288199999992"/>
    <n v="0"/>
  </r>
  <r>
    <s v="DE Florida"/>
    <x v="0"/>
    <x v="7"/>
    <x v="133"/>
    <x v="67"/>
    <s v="Elec - Distribution Plant"/>
    <s v="Unassigned - PEF"/>
    <n v="0"/>
    <n v="2070.0821402403108"/>
    <n v="2874.5773583781838"/>
    <n v="3002.3251856850288"/>
    <n v="3837.4272435871599"/>
    <n v="4146.4408075381798"/>
    <n v="0"/>
  </r>
  <r>
    <s v="DE Florida"/>
    <x v="0"/>
    <x v="7"/>
    <x v="134"/>
    <x v="67"/>
    <s v="Elec - Distribution Plant"/>
    <s v="Unassigned - PEF"/>
    <n v="0"/>
    <n v="292.08710360502397"/>
    <n v="306.355139700064"/>
    <n v="308.2447368"/>
    <n v="315.95085521999999"/>
    <n v="325.42938122240002"/>
    <n v="0"/>
  </r>
  <r>
    <s v="DE Florida"/>
    <x v="0"/>
    <x v="7"/>
    <x v="135"/>
    <x v="67"/>
    <s v="Elec - Distribution Plant"/>
    <s v="Unassigned - PEF"/>
    <n v="0"/>
    <n v="16215.276434981013"/>
    <n v="16406.479049721751"/>
    <n v="16379.778672455743"/>
    <n v="17545.817418381615"/>
    <n v="18958.817158162339"/>
    <n v="0"/>
  </r>
  <r>
    <s v="DE Florida"/>
    <x v="0"/>
    <x v="7"/>
    <x v="136"/>
    <x v="67"/>
    <s v="Elec - Distribution Plant"/>
    <s v="Unassigned - PEF"/>
    <n v="0"/>
    <n v="15834.583476525388"/>
    <n v="173.95664055478301"/>
    <n v="0"/>
    <n v="0"/>
    <n v="0"/>
    <n v="0"/>
  </r>
  <r>
    <s v="DE Florida"/>
    <x v="0"/>
    <x v="7"/>
    <x v="137"/>
    <x v="67"/>
    <s v="Elec - Distribution Plant"/>
    <s v="Unassigned - PEF"/>
    <n v="0"/>
    <n v="0"/>
    <n v="0"/>
    <n v="27179.257156170417"/>
    <n v="0"/>
    <n v="0"/>
    <n v="0"/>
  </r>
  <r>
    <s v="DE Florida"/>
    <x v="0"/>
    <x v="7"/>
    <x v="138"/>
    <x v="67"/>
    <s v="Elec - Distribution Plant"/>
    <s v="Unassigned - PEF"/>
    <n v="0"/>
    <n v="0"/>
    <n v="27765.609981980793"/>
    <n v="0"/>
    <n v="1295.7843653776583"/>
    <n v="0"/>
    <n v="0"/>
  </r>
  <r>
    <s v="DE Florida"/>
    <x v="0"/>
    <x v="7"/>
    <x v="139"/>
    <x v="67"/>
    <s v="Elec - Distribution Plant"/>
    <s v="Unassigned - PEF"/>
    <n v="0"/>
    <n v="0"/>
    <n v="0"/>
    <n v="120"/>
    <n v="0"/>
    <n v="0"/>
    <n v="0"/>
  </r>
  <r>
    <s v="DE Florida"/>
    <x v="0"/>
    <x v="7"/>
    <x v="140"/>
    <x v="67"/>
    <s v="Elec - Distribution Plant"/>
    <s v="Unassigned - PEF"/>
    <n v="0"/>
    <n v="0"/>
    <n v="0"/>
    <n v="1068"/>
    <n v="0"/>
    <n v="0"/>
    <n v="0"/>
  </r>
  <r>
    <s v="DE Florida"/>
    <x v="0"/>
    <x v="7"/>
    <x v="141"/>
    <x v="67"/>
    <s v="Elec - Distribution Plant"/>
    <s v="Unassigned - PEF"/>
    <n v="0"/>
    <n v="0"/>
    <n v="0"/>
    <n v="0"/>
    <n v="1977.42"/>
    <n v="0"/>
    <n v="0"/>
  </r>
  <r>
    <s v="DE Florida"/>
    <x v="0"/>
    <x v="7"/>
    <x v="142"/>
    <x v="67"/>
    <s v="Elec - Distribution Plant"/>
    <s v="Unassigned - PEF"/>
    <n v="0"/>
    <n v="0"/>
    <n v="0"/>
    <n v="0"/>
    <n v="0"/>
    <n v="9300"/>
    <n v="0"/>
  </r>
  <r>
    <s v="DE Florida"/>
    <x v="0"/>
    <x v="1"/>
    <x v="143"/>
    <x v="68"/>
    <s v="Elec - Distribution Plant"/>
    <s v="Unassigned - PEF"/>
    <n v="0.15000000000000002"/>
    <n v="21131.64"/>
    <n v="9437"/>
    <n v="19132"/>
    <n v="19132"/>
    <n v="19132"/>
    <n v="0"/>
  </r>
  <r>
    <s v="DE Florida"/>
    <x v="0"/>
    <x v="5"/>
    <x v="144"/>
    <x v="68"/>
    <s v="Elec - Distribution Plant"/>
    <s v="Unassigned - PEF"/>
    <n v="0"/>
    <n v="1570.2223244551037"/>
    <n v="4575.9304531907328"/>
    <n v="4030.8530991269381"/>
    <n v="4398.1569412396502"/>
    <n v="5265.104062776496"/>
    <n v="0"/>
  </r>
  <r>
    <s v="DE Florida"/>
    <x v="0"/>
    <x v="7"/>
    <x v="145"/>
    <x v="69"/>
    <s v="Elec - Distribution Plant"/>
    <s v="Unassigned - PEF"/>
    <n v="0"/>
    <n v="0"/>
    <n v="0"/>
    <n v="46.775399999999998"/>
    <n v="47.941600000000008"/>
    <n v="49.146999999999991"/>
    <n v="0"/>
  </r>
  <r>
    <s v="DE Florida"/>
    <x v="0"/>
    <x v="7"/>
    <x v="146"/>
    <x v="69"/>
    <s v="Elec - Distribution Plant"/>
    <s v="Unassigned - PEF"/>
    <n v="0"/>
    <n v="2020.7204073070088"/>
    <n v="2307.5607501680443"/>
    <n v="958.52819999999997"/>
    <n v="982.4892000000001"/>
    <n v="1007.0577999999998"/>
    <n v="0"/>
  </r>
  <r>
    <s v="DE Florida"/>
    <x v="0"/>
    <x v="5"/>
    <x v="147"/>
    <x v="69"/>
    <s v="Elec - Distribution Plant"/>
    <s v="Unassigned - PEF"/>
    <n v="0"/>
    <n v="5225.2405339813995"/>
    <n v="15227.357879394171"/>
    <n v="13412.487831131271"/>
    <n v="14637.186395132449"/>
    <n v="17519.425074558058"/>
    <n v="0"/>
  </r>
  <r>
    <s v="DE Florida"/>
    <x v="0"/>
    <x v="7"/>
    <x v="148"/>
    <x v="69"/>
    <s v="Elec - Distribution Plant"/>
    <s v="Unassigned - PEF"/>
    <n v="0"/>
    <n v="17579.821475880781"/>
    <n v="17790.724002776038"/>
    <n v="31038.177799999998"/>
    <n v="31814.132000000009"/>
    <n v="32609.480400000008"/>
    <n v="0"/>
  </r>
  <r>
    <s v="DE Florida"/>
    <x v="0"/>
    <x v="7"/>
    <x v="149"/>
    <x v="69"/>
    <s v="Elec - Distribution Plant"/>
    <s v="Unassigned - PEF"/>
    <n v="0"/>
    <n v="2478.6509837087933"/>
    <n v="3441.9281527949306"/>
    <n v="3594.8893670702309"/>
    <n v="4594.8141995583101"/>
    <n v="4964.8172827101889"/>
    <n v="0"/>
  </r>
  <r>
    <s v="DE Florida"/>
    <x v="0"/>
    <x v="7"/>
    <x v="150"/>
    <x v="69"/>
    <s v="Elec - Distribution Plant"/>
    <s v="Unassigned - PEF"/>
    <n v="0"/>
    <n v="349.73587405338407"/>
    <n v="366.81996990402405"/>
    <n v="369.08251380000002"/>
    <n v="378.30957664499999"/>
    <n v="389.65886435840002"/>
    <n v="0"/>
  </r>
  <r>
    <s v="DE Florida"/>
    <x v="0"/>
    <x v="7"/>
    <x v="151"/>
    <x v="69"/>
    <s v="Elec - Distribution Plant"/>
    <s v="Unassigned - PEF"/>
    <n v="0"/>
    <n v="19415.659941885162"/>
    <n v="19644.599914798415"/>
    <n v="19612.629726229901"/>
    <n v="21008.80769832536"/>
    <n v="22700.688965694379"/>
    <n v="0"/>
  </r>
  <r>
    <s v="DE Florida"/>
    <x v="0"/>
    <x v="7"/>
    <x v="152"/>
    <x v="69"/>
    <s v="Elec - Distribution Plant"/>
    <s v="Unassigned - PEF"/>
    <n v="0"/>
    <n v="18133.33445478071"/>
    <n v="199.21041487995802"/>
    <n v="0"/>
    <n v="0"/>
    <n v="0"/>
    <n v="0"/>
  </r>
  <r>
    <s v="DE Florida"/>
    <x v="0"/>
    <x v="7"/>
    <x v="153"/>
    <x v="69"/>
    <s v="Elec - Distribution Plant"/>
    <s v="Unassigned - PEF"/>
    <n v="0"/>
    <n v="0"/>
    <n v="0"/>
    <n v="31124.94629088138"/>
    <n v="0"/>
    <n v="0"/>
    <n v="0"/>
  </r>
  <r>
    <s v="DE Florida"/>
    <x v="0"/>
    <x v="7"/>
    <x v="154"/>
    <x v="69"/>
    <s v="Elec - Distribution Plant"/>
    <s v="Unassigned - PEF"/>
    <n v="0"/>
    <n v="0"/>
    <n v="31653.24995815615"/>
    <n v="0"/>
    <n v="1482.6179761557062"/>
    <n v="0"/>
    <n v="0"/>
  </r>
  <r>
    <s v="DE Florida"/>
    <x v="0"/>
    <x v="7"/>
    <x v="155"/>
    <x v="69"/>
    <s v="Elec - Distribution Plant"/>
    <s v="Unassigned - PEF"/>
    <n v="0"/>
    <n v="0"/>
    <n v="0"/>
    <n v="30"/>
    <n v="0"/>
    <n v="0"/>
    <n v="0"/>
  </r>
  <r>
    <s v="DE Florida"/>
    <x v="0"/>
    <x v="7"/>
    <x v="156"/>
    <x v="69"/>
    <s v="Elec - Distribution Plant"/>
    <s v="Unassigned - PEF"/>
    <n v="0"/>
    <n v="0"/>
    <n v="0"/>
    <n v="267"/>
    <n v="0"/>
    <n v="0"/>
    <n v="0"/>
  </r>
  <r>
    <s v="DE Florida"/>
    <x v="0"/>
    <x v="7"/>
    <x v="157"/>
    <x v="69"/>
    <s v="Elec - Distribution Plant"/>
    <s v="Unassigned - PEF"/>
    <n v="0"/>
    <n v="0"/>
    <n v="0"/>
    <n v="0"/>
    <n v="494.36"/>
    <n v="0"/>
    <n v="0"/>
  </r>
  <r>
    <s v="DE Florida"/>
    <x v="0"/>
    <x v="7"/>
    <x v="158"/>
    <x v="69"/>
    <s v="Elec - Distribution Plant"/>
    <s v="Unassigned - PEF"/>
    <n v="0"/>
    <n v="0"/>
    <n v="0"/>
    <n v="0"/>
    <n v="0"/>
    <n v="2325"/>
    <n v="0"/>
  </r>
  <r>
    <s v="DE Florida"/>
    <x v="0"/>
    <x v="7"/>
    <x v="159"/>
    <x v="70"/>
    <s v="Elec - Distribution Plant"/>
    <s v="Unassigned - PEF"/>
    <n v="0"/>
    <n v="22993.629303561065"/>
    <n v="15788.715633493137"/>
    <n v="17719.124732790879"/>
    <n v="17078.287214020871"/>
    <n v="16313.575782021755"/>
    <n v="0"/>
  </r>
  <r>
    <s v="DE Florida"/>
    <x v="0"/>
    <x v="7"/>
    <x v="160"/>
    <x v="70"/>
    <s v="Elec - Distribution Plant"/>
    <s v="Unassigned - PEF"/>
    <n v="0"/>
    <n v="0"/>
    <n v="0"/>
    <n v="51870.295090058935"/>
    <n v="0"/>
    <n v="0"/>
    <n v="0"/>
  </r>
  <r>
    <s v="DE Florida"/>
    <x v="0"/>
    <x v="7"/>
    <x v="161"/>
    <x v="70"/>
    <s v="Elec - Distribution Plant"/>
    <s v="Unassigned - PEF"/>
    <n v="0"/>
    <n v="59169.999866388302"/>
    <n v="0"/>
    <n v="0"/>
    <n v="0"/>
    <n v="0"/>
    <n v="0"/>
  </r>
  <r>
    <s v="DE Florida"/>
    <x v="0"/>
    <x v="7"/>
    <x v="162"/>
    <x v="70"/>
    <s v="Elec - Distribution Plant"/>
    <s v="Unassigned - PEF"/>
    <n v="0"/>
    <n v="0"/>
    <n v="135548.77054283602"/>
    <n v="0"/>
    <n v="0"/>
    <n v="0"/>
    <n v="0"/>
  </r>
  <r>
    <s v="DE Florida"/>
    <x v="0"/>
    <x v="7"/>
    <x v="163"/>
    <x v="70"/>
    <s v="Elec - Distribution Plant"/>
    <s v="Unassigned - PEF"/>
    <n v="0"/>
    <n v="0"/>
    <n v="0"/>
    <n v="205866.59812212264"/>
    <n v="0"/>
    <n v="0"/>
    <n v="0"/>
  </r>
  <r>
    <s v="DE Florida"/>
    <x v="0"/>
    <x v="7"/>
    <x v="164"/>
    <x v="70"/>
    <s v="Elec - Distribution Plant"/>
    <s v="Unassigned - PEF"/>
    <n v="0"/>
    <n v="0"/>
    <n v="0"/>
    <n v="0"/>
    <n v="61276.451897519437"/>
    <n v="0"/>
    <n v="0"/>
  </r>
  <r>
    <s v="DE Florida"/>
    <x v="0"/>
    <x v="7"/>
    <x v="165"/>
    <x v="70"/>
    <s v="Elec - Distribution Plant"/>
    <s v="Unassigned - PEF"/>
    <n v="0"/>
    <n v="0"/>
    <n v="0"/>
    <n v="0"/>
    <n v="0"/>
    <n v="0"/>
    <n v="323.66183954359997"/>
  </r>
  <r>
    <s v="DE Florida"/>
    <x v="0"/>
    <x v="7"/>
    <x v="166"/>
    <x v="70"/>
    <s v="Elec - Distribution Plant"/>
    <s v="Unassigned - PEF"/>
    <n v="0"/>
    <n v="715.04617602709038"/>
    <n v="736.53560919189806"/>
    <n v="656.9937157692998"/>
    <n v="676.70352995291194"/>
    <n v="697.00463426131989"/>
    <n v="0"/>
  </r>
  <r>
    <s v="DE Florida"/>
    <x v="0"/>
    <x v="5"/>
    <x v="167"/>
    <x v="70"/>
    <s v="Elec - Distribution Plant"/>
    <s v="Unassigned - PEF"/>
    <n v="0"/>
    <n v="78.24546930524798"/>
    <n v="310.87820726138392"/>
    <n v="692.64071227175975"/>
    <n v="728.961738822352"/>
    <n v="0"/>
    <n v="0"/>
  </r>
  <r>
    <s v="DE Florida"/>
    <x v="0"/>
    <x v="7"/>
    <x v="168"/>
    <x v="71"/>
    <s v="Elec - Distribution Plant"/>
    <s v="Unassigned - PEF"/>
    <n v="0"/>
    <n v="0"/>
    <n v="0"/>
    <n v="24.0884"/>
    <n v="24.686200000000007"/>
    <n v="25.303599999999999"/>
    <n v="0"/>
  </r>
  <r>
    <s v="DE Florida"/>
    <x v="0"/>
    <x v="7"/>
    <x v="169"/>
    <x v="71"/>
    <s v="Elec - Distribution Plant"/>
    <s v="Unassigned - PEF"/>
    <n v="0"/>
    <n v="1040.496536258554"/>
    <n v="1188.1945463973605"/>
    <n v="493.55740000000003"/>
    <n v="505.89560000000006"/>
    <n v="518.54740000000004"/>
    <n v="0"/>
  </r>
  <r>
    <s v="DE Florida"/>
    <x v="0"/>
    <x v="5"/>
    <x v="170"/>
    <x v="71"/>
    <s v="Elec - Distribution Plant"/>
    <s v="Unassigned - PEF"/>
    <n v="0"/>
    <n v="2690.547716084614"/>
    <n v="7840.7745438638867"/>
    <n v="6906.0369843187709"/>
    <n v="7536.4046147937288"/>
    <n v="9020.7687618459167"/>
    <n v="0"/>
  </r>
  <r>
    <s v="DE Florida"/>
    <x v="0"/>
    <x v="7"/>
    <x v="171"/>
    <x v="71"/>
    <s v="Elec - Distribution Plant"/>
    <s v="Unassigned - PEF"/>
    <n v="0"/>
    <n v="1276.2912443586879"/>
    <n v="1772.2958149399328"/>
    <n v="1851.0576332794913"/>
    <n v="2365.9325862717842"/>
    <n v="2556.4522272039903"/>
    <n v="0"/>
  </r>
  <r>
    <s v="DE Florida"/>
    <x v="0"/>
    <x v="7"/>
    <x v="172"/>
    <x v="71"/>
    <s v="Elec - Distribution Plant"/>
    <s v="Unassigned - PEF"/>
    <n v="0"/>
    <n v="180.083778162496"/>
    <n v="188.88061244665602"/>
    <n v="190.04562720000001"/>
    <n v="194.79676788"/>
    <n v="200.64067112960001"/>
    <n v="0"/>
  </r>
  <r>
    <s v="DE Florida"/>
    <x v="0"/>
    <x v="7"/>
    <x v="173"/>
    <x v="71"/>
    <s v="Elec - Distribution Plant"/>
    <s v="Unassigned - PEF"/>
    <n v="2381.5099999999998"/>
    <n v="9997.3884787100924"/>
    <n v="10115.272797572808"/>
    <n v="10098.810910837377"/>
    <n v="10817.722017348062"/>
    <n v="11688.894789242946"/>
    <n v="0"/>
  </r>
  <r>
    <s v="DE Florida"/>
    <x v="0"/>
    <x v="7"/>
    <x v="174"/>
    <x v="72"/>
    <s v="Elec - Distribution Plant"/>
    <s v="Unassigned - PEF"/>
    <n v="0"/>
    <n v="0"/>
    <n v="0"/>
    <n v="36.220800000000011"/>
    <n v="37.122399999999999"/>
    <n v="38.053400000000003"/>
    <n v="0"/>
  </r>
  <r>
    <s v="DE Florida"/>
    <x v="0"/>
    <x v="7"/>
    <x v="175"/>
    <x v="72"/>
    <s v="Elec - Distribution Plant"/>
    <s v="Unassigned - PEF"/>
    <n v="0"/>
    <n v="1564.6491065876751"/>
    <n v="1786.7503357176065"/>
    <n v="742.19320000000005"/>
    <n v="760.74459999999988"/>
    <n v="779.76639999999998"/>
    <n v="0"/>
  </r>
  <r>
    <s v="DE Florida"/>
    <x v="0"/>
    <x v="5"/>
    <x v="176"/>
    <x v="72"/>
    <s v="Elec - Distribution Plant"/>
    <s v="Unassigned - PEF"/>
    <n v="0"/>
    <n v="4045.9174379771448"/>
    <n v="11790.583108643357"/>
    <n v="10385.091875668846"/>
    <n v="11333.081436750268"/>
    <n v="13565.097032574697"/>
    <n v="0"/>
  </r>
  <r>
    <s v="DE Florida"/>
    <x v="0"/>
    <x v="7"/>
    <x v="177"/>
    <x v="72"/>
    <s v="Elec - Distribution Plant"/>
    <s v="Unassigned - PEF"/>
    <n v="0"/>
    <n v="13612.101835931369"/>
    <n v="13775.404215167229"/>
    <n v="24032.941800000001"/>
    <n v="24633.760199999997"/>
    <n v="25249.611799999995"/>
    <n v="0"/>
  </r>
  <r>
    <s v="DE Florida"/>
    <x v="0"/>
    <x v="7"/>
    <x v="178"/>
    <x v="72"/>
    <s v="Elec - Distribution Plant"/>
    <s v="Unassigned - PEF"/>
    <n v="0"/>
    <n v="2023.4459352075173"/>
    <n v="2665.094004807198"/>
    <n v="2783.5322571735715"/>
    <n v="3557.7766752285816"/>
    <n v="3844.2710320900546"/>
    <n v="0"/>
  </r>
  <r>
    <s v="DE Florida"/>
    <x v="0"/>
    <x v="7"/>
    <x v="179"/>
    <x v="72"/>
    <s v="Elec - Distribution Plant"/>
    <s v="Unassigned - PEF"/>
    <n v="0"/>
    <n v="270.80140374716797"/>
    <n v="284.02966393244799"/>
    <n v="285.78155759999999"/>
    <n v="292.92609654"/>
    <n v="301.7138797568"/>
    <n v="0"/>
  </r>
  <r>
    <s v="DE Florida"/>
    <x v="0"/>
    <x v="7"/>
    <x v="180"/>
    <x v="72"/>
    <s v="Elec - Distribution Plant"/>
    <s v="Unassigned - PEF"/>
    <n v="0"/>
    <n v="15033.596370893316"/>
    <n v="15210.865191847293"/>
    <n v="15186.110591062205"/>
    <n v="16267.174853479317"/>
    <n v="17577.202952304346"/>
    <n v="0"/>
  </r>
  <r>
    <s v="DE Florida"/>
    <x v="0"/>
    <x v="7"/>
    <x v="181"/>
    <x v="72"/>
    <s v="Elec - Distribution Plant"/>
    <s v="Unassigned - PEF"/>
    <n v="254.27999999999994"/>
    <n v="127891.00598859393"/>
    <n v="167.02063066525901"/>
    <n v="0"/>
    <n v="0"/>
    <n v="0"/>
    <n v="0"/>
  </r>
  <r>
    <s v="DE Florida"/>
    <x v="0"/>
    <x v="7"/>
    <x v="182"/>
    <x v="72"/>
    <s v="Elec - Distribution Plant"/>
    <s v="Unassigned - PEF"/>
    <n v="0"/>
    <n v="0"/>
    <n v="0"/>
    <n v="26095.564140348186"/>
    <n v="0"/>
    <n v="0"/>
    <n v="0"/>
  </r>
  <r>
    <s v="DE Florida"/>
    <x v="0"/>
    <x v="7"/>
    <x v="183"/>
    <x v="72"/>
    <s v="Elec - Distribution Plant"/>
    <s v="Unassigned - PEF"/>
    <n v="0"/>
    <n v="0"/>
    <n v="27277.084768063021"/>
    <n v="0"/>
    <n v="1249.6446584666555"/>
    <n v="0"/>
    <n v="0"/>
  </r>
  <r>
    <s v="DE Florida"/>
    <x v="0"/>
    <x v="0"/>
    <x v="184"/>
    <x v="72"/>
    <s v="Elec - Distribution Plant"/>
    <s v="Unassigned - PEF"/>
    <n v="1412.53"/>
    <n v="18270.546289999998"/>
    <n v="18257.992720000002"/>
    <n v="17631"/>
    <n v="19071"/>
    <n v="20031"/>
    <n v="0"/>
  </r>
  <r>
    <s v="DE Florida"/>
    <x v="0"/>
    <x v="7"/>
    <x v="185"/>
    <x v="72"/>
    <s v="Elec - Distribution Plant"/>
    <s v="Unassigned - PEF"/>
    <n v="-4.2499999999999982"/>
    <n v="0"/>
    <n v="0"/>
    <n v="0"/>
    <n v="0"/>
    <n v="0"/>
    <n v="0"/>
  </r>
  <r>
    <s v="DE Florida"/>
    <x v="0"/>
    <x v="7"/>
    <x v="186"/>
    <x v="72"/>
    <s v="Elec - Distribution Plant"/>
    <s v="Unassigned - PEF"/>
    <n v="0"/>
    <n v="0"/>
    <n v="0"/>
    <n v="70"/>
    <n v="0"/>
    <n v="0"/>
    <n v="0"/>
  </r>
  <r>
    <s v="DE Florida"/>
    <x v="0"/>
    <x v="7"/>
    <x v="187"/>
    <x v="72"/>
    <s v="Elec - Distribution Plant"/>
    <s v="Unassigned - PEF"/>
    <n v="0"/>
    <n v="0"/>
    <n v="0"/>
    <n v="623"/>
    <n v="0"/>
    <n v="0"/>
    <n v="0"/>
  </r>
  <r>
    <s v="DE Florida"/>
    <x v="0"/>
    <x v="7"/>
    <x v="188"/>
    <x v="72"/>
    <s v="Elec - Distribution Plant"/>
    <s v="Unassigned - PEF"/>
    <n v="0"/>
    <n v="0"/>
    <n v="0"/>
    <n v="0"/>
    <n v="1153.5"/>
    <n v="0"/>
    <n v="0"/>
  </r>
  <r>
    <s v="DE Florida"/>
    <x v="0"/>
    <x v="7"/>
    <x v="189"/>
    <x v="72"/>
    <s v="Elec - Distribution Plant"/>
    <s v="Unassigned - PEF"/>
    <n v="0"/>
    <n v="0"/>
    <n v="0"/>
    <n v="0"/>
    <n v="0"/>
    <n v="5425"/>
    <n v="0"/>
  </r>
  <r>
    <s v="DE Florida"/>
    <x v="0"/>
    <x v="7"/>
    <x v="190"/>
    <x v="73"/>
    <s v="Elec - Distribution Plant"/>
    <s v="Unassigned - PEF"/>
    <n v="106045.61000000002"/>
    <n v="40961.919999999998"/>
    <n v="0"/>
    <n v="0"/>
    <n v="0"/>
    <n v="0"/>
    <n v="0"/>
  </r>
  <r>
    <s v="DE Florida"/>
    <x v="0"/>
    <x v="7"/>
    <x v="191"/>
    <x v="73"/>
    <s v="Elec - Distribution Plant"/>
    <s v="Unassigned - PEF"/>
    <n v="0"/>
    <n v="19278.161083486215"/>
    <n v="13237.466746352142"/>
    <n v="14855.947112456235"/>
    <n v="14318.660512237957"/>
    <n v="13677.51639471584"/>
    <n v="0"/>
  </r>
  <r>
    <s v="DE Florida"/>
    <x v="0"/>
    <x v="7"/>
    <x v="192"/>
    <x v="73"/>
    <s v="Elec - Distribution Plant"/>
    <s v="Unassigned - PEF"/>
    <n v="0"/>
    <n v="0"/>
    <n v="0"/>
    <n v="43488.737292953272"/>
    <n v="0"/>
    <n v="0"/>
    <n v="0"/>
  </r>
  <r>
    <s v="DE Florida"/>
    <x v="0"/>
    <x v="7"/>
    <x v="193"/>
    <x v="73"/>
    <s v="Elec - Distribution Plant"/>
    <s v="Unassigned - PEF"/>
    <n v="0"/>
    <n v="64830.185739705514"/>
    <n v="0"/>
    <n v="0"/>
    <n v="0"/>
    <n v="0"/>
    <n v="0"/>
  </r>
  <r>
    <s v="DE Florida"/>
    <x v="0"/>
    <x v="7"/>
    <x v="194"/>
    <x v="73"/>
    <s v="Elec - Distribution Plant"/>
    <s v="Unassigned - PEF"/>
    <n v="0"/>
    <n v="0"/>
    <n v="114436.70115391142"/>
    <n v="0"/>
    <n v="0"/>
    <n v="0"/>
    <n v="0"/>
  </r>
  <r>
    <s v="DE Florida"/>
    <x v="0"/>
    <x v="7"/>
    <x v="195"/>
    <x v="73"/>
    <s v="Elec - Distribution Plant"/>
    <s v="Unassigned - PEF"/>
    <n v="0"/>
    <n v="0"/>
    <n v="0"/>
    <n v="172601.26219800179"/>
    <n v="0"/>
    <n v="0"/>
    <n v="0"/>
  </r>
  <r>
    <s v="DE Florida"/>
    <x v="0"/>
    <x v="7"/>
    <x v="196"/>
    <x v="73"/>
    <s v="Elec - Distribution Plant"/>
    <s v="Unassigned - PEF"/>
    <n v="0"/>
    <n v="0"/>
    <n v="0"/>
    <n v="0"/>
    <n v="56738.456385935169"/>
    <n v="0"/>
    <n v="0"/>
  </r>
  <r>
    <s v="DE Florida"/>
    <x v="0"/>
    <x v="7"/>
    <x v="197"/>
    <x v="73"/>
    <s v="Elec - Distribution Plant"/>
    <s v="Unassigned - PEF"/>
    <n v="0"/>
    <n v="0"/>
    <n v="0"/>
    <n v="0"/>
    <n v="0"/>
    <n v="0"/>
    <n v="271.36234114779995"/>
  </r>
  <r>
    <s v="DE Florida"/>
    <x v="0"/>
    <x v="7"/>
    <x v="198"/>
    <x v="73"/>
    <s v="Elec - Distribution Plant"/>
    <s v="Unassigned - PEF"/>
    <n v="14061.010000000002"/>
    <n v="599.50411401327642"/>
    <n v="617.52113727979531"/>
    <n v="550.83216817264997"/>
    <n v="567.35713549037609"/>
    <n v="584.37784822186006"/>
    <n v="0"/>
  </r>
  <r>
    <s v="DE Florida"/>
    <x v="0"/>
    <x v="5"/>
    <x v="199"/>
    <x v="73"/>
    <s v="Elec - Distribution Plant"/>
    <s v="Unassigned - PEF"/>
    <n v="0"/>
    <n v="65.602030084304005"/>
    <n v="260.64437578813204"/>
    <n v="580.71907865748005"/>
    <n v="611.17110479549581"/>
    <n v="0"/>
    <n v="0"/>
  </r>
  <r>
    <s v="DE Florida"/>
    <x v="0"/>
    <x v="7"/>
    <x v="200"/>
    <x v="74"/>
    <s v="Elec - Distribution Plant"/>
    <s v="Unassigned - PEF"/>
    <n v="0"/>
    <n v="0"/>
    <n v="0"/>
    <n v="53.370799999999996"/>
    <n v="54.703600000000009"/>
    <n v="56.065800000000024"/>
    <n v="0"/>
  </r>
  <r>
    <s v="DE Florida"/>
    <x v="0"/>
    <x v="7"/>
    <x v="201"/>
    <x v="74"/>
    <s v="Elec - Distribution Plant"/>
    <s v="Unassigned - PEF"/>
    <n v="0"/>
    <n v="2305.4904490081653"/>
    <n v="2632.7537697847702"/>
    <n v="1093.6114"/>
    <n v="1120.9533999999999"/>
    <n v="1148.9716000000003"/>
    <n v="0"/>
  </r>
  <r>
    <s v="DE Florida"/>
    <x v="0"/>
    <x v="5"/>
    <x v="202"/>
    <x v="74"/>
    <s v="Elec - Distribution Plant"/>
    <s v="Unassigned - PEF"/>
    <n v="0"/>
    <n v="5961.6076035570904"/>
    <n v="17373.273426460135"/>
    <n v="15302.238322102188"/>
    <n v="16699.382095328838"/>
    <n v="19988.25255283813"/>
    <n v="0"/>
  </r>
  <r>
    <s v="DE Florida"/>
    <x v="0"/>
    <x v="7"/>
    <x v="203"/>
    <x v="74"/>
    <s v="Elec - Distribution Plant"/>
    <s v="Unassigned - PEF"/>
    <n v="3216.5399999999995"/>
    <n v="4773.0984054103283"/>
    <n v="868.28231592532768"/>
    <n v="110.98853549202633"/>
    <n v="0"/>
    <n v="0"/>
    <n v="0"/>
  </r>
  <r>
    <s v="DE Florida"/>
    <x v="0"/>
    <x v="7"/>
    <x v="204"/>
    <x v="74"/>
    <s v="Elec - Distribution Plant"/>
    <s v="Unassigned - PEF"/>
    <n v="32071.57"/>
    <n v="0"/>
    <n v="0"/>
    <n v="0"/>
    <n v="0"/>
    <n v="0"/>
    <n v="0"/>
  </r>
  <r>
    <s v="DE Florida"/>
    <x v="0"/>
    <x v="7"/>
    <x v="205"/>
    <x v="74"/>
    <s v="Elec - Distribution Plant"/>
    <s v="Unassigned - PEF"/>
    <n v="101575.56999999999"/>
    <n v="20057.257976587607"/>
    <n v="20297.881943995639"/>
    <n v="35412.231400000004"/>
    <n v="36297.533999999992"/>
    <n v="37204.974799999996"/>
    <n v="0"/>
  </r>
  <r>
    <s v="DE Florida"/>
    <x v="0"/>
    <x v="7"/>
    <x v="206"/>
    <x v="74"/>
    <s v="Elec - Distribution Plant"/>
    <s v="Unassigned - PEF"/>
    <n v="58909.149999999994"/>
    <n v="35799.699620556807"/>
    <n v="3926.9871843798328"/>
    <n v="4101.4991836839199"/>
    <n v="5242.3384322457332"/>
    <n v="5664.4842032418637"/>
    <n v="0"/>
  </r>
  <r>
    <s v="DE Florida"/>
    <x v="0"/>
    <x v="7"/>
    <x v="207"/>
    <x v="74"/>
    <s v="Elec - Distribution Plant"/>
    <s v="Unassigned - PEF"/>
    <n v="0"/>
    <n v="399.022405271872"/>
    <n v="418.51407748499207"/>
    <n v="421.09547040000001"/>
    <n v="431.62285716000002"/>
    <n v="444.57154334720002"/>
    <n v="0"/>
  </r>
  <r>
    <s v="DE Florida"/>
    <x v="0"/>
    <x v="7"/>
    <x v="208"/>
    <x v="74"/>
    <s v="Elec - Distribution Plant"/>
    <s v="Unassigned - PEF"/>
    <n v="212637.30000000002"/>
    <n v="22151.811995040582"/>
    <n v="22413.015335710101"/>
    <n v="22376.539748028034"/>
    <n v="23969.474113486041"/>
    <n v="25899.783763782209"/>
    <n v="0"/>
  </r>
  <r>
    <s v="DE Florida"/>
    <x v="0"/>
    <x v="9"/>
    <x v="209"/>
    <x v="74"/>
    <s v="Elec - Distribution Plant"/>
    <s v="Unassigned - PEF"/>
    <n v="-77.58"/>
    <n v="12583.397249950001"/>
    <n v="2976.8462740999998"/>
    <n v="2653.67825075049"/>
    <n v="7598.3014987936403"/>
    <n v="385.66272736494511"/>
    <n v="0"/>
  </r>
  <r>
    <s v="DE Florida"/>
    <x v="0"/>
    <x v="9"/>
    <x v="210"/>
    <x v="74"/>
    <s v="Elec - Distribution Plant"/>
    <s v="Unassigned - PEF"/>
    <n v="14248.839999999997"/>
    <n v="8041.2429648999996"/>
    <n v="0"/>
    <n v="0"/>
    <n v="0"/>
    <n v="0"/>
    <n v="0"/>
  </r>
  <r>
    <s v="DE Florida"/>
    <x v="0"/>
    <x v="9"/>
    <x v="211"/>
    <x v="74"/>
    <s v="Elec - Distribution Plant"/>
    <s v="Unassigned - PEF"/>
    <n v="645.04000000000008"/>
    <n v="4457.2918064000005"/>
    <n v="0"/>
    <n v="0"/>
    <n v="0"/>
    <n v="0"/>
    <n v="0"/>
  </r>
  <r>
    <s v="DE Florida"/>
    <x v="0"/>
    <x v="9"/>
    <x v="212"/>
    <x v="74"/>
    <s v="Elec - Distribution Plant"/>
    <s v="Unassigned - PEF"/>
    <n v="32038.74"/>
    <n v="70983.432571919999"/>
    <n v="71108.35927144"/>
    <n v="54668.511197757602"/>
    <n v="31710.618940052198"/>
    <n v="38660.814187981006"/>
    <n v="0"/>
  </r>
  <r>
    <s v="DE Florida"/>
    <x v="0"/>
    <x v="9"/>
    <x v="213"/>
    <x v="74"/>
    <s v="Elec - Distribution Plant"/>
    <s v="Unassigned - PEF"/>
    <n v="0"/>
    <n v="0"/>
    <n v="0"/>
    <n v="0"/>
    <n v="9035.7452194592661"/>
    <n v="0"/>
    <n v="0"/>
  </r>
  <r>
    <s v="DE Florida"/>
    <x v="0"/>
    <x v="9"/>
    <x v="214"/>
    <x v="74"/>
    <s v="Elec - Distribution Plant"/>
    <s v="Unassigned - PEF"/>
    <n v="2335.7799999999997"/>
    <n v="10076.8345838"/>
    <n v="18770.307129600002"/>
    <n v="19000"/>
    <n v="0"/>
    <n v="0"/>
    <n v="0"/>
  </r>
  <r>
    <s v="DE Florida"/>
    <x v="0"/>
    <x v="7"/>
    <x v="215"/>
    <x v="74"/>
    <s v="Elec - Distribution Plant"/>
    <s v="Unassigned - PEF"/>
    <n v="0"/>
    <n v="0"/>
    <n v="0"/>
    <n v="20"/>
    <n v="0"/>
    <n v="0"/>
    <n v="0"/>
  </r>
  <r>
    <s v="DE Florida"/>
    <x v="0"/>
    <x v="7"/>
    <x v="216"/>
    <x v="74"/>
    <s v="Elec - Distribution Plant"/>
    <s v="Unassigned - PEF"/>
    <n v="0"/>
    <n v="0"/>
    <n v="0"/>
    <n v="178"/>
    <n v="0"/>
    <n v="0"/>
    <n v="0"/>
  </r>
  <r>
    <s v="DE Florida"/>
    <x v="0"/>
    <x v="7"/>
    <x v="217"/>
    <x v="74"/>
    <s v="Elec - Distribution Plant"/>
    <s v="Unassigned - PEF"/>
    <n v="0"/>
    <n v="0"/>
    <n v="0"/>
    <n v="0"/>
    <n v="329.57"/>
    <n v="0"/>
    <n v="0"/>
  </r>
  <r>
    <s v="DE Florida"/>
    <x v="0"/>
    <x v="7"/>
    <x v="218"/>
    <x v="74"/>
    <s v="Elec - Distribution Plant"/>
    <s v="Unassigned - PEF"/>
    <n v="0"/>
    <n v="0"/>
    <n v="0"/>
    <n v="0"/>
    <n v="0"/>
    <n v="1550.0000000000005"/>
    <n v="0"/>
  </r>
  <r>
    <s v="DE Florida"/>
    <x v="0"/>
    <x v="9"/>
    <x v="219"/>
    <x v="75"/>
    <s v="Elec - Distribution Plant"/>
    <s v="Unassigned - PEF"/>
    <n v="1090.45"/>
    <n v="7972.0330683000002"/>
    <n v="9069.0210660000012"/>
    <n v="16860"/>
    <n v="16860"/>
    <n v="16860"/>
    <n v="0"/>
  </r>
  <r>
    <s v="DE Florida"/>
    <x v="0"/>
    <x v="7"/>
    <x v="220"/>
    <x v="76"/>
    <s v="Elec - Distribution Plant"/>
    <s v="Unassigned - PEF"/>
    <n v="0"/>
    <n v="0"/>
    <n v="0"/>
    <n v="51.724400000000003"/>
    <n v="53.017999999999994"/>
    <n v="54.34099999999998"/>
    <n v="0"/>
  </r>
  <r>
    <s v="DE Florida"/>
    <x v="0"/>
    <x v="7"/>
    <x v="221"/>
    <x v="76"/>
    <s v="Elec - Distribution Plant"/>
    <s v="Unassigned - PEF"/>
    <n v="0"/>
    <n v="2234.480952748494"/>
    <n v="2551.6645078237871"/>
    <n v="1059.9287999999999"/>
    <n v="1086.4279999999999"/>
    <n v="1113.5837999999999"/>
    <n v="0"/>
  </r>
  <r>
    <s v="DE Florida"/>
    <x v="0"/>
    <x v="5"/>
    <x v="222"/>
    <x v="76"/>
    <s v="Elec - Distribution Plant"/>
    <s v="Unassigned - PEF"/>
    <n v="0"/>
    <n v="5777.9890797811468"/>
    <n v="16838.173662795874"/>
    <n v="14830.557186821525"/>
    <n v="16184.83062287473"/>
    <n v="19373.282932249153"/>
    <n v="0"/>
  </r>
  <r>
    <s v="DE Florida"/>
    <x v="0"/>
    <x v="7"/>
    <x v="223"/>
    <x v="76"/>
    <s v="Elec - Distribution Plant"/>
    <s v="Unassigned - PEF"/>
    <n v="0"/>
    <n v="19439.491034251962"/>
    <n v="19672.70374271465"/>
    <n v="34321.530600000006"/>
    <n v="35179.569600000003"/>
    <n v="36059.050999999999"/>
    <n v="0"/>
  </r>
  <r>
    <s v="DE Florida"/>
    <x v="0"/>
    <x v="7"/>
    <x v="224"/>
    <x v="76"/>
    <s v="Elec - Distribution Plant"/>
    <s v="Unassigned - PEF"/>
    <n v="0"/>
    <n v="2740.853406330325"/>
    <n v="3806.0302010799633"/>
    <n v="3975.1723142449118"/>
    <n v="5080.8735207529817"/>
    <n v="5490.0171305128852"/>
    <n v="0"/>
  </r>
  <r>
    <s v="DE Florida"/>
    <x v="0"/>
    <x v="7"/>
    <x v="225"/>
    <x v="76"/>
    <s v="Elec - Distribution Plant"/>
    <s v="Unassigned - PEF"/>
    <n v="0"/>
    <n v="386.732447615848"/>
    <n v="405.62377302392798"/>
    <n v="408.12565860000001"/>
    <n v="418.328800065"/>
    <n v="430.8786645248"/>
    <n v="0"/>
  </r>
  <r>
    <s v="DE Florida"/>
    <x v="0"/>
    <x v="7"/>
    <x v="226"/>
    <x v="76"/>
    <s v="Elec - Distribution Plant"/>
    <s v="Unassigned - PEF"/>
    <n v="3.12"/>
    <n v="21469.532434228029"/>
    <n v="21722.690667770694"/>
    <n v="21687.338534366292"/>
    <n v="23231.210251607929"/>
    <n v="25102.066037780874"/>
    <n v="0"/>
  </r>
  <r>
    <s v="DE Florida"/>
    <x v="0"/>
    <x v="5"/>
    <x v="227"/>
    <x v="76"/>
    <s v="Elec - Distribution Plant"/>
    <s v="Unassigned - PEF"/>
    <n v="7258.1"/>
    <n v="0"/>
    <n v="0"/>
    <n v="0"/>
    <n v="0"/>
    <n v="0"/>
    <n v="0"/>
  </r>
  <r>
    <s v="DE Florida"/>
    <x v="0"/>
    <x v="5"/>
    <x v="228"/>
    <x v="76"/>
    <s v="Elec - Distribution Plant"/>
    <s v="Unassigned - PEF"/>
    <n v="16529.91"/>
    <n v="0"/>
    <n v="0"/>
    <n v="0"/>
    <n v="0"/>
    <n v="0"/>
    <n v="0"/>
  </r>
  <r>
    <s v="DE Florida"/>
    <x v="0"/>
    <x v="5"/>
    <x v="229"/>
    <x v="76"/>
    <s v="Elec - Distribution Plant"/>
    <s v="Unassigned - PEF"/>
    <n v="60030.31"/>
    <n v="0"/>
    <n v="0"/>
    <n v="0"/>
    <n v="0"/>
    <n v="0"/>
    <n v="0"/>
  </r>
  <r>
    <s v="DE Florida"/>
    <x v="0"/>
    <x v="5"/>
    <x v="230"/>
    <x v="76"/>
    <s v="Elec - Distribution Plant"/>
    <s v="Unassigned - PEF"/>
    <n v="3.61"/>
    <n v="0"/>
    <n v="0"/>
    <n v="0"/>
    <n v="0"/>
    <n v="0"/>
    <n v="0"/>
  </r>
  <r>
    <s v="DE Florida"/>
    <x v="0"/>
    <x v="7"/>
    <x v="231"/>
    <x v="76"/>
    <s v="Elec - Distribution Plant"/>
    <s v="Unassigned - PEF"/>
    <n v="0"/>
    <n v="0"/>
    <n v="0"/>
    <n v="10"/>
    <n v="0"/>
    <n v="0"/>
    <n v="0"/>
  </r>
  <r>
    <s v="DE Florida"/>
    <x v="0"/>
    <x v="7"/>
    <x v="232"/>
    <x v="76"/>
    <s v="Elec - Distribution Plant"/>
    <s v="Unassigned - PEF"/>
    <n v="0"/>
    <n v="0"/>
    <n v="0"/>
    <n v="89"/>
    <n v="0"/>
    <n v="0"/>
    <n v="0"/>
  </r>
  <r>
    <s v="DE Florida"/>
    <x v="0"/>
    <x v="7"/>
    <x v="233"/>
    <x v="76"/>
    <s v="Elec - Distribution Plant"/>
    <s v="Unassigned - PEF"/>
    <n v="0"/>
    <n v="0"/>
    <n v="0"/>
    <n v="0"/>
    <n v="164.79"/>
    <n v="0"/>
    <n v="0"/>
  </r>
  <r>
    <s v="DE Florida"/>
    <x v="0"/>
    <x v="7"/>
    <x v="234"/>
    <x v="76"/>
    <s v="Elec - Distribution Plant"/>
    <s v="Unassigned - PEF"/>
    <n v="0"/>
    <n v="0"/>
    <n v="0"/>
    <n v="0"/>
    <n v="0"/>
    <n v="775.00000000000023"/>
    <n v="0"/>
  </r>
  <r>
    <s v="DE Florida"/>
    <x v="0"/>
    <x v="7"/>
    <x v="235"/>
    <x v="77"/>
    <s v="Elec - Distribution Plant"/>
    <s v="Unassigned - PEF"/>
    <n v="0"/>
    <n v="0"/>
    <n v="0"/>
    <n v="17.130399999999998"/>
    <n v="17.561600000000002"/>
    <n v="18.002600000000001"/>
    <n v="0"/>
  </r>
  <r>
    <s v="DE Florida"/>
    <x v="0"/>
    <x v="7"/>
    <x v="236"/>
    <x v="77"/>
    <s v="Elec - Distribution Plant"/>
    <s v="Unassigned - PEF"/>
    <n v="0"/>
    <n v="740.23129520176428"/>
    <n v="845.30679092316893"/>
    <n v="351.12420000000003"/>
    <n v="359.90500000000003"/>
    <n v="368.90140000000002"/>
    <n v="0"/>
  </r>
  <r>
    <s v="DE Florida"/>
    <x v="0"/>
    <x v="5"/>
    <x v="237"/>
    <x v="77"/>
    <s v="Elec - Distribution Plant"/>
    <s v="Unassigned - PEF"/>
    <n v="0"/>
    <n v="1914.1126868533484"/>
    <n v="5578.0932408093577"/>
    <n v="4913.1401215598016"/>
    <n v="5362.3006560486238"/>
    <n v="6418.1657202624192"/>
    <n v="0"/>
  </r>
  <r>
    <s v="DE Florida"/>
    <x v="0"/>
    <x v="7"/>
    <x v="238"/>
    <x v="77"/>
    <s v="Elec - Distribution Plant"/>
    <s v="Unassigned - PEF"/>
    <n v="0"/>
    <n v="6439.8488645193129"/>
    <n v="6517.1067820820026"/>
    <n v="11369.9208"/>
    <n v="11654.1698"/>
    <n v="11945.523799999999"/>
    <n v="0"/>
  </r>
  <r>
    <s v="DE Florida"/>
    <x v="0"/>
    <x v="7"/>
    <x v="239"/>
    <x v="77"/>
    <s v="Elec - Distribution Plant"/>
    <s v="Unassigned - PEF"/>
    <n v="0"/>
    <n v="907.98064956896815"/>
    <n v="1260.848816749598"/>
    <n v="1316.8816441260174"/>
    <n v="1683.1746014201346"/>
    <n v="1818.7143131386742"/>
    <n v="0"/>
  </r>
  <r>
    <s v="DE Florida"/>
    <x v="0"/>
    <x v="7"/>
    <x v="240"/>
    <x v="77"/>
    <s v="Elec - Distribution Plant"/>
    <s v="Unassigned - PEF"/>
    <n v="0"/>
    <n v="128.11541769604401"/>
    <n v="134.37367210528402"/>
    <n v="135.2024883"/>
    <n v="138.5825505075"/>
    <n v="142.74002717440001"/>
    <n v="0"/>
  </r>
  <r>
    <s v="DE Florida"/>
    <x v="0"/>
    <x v="7"/>
    <x v="241"/>
    <x v="77"/>
    <s v="Elec - Distribution Plant"/>
    <s v="Unassigned - PEF"/>
    <n v="0"/>
    <n v="7112.3541158928483"/>
    <n v="7196.2195195678032"/>
    <n v="7184.5081843398639"/>
    <n v="7695.956786966547"/>
    <n v="8315.7275664091158"/>
    <n v="0"/>
  </r>
  <r>
    <s v="DE Florida"/>
    <x v="0"/>
    <x v="7"/>
    <x v="242"/>
    <x v="78"/>
    <s v="Elec - Distribution Plant"/>
    <s v="Unassigned - PEF"/>
    <n v="0"/>
    <n v="9052.0901791034612"/>
    <n v="9160.6867706601788"/>
    <n v="15981.977199999999"/>
    <n v="16381.532999999999"/>
    <n v="16791.065200000001"/>
    <n v="0"/>
  </r>
  <r>
    <s v="DE Florida"/>
    <x v="0"/>
    <x v="5"/>
    <x v="243"/>
    <x v="79"/>
    <s v="Elec - Intangible Plant"/>
    <s v="Unassigned - PEF"/>
    <n v="0"/>
    <n v="8981.9462555760019"/>
    <n v="7690.3638153115207"/>
    <n v="3317.2610845062295"/>
    <n v="2079.4522448901248"/>
    <n v="41.589044897802566"/>
    <n v="0"/>
  </r>
  <r>
    <s v="DE Florida"/>
    <x v="0"/>
    <x v="5"/>
    <x v="244"/>
    <x v="79"/>
    <s v="Elec - Intangible Plant"/>
    <s v="Unassigned - PEF"/>
    <n v="0"/>
    <n v="2033.6563370480005"/>
    <n v="10927.204781340961"/>
    <n v="4794.3306956268179"/>
    <n v="4143.4826629125373"/>
    <n v="527.78958465825031"/>
    <n v="0"/>
  </r>
  <r>
    <s v="DE Florida"/>
    <x v="0"/>
    <x v="5"/>
    <x v="245"/>
    <x v="80"/>
    <s v="Elec - Intangible Plant"/>
    <s v="Unassigned - PEF"/>
    <n v="0"/>
    <n v="28826.161"/>
    <n v="576.52322000000061"/>
    <n v="11.530464400000062"/>
    <n v="0"/>
    <n v="0"/>
    <n v="0"/>
  </r>
  <r>
    <s v="DE Florida"/>
    <x v="0"/>
    <x v="5"/>
    <x v="246"/>
    <x v="81"/>
    <s v="Elec - Intangible Plant"/>
    <s v="Unassigned - PEF"/>
    <n v="0.89000000000000012"/>
    <n v="11763.314762975999"/>
    <n v="3537.7555356595212"/>
    <n v="949.8089269131907"/>
    <n v="35.680796138263837"/>
    <n v="17.398233522765278"/>
    <n v="0"/>
  </r>
  <r>
    <s v="DE Florida"/>
    <x v="0"/>
    <x v="3"/>
    <x v="247"/>
    <x v="82"/>
    <s v="Elec - Other Production Plant"/>
    <s v="Hines 1"/>
    <n v="0"/>
    <n v="693.38015714578478"/>
    <n v="4360.286688543667"/>
    <n v="461.83971372104179"/>
    <n v="1170.4719330408377"/>
    <n v="1097.157948667952"/>
    <n v="0"/>
  </r>
  <r>
    <s v="DE Florida"/>
    <x v="0"/>
    <x v="3"/>
    <x v="248"/>
    <x v="82"/>
    <s v="Elec - Other Production Plant"/>
    <s v="Hines 1"/>
    <n v="0"/>
    <n v="42.476064131999998"/>
    <n v="210.62441927999998"/>
    <n v="233.13750342540001"/>
    <n v="261.45389872419997"/>
    <n v="687.39475099866604"/>
    <n v="0"/>
  </r>
  <r>
    <s v="DE Florida"/>
    <x v="0"/>
    <x v="3"/>
    <x v="249"/>
    <x v="83"/>
    <s v="Elec - Other Production Plant"/>
    <s v="Hines 1"/>
    <n v="0"/>
    <n v="198.34005162681498"/>
    <n v="1247.2515661154616"/>
    <n v="132.10860159312722"/>
    <n v="334.81012162019169"/>
    <n v="313.83896254877442"/>
    <n v="0"/>
  </r>
  <r>
    <s v="DE Florida"/>
    <x v="0"/>
    <x v="3"/>
    <x v="250"/>
    <x v="83"/>
    <s v="Elec - Other Production Plant"/>
    <s v="Hines 1"/>
    <n v="0"/>
    <n v="12.150195912000001"/>
    <n v="60.248707392"/>
    <n v="66.688531520550001"/>
    <n v="74.78838157765"/>
    <n v="196.627937785667"/>
    <n v="0"/>
  </r>
  <r>
    <s v="DE Florida"/>
    <x v="0"/>
    <x v="3"/>
    <x v="251"/>
    <x v="84"/>
    <s v="Elec - Other Production Plant"/>
    <s v="Hines 1"/>
    <n v="0"/>
    <n v="2619.1069967915282"/>
    <n v="16470.124298034367"/>
    <n v="1744.5143404726387"/>
    <n v="4421.2241039670371"/>
    <n v="4144.300130030002"/>
    <n v="0"/>
  </r>
  <r>
    <s v="DE Florida"/>
    <x v="0"/>
    <x v="3"/>
    <x v="252"/>
    <x v="84"/>
    <s v="Elec - Other Production Plant"/>
    <s v="Hines 1"/>
    <n v="0"/>
    <n v="160.44496752000006"/>
    <n v="795.59226576000026"/>
    <n v="880.63100759832002"/>
    <n v="987.59061451336004"/>
    <n v="2596.49830377227"/>
    <n v="0"/>
  </r>
  <r>
    <s v="DE Florida"/>
    <x v="0"/>
    <x v="3"/>
    <x v="253"/>
    <x v="85"/>
    <s v="Elec - Other Production Plant"/>
    <s v="Hines 1"/>
    <n v="0"/>
    <n v="0"/>
    <n v="0"/>
    <n v="0"/>
    <n v="5067.2269800000013"/>
    <n v="0"/>
    <n v="0"/>
  </r>
  <r>
    <s v="DE Florida"/>
    <x v="0"/>
    <x v="3"/>
    <x v="254"/>
    <x v="86"/>
    <s v="Elec - Other Production Plant"/>
    <s v="Hines 1"/>
    <n v="0"/>
    <n v="494.06807726128892"/>
    <n v="3106.9225709956672"/>
    <n v="329.08554126784867"/>
    <n v="834.01813183591719"/>
    <n v="781.7802868568557"/>
    <n v="0"/>
  </r>
  <r>
    <s v="DE Florida"/>
    <x v="0"/>
    <x v="3"/>
    <x v="255"/>
    <x v="86"/>
    <s v="Elec - Other Production Plant"/>
    <s v="Hines 1"/>
    <n v="0"/>
    <n v="30.266322335999991"/>
    <n v="150.08044404000003"/>
    <n v="166.12214362902"/>
    <n v="186.29899298946"/>
    <n v="489.80317571159998"/>
    <n v="0"/>
  </r>
  <r>
    <s v="DE Florida"/>
    <x v="0"/>
    <x v="3"/>
    <x v="256"/>
    <x v="87"/>
    <s v="Elec - Other Production Plant"/>
    <s v="Hines 1"/>
    <n v="1910.67"/>
    <n v="3494.9862510428329"/>
    <n v="6214.2243223443256"/>
    <n v="427.93039026049394"/>
    <n v="924.80001805896279"/>
    <n v="506.26756706738217"/>
    <n v="0"/>
  </r>
  <r>
    <s v="DE Florida"/>
    <x v="0"/>
    <x v="3"/>
    <x v="257"/>
    <x v="87"/>
    <s v="Elec - Other Production Plant"/>
    <s v="Hines 1"/>
    <n v="0"/>
    <n v="509.43538114462672"/>
    <n v="3203.5590984053138"/>
    <n v="339.32087539027782"/>
    <n v="859.95872909107061"/>
    <n v="806.09338286376624"/>
    <n v="0"/>
  </r>
  <r>
    <s v="DE Florida"/>
    <x v="0"/>
    <x v="3"/>
    <x v="258"/>
    <x v="87"/>
    <s v="Elec - Other Production Plant"/>
    <s v="Hines 1"/>
    <n v="0"/>
    <n v="31.207714404000004"/>
    <n v="154.74848856000003"/>
    <n v="171.28914303738"/>
    <n v="192.09356537773999"/>
    <n v="505.03782573373297"/>
    <n v="0"/>
  </r>
  <r>
    <s v="DE Florida"/>
    <x v="0"/>
    <x v="3"/>
    <x v="259"/>
    <x v="88"/>
    <s v="Elec - Other Production Plant"/>
    <s v="Hines 1"/>
    <n v="0"/>
    <n v="114.37532498713179"/>
    <n v="719.24355189528706"/>
    <n v="76.180831706557697"/>
    <n v="193.07234987851763"/>
    <n v="180.98078304379015"/>
    <n v="0"/>
  </r>
  <r>
    <s v="DE Florida"/>
    <x v="0"/>
    <x v="3"/>
    <x v="260"/>
    <x v="88"/>
    <s v="Elec - Other Production Plant"/>
    <s v="Hines 1"/>
    <n v="0"/>
    <n v="7.0065657240000006"/>
    <n v="34.743186924"/>
    <n v="38.45679378933"/>
    <n v="43.127675817590003"/>
    <n v="113.388012664733"/>
    <n v="0"/>
  </r>
  <r>
    <s v="DE Florida"/>
    <x v="0"/>
    <x v="3"/>
    <x v="261"/>
    <x v="89"/>
    <s v="Elec - Other Production Plant"/>
    <s v="Hines 2"/>
    <n v="-191.03000000000003"/>
    <n v="1733.632162840895"/>
    <n v="436.3242978709128"/>
    <n v="3650.9160617341176"/>
    <n v="86.277410679999733"/>
    <n v="759.23938048353205"/>
    <n v="0"/>
  </r>
  <r>
    <s v="DE Florida"/>
    <x v="0"/>
    <x v="3"/>
    <x v="262"/>
    <x v="89"/>
    <s v="Elec - Other Production Plant"/>
    <s v="Hines 2"/>
    <n v="0"/>
    <n v="22.216285880499967"/>
    <n v="110.16303905999997"/>
    <n v="121.93807339999999"/>
    <n v="136.7484177"/>
    <n v="359.52856300000002"/>
    <n v="0"/>
  </r>
  <r>
    <s v="DE Florida"/>
    <x v="0"/>
    <x v="3"/>
    <x v="263"/>
    <x v="90"/>
    <s v="Elec - Other Production Plant"/>
    <s v="Hines 2"/>
    <n v="0"/>
    <n v="283.70027095819938"/>
    <n v="62.411890806515245"/>
    <n v="992.28773754492533"/>
    <n v="55.522528182111067"/>
    <n v="496.72928861149489"/>
    <n v="0"/>
  </r>
  <r>
    <s v="DE Florida"/>
    <x v="0"/>
    <x v="3"/>
    <x v="264"/>
    <x v="90"/>
    <s v="Elec - Other Production Plant"/>
    <s v="Hines 2"/>
    <n v="0"/>
    <n v="14.6397809829"/>
    <n v="72.593716740000005"/>
    <n v="80.353066100000007"/>
    <n v="90.11258205"/>
    <n v="236.9171628"/>
    <n v="0"/>
  </r>
  <r>
    <s v="DE Florida"/>
    <x v="0"/>
    <x v="3"/>
    <x v="265"/>
    <x v="91"/>
    <s v="Elec - Other Production Plant"/>
    <s v="Hines 2"/>
    <n v="0"/>
    <n v="3452.9779250461447"/>
    <n v="759.62874651974016"/>
    <n v="12077.388034395093"/>
    <n v="675.7794208364038"/>
    <n v="6045.8053509353285"/>
    <n v="0"/>
  </r>
  <r>
    <s v="DE Florida"/>
    <x v="0"/>
    <x v="3"/>
    <x v="266"/>
    <x v="91"/>
    <s v="Elec - Other Production Plant"/>
    <s v="Hines 2"/>
    <n v="0"/>
    <n v="178.18396997199955"/>
    <n v="883.55397252"/>
    <n v="977.99470729999996"/>
    <n v="1096.779906"/>
    <n v="2883.5705039999998"/>
    <n v="0"/>
  </r>
  <r>
    <s v="DE Florida"/>
    <x v="0"/>
    <x v="3"/>
    <x v="267"/>
    <x v="92"/>
    <s v="Elec - Other Production Plant"/>
    <s v="Hines 2"/>
    <n v="0"/>
    <n v="0"/>
    <n v="0"/>
    <n v="4953.2755745225495"/>
    <n v="0"/>
    <n v="0"/>
    <n v="0"/>
  </r>
  <r>
    <s v="DE Florida"/>
    <x v="0"/>
    <x v="3"/>
    <x v="268"/>
    <x v="93"/>
    <s v="Elec - Other Production Plant"/>
    <s v="Hines 2"/>
    <n v="0"/>
    <n v="835.38547731503104"/>
    <n v="183.77841873551253"/>
    <n v="2921.9048460430199"/>
    <n v="163.4926452565451"/>
    <n v="1462.6710838953775"/>
    <n v="0"/>
  </r>
  <r>
    <s v="DE Florida"/>
    <x v="0"/>
    <x v="3"/>
    <x v="269"/>
    <x v="93"/>
    <s v="Elec - Other Production Plant"/>
    <s v="Hines 2"/>
    <n v="0"/>
    <n v="43.108384714899955"/>
    <n v="213.75988296"/>
    <n v="236.60810839999999"/>
    <n v="265.34603620000001"/>
    <n v="697.62766350000004"/>
    <n v="0"/>
  </r>
  <r>
    <s v="DE Florida"/>
    <x v="0"/>
    <x v="3"/>
    <x v="270"/>
    <x v="94"/>
    <s v="Elec - Other Production Plant"/>
    <s v="Hines 2"/>
    <n v="0"/>
    <n v="425.52293207443267"/>
    <n v="93.611792059975599"/>
    <n v="1488.3403337201808"/>
    <n v="83.278693764958902"/>
    <n v="745.0431123183979"/>
    <n v="0"/>
  </r>
  <r>
    <s v="DE Florida"/>
    <x v="0"/>
    <x v="3"/>
    <x v="271"/>
    <x v="94"/>
    <s v="Elec - Other Production Plant"/>
    <s v="Hines 2"/>
    <n v="0"/>
    <n v="21.958253715200044"/>
    <n v="108.88354492800003"/>
    <n v="120.5218175"/>
    <n v="135.16014630000001"/>
    <n v="355.3528005"/>
    <n v="0"/>
  </r>
  <r>
    <s v="DE Florida"/>
    <x v="0"/>
    <x v="3"/>
    <x v="272"/>
    <x v="95"/>
    <s v="Elec - Other Production Plant"/>
    <s v="Hines 2"/>
    <n v="0"/>
    <n v="66.762701765293869"/>
    <n v="14.687284007343798"/>
    <n v="233.51168151546739"/>
    <n v="13.065673099592138"/>
    <n v="116.89467902510329"/>
    <n v="0"/>
  </r>
  <r>
    <s v="DE Florida"/>
    <x v="0"/>
    <x v="3"/>
    <x v="273"/>
    <x v="95"/>
    <s v="Elec - Other Production Plant"/>
    <s v="Hines 2"/>
    <n v="0"/>
    <n v="3.4451547344999991"/>
    <n v="17.083355772000001"/>
    <n v="18.909350239999998"/>
    <n v="21.206040519999998"/>
    <n v="55.753312579999999"/>
    <n v="0"/>
  </r>
  <r>
    <s v="DE Florida"/>
    <x v="0"/>
    <x v="3"/>
    <x v="274"/>
    <x v="96"/>
    <s v="Elec - Other Production Plant"/>
    <s v="Hines 3"/>
    <n v="1.01"/>
    <n v="126.61980054581261"/>
    <n v="83.651249814478476"/>
    <n v="228.83457096574233"/>
    <n v="1197.1801633714465"/>
    <n v="329.79083821927316"/>
    <n v="0"/>
  </r>
  <r>
    <s v="DE Florida"/>
    <x v="0"/>
    <x v="3"/>
    <x v="275"/>
    <x v="96"/>
    <s v="Elec - Other Production Plant"/>
    <s v="Hines 3"/>
    <n v="0"/>
    <n v="14.676642720000002"/>
    <n v="72.776501616000004"/>
    <n v="80.555388370000003"/>
    <n v="90.339477959999996"/>
    <n v="237.51370030000001"/>
    <n v="0"/>
  </r>
  <r>
    <s v="DE Florida"/>
    <x v="0"/>
    <x v="3"/>
    <x v="276"/>
    <x v="97"/>
    <s v="Elec - Other Production Plant"/>
    <s v="Hines 3"/>
    <n v="0"/>
    <n v="168.47576629810891"/>
    <n v="111.30335345291984"/>
    <n v="304.48460047796334"/>
    <n v="1592.9303115349046"/>
    <n v="438.81154666811585"/>
    <n v="0"/>
  </r>
  <r>
    <s v="DE Florida"/>
    <x v="0"/>
    <x v="3"/>
    <x v="277"/>
    <x v="97"/>
    <s v="Elec - Other Production Plant"/>
    <s v="Hines 3"/>
    <n v="0"/>
    <n v="19.528214532000003"/>
    <n v="96.833803452000026"/>
    <n v="107.1841112"/>
    <n v="120.20247000000001"/>
    <n v="316.02721300000002"/>
    <n v="0"/>
  </r>
  <r>
    <s v="DE Florida"/>
    <x v="0"/>
    <x v="3"/>
    <x v="278"/>
    <x v="98"/>
    <s v="Elec - Other Production Plant"/>
    <s v="Hines 3"/>
    <n v="0"/>
    <n v="1252.2297082959049"/>
    <n v="827.28435601880574"/>
    <n v="2263.1180420741366"/>
    <n v="11839.742704615777"/>
    <n v="3261.5569158681692"/>
    <n v="0"/>
  </r>
  <r>
    <s v="DE Florida"/>
    <x v="0"/>
    <x v="3"/>
    <x v="279"/>
    <x v="98"/>
    <s v="Elec - Other Production Plant"/>
    <s v="Hines 3"/>
    <n v="0"/>
    <n v="145.14734627999999"/>
    <n v="719.73654203999979"/>
    <n v="796.66726719999997"/>
    <n v="893.42881320000004"/>
    <n v="2348.9352410000001"/>
    <n v="0"/>
  </r>
  <r>
    <s v="DE Florida"/>
    <x v="0"/>
    <x v="3"/>
    <x v="280"/>
    <x v="99"/>
    <s v="Elec - Other Production Plant"/>
    <s v="Hines 3"/>
    <n v="0"/>
    <n v="611.42490240379459"/>
    <n v="403.93727547586457"/>
    <n v="1105.0118854828072"/>
    <n v="5780.9811750200497"/>
    <n v="1592.5194324868521"/>
    <n v="0"/>
  </r>
  <r>
    <s v="DE Florida"/>
    <x v="0"/>
    <x v="3"/>
    <x v="281"/>
    <x v="99"/>
    <s v="Elec - Other Production Plant"/>
    <s v="Hines 3"/>
    <n v="0"/>
    <n v="70.870944395999999"/>
    <n v="351.42501575999995"/>
    <n v="388.98790120000001"/>
    <n v="436.23356109999997"/>
    <n v="1146.9121769999999"/>
    <n v="0"/>
  </r>
  <r>
    <s v="DE Florida"/>
    <x v="0"/>
    <x v="3"/>
    <x v="282"/>
    <x v="100"/>
    <s v="Elec - Other Production Plant"/>
    <s v="Hines 3"/>
    <n v="0"/>
    <n v="261.36127299680493"/>
    <n v="172.66807438521795"/>
    <n v="472.34953192800208"/>
    <n v="2471.156104277914"/>
    <n v="680.74261658439866"/>
    <n v="0"/>
  </r>
  <r>
    <s v="DE Florida"/>
    <x v="0"/>
    <x v="3"/>
    <x v="283"/>
    <x v="100"/>
    <s v="Elec - Other Production Plant"/>
    <s v="Hines 3"/>
    <n v="0"/>
    <n v="30.294677519999997"/>
    <n v="150.22104779999998"/>
    <n v="166.27777610000001"/>
    <n v="186.4735283"/>
    <n v="490.26205069999997"/>
    <n v="0"/>
  </r>
  <r>
    <s v="DE Florida"/>
    <x v="0"/>
    <x v="3"/>
    <x v="284"/>
    <x v="101"/>
    <s v="Elec - Other Production Plant"/>
    <s v="Hines 3"/>
    <n v="13.08"/>
    <n v="215.10296462657342"/>
    <n v="17.048579147483554"/>
    <n v="29.361350233641247"/>
    <n v="50.990647953990447"/>
    <n v="-37.168959149317914"/>
    <n v="0"/>
  </r>
  <r>
    <s v="DE Florida"/>
    <x v="0"/>
    <x v="3"/>
    <x v="285"/>
    <x v="101"/>
    <s v="Elec - Other Production Plant"/>
    <s v="Hines 3"/>
    <n v="0"/>
    <n v="126.19154483300012"/>
    <n v="25.219731705231165"/>
    <n v="60.406182579405552"/>
    <n v="254.39308001065848"/>
    <n v="68.238751464697089"/>
    <n v="0"/>
  </r>
  <r>
    <s v="DE Florida"/>
    <x v="0"/>
    <x v="3"/>
    <x v="286"/>
    <x v="101"/>
    <s v="Elec - Other Production Plant"/>
    <s v="Hines 3"/>
    <n v="0"/>
    <n v="3.03400458"/>
    <n v="15.044601383999998"/>
    <n v="16.652678819999998"/>
    <n v="18.675278479999999"/>
    <n v="49.099625070000002"/>
    <n v="0"/>
  </r>
  <r>
    <s v="DE Florida"/>
    <x v="0"/>
    <x v="3"/>
    <x v="287"/>
    <x v="102"/>
    <s v="Elec - Other Production Plant"/>
    <s v="Hines 4"/>
    <n v="1867.63"/>
    <n v="1499.2829503741182"/>
    <n v="91.407265062297782"/>
    <n v="967.60615933834697"/>
    <n v="628.24919261940568"/>
    <n v="1339.0669563370177"/>
    <n v="0"/>
  </r>
  <r>
    <s v="DE Florida"/>
    <x v="0"/>
    <x v="3"/>
    <x v="288"/>
    <x v="102"/>
    <s v="Elec - Other Production Plant"/>
    <s v="Hines 4"/>
    <n v="0"/>
    <n v="16.080000000000002"/>
    <n v="79.800000000000011"/>
    <n v="88.32"/>
    <n v="99.05"/>
    <n v="260.41000000000003"/>
    <n v="0"/>
  </r>
  <r>
    <s v="DE Florida"/>
    <x v="0"/>
    <x v="3"/>
    <x v="289"/>
    <x v="103"/>
    <s v="Elec - Other Production Plant"/>
    <s v="Hines 4"/>
    <n v="0"/>
    <n v="237.95350253156246"/>
    <n v="29.038399251350803"/>
    <n v="388.77985847153263"/>
    <n v="296.1407203150012"/>
    <n v="725.18979281150268"/>
    <n v="0"/>
  </r>
  <r>
    <s v="DE Florida"/>
    <x v="0"/>
    <x v="3"/>
    <x v="290"/>
    <x v="103"/>
    <s v="Elec - Other Production Plant"/>
    <s v="Hines 4"/>
    <n v="0"/>
    <n v="9"/>
    <n v="44.52"/>
    <n v="49.26"/>
    <n v="55.24"/>
    <n v="145.22999999999999"/>
    <n v="0"/>
  </r>
  <r>
    <s v="DE Florida"/>
    <x v="0"/>
    <x v="3"/>
    <x v="291"/>
    <x v="104"/>
    <s v="Elec - Other Production Plant"/>
    <s v="Hines 4"/>
    <n v="0"/>
    <n v="4316.6945659880539"/>
    <n v="526.78316948358861"/>
    <n v="7052.8061147773005"/>
    <n v="5372.2228273931596"/>
    <n v="13155.567639184961"/>
    <n v="0"/>
  </r>
  <r>
    <s v="DE Florida"/>
    <x v="0"/>
    <x v="3"/>
    <x v="292"/>
    <x v="104"/>
    <s v="Elec - Other Production Plant"/>
    <s v="Hines 4"/>
    <n v="0"/>
    <n v="162.83999999999995"/>
    <n v="807.2399999999999"/>
    <n v="893.58"/>
    <n v="1002.11"/>
    <n v="2634.68"/>
    <n v="0"/>
  </r>
  <r>
    <s v="DE Florida"/>
    <x v="0"/>
    <x v="3"/>
    <x v="293"/>
    <x v="105"/>
    <s v="Elec - Other Production Plant"/>
    <s v="Hines 4"/>
    <n v="11642.02"/>
    <n v="15224.057140000001"/>
    <n v="0"/>
    <n v="0"/>
    <n v="0"/>
    <n v="0"/>
    <n v="0"/>
  </r>
  <r>
    <s v="DE Florida"/>
    <x v="0"/>
    <x v="3"/>
    <x v="294"/>
    <x v="106"/>
    <s v="Elec - Other Production Plant"/>
    <s v="Hines 4"/>
    <n v="0"/>
    <n v="1445.6896998987088"/>
    <n v="176.42318458269341"/>
    <n v="2362.0278552427308"/>
    <n v="1799.1922149097416"/>
    <n v="4405.8897832611619"/>
    <n v="0"/>
  </r>
  <r>
    <s v="DE Florida"/>
    <x v="0"/>
    <x v="3"/>
    <x v="295"/>
    <x v="106"/>
    <s v="Elec - Other Production Plant"/>
    <s v="Hines 4"/>
    <n v="0"/>
    <n v="54.48"/>
    <n v="270.36"/>
    <n v="299.27"/>
    <n v="335.61"/>
    <n v="882.37"/>
    <n v="0"/>
  </r>
  <r>
    <s v="DE Florida"/>
    <x v="0"/>
    <x v="3"/>
    <x v="296"/>
    <x v="107"/>
    <s v="Elec - Other Production Plant"/>
    <s v="Hines 4"/>
    <n v="0"/>
    <n v="819.19158407074383"/>
    <n v="99.969162161996337"/>
    <n v="1338.4314486021769"/>
    <n v="1019.5012948088765"/>
    <n v="2496.5732224045601"/>
    <n v="0"/>
  </r>
  <r>
    <s v="DE Florida"/>
    <x v="0"/>
    <x v="3"/>
    <x v="297"/>
    <x v="107"/>
    <s v="Elec - Other Production Plant"/>
    <s v="Hines 4"/>
    <n v="0"/>
    <n v="30.84"/>
    <n v="153.23999999999998"/>
    <n v="169.58"/>
    <n v="190.17"/>
    <n v="499.99"/>
    <n v="0"/>
  </r>
  <r>
    <s v="DE Florida"/>
    <x v="0"/>
    <x v="3"/>
    <x v="298"/>
    <x v="108"/>
    <s v="Elec - Other Production Plant"/>
    <s v="Hines 4"/>
    <n v="0"/>
    <n v="272.08648520117674"/>
    <n v="33.203781008100655"/>
    <n v="444.54638396263704"/>
    <n v="338.6203959299508"/>
    <n v="829.21014738061808"/>
    <n v="0"/>
  </r>
  <r>
    <s v="DE Florida"/>
    <x v="0"/>
    <x v="3"/>
    <x v="299"/>
    <x v="108"/>
    <s v="Elec - Other Production Plant"/>
    <s v="Hines 4"/>
    <n v="0"/>
    <n v="10.32"/>
    <n v="50.880000000000017"/>
    <n v="56.32"/>
    <n v="63.16"/>
    <n v="166.07"/>
    <n v="0"/>
  </r>
  <r>
    <s v="DE Florida"/>
    <x v="0"/>
    <x v="3"/>
    <x v="300"/>
    <x v="109"/>
    <s v="Elec - Other Production Plant"/>
    <s v="Inter City New P7-10"/>
    <n v="2154.96"/>
    <n v="460.0574752559001"/>
    <n v="65.056704763876624"/>
    <n v="0.31602040932330766"/>
    <n v="72.500928429804716"/>
    <n v="0"/>
    <n v="0"/>
  </r>
  <r>
    <s v="DE Florida"/>
    <x v="0"/>
    <x v="3"/>
    <x v="301"/>
    <x v="110"/>
    <s v="Elec - Other Production Plant"/>
    <s v="Inter City New P7-10"/>
    <n v="0"/>
    <n v="359.29902235083944"/>
    <n v="51.233598194468932"/>
    <n v="0.24887289649163336"/>
    <n v="57.099534412756569"/>
    <n v="0"/>
    <n v="0"/>
  </r>
  <r>
    <s v="DE Florida"/>
    <x v="0"/>
    <x v="3"/>
    <x v="302"/>
    <x v="111"/>
    <s v="Elec - Other Production Plant"/>
    <s v="Inter City New P7-10"/>
    <n v="0"/>
    <n v="3539.2999571644932"/>
    <n v="504.68011493225026"/>
    <n v="2.4515397401559085"/>
    <n v="562.44668304383924"/>
    <n v="0"/>
    <n v="0"/>
  </r>
  <r>
    <s v="DE Florida"/>
    <x v="0"/>
    <x v="3"/>
    <x v="303"/>
    <x v="112"/>
    <s v="Elec - Other Production Plant"/>
    <s v="Inter City New P7-10"/>
    <n v="0"/>
    <n v="806.57045845363109"/>
    <n v="115.01146458336694"/>
    <n v="0.55868096970198167"/>
    <n v="128.18061601896659"/>
    <n v="0"/>
    <n v="0"/>
  </r>
  <r>
    <s v="DE Florida"/>
    <x v="0"/>
    <x v="3"/>
    <x v="304"/>
    <x v="113"/>
    <s v="Elec - Other Production Plant"/>
    <s v="Inter City New P7-10"/>
    <n v="0"/>
    <n v="319.15573361173364"/>
    <n v="45.509438100719407"/>
    <n v="0.22106715274695432"/>
    <n v="50.720083753966463"/>
    <n v="0"/>
    <n v="0"/>
  </r>
  <r>
    <s v="DE Florida"/>
    <x v="0"/>
    <x v="3"/>
    <x v="305"/>
    <x v="114"/>
    <s v="Elec - Other Production Plant"/>
    <s v="Inter City New P7-10"/>
    <n v="0"/>
    <n v="48.824413163402774"/>
    <n v="6.9620294253179562"/>
    <n v="3.3818831579272235E-2"/>
    <n v="7.7598572928405147"/>
    <n v="0"/>
    <n v="0"/>
  </r>
  <r>
    <s v="DE Florida"/>
    <x v="0"/>
    <x v="3"/>
    <x v="306"/>
    <x v="115"/>
    <s v="Elec - Other Production Plant"/>
    <s v="Inter City old P1-6"/>
    <n v="12217.79"/>
    <n v="1405.0157828715128"/>
    <n v="526.34203227877583"/>
    <n v="405.46904944662822"/>
    <n v="78.833676981773863"/>
    <n v="72.379977490324706"/>
    <n v="0"/>
  </r>
  <r>
    <s v="DE Florida"/>
    <x v="0"/>
    <x v="3"/>
    <x v="307"/>
    <x v="116"/>
    <s v="Elec - Other Production Plant"/>
    <s v="Inter City old P1-6"/>
    <n v="0"/>
    <n v="171.11384246477652"/>
    <n v="94.293328227655934"/>
    <n v="109.13572663692162"/>
    <n v="17.831359662462905"/>
    <n v="17.71656500275542"/>
    <n v="0"/>
  </r>
  <r>
    <s v="DE Florida"/>
    <x v="0"/>
    <x v="3"/>
    <x v="308"/>
    <x v="117"/>
    <s v="Elec - Other Production Plant"/>
    <s v="Inter City old P1-6"/>
    <n v="0"/>
    <n v="950.47520649039279"/>
    <n v="523.76516900610477"/>
    <n v="606.20929795355346"/>
    <n v="99.04672242207792"/>
    <n v="98.409079807559891"/>
    <n v="0"/>
  </r>
  <r>
    <s v="DE Florida"/>
    <x v="0"/>
    <x v="3"/>
    <x v="309"/>
    <x v="118"/>
    <s v="Elec - Other Production Plant"/>
    <s v="Inter City old P1-6"/>
    <n v="0"/>
    <n v="151.05038229448792"/>
    <n v="83.237235932791137"/>
    <n v="96.33933171646909"/>
    <n v="15.740595004170805"/>
    <n v="15.639260261262732"/>
    <n v="0"/>
  </r>
  <r>
    <s v="DE Florida"/>
    <x v="0"/>
    <x v="3"/>
    <x v="310"/>
    <x v="119"/>
    <s v="Elec - Other Production Plant"/>
    <s v="Inter City old P1-6"/>
    <n v="0"/>
    <n v="190.29484339106068"/>
    <n v="104.86313596515325"/>
    <n v="121.36929256917163"/>
    <n v="19.830165377278242"/>
    <n v="19.702502813709408"/>
    <n v="0"/>
  </r>
  <r>
    <s v="DE Florida"/>
    <x v="0"/>
    <x v="3"/>
    <x v="311"/>
    <x v="120"/>
    <s v="Elec - Other Production Plant"/>
    <s v="Inter City old P1-6"/>
    <n v="0"/>
    <n v="59.424472487767574"/>
    <n v="32.746218589520687"/>
    <n v="37.900691677257285"/>
    <n v="6.1924805522360709"/>
    <n v="6.1526146243878657"/>
    <n v="0"/>
  </r>
  <r>
    <s v="DE Florida"/>
    <x v="0"/>
    <x v="3"/>
    <x v="312"/>
    <x v="121"/>
    <s v="Elec - Other Production Plant"/>
    <s v="Inter City P12-14"/>
    <n v="1943.27"/>
    <n v="110.17882401176124"/>
    <n v="74.742232784497489"/>
    <n v="397.63743020043563"/>
    <n v="107.77863559080545"/>
    <n v="119.21050436722649"/>
    <n v="0"/>
  </r>
  <r>
    <s v="DE Florida"/>
    <x v="0"/>
    <x v="3"/>
    <x v="313"/>
    <x v="122"/>
    <s v="Elec - Other Production Plant"/>
    <s v="Inter City P12-14"/>
    <n v="0"/>
    <n v="14.580946415891859"/>
    <n v="2.6376637692021569"/>
    <n v="357.47617033826106"/>
    <n v="308.06363521457831"/>
    <n v="447.19967563375735"/>
    <n v="0"/>
  </r>
  <r>
    <s v="DE Florida"/>
    <x v="0"/>
    <x v="3"/>
    <x v="314"/>
    <x v="123"/>
    <s v="Elec - Other Production Plant"/>
    <s v="Inter City P12-14"/>
    <n v="0"/>
    <n v="190.32120946032092"/>
    <n v="34.428722552404885"/>
    <n v="4666.0750253135129"/>
    <n v="4021.1121138199619"/>
    <n v="5837.2040253481227"/>
    <n v="0"/>
  </r>
  <r>
    <s v="DE Florida"/>
    <x v="0"/>
    <x v="3"/>
    <x v="315"/>
    <x v="124"/>
    <s v="Elec - Other Production Plant"/>
    <s v="Inter City P12-14"/>
    <n v="0"/>
    <n v="47.819172076624014"/>
    <n v="8.6503916866660902"/>
    <n v="1172.3755915296272"/>
    <n v="1010.3266979362828"/>
    <n v="1466.6240031265122"/>
    <n v="0"/>
  </r>
  <r>
    <s v="DE Florida"/>
    <x v="0"/>
    <x v="3"/>
    <x v="316"/>
    <x v="125"/>
    <s v="Elec - Other Production Plant"/>
    <s v="Inter City P12-14"/>
    <n v="0"/>
    <n v="25.633970938213913"/>
    <n v="4.6371335903693609"/>
    <n v="628.46721616058721"/>
    <n v="541.59936424909608"/>
    <n v="786.19906666518159"/>
    <n v="0"/>
  </r>
  <r>
    <s v="DE Florida"/>
    <x v="0"/>
    <x v="3"/>
    <x v="317"/>
    <x v="126"/>
    <s v="Elec - Other Production Plant"/>
    <s v="Inter City P12-14"/>
    <n v="0"/>
    <n v="0.44381709718786772"/>
    <n v="8.028561686016647E-2"/>
    <n v="10.884780301704239"/>
    <n v="9.3750060118143921"/>
    <n v="13.615842451680312"/>
    <n v="0"/>
  </r>
  <r>
    <s v="DE Florida"/>
    <x v="0"/>
    <x v="3"/>
    <x v="318"/>
    <x v="127"/>
    <s v="Elec - Other Production Plant"/>
    <s v="Inter City P11"/>
    <n v="0"/>
    <n v="0"/>
    <n v="7.5104179135999987"/>
    <n v="0"/>
    <n v="62.700817141199991"/>
    <n v="0"/>
    <n v="0"/>
  </r>
  <r>
    <s v="DE Florida"/>
    <x v="0"/>
    <x v="3"/>
    <x v="319"/>
    <x v="128"/>
    <s v="Elec - Other Production Plant"/>
    <s v="Inter City P11"/>
    <n v="0"/>
    <n v="0"/>
    <n v="7.1468788303999986"/>
    <n v="0"/>
    <n v="59.665806594300001"/>
    <n v="0"/>
    <n v="0"/>
  </r>
  <r>
    <s v="DE Florida"/>
    <x v="0"/>
    <x v="3"/>
    <x v="320"/>
    <x v="129"/>
    <s v="Elec - Other Production Plant"/>
    <s v="Inter City P11"/>
    <n v="0"/>
    <n v="0"/>
    <n v="88.952703537600016"/>
    <n v="0"/>
    <n v="742.62274921169978"/>
    <n v="0"/>
    <n v="0"/>
  </r>
  <r>
    <s v="DE Florida"/>
    <x v="0"/>
    <x v="3"/>
    <x v="321"/>
    <x v="130"/>
    <s v="Elec - Other Production Plant"/>
    <s v="Inter City P11"/>
    <n v="0"/>
    <n v="0"/>
    <n v="14.767583881600002"/>
    <n v="0"/>
    <n v="123.28735727220001"/>
    <n v="0"/>
    <n v="0"/>
  </r>
  <r>
    <s v="DE Florida"/>
    <x v="0"/>
    <x v="3"/>
    <x v="322"/>
    <x v="131"/>
    <s v="Elec - Other Production Plant"/>
    <s v="Inter City P11"/>
    <n v="0"/>
    <n v="0"/>
    <n v="16.869847344"/>
    <n v="0"/>
    <n v="140.83812987300004"/>
    <n v="0"/>
    <n v="0"/>
  </r>
  <r>
    <s v="DE Florida"/>
    <x v="0"/>
    <x v="3"/>
    <x v="323"/>
    <x v="132"/>
    <s v="Elec - Other Production Plant"/>
    <s v="Inter City P11"/>
    <n v="0"/>
    <n v="0"/>
    <n v="0.90952849279999992"/>
    <n v="0"/>
    <n v="7.5932099076000004"/>
    <n v="0"/>
    <n v="0"/>
  </r>
  <r>
    <s v="DE Florida"/>
    <x v="0"/>
    <x v="3"/>
    <x v="324"/>
    <x v="133"/>
    <s v="Elec - Other Production Plant"/>
    <s v="Osprey"/>
    <n v="8830.6899999999987"/>
    <n v="11638.478026004577"/>
    <n v="1909.3094731423871"/>
    <n v="1630.702996105475"/>
    <n v="1340.6164866508293"/>
    <n v="3503.8571864383821"/>
    <n v="0"/>
  </r>
  <r>
    <s v="DE Florida"/>
    <x v="0"/>
    <x v="3"/>
    <x v="325"/>
    <x v="134"/>
    <s v="Elec - Other Production Plant"/>
    <s v="Osprey"/>
    <n v="0"/>
    <n v="654.33765361034989"/>
    <n v="70.385821017790164"/>
    <n v="58.069002117014463"/>
    <n v="55.701474172956267"/>
    <n v="219.36946376015544"/>
    <n v="0"/>
  </r>
  <r>
    <s v="DE Florida"/>
    <x v="0"/>
    <x v="3"/>
    <x v="326"/>
    <x v="135"/>
    <s v="Elec - Other Production Plant"/>
    <s v="Osprey"/>
    <n v="0"/>
    <n v="8543.3067416843805"/>
    <n v="918.98678901086157"/>
    <n v="758.16862397955492"/>
    <n v="727.26466548272947"/>
    <n v="2864.2017805603937"/>
    <n v="0"/>
  </r>
  <r>
    <s v="DE Florida"/>
    <x v="0"/>
    <x v="3"/>
    <x v="327"/>
    <x v="136"/>
    <s v="Elec - Other Production Plant"/>
    <s v="Osprey"/>
    <n v="0"/>
    <n v="1586.905600572207"/>
    <n v="178.59239581107875"/>
    <n v="148.00585214904117"/>
    <n v="139.28801170528774"/>
    <n v="527.24159973798794"/>
    <n v="0"/>
  </r>
  <r>
    <s v="DE Florida"/>
    <x v="0"/>
    <x v="3"/>
    <x v="328"/>
    <x v="137"/>
    <s v="Elec - Other Production Plant"/>
    <s v="Osprey"/>
    <n v="0"/>
    <n v="1934.4636248911795"/>
    <n v="208.08646685048797"/>
    <n v="171.67227765305941"/>
    <n v="164.67509580387701"/>
    <n v="648.54191676354253"/>
    <n v="0"/>
  </r>
  <r>
    <s v="DE Florida"/>
    <x v="0"/>
    <x v="3"/>
    <x v="329"/>
    <x v="138"/>
    <s v="Elec - Other Production Plant"/>
    <s v="Osprey"/>
    <n v="5.0199999999999996"/>
    <n v="578.80760882252048"/>
    <n v="108.2989404186698"/>
    <n v="44.987647162361483"/>
    <n v="19.264187807900001"/>
    <n v="121.88319187239929"/>
    <n v="0"/>
  </r>
  <r>
    <s v="DE Florida"/>
    <x v="0"/>
    <x v="3"/>
    <x v="330"/>
    <x v="138"/>
    <s v="Elec - Other Production Plant"/>
    <s v="Osprey"/>
    <n v="0"/>
    <n v="414.29352441477766"/>
    <n v="44.564743748726229"/>
    <n v="36.766611194416086"/>
    <n v="35.267470985288163"/>
    <n v="138.8954481363071"/>
    <n v="0"/>
  </r>
  <r>
    <s v="DE Florida"/>
    <x v="0"/>
    <x v="11"/>
    <x v="331"/>
    <x v="139"/>
    <s v="Elec - Intangible Plant"/>
    <s v="Unassigned - PEF"/>
    <n v="0"/>
    <n v="247.68022372910178"/>
    <n v="0"/>
    <n v="0"/>
    <n v="0"/>
    <n v="0"/>
    <n v="0"/>
  </r>
  <r>
    <s v="DE Florida"/>
    <x v="0"/>
    <x v="11"/>
    <x v="332"/>
    <x v="139"/>
    <s v="Elec - Intangible Plant"/>
    <s v="Unassigned - PEF"/>
    <n v="0"/>
    <n v="559.74726979999991"/>
    <n v="559.74726979999991"/>
    <n v="0"/>
    <n v="0"/>
    <n v="0"/>
    <n v="0"/>
  </r>
  <r>
    <s v="DE Florida"/>
    <x v="0"/>
    <x v="11"/>
    <x v="333"/>
    <x v="139"/>
    <s v="Elec - Intangible Plant"/>
    <s v="Unassigned - PEF"/>
    <n v="0"/>
    <n v="259.1997743"/>
    <n v="0"/>
    <n v="0"/>
    <n v="0"/>
    <n v="0"/>
    <n v="0"/>
  </r>
  <r>
    <s v="DE Florida"/>
    <x v="0"/>
    <x v="12"/>
    <x v="334"/>
    <x v="140"/>
    <s v="Elec - Production Solar"/>
    <s v="Unassigned - PEF"/>
    <n v="107610.25000000001"/>
    <n v="0"/>
    <n v="0"/>
    <n v="0"/>
    <n v="0"/>
    <n v="0"/>
    <n v="0"/>
  </r>
  <r>
    <s v="DE Florida"/>
    <x v="0"/>
    <x v="12"/>
    <x v="335"/>
    <x v="140"/>
    <s v="Elec - Production Solar"/>
    <s v="Unassigned - PEF"/>
    <n v="0"/>
    <n v="108518.69100000011"/>
    <n v="0"/>
    <n v="0"/>
    <n v="0"/>
    <n v="0"/>
    <n v="0"/>
  </r>
  <r>
    <s v="DE Florida"/>
    <x v="0"/>
    <x v="12"/>
    <x v="336"/>
    <x v="140"/>
    <s v="Elec - Production Solar"/>
    <s v="Unassigned - PEF"/>
    <n v="0"/>
    <n v="114645.8939031778"/>
    <n v="0"/>
    <n v="0"/>
    <n v="0"/>
    <n v="0"/>
    <n v="0"/>
  </r>
  <r>
    <s v="DE Florida"/>
    <x v="0"/>
    <x v="12"/>
    <x v="337"/>
    <x v="140"/>
    <s v="Elec - Production Solar"/>
    <s v="Unassigned - PEF"/>
    <n v="0"/>
    <n v="118097.08"/>
    <n v="0"/>
    <n v="0"/>
    <n v="0"/>
    <n v="0"/>
    <n v="0"/>
  </r>
  <r>
    <s v="DE Florida"/>
    <x v="0"/>
    <x v="12"/>
    <x v="338"/>
    <x v="140"/>
    <s v="Elec - Production Solar"/>
    <s v="Unassigned - PEF"/>
    <n v="0"/>
    <n v="95793.46"/>
    <n v="0"/>
    <n v="0"/>
    <n v="0"/>
    <n v="0"/>
    <n v="0"/>
  </r>
  <r>
    <s v="DE Florida"/>
    <x v="0"/>
    <x v="12"/>
    <x v="339"/>
    <x v="140"/>
    <s v="Elec - Production Solar"/>
    <s v="Unassigned - PEF"/>
    <n v="0"/>
    <n v="0"/>
    <n v="116571.06"/>
    <n v="0"/>
    <n v="0"/>
    <n v="0"/>
    <n v="0"/>
  </r>
  <r>
    <s v="DE Florida"/>
    <x v="0"/>
    <x v="12"/>
    <x v="340"/>
    <x v="140"/>
    <s v="Elec - Production Solar"/>
    <s v="Unassigned - PEF"/>
    <n v="0"/>
    <n v="0"/>
    <n v="121561.12"/>
    <n v="0"/>
    <n v="0"/>
    <n v="0"/>
    <n v="0"/>
  </r>
  <r>
    <s v="DE Florida"/>
    <x v="0"/>
    <x v="12"/>
    <x v="341"/>
    <x v="140"/>
    <s v="Elec - Production Solar"/>
    <s v="Unassigned - PEF"/>
    <n v="0"/>
    <n v="0"/>
    <n v="0"/>
    <n v="226712.99999999994"/>
    <n v="0"/>
    <n v="0"/>
    <n v="0"/>
  </r>
  <r>
    <s v="DE Florida"/>
    <x v="0"/>
    <x v="12"/>
    <x v="342"/>
    <x v="140"/>
    <s v="Elec - Production Solar"/>
    <s v="Unassigned - PEF"/>
    <n v="0"/>
    <n v="0"/>
    <n v="0"/>
    <n v="457293.99999999988"/>
    <n v="0"/>
    <n v="0"/>
    <n v="0"/>
  </r>
  <r>
    <s v="DE Florida"/>
    <x v="0"/>
    <x v="12"/>
    <x v="343"/>
    <x v="140"/>
    <s v="Elec - Production Solar"/>
    <s v="Unassigned - PEF"/>
    <n v="0"/>
    <n v="0"/>
    <n v="0"/>
    <n v="0"/>
    <n v="458182.00000000017"/>
    <n v="0"/>
    <n v="0"/>
  </r>
  <r>
    <s v="DE Florida"/>
    <x v="0"/>
    <x v="12"/>
    <x v="344"/>
    <x v="140"/>
    <s v="Elec - Production Solar"/>
    <s v="Unassigned - PEF"/>
    <n v="0"/>
    <n v="0"/>
    <n v="0"/>
    <n v="0"/>
    <n v="0"/>
    <n v="456318"/>
    <n v="0"/>
  </r>
  <r>
    <s v="DE Florida"/>
    <x v="0"/>
    <x v="12"/>
    <x v="345"/>
    <x v="140"/>
    <s v="Elec - Production Solar"/>
    <s v="Unassigned - PEF"/>
    <n v="0"/>
    <n v="0"/>
    <n v="0"/>
    <n v="0"/>
    <n v="0"/>
    <n v="0"/>
    <n v="227260"/>
  </r>
  <r>
    <s v="DE Florida"/>
    <x v="0"/>
    <x v="2"/>
    <x v="346"/>
    <x v="140"/>
    <s v="Elec - Production Solar"/>
    <s v="Unassigned - PEF"/>
    <n v="0"/>
    <n v="676.05000000000007"/>
    <n v="0"/>
    <n v="0"/>
    <n v="0"/>
    <n v="0"/>
    <n v="0"/>
  </r>
  <r>
    <s v="DE Florida"/>
    <x v="0"/>
    <x v="12"/>
    <x v="347"/>
    <x v="140"/>
    <s v="Elec - Production Solar"/>
    <s v="Unassigned - PEF"/>
    <n v="108873.58"/>
    <n v="0"/>
    <n v="0"/>
    <n v="0"/>
    <n v="0"/>
    <n v="0"/>
    <n v="0"/>
  </r>
  <r>
    <s v="DE Florida"/>
    <x v="0"/>
    <x v="12"/>
    <x v="348"/>
    <x v="140"/>
    <s v="Elec - Production Solar"/>
    <s v="Unassigned - PEF"/>
    <n v="0"/>
    <n v="0"/>
    <n v="115791.56"/>
    <n v="0"/>
    <n v="0"/>
    <n v="0"/>
    <n v="0"/>
  </r>
  <r>
    <s v="DE Florida"/>
    <x v="0"/>
    <x v="12"/>
    <x v="349"/>
    <x v="140"/>
    <s v="Elec - Production Solar"/>
    <s v="Unassigned - PEF"/>
    <n v="0"/>
    <n v="0"/>
    <n v="114460.61"/>
    <n v="0"/>
    <n v="0"/>
    <n v="0"/>
    <n v="0"/>
  </r>
  <r>
    <s v="DE Florida"/>
    <x v="0"/>
    <x v="7"/>
    <x v="350"/>
    <x v="141"/>
    <s v="Elec - Intangible Plant"/>
    <s v="Unassigned - PEF"/>
    <n v="0"/>
    <n v="12951.8514216"/>
    <n v="8859.173136632"/>
    <n v="11357.023462732639"/>
    <n v="12060.640469254657"/>
    <n v="12074.712809385092"/>
    <n v="0"/>
  </r>
  <r>
    <s v="DE Florida"/>
    <x v="0"/>
    <x v="2"/>
    <x v="351"/>
    <x v="142"/>
    <s v="Elec - General Plant"/>
    <s v="Unassigned - PEF"/>
    <n v="0"/>
    <n v="7465.2727100000002"/>
    <n v="6525.9060000000009"/>
    <n v="7607.232"/>
    <n v="8050"/>
    <n v="8050"/>
    <n v="0"/>
  </r>
  <r>
    <s v="DE Florida"/>
    <x v="0"/>
    <x v="5"/>
    <x v="352"/>
    <x v="143"/>
    <s v="Elec - Other Production Plant"/>
    <s v="Unassigned - PEF"/>
    <n v="53.95"/>
    <n v="98.069984308799988"/>
    <n v="1.5691197489408036E-5"/>
    <n v="0"/>
    <n v="0"/>
    <n v="0"/>
    <n v="0"/>
  </r>
  <r>
    <s v="DE Florida"/>
    <x v="0"/>
    <x v="5"/>
    <x v="353"/>
    <x v="143"/>
    <s v="Elec - Other Production Plant"/>
    <s v="Unassigned - PEF"/>
    <n v="15326.500000000002"/>
    <n v="104674.90948059052"/>
    <n v="31052.445778350455"/>
    <n v="37966.694347138473"/>
    <n v="41141.786906983085"/>
    <n v="29549.239722776547"/>
    <n v="0"/>
  </r>
  <r>
    <s v="DE Florida"/>
    <x v="0"/>
    <x v="3"/>
    <x v="354"/>
    <x v="143"/>
    <s v="Elec - Other Production Plant"/>
    <s v="Unassigned - PEF"/>
    <n v="0"/>
    <n v="423.94800000000004"/>
    <n v="0"/>
    <n v="0"/>
    <n v="0"/>
    <n v="0"/>
    <n v="0"/>
  </r>
  <r>
    <s v="DE Florida"/>
    <x v="0"/>
    <x v="7"/>
    <x v="355"/>
    <x v="144"/>
    <s v="Elec - Distribution Plant"/>
    <s v="Unassigned - PEF"/>
    <n v="0"/>
    <n v="0"/>
    <n v="0"/>
    <n v="14.053199999999997"/>
    <n v="14.406000000000001"/>
    <n v="14.768599999999998"/>
    <n v="0"/>
  </r>
  <r>
    <s v="DE Florida"/>
    <x v="0"/>
    <x v="7"/>
    <x v="356"/>
    <x v="144"/>
    <s v="Elec - Distribution Plant"/>
    <s v="Unassigned - PEF"/>
    <n v="0"/>
    <n v="607.24100151956168"/>
    <n v="693.43858553232428"/>
    <n v="288.04160000000002"/>
    <n v="295.24459999999999"/>
    <n v="302.62399999999997"/>
    <n v="0"/>
  </r>
  <r>
    <s v="DE Florida"/>
    <x v="0"/>
    <x v="7"/>
    <x v="357"/>
    <x v="144"/>
    <s v="Elec - Distribution Plant"/>
    <s v="Unassigned - PEF"/>
    <n v="0"/>
    <n v="5282.8626666742421"/>
    <n v="5346.2403913667595"/>
    <n v="9327.1989999999987"/>
    <n v="9560.370399999998"/>
    <n v="9799.3826000000026"/>
    <n v="0"/>
  </r>
  <r>
    <s v="DE Florida"/>
    <x v="0"/>
    <x v="7"/>
    <x v="358"/>
    <x v="144"/>
    <s v="Elec - Distribution Plant"/>
    <s v="Unassigned - PEF"/>
    <n v="0"/>
    <n v="744.85243001561798"/>
    <n v="1034.3241405905308"/>
    <n v="1080.2900845253316"/>
    <n v="1380.7746812704813"/>
    <n v="1491.9632662751244"/>
    <n v="0"/>
  </r>
  <r>
    <s v="DE Florida"/>
    <x v="0"/>
    <x v="7"/>
    <x v="359"/>
    <x v="144"/>
    <s v="Elec - Distribution Plant"/>
    <s v="Unassigned - PEF"/>
    <n v="0"/>
    <n v="105.09814304816399"/>
    <n v="110.23203660260401"/>
    <n v="110.91194729999999"/>
    <n v="113.6847459825"/>
    <n v="117.09528848639999"/>
    <n v="0"/>
  </r>
  <r>
    <s v="DE Florida"/>
    <x v="0"/>
    <x v="7"/>
    <x v="360"/>
    <x v="144"/>
    <s v="Elec - Distribution Plant"/>
    <s v="Unassigned - PEF"/>
    <n v="0"/>
    <n v="5834.5453164329456"/>
    <n v="5903.3434232551435"/>
    <n v="5893.7361518805847"/>
    <n v="6313.2976642051271"/>
    <n v="6821.720141423797"/>
    <n v="0"/>
  </r>
  <r>
    <s v="DE Florida"/>
    <x v="0"/>
    <x v="5"/>
    <x v="361"/>
    <x v="144"/>
    <s v="Elec - Distribution Plant"/>
    <s v="Unassigned - PEF"/>
    <n v="17046.79"/>
    <n v="0"/>
    <n v="0"/>
    <n v="0"/>
    <n v="0"/>
    <n v="0"/>
    <n v="0"/>
  </r>
  <r>
    <s v="DE Florida"/>
    <x v="0"/>
    <x v="0"/>
    <x v="362"/>
    <x v="145"/>
    <s v="Battery"/>
    <s v="Unspecified"/>
    <n v="0"/>
    <n v="0"/>
    <n v="0"/>
    <n v="0"/>
    <n v="0"/>
    <n v="0"/>
    <n v="50059.373532953905"/>
  </r>
  <r>
    <s v="DE Florida"/>
    <x v="0"/>
    <x v="2"/>
    <x v="363"/>
    <x v="145"/>
    <s v="Battery"/>
    <s v="Unspecified"/>
    <n v="0"/>
    <n v="0"/>
    <n v="46123.000000000087"/>
    <n v="0"/>
    <n v="0"/>
    <n v="0"/>
    <n v="0"/>
  </r>
  <r>
    <s v="DE Florida"/>
    <x v="0"/>
    <x v="0"/>
    <x v="364"/>
    <x v="145"/>
    <s v="Battery"/>
    <s v="Unspecified"/>
    <n v="0"/>
    <n v="0"/>
    <n v="0"/>
    <n v="3900"/>
    <n v="0"/>
    <n v="0"/>
    <n v="0"/>
  </r>
  <r>
    <s v="DE Florida"/>
    <x v="0"/>
    <x v="0"/>
    <x v="365"/>
    <x v="145"/>
    <s v="Battery"/>
    <s v="Unspecified"/>
    <n v="0"/>
    <n v="8499.9600000000009"/>
    <n v="0"/>
    <n v="0"/>
    <n v="0"/>
    <n v="0"/>
    <n v="0"/>
  </r>
  <r>
    <s v="DE Florida"/>
    <x v="0"/>
    <x v="0"/>
    <x v="366"/>
    <x v="145"/>
    <s v="Battery"/>
    <s v="Unspecified"/>
    <n v="0"/>
    <n v="0"/>
    <n v="0"/>
    <n v="0"/>
    <n v="0"/>
    <n v="164486.46348485554"/>
    <n v="0"/>
  </r>
  <r>
    <s v="DE Florida"/>
    <x v="0"/>
    <x v="12"/>
    <x v="367"/>
    <x v="145"/>
    <s v="Battery"/>
    <s v="Unspecified"/>
    <n v="8906.15"/>
    <n v="0"/>
    <n v="0"/>
    <n v="0"/>
    <n v="0"/>
    <n v="0"/>
    <n v="0"/>
  </r>
  <r>
    <s v="DE Florida"/>
    <x v="0"/>
    <x v="12"/>
    <x v="368"/>
    <x v="145"/>
    <s v="Battery"/>
    <s v="Unspecified"/>
    <n v="11954.83"/>
    <n v="0"/>
    <n v="0"/>
    <n v="0"/>
    <n v="0"/>
    <n v="0"/>
    <n v="0"/>
  </r>
  <r>
    <s v="DE Florida"/>
    <x v="0"/>
    <x v="12"/>
    <x v="369"/>
    <x v="145"/>
    <s v="Battery"/>
    <s v="Unspecified"/>
    <n v="14550.63"/>
    <n v="0"/>
    <n v="0"/>
    <n v="0"/>
    <n v="0"/>
    <n v="0"/>
    <n v="0"/>
  </r>
  <r>
    <s v="DE Florida"/>
    <x v="0"/>
    <x v="2"/>
    <x v="370"/>
    <x v="145"/>
    <s v="Battery"/>
    <s v="Unspecified"/>
    <n v="0"/>
    <n v="0"/>
    <n v="23907.37"/>
    <n v="0"/>
    <n v="0"/>
    <n v="0"/>
    <n v="0"/>
  </r>
  <r>
    <s v="DE Florida"/>
    <x v="0"/>
    <x v="2"/>
    <x v="371"/>
    <x v="145"/>
    <s v="Battery"/>
    <s v="Unspecified"/>
    <n v="0"/>
    <n v="0"/>
    <n v="0"/>
    <n v="2559.6700000000037"/>
    <n v="0"/>
    <n v="0"/>
    <n v="0"/>
  </r>
  <r>
    <s v="DE Florida"/>
    <x v="0"/>
    <x v="12"/>
    <x v="372"/>
    <x v="145"/>
    <s v="Battery"/>
    <s v="Unspecified"/>
    <n v="39638.44999999999"/>
    <n v="0"/>
    <n v="0"/>
    <n v="0"/>
    <n v="0"/>
    <n v="0"/>
    <n v="0"/>
  </r>
  <r>
    <s v="DE Florida"/>
    <x v="0"/>
    <x v="3"/>
    <x v="373"/>
    <x v="146"/>
    <s v="Elec - Production Solar"/>
    <s v="Charlie Creek Solar"/>
    <n v="0"/>
    <n v="1539.1630706129181"/>
    <n v="1030.7017751039598"/>
    <n v="0"/>
    <n v="0"/>
    <n v="0"/>
    <n v="0"/>
  </r>
  <r>
    <s v="DE Florida"/>
    <x v="0"/>
    <x v="12"/>
    <x v="374"/>
    <x v="146"/>
    <s v="Elec - Production Solar"/>
    <s v="Charlie Creek Solar"/>
    <n v="96625.450000000012"/>
    <n v="0"/>
    <n v="0"/>
    <n v="0"/>
    <n v="0"/>
    <n v="0"/>
    <n v="0"/>
  </r>
  <r>
    <s v="DE Florida"/>
    <x v="0"/>
    <x v="12"/>
    <x v="375"/>
    <x v="147"/>
    <s v="Elec - Production Solar"/>
    <s v="Hamilton Solar"/>
    <n v="267.3"/>
    <n v="207.63574999999989"/>
    <n v="207.63575000000009"/>
    <n v="217.28700103569597"/>
    <n v="204.5600018664972"/>
    <n v="144.56587381326997"/>
    <n v="0"/>
  </r>
  <r>
    <s v="DE Florida"/>
    <x v="0"/>
    <x v="12"/>
    <x v="376"/>
    <x v="147"/>
    <s v="Elec - Production Solar"/>
    <s v="Hamilton Solar"/>
    <n v="0"/>
    <n v="0"/>
    <n v="0"/>
    <n v="93.598748964304292"/>
    <n v="209.5757481335028"/>
    <n v="269.56987618673014"/>
    <n v="0"/>
  </r>
  <r>
    <s v="DE Florida"/>
    <x v="0"/>
    <x v="3"/>
    <x v="377"/>
    <x v="148"/>
    <s v="Elec - Production Solar"/>
    <s v="Lake Placid Solar"/>
    <n v="372.17"/>
    <n v="0"/>
    <n v="0"/>
    <n v="0"/>
    <n v="0"/>
    <n v="0"/>
    <n v="0"/>
  </r>
  <r>
    <s v="DE Florida"/>
    <x v="0"/>
    <x v="12"/>
    <x v="378"/>
    <x v="149"/>
    <s v="Elec - Production Solar"/>
    <s v="Santa Fe Solar"/>
    <n v="0.28000000000000003"/>
    <n v="0"/>
    <n v="0"/>
    <n v="0"/>
    <n v="0"/>
    <n v="0"/>
    <n v="0"/>
  </r>
  <r>
    <s v="DE Florida"/>
    <x v="0"/>
    <x v="12"/>
    <x v="379"/>
    <x v="150"/>
    <s v="Elec - Production Solar"/>
    <s v="Unspecified"/>
    <n v="33631.42"/>
    <n v="0"/>
    <n v="0"/>
    <n v="0"/>
    <n v="0"/>
    <n v="0"/>
    <n v="0"/>
  </r>
  <r>
    <s v="DE Florida"/>
    <x v="0"/>
    <x v="3"/>
    <x v="380"/>
    <x v="151"/>
    <s v="Elec - Other Production Plant"/>
    <s v="Suwannee"/>
    <n v="1307.7299999999998"/>
    <n v="2075.2117473335707"/>
    <n v="791.49514836260869"/>
    <n v="136.21491443513855"/>
    <n v="1778.3019656824329"/>
    <n v="99.213839371784204"/>
    <n v="0"/>
  </r>
  <r>
    <s v="DE Florida"/>
    <x v="0"/>
    <x v="3"/>
    <x v="381"/>
    <x v="152"/>
    <s v="Elec - Other Production Plant"/>
    <s v="Suwannee"/>
    <n v="0"/>
    <n v="151.63611478172839"/>
    <n v="70.437543191118579"/>
    <n v="7.5198827946761222"/>
    <n v="138.8041104859247"/>
    <n v="11.385929170569899"/>
    <n v="0"/>
  </r>
  <r>
    <s v="DE Florida"/>
    <x v="0"/>
    <x v="3"/>
    <x v="382"/>
    <x v="153"/>
    <s v="Elec - Other Production Plant"/>
    <s v="Suwannee"/>
    <n v="0"/>
    <n v="683.75494493708936"/>
    <n v="317.6157509408207"/>
    <n v="33.908525377403699"/>
    <n v="625.89309320513667"/>
    <n v="51.34123479942069"/>
    <n v="0"/>
  </r>
  <r>
    <s v="DE Florida"/>
    <x v="0"/>
    <x v="3"/>
    <x v="383"/>
    <x v="154"/>
    <s v="Elec - Other Production Plant"/>
    <s v="Suwannee"/>
    <n v="0"/>
    <n v="172.34436302722682"/>
    <n v="80.056875184056622"/>
    <n v="8.546838674634941"/>
    <n v="157.75995079860778"/>
    <n v="12.940853260449284"/>
    <n v="0"/>
  </r>
  <r>
    <s v="DE Florida"/>
    <x v="0"/>
    <x v="3"/>
    <x v="384"/>
    <x v="155"/>
    <s v="Elec - Other Production Plant"/>
    <s v="Suwannee"/>
    <n v="0"/>
    <n v="151.93967737551196"/>
    <n v="70.578553156598232"/>
    <n v="7.5349369599017804"/>
    <n v="139.08198449943112"/>
    <n v="11.40872283154328"/>
    <n v="0"/>
  </r>
  <r>
    <s v="DE Florida"/>
    <x v="0"/>
    <x v="3"/>
    <x v="385"/>
    <x v="156"/>
    <s v="Elec - Other Production Plant"/>
    <s v="Suwannee"/>
    <n v="0"/>
    <n v="49.401512544869803"/>
    <n v="22.947839164797365"/>
    <n v="2.4499017582446445"/>
    <n v="45.220975328472107"/>
    <n v="3.709420566232323"/>
    <n v="0"/>
  </r>
  <r>
    <s v="DE Florida"/>
    <x v="0"/>
    <x v="3"/>
    <x v="386"/>
    <x v="157"/>
    <s v="Elec - Other Production Plant"/>
    <s v="Tiger Bay CC"/>
    <n v="663.94"/>
    <n v="264.55664081079743"/>
    <n v="386.54985774116801"/>
    <n v="3591.9281547709347"/>
    <n v="0"/>
    <n v="732.9174258382817"/>
    <n v="0"/>
  </r>
  <r>
    <s v="DE Florida"/>
    <x v="0"/>
    <x v="3"/>
    <x v="387"/>
    <x v="158"/>
    <s v="Elec - Other Production Plant"/>
    <s v="Tiger Bay CC"/>
    <n v="0"/>
    <n v="27.034992465774636"/>
    <n v="63.125310906309949"/>
    <n v="1326.1357208140321"/>
    <n v="0"/>
    <n v="351.86433144200623"/>
    <n v="0"/>
  </r>
  <r>
    <s v="DE Florida"/>
    <x v="0"/>
    <x v="3"/>
    <x v="388"/>
    <x v="159"/>
    <s v="Elec - Other Production Plant"/>
    <s v="Tiger Bay CC"/>
    <n v="0"/>
    <n v="141.67489265510886"/>
    <n v="330.80355608730827"/>
    <n v="6949.5168224473209"/>
    <n v="0"/>
    <n v="1843.9097794595514"/>
    <n v="0"/>
  </r>
  <r>
    <s v="DE Florida"/>
    <x v="0"/>
    <x v="3"/>
    <x v="389"/>
    <x v="160"/>
    <s v="Elec - Other Production Plant"/>
    <s v="Tiger Bay CC"/>
    <n v="0"/>
    <n v="51.861843278382516"/>
    <n v="121.09472511474632"/>
    <n v="2543.9573991798543"/>
    <n v="0"/>
    <n v="674.98393406739672"/>
    <n v="0"/>
  </r>
  <r>
    <s v="DE Florida"/>
    <x v="0"/>
    <x v="3"/>
    <x v="390"/>
    <x v="161"/>
    <s v="Elec - Other Production Plant"/>
    <s v="Tiger Bay CC"/>
    <n v="0"/>
    <n v="43.179980695456827"/>
    <n v="100.82302444803263"/>
    <n v="2118.084886270713"/>
    <n v="0"/>
    <n v="561.99027122401628"/>
    <n v="0"/>
  </r>
  <r>
    <s v="DE Florida"/>
    <x v="0"/>
    <x v="3"/>
    <x v="391"/>
    <x v="162"/>
    <s v="Elec - Other Production Plant"/>
    <s v="Tiger Bay CC"/>
    <n v="0"/>
    <n v="8.4099400944793388"/>
    <n v="19.636775702435493"/>
    <n v="412.527797507755"/>
    <n v="0"/>
    <n v="109.45267270933988"/>
    <n v="0"/>
  </r>
  <r>
    <s v="DE Florida"/>
    <x v="0"/>
    <x v="5"/>
    <x v="392"/>
    <x v="163"/>
    <s v="Elec - Transmission Plant"/>
    <s v="Unassigned - PEF"/>
    <n v="2806.9"/>
    <n v="0"/>
    <n v="0"/>
    <n v="0"/>
    <n v="0"/>
    <n v="0"/>
    <n v="0"/>
  </r>
  <r>
    <s v="DE Florida"/>
    <x v="0"/>
    <x v="13"/>
    <x v="393"/>
    <x v="163"/>
    <s v="Elec - Transmission Plant"/>
    <s v="Unassigned - PEF"/>
    <n v="0"/>
    <n v="10277.200631299998"/>
    <n v="0"/>
    <n v="0"/>
    <n v="0"/>
    <n v="0"/>
    <n v="0"/>
  </r>
  <r>
    <s v="DE Florida"/>
    <x v="0"/>
    <x v="9"/>
    <x v="394"/>
    <x v="163"/>
    <s v="Elec - Transmission Plant"/>
    <s v="Unassigned - PEF"/>
    <n v="0"/>
    <n v="0"/>
    <n v="0"/>
    <n v="0"/>
    <n v="0"/>
    <n v="0"/>
    <n v="12563.337040557206"/>
  </r>
  <r>
    <s v="DE Florida"/>
    <x v="0"/>
    <x v="9"/>
    <x v="395"/>
    <x v="163"/>
    <s v="Elec - Transmission Plant"/>
    <s v="Unassigned - PEF"/>
    <n v="0"/>
    <n v="0"/>
    <n v="0"/>
    <n v="0"/>
    <n v="0"/>
    <n v="0"/>
    <n v="17411.973120189326"/>
  </r>
  <r>
    <s v="DE Florida"/>
    <x v="0"/>
    <x v="9"/>
    <x v="396"/>
    <x v="163"/>
    <s v="Elec - Transmission Plant"/>
    <s v="Unassigned - PEF"/>
    <n v="-5.51"/>
    <n v="0"/>
    <n v="0"/>
    <n v="0"/>
    <n v="0"/>
    <n v="0"/>
    <n v="0"/>
  </r>
  <r>
    <s v="DE Florida"/>
    <x v="0"/>
    <x v="9"/>
    <x v="397"/>
    <x v="163"/>
    <s v="Elec - Transmission Plant"/>
    <s v="Unassigned - PEF"/>
    <n v="7123.3700000000008"/>
    <n v="0"/>
    <n v="0"/>
    <n v="0"/>
    <n v="0"/>
    <n v="0"/>
    <n v="0"/>
  </r>
  <r>
    <s v="DE Florida"/>
    <x v="0"/>
    <x v="9"/>
    <x v="398"/>
    <x v="163"/>
    <s v="Elec - Transmission Plant"/>
    <s v="Unassigned - PEF"/>
    <n v="0"/>
    <n v="26416.260227499999"/>
    <n v="0"/>
    <n v="0"/>
    <n v="0"/>
    <n v="0"/>
    <n v="0"/>
  </r>
  <r>
    <s v="DE Florida"/>
    <x v="0"/>
    <x v="9"/>
    <x v="399"/>
    <x v="163"/>
    <s v="Elec - Transmission Plant"/>
    <s v="Unassigned - PEF"/>
    <n v="3598.99"/>
    <n v="612.14024101729296"/>
    <n v="613.33933841055773"/>
    <n v="614.10747086848392"/>
    <n v="614.87656531830567"/>
    <n v="615.64662296480049"/>
    <n v="0"/>
  </r>
  <r>
    <s v="DE Florida"/>
    <x v="0"/>
    <x v="9"/>
    <x v="400"/>
    <x v="163"/>
    <s v="Elec - Transmission Plant"/>
    <s v="Unassigned - PEF"/>
    <n v="58145"/>
    <n v="61188.12014159"/>
    <n v="23891.450428673001"/>
    <n v="30292.246088272372"/>
    <n v="13442.893231686812"/>
    <n v="5342.4344946583487"/>
    <n v="0"/>
  </r>
  <r>
    <s v="DE Florida"/>
    <x v="0"/>
    <x v="9"/>
    <x v="401"/>
    <x v="163"/>
    <s v="Elec - Transmission Plant"/>
    <s v="Unassigned - PEF"/>
    <n v="0"/>
    <n v="6585.0842000000002"/>
    <n v="6.95289"/>
    <n v="0"/>
    <n v="0"/>
    <n v="0"/>
    <n v="0"/>
  </r>
  <r>
    <s v="DE Florida"/>
    <x v="0"/>
    <x v="9"/>
    <x v="402"/>
    <x v="163"/>
    <s v="Elec - Transmission Plant"/>
    <s v="Unassigned - PEF"/>
    <n v="0"/>
    <n v="0"/>
    <n v="0"/>
    <n v="129925.89904985941"/>
    <n v="0"/>
    <n v="0"/>
    <n v="0"/>
  </r>
  <r>
    <s v="DE Florida"/>
    <x v="0"/>
    <x v="9"/>
    <x v="403"/>
    <x v="163"/>
    <s v="Elec - Transmission Plant"/>
    <s v="Unassigned - PEF"/>
    <n v="87.77"/>
    <n v="121909.35471180876"/>
    <n v="0"/>
    <n v="0"/>
    <n v="0"/>
    <n v="0"/>
    <n v="0"/>
  </r>
  <r>
    <s v="DE Florida"/>
    <x v="0"/>
    <x v="9"/>
    <x v="404"/>
    <x v="163"/>
    <s v="Elec - Transmission Plant"/>
    <s v="Unassigned - PEF"/>
    <n v="0"/>
    <n v="0"/>
    <n v="0"/>
    <n v="0"/>
    <n v="0"/>
    <n v="0"/>
    <n v="10864.889548996702"/>
  </r>
  <r>
    <s v="DE Florida"/>
    <x v="0"/>
    <x v="9"/>
    <x v="405"/>
    <x v="163"/>
    <s v="Elec - Transmission Plant"/>
    <s v="Unassigned - PEF"/>
    <n v="29132.52"/>
    <n v="39034.763846599999"/>
    <n v="39669.632649599997"/>
    <n v="36509.284004303503"/>
    <n v="34183.540339109699"/>
    <n v="28187.712371787202"/>
    <n v="0"/>
  </r>
  <r>
    <s v="DE Florida"/>
    <x v="0"/>
    <x v="9"/>
    <x v="406"/>
    <x v="163"/>
    <s v="Elec - Transmission Plant"/>
    <s v="Unassigned - PEF"/>
    <n v="0"/>
    <n v="9999.9999999999964"/>
    <n v="20000.000000399992"/>
    <n v="40000"/>
    <n v="0"/>
    <n v="0"/>
    <n v="0"/>
  </r>
  <r>
    <s v="DE Florida"/>
    <x v="0"/>
    <x v="9"/>
    <x v="407"/>
    <x v="163"/>
    <s v="Elec - Transmission Plant"/>
    <s v="Unassigned - PEF"/>
    <n v="0"/>
    <n v="0"/>
    <n v="13581.114700300001"/>
    <n v="4.5309202166249993E-2"/>
    <n v="0"/>
    <n v="0"/>
    <n v="0"/>
  </r>
  <r>
    <s v="DE Florida"/>
    <x v="0"/>
    <x v="9"/>
    <x v="408"/>
    <x v="163"/>
    <s v="Elec - Transmission Plant"/>
    <s v="Unassigned - PEF"/>
    <n v="0"/>
    <n v="0"/>
    <n v="0"/>
    <n v="18163.861310203909"/>
    <n v="2.2483834880309557"/>
    <n v="0"/>
    <n v="0"/>
  </r>
  <r>
    <s v="DE Florida"/>
    <x v="0"/>
    <x v="9"/>
    <x v="409"/>
    <x v="163"/>
    <s v="Elec - Transmission Plant"/>
    <s v="Unassigned - PEF"/>
    <n v="2242.8500000000004"/>
    <n v="14605.915865499999"/>
    <n v="18770.3046196"/>
    <n v="19000"/>
    <n v="0"/>
    <n v="0"/>
    <n v="0"/>
  </r>
  <r>
    <s v="DE Florida"/>
    <x v="0"/>
    <x v="9"/>
    <x v="410"/>
    <x v="163"/>
    <s v="Elec - Transmission Plant"/>
    <s v="Unassigned - PEF"/>
    <n v="14712.890000000001"/>
    <n v="0"/>
    <n v="0"/>
    <n v="0"/>
    <n v="0"/>
    <n v="0"/>
    <n v="0"/>
  </r>
  <r>
    <s v="DE Florida"/>
    <x v="0"/>
    <x v="9"/>
    <x v="411"/>
    <x v="163"/>
    <s v="Elec - Transmission Plant"/>
    <s v="Unassigned - PEF"/>
    <n v="1763.6799999999998"/>
    <n v="0"/>
    <n v="0"/>
    <n v="0"/>
    <n v="0"/>
    <n v="0"/>
    <n v="0"/>
  </r>
  <r>
    <s v="DE Florida"/>
    <x v="0"/>
    <x v="9"/>
    <x v="412"/>
    <x v="163"/>
    <s v="Elec - Transmission Plant"/>
    <s v="Unassigned - PEF"/>
    <n v="37572.669999999991"/>
    <n v="0"/>
    <n v="0"/>
    <n v="0"/>
    <n v="0"/>
    <n v="0"/>
    <n v="0"/>
  </r>
  <r>
    <s v="DE Florida"/>
    <x v="0"/>
    <x v="9"/>
    <x v="413"/>
    <x v="163"/>
    <s v="Elec - Transmission Plant"/>
    <s v="Unassigned - PEF"/>
    <n v="11027.89"/>
    <n v="0"/>
    <n v="0"/>
    <n v="0"/>
    <n v="0"/>
    <n v="0"/>
    <n v="0"/>
  </r>
  <r>
    <s v="DE Florida"/>
    <x v="0"/>
    <x v="7"/>
    <x v="414"/>
    <x v="163"/>
    <s v="Elec - Transmission Plant"/>
    <s v="Unassigned - PEF"/>
    <n v="0"/>
    <n v="0"/>
    <n v="0"/>
    <n v="750"/>
    <n v="0"/>
    <n v="0"/>
    <n v="0"/>
  </r>
  <r>
    <s v="DE Florida"/>
    <x v="0"/>
    <x v="7"/>
    <x v="415"/>
    <x v="163"/>
    <s v="Elec - Transmission Plant"/>
    <s v="Unassigned - PEF"/>
    <n v="0"/>
    <n v="0"/>
    <n v="0"/>
    <n v="6675"/>
    <n v="0"/>
    <n v="0"/>
    <n v="0"/>
  </r>
  <r>
    <s v="DE Florida"/>
    <x v="0"/>
    <x v="7"/>
    <x v="416"/>
    <x v="163"/>
    <s v="Elec - Transmission Plant"/>
    <s v="Unassigned - PEF"/>
    <n v="0"/>
    <n v="0"/>
    <n v="0"/>
    <n v="0"/>
    <n v="12358.88"/>
    <n v="0"/>
    <n v="0"/>
  </r>
  <r>
    <s v="DE Florida"/>
    <x v="0"/>
    <x v="7"/>
    <x v="417"/>
    <x v="163"/>
    <s v="Elec - Transmission Plant"/>
    <s v="Unassigned - PEF"/>
    <n v="0"/>
    <n v="0"/>
    <n v="0"/>
    <n v="0"/>
    <n v="0"/>
    <n v="58125"/>
    <n v="0"/>
  </r>
  <r>
    <s v="DE Florida"/>
    <x v="0"/>
    <x v="9"/>
    <x v="418"/>
    <x v="164"/>
    <s v="Elec - Transmission Plant"/>
    <s v="Unassigned - PEF"/>
    <n v="607.61"/>
    <n v="5314.6999999999989"/>
    <n v="6046"/>
    <n v="11240"/>
    <n v="11240"/>
    <n v="11240"/>
    <n v="0"/>
  </r>
  <r>
    <s v="DE Florida"/>
    <x v="0"/>
    <x v="9"/>
    <x v="419"/>
    <x v="165"/>
    <s v="Elec - Transmission Plant"/>
    <s v="Unassigned - PEF"/>
    <n v="0"/>
    <n v="2396.971415"/>
    <n v="0"/>
    <n v="0"/>
    <n v="0"/>
    <n v="0"/>
    <n v="0"/>
  </r>
  <r>
    <s v="DE Florida"/>
    <x v="0"/>
    <x v="9"/>
    <x v="420"/>
    <x v="165"/>
    <s v="Elec - Transmission Plant"/>
    <s v="Unassigned - PEF"/>
    <n v="0"/>
    <n v="32.624397299999998"/>
    <n v="442.72146600000002"/>
    <n v="0"/>
    <n v="0"/>
    <n v="0"/>
    <n v="0"/>
  </r>
  <r>
    <s v="DE Florida"/>
    <x v="0"/>
    <x v="9"/>
    <x v="421"/>
    <x v="165"/>
    <s v="Elec - Transmission Plant"/>
    <s v="Unassigned - PEF"/>
    <n v="0"/>
    <n v="0"/>
    <n v="0"/>
    <n v="24.035"/>
    <n v="93.289884717708006"/>
    <n v="1117.83542865295"/>
    <n v="0"/>
  </r>
  <r>
    <s v="DE Florida"/>
    <x v="0"/>
    <x v="9"/>
    <x v="422"/>
    <x v="165"/>
    <s v="Elec - Transmission Plant"/>
    <s v="Unassigned - PEF"/>
    <n v="0"/>
    <n v="0"/>
    <n v="0"/>
    <n v="12.807374569019251"/>
    <n v="685.38653058153682"/>
    <n v="0"/>
    <n v="0"/>
  </r>
  <r>
    <s v="DE Florida"/>
    <x v="0"/>
    <x v="9"/>
    <x v="423"/>
    <x v="165"/>
    <s v="Elec - Transmission Plant"/>
    <s v="Unassigned - PEF"/>
    <n v="0"/>
    <n v="0"/>
    <n v="0"/>
    <n v="0"/>
    <n v="42.503088261009736"/>
    <n v="55.742024384177995"/>
    <n v="4.7161915699582622"/>
  </r>
  <r>
    <s v="DE Florida"/>
    <x v="0"/>
    <x v="9"/>
    <x v="424"/>
    <x v="165"/>
    <s v="Elec - Transmission Plant"/>
    <s v="Unassigned - PEF"/>
    <n v="0"/>
    <n v="0"/>
    <n v="0"/>
    <n v="17.395290000000003"/>
    <n v="113.06608200000001"/>
    <n v="1459.6470359999998"/>
    <n v="0"/>
  </r>
  <r>
    <s v="DE Florida"/>
    <x v="0"/>
    <x v="9"/>
    <x v="425"/>
    <x v="165"/>
    <s v="Elec - Transmission Plant"/>
    <s v="Unassigned - PEF"/>
    <n v="0"/>
    <n v="247.79516629999995"/>
    <n v="473.25274959999996"/>
    <n v="40.975083300000001"/>
    <n v="0"/>
    <n v="0"/>
    <n v="0"/>
  </r>
  <r>
    <s v="DE Florida"/>
    <x v="0"/>
    <x v="9"/>
    <x v="426"/>
    <x v="165"/>
    <s v="Elec - Transmission Plant"/>
    <s v="Unassigned - PEF"/>
    <n v="0"/>
    <n v="0"/>
    <n v="0"/>
    <n v="11.925911229160498"/>
    <n v="224.10021210854774"/>
    <n v="462.80516211862283"/>
    <n v="0"/>
  </r>
  <r>
    <s v="DE Florida"/>
    <x v="0"/>
    <x v="9"/>
    <x v="427"/>
    <x v="165"/>
    <s v="Elec - Transmission Plant"/>
    <s v="Unassigned - PEF"/>
    <n v="0"/>
    <n v="727.17353529999991"/>
    <n v="882.42615999999987"/>
    <n v="6879.4135831159447"/>
    <n v="11122.276676884054"/>
    <n v="0"/>
    <n v="0"/>
  </r>
  <r>
    <s v="DE Florida"/>
    <x v="0"/>
    <x v="9"/>
    <x v="428"/>
    <x v="165"/>
    <s v="Elec - Transmission Plant"/>
    <s v="Unassigned - PEF"/>
    <n v="0"/>
    <n v="319.23973999999993"/>
    <n v="13446.205219900001"/>
    <n v="25581.1951143322"/>
    <n v="6240.2630304324503"/>
    <n v="0.21551837669999999"/>
    <n v="0"/>
  </r>
  <r>
    <s v="DE Florida"/>
    <x v="0"/>
    <x v="9"/>
    <x v="429"/>
    <x v="166"/>
    <s v="Elec - Transmission Plant"/>
    <s v="Unassigned - PEF"/>
    <n v="0"/>
    <n v="0"/>
    <n v="4001.9113395999998"/>
    <n v="0"/>
    <n v="0"/>
    <n v="0"/>
    <n v="0"/>
  </r>
  <r>
    <s v="DE Florida"/>
    <x v="0"/>
    <x v="9"/>
    <x v="430"/>
    <x v="166"/>
    <s v="Elec - Transmission Plant"/>
    <s v="Unassigned - PEF"/>
    <n v="0"/>
    <n v="0.45"/>
    <n v="0"/>
    <n v="0"/>
    <n v="0"/>
    <n v="0"/>
    <n v="0"/>
  </r>
  <r>
    <s v="DE Florida"/>
    <x v="0"/>
    <x v="14"/>
    <x v="431"/>
    <x v="167"/>
    <s v="Elec - Transmission Plant"/>
    <s v="Unassigned - PEF"/>
    <n v="-9.6999999999999993"/>
    <n v="0"/>
    <n v="0"/>
    <n v="0"/>
    <n v="0"/>
    <n v="0"/>
    <n v="0"/>
  </r>
  <r>
    <s v="DE Florida"/>
    <x v="0"/>
    <x v="5"/>
    <x v="432"/>
    <x v="168"/>
    <s v="Elec - Transmission Plant"/>
    <s v="Unassigned - PEF"/>
    <n v="0"/>
    <n v="-558.11"/>
    <n v="0"/>
    <n v="0"/>
    <n v="0"/>
    <n v="0"/>
    <n v="0"/>
  </r>
  <r>
    <s v="DE Florida"/>
    <x v="0"/>
    <x v="9"/>
    <x v="433"/>
    <x v="168"/>
    <s v="Elec - Transmission Plant"/>
    <s v="Unassigned - PEF"/>
    <n v="0"/>
    <n v="0"/>
    <n v="0"/>
    <n v="0"/>
    <n v="0"/>
    <n v="19755.707087772447"/>
    <n v="0"/>
  </r>
  <r>
    <s v="DE Florida"/>
    <x v="0"/>
    <x v="9"/>
    <x v="434"/>
    <x v="168"/>
    <s v="Elec - Transmission Plant"/>
    <s v="Unassigned - PEF"/>
    <n v="0"/>
    <n v="0"/>
    <n v="6547.670625027401"/>
    <n v="0"/>
    <n v="0"/>
    <n v="0"/>
    <n v="0"/>
  </r>
  <r>
    <s v="DE Florida"/>
    <x v="0"/>
    <x v="9"/>
    <x v="435"/>
    <x v="168"/>
    <s v="Elec - Transmission Plant"/>
    <s v="Unassigned - PEF"/>
    <n v="0"/>
    <n v="0"/>
    <n v="0"/>
    <n v="1840.1544647549983"/>
    <n v="1795.370241057225"/>
    <n v="9541.0140856535181"/>
    <n v="0"/>
  </r>
  <r>
    <s v="DE Florida"/>
    <x v="0"/>
    <x v="9"/>
    <x v="436"/>
    <x v="168"/>
    <s v="Elec - Transmission Plant"/>
    <s v="Unassigned - PEF"/>
    <n v="0"/>
    <n v="0"/>
    <n v="0"/>
    <n v="9631.4771369393457"/>
    <n v="0"/>
    <n v="0"/>
    <n v="0"/>
  </r>
  <r>
    <s v="DE Florida"/>
    <x v="0"/>
    <x v="9"/>
    <x v="437"/>
    <x v="168"/>
    <s v="Elec - Transmission Plant"/>
    <s v="Unassigned - PEF"/>
    <n v="0"/>
    <n v="0"/>
    <n v="0"/>
    <n v="13.763417665842775"/>
    <n v="0"/>
    <n v="0"/>
    <n v="0"/>
  </r>
  <r>
    <s v="DE Florida"/>
    <x v="0"/>
    <x v="9"/>
    <x v="438"/>
    <x v="168"/>
    <s v="Elec - Transmission Plant"/>
    <s v="Unassigned - PEF"/>
    <n v="0"/>
    <n v="0"/>
    <n v="0"/>
    <n v="0"/>
    <n v="0"/>
    <n v="4427.12"/>
    <n v="0"/>
  </r>
  <r>
    <s v="DE Florida"/>
    <x v="0"/>
    <x v="9"/>
    <x v="439"/>
    <x v="168"/>
    <s v="Elec - Transmission Plant"/>
    <s v="Unassigned - PEF"/>
    <n v="0"/>
    <n v="0"/>
    <n v="0"/>
    <n v="0"/>
    <n v="0"/>
    <n v="11607.350821577415"/>
    <n v="0"/>
  </r>
  <r>
    <s v="DE Florida"/>
    <x v="0"/>
    <x v="9"/>
    <x v="440"/>
    <x v="168"/>
    <s v="Elec - Transmission Plant"/>
    <s v="Unassigned - PEF"/>
    <n v="0"/>
    <n v="0"/>
    <n v="0"/>
    <n v="0"/>
    <n v="0"/>
    <n v="0"/>
    <n v="6139.5944365217692"/>
  </r>
  <r>
    <s v="DE Florida"/>
    <x v="0"/>
    <x v="9"/>
    <x v="441"/>
    <x v="168"/>
    <s v="Elec - Transmission Plant"/>
    <s v="Unassigned - PEF"/>
    <n v="0"/>
    <n v="0"/>
    <n v="0"/>
    <n v="0"/>
    <n v="0"/>
    <n v="0"/>
    <n v="1772.8927091729793"/>
  </r>
  <r>
    <s v="DE Florida"/>
    <x v="0"/>
    <x v="9"/>
    <x v="442"/>
    <x v="168"/>
    <s v="Elec - Transmission Plant"/>
    <s v="Unassigned - PEF"/>
    <n v="17789.750000000004"/>
    <n v="9662.3284540271979"/>
    <n v="1.5459725526443555E-3"/>
    <n v="0"/>
    <n v="0"/>
    <n v="0"/>
    <n v="0"/>
  </r>
  <r>
    <s v="DE Florida"/>
    <x v="0"/>
    <x v="9"/>
    <x v="443"/>
    <x v="168"/>
    <s v="Elec - Transmission Plant"/>
    <s v="Unassigned - PEF"/>
    <n v="0"/>
    <n v="0"/>
    <n v="26564.308244642376"/>
    <n v="0"/>
    <n v="0"/>
    <n v="0"/>
    <n v="0"/>
  </r>
  <r>
    <s v="DE Florida"/>
    <x v="0"/>
    <x v="9"/>
    <x v="444"/>
    <x v="168"/>
    <s v="Elec - Transmission Plant"/>
    <s v="Unassigned - PEF"/>
    <n v="0"/>
    <n v="0"/>
    <n v="0"/>
    <n v="0"/>
    <n v="1896.2"/>
    <n v="0"/>
    <n v="0"/>
  </r>
  <r>
    <s v="DE Florida"/>
    <x v="0"/>
    <x v="9"/>
    <x v="445"/>
    <x v="168"/>
    <s v="Elec - Transmission Plant"/>
    <s v="Unassigned - PEF"/>
    <n v="0"/>
    <n v="0"/>
    <n v="0"/>
    <n v="0"/>
    <n v="41552.558955192937"/>
    <n v="0"/>
    <n v="0"/>
  </r>
  <r>
    <s v="DE Florida"/>
    <x v="0"/>
    <x v="9"/>
    <x v="446"/>
    <x v="168"/>
    <s v="Elec - Transmission Plant"/>
    <s v="Unassigned - PEF"/>
    <n v="0"/>
    <n v="0"/>
    <n v="0"/>
    <n v="6277.9683256477992"/>
    <n v="0"/>
    <n v="0"/>
    <n v="0"/>
  </r>
  <r>
    <s v="DE Florida"/>
    <x v="0"/>
    <x v="9"/>
    <x v="447"/>
    <x v="168"/>
    <s v="Elec - Transmission Plant"/>
    <s v="Unassigned - PEF"/>
    <n v="0"/>
    <n v="50377.89"/>
    <n v="0"/>
    <n v="0"/>
    <n v="0"/>
    <n v="0"/>
    <n v="0"/>
  </r>
  <r>
    <s v="DE Florida"/>
    <x v="0"/>
    <x v="9"/>
    <x v="448"/>
    <x v="168"/>
    <s v="Elec - Transmission Plant"/>
    <s v="Unassigned - PEF"/>
    <n v="0"/>
    <n v="6147.5711442068005"/>
    <n v="0"/>
    <n v="0"/>
    <n v="0"/>
    <n v="0"/>
    <n v="0"/>
  </r>
  <r>
    <s v="DE Florida"/>
    <x v="0"/>
    <x v="9"/>
    <x v="449"/>
    <x v="168"/>
    <s v="Elec - Transmission Plant"/>
    <s v="Unassigned - PEF"/>
    <n v="0"/>
    <n v="0"/>
    <n v="0"/>
    <n v="0"/>
    <n v="0"/>
    <n v="0"/>
    <n v="10287.771971950137"/>
  </r>
  <r>
    <s v="DE Florida"/>
    <x v="0"/>
    <x v="9"/>
    <x v="450"/>
    <x v="168"/>
    <s v="Elec - Transmission Plant"/>
    <s v="Unassigned - PEF"/>
    <n v="-0.5"/>
    <n v="0"/>
    <n v="0"/>
    <n v="0"/>
    <n v="0"/>
    <n v="0"/>
    <n v="0"/>
  </r>
  <r>
    <s v="DE Florida"/>
    <x v="0"/>
    <x v="9"/>
    <x v="451"/>
    <x v="168"/>
    <s v="Elec - Transmission Plant"/>
    <s v="Unassigned - PEF"/>
    <n v="0"/>
    <n v="0"/>
    <n v="0"/>
    <n v="0"/>
    <n v="0"/>
    <n v="10952.191974224826"/>
    <n v="0"/>
  </r>
  <r>
    <s v="DE Florida"/>
    <x v="0"/>
    <x v="9"/>
    <x v="452"/>
    <x v="168"/>
    <s v="Elec - Transmission Plant"/>
    <s v="Unassigned - PEF"/>
    <n v="1256.9600000000003"/>
    <n v="18535.560000000001"/>
    <n v="0"/>
    <n v="0"/>
    <n v="0"/>
    <n v="0"/>
    <n v="0"/>
  </r>
  <r>
    <s v="DE Florida"/>
    <x v="0"/>
    <x v="9"/>
    <x v="453"/>
    <x v="168"/>
    <s v="Elec - Transmission Plant"/>
    <s v="Unassigned - PEF"/>
    <n v="0"/>
    <n v="2778.3315947123006"/>
    <n v="0"/>
    <n v="0"/>
    <n v="0"/>
    <n v="0"/>
    <n v="0"/>
  </r>
  <r>
    <s v="DE Florida"/>
    <x v="0"/>
    <x v="9"/>
    <x v="454"/>
    <x v="168"/>
    <s v="Elec - Transmission Plant"/>
    <s v="Unassigned - PEF"/>
    <n v="29989.16"/>
    <n v="12258.490000000002"/>
    <n v="0"/>
    <n v="0"/>
    <n v="0"/>
    <n v="0"/>
    <n v="0"/>
  </r>
  <r>
    <s v="DE Florida"/>
    <x v="0"/>
    <x v="9"/>
    <x v="455"/>
    <x v="168"/>
    <s v="Elec - Transmission Plant"/>
    <s v="Unassigned - PEF"/>
    <n v="2389.31"/>
    <n v="0"/>
    <n v="0"/>
    <n v="0"/>
    <n v="0"/>
    <n v="4269.1099999999997"/>
    <n v="0"/>
  </r>
  <r>
    <s v="DE Florida"/>
    <x v="0"/>
    <x v="9"/>
    <x v="456"/>
    <x v="168"/>
    <s v="Elec - Transmission Plant"/>
    <s v="Unassigned - PEF"/>
    <n v="0"/>
    <n v="0"/>
    <n v="0"/>
    <n v="0"/>
    <n v="0"/>
    <n v="2935.576446"/>
    <n v="0"/>
  </r>
  <r>
    <s v="DE Florida"/>
    <x v="0"/>
    <x v="9"/>
    <x v="457"/>
    <x v="168"/>
    <s v="Elec - Transmission Plant"/>
    <s v="Unassigned - PEF"/>
    <n v="23659.019999999997"/>
    <n v="51.979324216700782"/>
    <n v="0"/>
    <n v="0"/>
    <n v="0"/>
    <n v="0"/>
    <n v="0"/>
  </r>
  <r>
    <s v="DE Florida"/>
    <x v="0"/>
    <x v="13"/>
    <x v="458"/>
    <x v="168"/>
    <s v="Elec - Transmission Plant"/>
    <s v="Unassigned - PEF"/>
    <n v="0"/>
    <n v="0"/>
    <n v="56224.000410443645"/>
    <n v="0"/>
    <n v="0"/>
    <n v="0"/>
    <n v="0"/>
  </r>
  <r>
    <s v="DE Florida"/>
    <x v="0"/>
    <x v="13"/>
    <x v="459"/>
    <x v="168"/>
    <s v="Elec - Transmission Plant"/>
    <s v="Unassigned - PEF"/>
    <n v="0"/>
    <n v="0"/>
    <n v="35660.348957696624"/>
    <n v="0"/>
    <n v="0"/>
    <n v="0"/>
    <n v="0"/>
  </r>
  <r>
    <s v="DE Florida"/>
    <x v="0"/>
    <x v="9"/>
    <x v="460"/>
    <x v="168"/>
    <s v="Elec - Transmission Plant"/>
    <s v="Unassigned - PEF"/>
    <n v="0"/>
    <n v="23248.6385289631"/>
    <n v="12512.663366811299"/>
    <n v="19305.646865860996"/>
    <n v="27730.307384306801"/>
    <n v="14494.183435649102"/>
    <n v="0"/>
  </r>
  <r>
    <s v="DE Florida"/>
    <x v="0"/>
    <x v="9"/>
    <x v="461"/>
    <x v="168"/>
    <s v="Elec - Transmission Plant"/>
    <s v="Unassigned - PEF"/>
    <n v="0"/>
    <n v="0"/>
    <n v="18051.570459697188"/>
    <n v="0"/>
    <n v="0"/>
    <n v="0"/>
    <n v="0"/>
  </r>
  <r>
    <s v="DE Florida"/>
    <x v="0"/>
    <x v="9"/>
    <x v="462"/>
    <x v="168"/>
    <s v="Elec - Transmission Plant"/>
    <s v="Unassigned - PEF"/>
    <n v="0"/>
    <n v="0"/>
    <n v="0"/>
    <n v="16124.225307211747"/>
    <n v="0"/>
    <n v="0"/>
    <n v="0"/>
  </r>
  <r>
    <s v="DE Florida"/>
    <x v="0"/>
    <x v="9"/>
    <x v="463"/>
    <x v="168"/>
    <s v="Elec - Transmission Plant"/>
    <s v="Unassigned - PEF"/>
    <n v="0"/>
    <n v="419.54854495949996"/>
    <n v="709.39385905519998"/>
    <n v="739.61681199999998"/>
    <n v="761.80517600000007"/>
    <n v="638"/>
    <n v="0"/>
  </r>
  <r>
    <s v="DE Florida"/>
    <x v="0"/>
    <x v="9"/>
    <x v="464"/>
    <x v="168"/>
    <s v="Elec - Transmission Plant"/>
    <s v="Unassigned - PEF"/>
    <n v="0"/>
    <n v="0"/>
    <n v="0"/>
    <n v="0"/>
    <n v="21041.664021590743"/>
    <n v="0"/>
    <n v="0"/>
  </r>
  <r>
    <s v="DE Florida"/>
    <x v="0"/>
    <x v="9"/>
    <x v="465"/>
    <x v="168"/>
    <s v="Elec - Transmission Plant"/>
    <s v="Unassigned - PEF"/>
    <n v="0"/>
    <n v="239.54068556000001"/>
    <n v="0"/>
    <n v="0"/>
    <n v="0"/>
    <n v="0"/>
    <n v="0"/>
  </r>
  <r>
    <s v="DE Florida"/>
    <x v="0"/>
    <x v="9"/>
    <x v="466"/>
    <x v="168"/>
    <s v="Elec - Transmission Plant"/>
    <s v="Unassigned - PEF"/>
    <n v="37986.55000000001"/>
    <n v="202.2"/>
    <n v="0"/>
    <n v="0"/>
    <n v="0"/>
    <n v="0"/>
    <n v="0"/>
  </r>
  <r>
    <s v="DE Florida"/>
    <x v="0"/>
    <x v="9"/>
    <x v="467"/>
    <x v="168"/>
    <s v="Elec - Transmission Plant"/>
    <s v="Unassigned - PEF"/>
    <n v="0"/>
    <n v="616.50341273289996"/>
    <n v="0"/>
    <n v="0"/>
    <n v="0"/>
    <n v="0"/>
    <n v="0"/>
  </r>
  <r>
    <s v="DE Florida"/>
    <x v="0"/>
    <x v="9"/>
    <x v="468"/>
    <x v="168"/>
    <s v="Elec - Transmission Plant"/>
    <s v="Unassigned - PEF"/>
    <n v="0"/>
    <n v="0"/>
    <n v="0"/>
    <n v="0"/>
    <n v="0"/>
    <n v="22874.420351021556"/>
    <n v="0"/>
  </r>
  <r>
    <s v="DE Florida"/>
    <x v="0"/>
    <x v="9"/>
    <x v="469"/>
    <x v="168"/>
    <s v="Elec - Transmission Plant"/>
    <s v="Unassigned - PEF"/>
    <n v="0"/>
    <n v="1441.8972022664002"/>
    <n v="533.16536526660013"/>
    <n v="0"/>
    <n v="0"/>
    <n v="0"/>
    <n v="0"/>
  </r>
  <r>
    <s v="DE Florida"/>
    <x v="0"/>
    <x v="9"/>
    <x v="470"/>
    <x v="168"/>
    <s v="Elec - Transmission Plant"/>
    <s v="Unassigned - PEF"/>
    <n v="0"/>
    <n v="0"/>
    <n v="0"/>
    <n v="0"/>
    <n v="0"/>
    <n v="0"/>
    <n v="9901.3602943904498"/>
  </r>
  <r>
    <s v="DE Florida"/>
    <x v="0"/>
    <x v="9"/>
    <x v="471"/>
    <x v="168"/>
    <s v="Elec - Transmission Plant"/>
    <s v="Unassigned - PEF"/>
    <n v="0"/>
    <n v="0"/>
    <n v="0"/>
    <n v="0"/>
    <n v="0"/>
    <n v="0"/>
    <n v="4560.5972283552182"/>
  </r>
  <r>
    <s v="DE Florida"/>
    <x v="0"/>
    <x v="9"/>
    <x v="472"/>
    <x v="168"/>
    <s v="Elec - Transmission Plant"/>
    <s v="Unassigned - PEF"/>
    <n v="3116.2599999999998"/>
    <n v="3206.3300000000004"/>
    <n v="0"/>
    <n v="0"/>
    <n v="0"/>
    <n v="0"/>
    <n v="0"/>
  </r>
  <r>
    <s v="DE Florida"/>
    <x v="0"/>
    <x v="9"/>
    <x v="473"/>
    <x v="168"/>
    <s v="Elec - Transmission Plant"/>
    <s v="Unassigned - PEF"/>
    <n v="0"/>
    <n v="1625.2446748606199"/>
    <n v="2214.31252193514"/>
    <n v="4710.5047548069997"/>
    <n v="4689.3003190000009"/>
    <n v="4689.3003190000009"/>
    <n v="0"/>
  </r>
  <r>
    <s v="DE Florida"/>
    <x v="0"/>
    <x v="9"/>
    <x v="474"/>
    <x v="168"/>
    <s v="Elec - Transmission Plant"/>
    <s v="Unassigned - PEF"/>
    <n v="0"/>
    <n v="0"/>
    <n v="0"/>
    <n v="0"/>
    <n v="8790.94227431933"/>
    <n v="0"/>
    <n v="0"/>
  </r>
  <r>
    <s v="DE Florida"/>
    <x v="0"/>
    <x v="9"/>
    <x v="475"/>
    <x v="168"/>
    <s v="Elec - Transmission Plant"/>
    <s v="Unassigned - PEF"/>
    <n v="4741.5000000000009"/>
    <n v="0"/>
    <n v="0"/>
    <n v="0"/>
    <n v="0"/>
    <n v="0"/>
    <n v="0"/>
  </r>
  <r>
    <s v="DE Florida"/>
    <x v="0"/>
    <x v="9"/>
    <x v="476"/>
    <x v="168"/>
    <s v="Elec - Transmission Plant"/>
    <s v="Unassigned - PEF"/>
    <n v="1508.1299999999999"/>
    <n v="0"/>
    <n v="0"/>
    <n v="0"/>
    <n v="0"/>
    <n v="0"/>
    <n v="0"/>
  </r>
  <r>
    <s v="DE Florida"/>
    <x v="0"/>
    <x v="9"/>
    <x v="477"/>
    <x v="168"/>
    <s v="Elec - Transmission Plant"/>
    <s v="Unassigned - PEF"/>
    <n v="-4.37"/>
    <n v="0"/>
    <n v="0"/>
    <n v="0"/>
    <n v="0"/>
    <n v="0"/>
    <n v="0"/>
  </r>
  <r>
    <s v="DE Florida"/>
    <x v="0"/>
    <x v="9"/>
    <x v="478"/>
    <x v="169"/>
    <s v="Elec - Transmission Plant"/>
    <s v="Unassigned - PEF"/>
    <n v="0"/>
    <n v="44546.443118197902"/>
    <n v="47526.463358821697"/>
    <n v="52383.244562"/>
    <n v="52364.015561"/>
    <n v="52364.015561"/>
    <n v="0"/>
  </r>
  <r>
    <s v="DE Florida"/>
    <x v="0"/>
    <x v="9"/>
    <x v="479"/>
    <x v="170"/>
    <s v="Elec - Transmission Plant"/>
    <s v="Unassigned - PEF"/>
    <n v="0"/>
    <n v="3239.9673274100001"/>
    <n v="3851.0534872150001"/>
    <n v="3490.1419959999998"/>
    <n v="4078.3512000000001"/>
    <n v="3702.4416000000001"/>
    <n v="0"/>
  </r>
  <r>
    <s v="DE Florida"/>
    <x v="0"/>
    <x v="9"/>
    <x v="480"/>
    <x v="171"/>
    <s v="Elec - Transmission Plant"/>
    <s v="Unassigned - PEF"/>
    <n v="0"/>
    <n v="0"/>
    <n v="0"/>
    <n v="0"/>
    <n v="0"/>
    <n v="42572.459174837175"/>
    <n v="0"/>
  </r>
  <r>
    <s v="DE Florida"/>
    <x v="0"/>
    <x v="9"/>
    <x v="481"/>
    <x v="171"/>
    <s v="Elec - Transmission Plant"/>
    <s v="Unassigned - PEF"/>
    <n v="0"/>
    <n v="0"/>
    <n v="20417.802619572598"/>
    <n v="0"/>
    <n v="0"/>
    <n v="0"/>
    <n v="0"/>
  </r>
  <r>
    <s v="DE Florida"/>
    <x v="0"/>
    <x v="9"/>
    <x v="482"/>
    <x v="171"/>
    <s v="Elec - Transmission Plant"/>
    <s v="Unassigned - PEF"/>
    <n v="0"/>
    <n v="0"/>
    <n v="0"/>
    <n v="0"/>
    <n v="0"/>
    <n v="28129.225445103937"/>
    <n v="0"/>
  </r>
  <r>
    <s v="DE Florida"/>
    <x v="0"/>
    <x v="9"/>
    <x v="483"/>
    <x v="171"/>
    <s v="Elec - Transmission Plant"/>
    <s v="Unassigned - PEF"/>
    <n v="0"/>
    <n v="0"/>
    <n v="0"/>
    <n v="21034.401160676156"/>
    <n v="0"/>
    <n v="0"/>
    <n v="0"/>
  </r>
  <r>
    <s v="DE Florida"/>
    <x v="0"/>
    <x v="9"/>
    <x v="484"/>
    <x v="171"/>
    <s v="Elec - Transmission Plant"/>
    <s v="Unassigned - PEF"/>
    <n v="0"/>
    <n v="0"/>
    <n v="0"/>
    <n v="29.382092258429232"/>
    <n v="0"/>
    <n v="0"/>
    <n v="0"/>
  </r>
  <r>
    <s v="DE Florida"/>
    <x v="0"/>
    <x v="9"/>
    <x v="485"/>
    <x v="171"/>
    <s v="Elec - Transmission Plant"/>
    <s v="Unassigned - PEF"/>
    <n v="0"/>
    <n v="0"/>
    <n v="0"/>
    <n v="0"/>
    <n v="0"/>
    <n v="24779.328869887879"/>
    <n v="0"/>
  </r>
  <r>
    <s v="DE Florida"/>
    <x v="0"/>
    <x v="9"/>
    <x v="486"/>
    <x v="171"/>
    <s v="Elec - Transmission Plant"/>
    <s v="Unassigned - PEF"/>
    <n v="0"/>
    <n v="0"/>
    <n v="0"/>
    <n v="0"/>
    <n v="0"/>
    <n v="0"/>
    <n v="13106.78310743363"/>
  </r>
  <r>
    <s v="DE Florida"/>
    <x v="0"/>
    <x v="9"/>
    <x v="487"/>
    <x v="171"/>
    <s v="Elec - Transmission Plant"/>
    <s v="Unassigned - PEF"/>
    <n v="0"/>
    <n v="0"/>
    <n v="0"/>
    <n v="0"/>
    <n v="0"/>
    <n v="0"/>
    <n v="3784.7646863536074"/>
  </r>
  <r>
    <s v="DE Florida"/>
    <x v="0"/>
    <x v="9"/>
    <x v="488"/>
    <x v="171"/>
    <s v="Elec - Transmission Plant"/>
    <s v="Unassigned - PEF"/>
    <n v="0"/>
    <n v="0"/>
    <n v="106762.15999157417"/>
    <n v="0"/>
    <n v="0"/>
    <n v="0"/>
    <n v="0"/>
  </r>
  <r>
    <s v="DE Florida"/>
    <x v="0"/>
    <x v="9"/>
    <x v="489"/>
    <x v="171"/>
    <s v="Elec - Transmission Plant"/>
    <s v="Unassigned - PEF"/>
    <n v="0"/>
    <n v="0"/>
    <n v="0"/>
    <n v="0"/>
    <n v="88706.246546979281"/>
    <n v="0"/>
    <n v="0"/>
  </r>
  <r>
    <s v="DE Florida"/>
    <x v="0"/>
    <x v="9"/>
    <x v="490"/>
    <x v="171"/>
    <s v="Elec - Transmission Plant"/>
    <s v="Unassigned - PEF"/>
    <n v="0"/>
    <n v="0"/>
    <n v="0"/>
    <n v="15409.10316541113"/>
    <n v="0"/>
    <n v="0"/>
    <n v="0"/>
  </r>
  <r>
    <s v="DE Florida"/>
    <x v="0"/>
    <x v="9"/>
    <x v="491"/>
    <x v="171"/>
    <s v="Elec - Transmission Plant"/>
    <s v="Unassigned - PEF"/>
    <n v="0"/>
    <n v="13123.811752993202"/>
    <n v="0"/>
    <n v="0"/>
    <n v="0"/>
    <n v="0"/>
    <n v="0"/>
  </r>
  <r>
    <s v="DE Florida"/>
    <x v="0"/>
    <x v="9"/>
    <x v="492"/>
    <x v="171"/>
    <s v="Elec - Transmission Plant"/>
    <s v="Unassigned - PEF"/>
    <n v="0"/>
    <n v="0"/>
    <n v="0"/>
    <n v="0"/>
    <n v="0"/>
    <n v="0"/>
    <n v="21962.296905636529"/>
  </r>
  <r>
    <s v="DE Florida"/>
    <x v="0"/>
    <x v="9"/>
    <x v="493"/>
    <x v="171"/>
    <s v="Elec - Transmission Plant"/>
    <s v="Unassigned - PEF"/>
    <n v="0"/>
    <n v="0"/>
    <n v="0"/>
    <n v="0"/>
    <n v="0"/>
    <n v="23380.698227106903"/>
    <n v="0"/>
  </r>
  <r>
    <s v="DE Florida"/>
    <x v="0"/>
    <x v="9"/>
    <x v="494"/>
    <x v="171"/>
    <s v="Elec - Transmission Plant"/>
    <s v="Unassigned - PEF"/>
    <n v="0"/>
    <n v="5931.1718369877017"/>
    <n v="0"/>
    <n v="0"/>
    <n v="0"/>
    <n v="0"/>
    <n v="0"/>
  </r>
  <r>
    <s v="DE Florida"/>
    <x v="0"/>
    <x v="9"/>
    <x v="495"/>
    <x v="171"/>
    <s v="Elec - Transmission Plant"/>
    <s v="Unassigned - PEF"/>
    <n v="0"/>
    <n v="0"/>
    <n v="0"/>
    <n v="0"/>
    <n v="0"/>
    <n v="6266.8575539999983"/>
    <n v="0"/>
  </r>
  <r>
    <s v="DE Florida"/>
    <x v="0"/>
    <x v="13"/>
    <x v="496"/>
    <x v="171"/>
    <s v="Elec - Transmission Plant"/>
    <s v="Unassigned - PEF"/>
    <n v="0"/>
    <n v="0"/>
    <n v="76127.578809377505"/>
    <n v="0"/>
    <n v="0"/>
    <n v="0"/>
    <n v="0"/>
  </r>
  <r>
    <s v="DE Florida"/>
    <x v="0"/>
    <x v="9"/>
    <x v="497"/>
    <x v="171"/>
    <s v="Elec - Transmission Plant"/>
    <s v="Unassigned - PEF"/>
    <n v="0"/>
    <n v="51631.746075936899"/>
    <n v="26711.986685888704"/>
    <n v="41213.622306117009"/>
    <n v="59198.555889382202"/>
    <n v="30942.128274849703"/>
    <n v="0"/>
  </r>
  <r>
    <s v="DE Florida"/>
    <x v="0"/>
    <x v="9"/>
    <x v="498"/>
    <x v="171"/>
    <s v="Elec - Transmission Plant"/>
    <s v="Unassigned - PEF"/>
    <n v="33432.959999999999"/>
    <n v="0"/>
    <n v="175250.08819071486"/>
    <n v="0"/>
    <n v="0"/>
    <n v="0"/>
    <n v="0"/>
  </r>
  <r>
    <s v="DE Florida"/>
    <x v="0"/>
    <x v="9"/>
    <x v="499"/>
    <x v="171"/>
    <s v="Elec - Transmission Plant"/>
    <s v="Unassigned - PEF"/>
    <n v="0"/>
    <n v="0"/>
    <n v="0"/>
    <n v="35856.705530442632"/>
    <n v="0"/>
    <n v="0"/>
    <n v="0"/>
  </r>
  <r>
    <s v="DE Florida"/>
    <x v="0"/>
    <x v="9"/>
    <x v="500"/>
    <x v="171"/>
    <s v="Elec - Transmission Plant"/>
    <s v="Unassigned - PEF"/>
    <n v="0"/>
    <n v="895.65065554049988"/>
    <n v="1514.4113417448"/>
    <n v="1578.9311879999996"/>
    <n v="1626.298824"/>
    <n v="1362"/>
    <n v="0"/>
  </r>
  <r>
    <s v="DE Florida"/>
    <x v="0"/>
    <x v="9"/>
    <x v="501"/>
    <x v="171"/>
    <s v="Elec - Transmission Plant"/>
    <s v="Unassigned - PEF"/>
    <n v="0"/>
    <n v="0"/>
    <n v="0"/>
    <n v="0"/>
    <n v="44919.665199696828"/>
    <n v="0"/>
    <n v="0"/>
  </r>
  <r>
    <s v="DE Florida"/>
    <x v="0"/>
    <x v="9"/>
    <x v="502"/>
    <x v="171"/>
    <s v="Elec - Transmission Plant"/>
    <s v="Unassigned - PEF"/>
    <n v="0"/>
    <n v="35754.880554440002"/>
    <n v="0"/>
    <n v="0"/>
    <n v="0"/>
    <n v="0"/>
    <n v="0"/>
  </r>
  <r>
    <s v="DE Florida"/>
    <x v="0"/>
    <x v="9"/>
    <x v="503"/>
    <x v="171"/>
    <s v="Elec - Transmission Plant"/>
    <s v="Unassigned - PEF"/>
    <n v="0"/>
    <n v="1316.1091663671"/>
    <n v="0"/>
    <n v="0"/>
    <n v="0"/>
    <n v="0"/>
    <n v="0"/>
  </r>
  <r>
    <s v="DE Florida"/>
    <x v="0"/>
    <x v="9"/>
    <x v="504"/>
    <x v="171"/>
    <s v="Elec - Transmission Plant"/>
    <s v="Unassigned - PEF"/>
    <n v="0"/>
    <n v="0"/>
    <n v="0"/>
    <n v="0"/>
    <n v="0"/>
    <n v="48832.226517384639"/>
    <n v="0"/>
  </r>
  <r>
    <s v="DE Florida"/>
    <x v="0"/>
    <x v="9"/>
    <x v="505"/>
    <x v="171"/>
    <s v="Elec - Transmission Plant"/>
    <s v="Unassigned - PEF"/>
    <n v="41.51"/>
    <n v="3550.5067233336003"/>
    <n v="1138.1994161334001"/>
    <n v="0"/>
    <n v="0"/>
    <n v="0"/>
    <n v="0"/>
  </r>
  <r>
    <s v="DE Florida"/>
    <x v="0"/>
    <x v="9"/>
    <x v="506"/>
    <x v="171"/>
    <s v="Elec - Transmission Plant"/>
    <s v="Unassigned - PEF"/>
    <n v="0"/>
    <n v="0"/>
    <n v="0"/>
    <n v="0"/>
    <n v="0"/>
    <n v="0"/>
    <n v="21137.386709968334"/>
  </r>
  <r>
    <s v="DE Florida"/>
    <x v="0"/>
    <x v="9"/>
    <x v="507"/>
    <x v="171"/>
    <s v="Elec - Transmission Plant"/>
    <s v="Unassigned - PEF"/>
    <n v="0"/>
    <n v="0"/>
    <n v="0"/>
    <n v="0"/>
    <n v="0"/>
    <n v="0"/>
    <n v="9735.9458072410653"/>
  </r>
  <r>
    <s v="DE Florida"/>
    <x v="0"/>
    <x v="9"/>
    <x v="508"/>
    <x v="171"/>
    <s v="Elec - Transmission Plant"/>
    <s v="Unassigned - PEF"/>
    <n v="22.14"/>
    <n v="7670.5862181193797"/>
    <n v="4727.1060421248603"/>
    <n v="10055.9678307949"/>
    <n v="10010.700681"/>
    <n v="10010.700681"/>
    <n v="0"/>
  </r>
  <r>
    <s v="DE Florida"/>
    <x v="0"/>
    <x v="9"/>
    <x v="509"/>
    <x v="171"/>
    <s v="Elec - Transmission Plant"/>
    <s v="Unassigned - PEF"/>
    <n v="0"/>
    <n v="0"/>
    <n v="0"/>
    <n v="0"/>
    <n v="18766.870497841599"/>
    <n v="0"/>
    <n v="0"/>
  </r>
  <r>
    <s v="DE Florida"/>
    <x v="0"/>
    <x v="9"/>
    <x v="510"/>
    <x v="172"/>
    <s v="Elec - Transmission Plant"/>
    <s v="Unassigned - PEF"/>
    <n v="60572.329999999994"/>
    <n v="0"/>
    <n v="0"/>
    <n v="0"/>
    <n v="0"/>
    <n v="0"/>
    <n v="0"/>
  </r>
  <r>
    <s v="DE Florida"/>
    <x v="0"/>
    <x v="9"/>
    <x v="511"/>
    <x v="172"/>
    <s v="Elec - Transmission Plant"/>
    <s v="Unassigned - PEF"/>
    <n v="0"/>
    <n v="95097.579195902101"/>
    <n v="101459.31519547831"/>
    <n v="111827.553438"/>
    <n v="111786.50343899999"/>
    <n v="111786.50343899999"/>
    <n v="0"/>
  </r>
  <r>
    <s v="DE Florida"/>
    <x v="0"/>
    <x v="9"/>
    <x v="512"/>
    <x v="173"/>
    <s v="Elec - Transmission Plant"/>
    <s v="Unassigned - PEF"/>
    <n v="0"/>
    <n v="6916.6700625899994"/>
    <n v="8221.2144977850003"/>
    <n v="7450.7420039999997"/>
    <n v="8706.4488000000001"/>
    <n v="7903.9584000000004"/>
    <n v="0"/>
  </r>
  <r>
    <s v="DE Florida"/>
    <x v="0"/>
    <x v="9"/>
    <x v="513"/>
    <x v="174"/>
    <s v="Elec - Transmission Plant"/>
    <s v="Unassigned - PEF"/>
    <n v="2877.1299999999997"/>
    <n v="0"/>
    <n v="0"/>
    <n v="0"/>
    <n v="0"/>
    <n v="0"/>
    <n v="0"/>
  </r>
  <r>
    <s v="DE Florida"/>
    <x v="0"/>
    <x v="3"/>
    <x v="514"/>
    <x v="175"/>
    <s v="Elec - Other Production Plant"/>
    <s v="University of Florida CT"/>
    <n v="308.06"/>
    <n v="279.94422962381498"/>
    <n v="1572.5216487597172"/>
    <n v="187.29798150190345"/>
    <n v="1234.2422149515899"/>
    <n v="64.738296151082338"/>
    <n v="0"/>
  </r>
  <r>
    <s v="DE Florida"/>
    <x v="0"/>
    <x v="3"/>
    <x v="515"/>
    <x v="175"/>
    <s v="Elec - Other Production Plant"/>
    <s v="University of Florida CT"/>
    <n v="0"/>
    <n v="0"/>
    <n v="0"/>
    <n v="0"/>
    <n v="0"/>
    <n v="4617"/>
    <n v="0"/>
  </r>
  <r>
    <s v="DE Florida"/>
    <x v="0"/>
    <x v="3"/>
    <x v="516"/>
    <x v="176"/>
    <s v="Elec - Other Production Plant"/>
    <s v="University of Florida CT"/>
    <n v="0"/>
    <n v="23.104727945303456"/>
    <n v="198.44961089736697"/>
    <n v="70.599327947232268"/>
    <n v="385.72259179573399"/>
    <n v="21.128606961399615"/>
    <n v="0"/>
  </r>
  <r>
    <s v="DE Florida"/>
    <x v="0"/>
    <x v="3"/>
    <x v="517"/>
    <x v="176"/>
    <s v="Elec - Other Production Plant"/>
    <s v="University of Florida CT"/>
    <n v="0"/>
    <n v="0"/>
    <n v="0"/>
    <n v="0"/>
    <n v="0"/>
    <n v="3214"/>
    <n v="0"/>
  </r>
  <r>
    <s v="DE Florida"/>
    <x v="0"/>
    <x v="3"/>
    <x v="518"/>
    <x v="177"/>
    <s v="Elec - Other Production Plant"/>
    <s v="University of Florida CT"/>
    <n v="0"/>
    <n v="110.59773674629947"/>
    <n v="949.9388123240808"/>
    <n v="337.94368739838444"/>
    <n v="1846.3592789425638"/>
    <n v="101.1375927112889"/>
    <n v="0"/>
  </r>
  <r>
    <s v="DE Florida"/>
    <x v="0"/>
    <x v="3"/>
    <x v="519"/>
    <x v="177"/>
    <s v="Elec - Other Production Plant"/>
    <s v="University of Florida CT"/>
    <n v="0"/>
    <n v="0"/>
    <n v="0"/>
    <n v="0"/>
    <n v="0"/>
    <n v="15384"/>
    <n v="0"/>
  </r>
  <r>
    <s v="DE Florida"/>
    <x v="0"/>
    <x v="3"/>
    <x v="520"/>
    <x v="178"/>
    <s v="Elec - Other Production Plant"/>
    <s v="University of Florida CT"/>
    <n v="0"/>
    <n v="21.247809177366719"/>
    <n v="182.50028624669645"/>
    <n v="64.925319898344682"/>
    <n v="354.72017287153295"/>
    <n v="19.430266934514918"/>
    <n v="0"/>
  </r>
  <r>
    <s v="DE Florida"/>
    <x v="0"/>
    <x v="3"/>
    <x v="521"/>
    <x v="178"/>
    <s v="Elec - Other Production Plant"/>
    <s v="University of Florida CT"/>
    <n v="0"/>
    <n v="0"/>
    <n v="0"/>
    <n v="0"/>
    <n v="0"/>
    <n v="2956"/>
    <n v="0"/>
  </r>
  <r>
    <s v="DE Florida"/>
    <x v="0"/>
    <x v="3"/>
    <x v="522"/>
    <x v="179"/>
    <s v="Elec - Other Production Plant"/>
    <s v="University of Florida CT"/>
    <n v="0"/>
    <n v="22.039318106324654"/>
    <n v="189.29866272381159"/>
    <n v="67.344378010267619"/>
    <n v="367.93256866512547"/>
    <n v="20.154021857543864"/>
    <n v="0"/>
  </r>
  <r>
    <s v="DE Florida"/>
    <x v="0"/>
    <x v="3"/>
    <x v="523"/>
    <x v="179"/>
    <s v="Elec - Other Production Plant"/>
    <s v="University of Florida CT"/>
    <n v="0"/>
    <n v="0"/>
    <n v="0"/>
    <n v="0"/>
    <n v="0"/>
    <n v="3066"/>
    <n v="0"/>
  </r>
  <r>
    <s v="DE Florida"/>
    <x v="0"/>
    <x v="3"/>
    <x v="524"/>
    <x v="180"/>
    <s v="Elec - Other Production Plant"/>
    <s v="University of Florida CT"/>
    <n v="0"/>
    <n v="5.4909584008907499"/>
    <n v="47.162579048324119"/>
    <n v="16.778930538460717"/>
    <n v="91.670108938480354"/>
    <n v="5.0211323930922704"/>
    <n v="0"/>
  </r>
  <r>
    <s v="DE Florida"/>
    <x v="0"/>
    <x v="3"/>
    <x v="525"/>
    <x v="180"/>
    <s v="Elec - Other Production Plant"/>
    <s v="University of Florida CT"/>
    <n v="0"/>
    <n v="0"/>
    <n v="0"/>
    <n v="0"/>
    <n v="0"/>
    <n v="764"/>
    <n v="0"/>
  </r>
  <r>
    <s v="DE Florida"/>
    <x v="0"/>
    <x v="3"/>
    <x v="526"/>
    <x v="181"/>
    <s v="Elec - Steam Production Plant"/>
    <s v="Crystal River 4&amp;5"/>
    <n v="13272.39"/>
    <n v="0"/>
    <n v="0"/>
    <n v="0"/>
    <n v="0"/>
    <n v="0"/>
    <n v="0"/>
  </r>
  <r>
    <s v="DE Florida"/>
    <x v="0"/>
    <x v="3"/>
    <x v="527"/>
    <x v="182"/>
    <s v="Elec - Other Production Plant"/>
    <s v="Osprey"/>
    <n v="14065.44"/>
    <n v="0"/>
    <n v="0"/>
    <n v="0"/>
    <n v="0"/>
    <n v="0"/>
    <n v="0"/>
  </r>
  <r>
    <s v="DE Florida"/>
    <x v="0"/>
    <x v="12"/>
    <x v="528"/>
    <x v="183"/>
    <s v="Elec - Production Solar"/>
    <s v="Debary Solar"/>
    <n v="2.36"/>
    <n v="0"/>
    <n v="0"/>
    <n v="0"/>
    <n v="0"/>
    <n v="0"/>
    <n v="0"/>
  </r>
  <r>
    <s v="DE Florida"/>
    <x v="0"/>
    <x v="12"/>
    <x v="529"/>
    <x v="184"/>
    <s v="Elec - Production Solar"/>
    <s v="Sandy Creek Solar"/>
    <n v="92216.890000000014"/>
    <n v="0"/>
    <n v="0"/>
    <n v="0"/>
    <n v="0"/>
    <n v="0"/>
    <n v="0"/>
  </r>
  <r>
    <s v="DE Florida"/>
    <x v="0"/>
    <x v="12"/>
    <x v="530"/>
    <x v="185"/>
    <s v="Elec - Production Solar"/>
    <s v="Duette Solar"/>
    <n v="572.74"/>
    <n v="0"/>
    <n v="0"/>
    <n v="0"/>
    <n v="0"/>
    <n v="0"/>
    <n v="0"/>
  </r>
  <r>
    <s v="DE Florida"/>
    <x v="0"/>
    <x v="12"/>
    <x v="531"/>
    <x v="186"/>
    <s v="Elec - Production Solar"/>
    <s v="Twin Rivers Solar"/>
    <n v="1062.0700000000002"/>
    <n v="0"/>
    <n v="0"/>
    <n v="0"/>
    <n v="0"/>
    <n v="0"/>
    <n v="0"/>
  </r>
  <r>
    <s v="DE Florida"/>
    <x v="0"/>
    <x v="1"/>
    <x v="532"/>
    <x v="187"/>
    <s v="Elec - General Plant"/>
    <s v="Unassigned - PEF"/>
    <n v="2.11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5F6CF5-087A-4FED-A1AD-C26F113717AF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A5:D539" firstHeaderRow="1" firstDataRow="1" firstDataCol="3" rowPageCount="1" colPageCount="1"/>
  <pivotFields count="14">
    <pivotField showAll="0"/>
    <pivotField axis="axisPage" showAll="0">
      <items count="2">
        <item x="0"/>
        <item t="default"/>
      </items>
    </pivotField>
    <pivotField axis="axisRow" outline="0" showAll="0" defaultSubtotal="0">
      <items count="15">
        <item x="6"/>
        <item x="7"/>
        <item x="1"/>
        <item x="10"/>
        <item x="4"/>
        <item x="8"/>
        <item x="5"/>
        <item x="0"/>
        <item x="13"/>
        <item x="11"/>
        <item x="14"/>
        <item x="3"/>
        <item x="2"/>
        <item x="12"/>
        <item x="9"/>
      </items>
    </pivotField>
    <pivotField axis="axisRow" outline="0" showAll="0" defaultSubtotal="0">
      <items count="533">
        <item x="17"/>
        <item x="18"/>
        <item x="76"/>
        <item x="77"/>
        <item x="75"/>
        <item x="61"/>
        <item x="1"/>
        <item x="78"/>
        <item x="143"/>
        <item x="114"/>
        <item x="200"/>
        <item x="174"/>
        <item x="145"/>
        <item x="235"/>
        <item x="220"/>
        <item x="129"/>
        <item x="168"/>
        <item x="355"/>
        <item x="201"/>
        <item x="175"/>
        <item x="146"/>
        <item x="236"/>
        <item x="221"/>
        <item x="130"/>
        <item x="169"/>
        <item x="356"/>
        <item x="92"/>
        <item x="202"/>
        <item x="176"/>
        <item x="147"/>
        <item x="237"/>
        <item x="222"/>
        <item x="131"/>
        <item x="170"/>
        <item x="144"/>
        <item x="93"/>
        <item x="203"/>
        <item x="204"/>
        <item x="205"/>
        <item x="177"/>
        <item x="148"/>
        <item x="238"/>
        <item x="223"/>
        <item x="132"/>
        <item x="242"/>
        <item x="357"/>
        <item x="206"/>
        <item x="178"/>
        <item x="149"/>
        <item x="239"/>
        <item x="224"/>
        <item x="133"/>
        <item x="171"/>
        <item x="358"/>
        <item x="207"/>
        <item x="179"/>
        <item x="150"/>
        <item x="240"/>
        <item x="225"/>
        <item x="134"/>
        <item x="172"/>
        <item x="359"/>
        <item x="208"/>
        <item x="180"/>
        <item x="151"/>
        <item x="241"/>
        <item x="226"/>
        <item x="135"/>
        <item x="173"/>
        <item x="360"/>
        <item x="107"/>
        <item x="190"/>
        <item x="105"/>
        <item x="119"/>
        <item x="191"/>
        <item x="159"/>
        <item x="120"/>
        <item x="181"/>
        <item x="152"/>
        <item x="136"/>
        <item x="182"/>
        <item x="153"/>
        <item x="137"/>
        <item x="183"/>
        <item x="154"/>
        <item x="138"/>
        <item x="192"/>
        <item x="160"/>
        <item x="121"/>
        <item x="193"/>
        <item x="161"/>
        <item x="122"/>
        <item x="194"/>
        <item x="162"/>
        <item x="123"/>
        <item x="195"/>
        <item x="163"/>
        <item x="124"/>
        <item x="196"/>
        <item x="164"/>
        <item x="125"/>
        <item x="197"/>
        <item x="165"/>
        <item x="126"/>
        <item x="198"/>
        <item x="166"/>
        <item x="127"/>
        <item x="94"/>
        <item x="26"/>
        <item x="52"/>
        <item x="4"/>
        <item x="253"/>
        <item x="267"/>
        <item x="293"/>
        <item x="5"/>
        <item x="6"/>
        <item x="13"/>
        <item x="9"/>
        <item x="15"/>
        <item x="7"/>
        <item x="11"/>
        <item x="27"/>
        <item x="20"/>
        <item x="22"/>
        <item x="24"/>
        <item x="28"/>
        <item x="30"/>
        <item x="32"/>
        <item x="19"/>
        <item x="47"/>
        <item x="59"/>
        <item x="48"/>
        <item x="50"/>
        <item x="53"/>
        <item x="55"/>
        <item x="57"/>
        <item x="71"/>
        <item x="67"/>
        <item x="73"/>
        <item x="65"/>
        <item x="69"/>
        <item x="63"/>
        <item x="79"/>
        <item x="81"/>
        <item x="83"/>
        <item x="85"/>
        <item x="87"/>
        <item x="89"/>
        <item x="80"/>
        <item x="82"/>
        <item x="84"/>
        <item x="86"/>
        <item x="88"/>
        <item x="90"/>
        <item x="256"/>
        <item x="247"/>
        <item x="249"/>
        <item x="251"/>
        <item x="254"/>
        <item x="257"/>
        <item x="259"/>
        <item x="261"/>
        <item x="263"/>
        <item x="265"/>
        <item x="268"/>
        <item x="270"/>
        <item x="272"/>
        <item x="284"/>
        <item x="274"/>
        <item x="276"/>
        <item x="278"/>
        <item x="280"/>
        <item x="282"/>
        <item x="285"/>
        <item x="287"/>
        <item x="289"/>
        <item x="291"/>
        <item x="294"/>
        <item x="296"/>
        <item x="298"/>
        <item x="318"/>
        <item x="319"/>
        <item x="320"/>
        <item x="321"/>
        <item x="322"/>
        <item x="323"/>
        <item x="312"/>
        <item x="313"/>
        <item x="314"/>
        <item x="315"/>
        <item x="316"/>
        <item x="317"/>
        <item x="306"/>
        <item x="307"/>
        <item x="308"/>
        <item x="309"/>
        <item x="310"/>
        <item x="311"/>
        <item x="300"/>
        <item x="301"/>
        <item x="302"/>
        <item x="303"/>
        <item x="304"/>
        <item x="305"/>
        <item x="329"/>
        <item x="324"/>
        <item x="325"/>
        <item x="326"/>
        <item x="327"/>
        <item x="328"/>
        <item x="330"/>
        <item x="64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514"/>
        <item x="516"/>
        <item x="518"/>
        <item x="520"/>
        <item x="522"/>
        <item x="524"/>
        <item x="373"/>
        <item x="199"/>
        <item x="167"/>
        <item x="128"/>
        <item x="245"/>
        <item x="243"/>
        <item x="227"/>
        <item x="352"/>
        <item x="95"/>
        <item x="353"/>
        <item x="246"/>
        <item x="244"/>
        <item x="62"/>
        <item x="228"/>
        <item x="229"/>
        <item x="392"/>
        <item x="432"/>
        <item x="117"/>
        <item x="91"/>
        <item x="0"/>
        <item x="184"/>
        <item x="331"/>
        <item x="332"/>
        <item x="333"/>
        <item x="115"/>
        <item x="109"/>
        <item x="111"/>
        <item x="110"/>
        <item x="112"/>
        <item x="116"/>
        <item x="106"/>
        <item x="350"/>
        <item x="393"/>
        <item x="2"/>
        <item x="3"/>
        <item x="351"/>
        <item x="34"/>
        <item x="35"/>
        <item x="36"/>
        <item x="37"/>
        <item x="38"/>
        <item x="39"/>
        <item x="45"/>
        <item x="40"/>
        <item x="41"/>
        <item x="42"/>
        <item x="43"/>
        <item x="44"/>
        <item x="46"/>
        <item x="354"/>
        <item x="379"/>
        <item x="375"/>
        <item x="376"/>
        <item x="362"/>
        <item x="363"/>
        <item x="378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64"/>
        <item x="365"/>
        <item x="366"/>
        <item x="367"/>
        <item x="368"/>
        <item x="369"/>
        <item x="377"/>
        <item x="419"/>
        <item x="420"/>
        <item x="421"/>
        <item x="422"/>
        <item x="423"/>
        <item x="424"/>
        <item x="425"/>
        <item x="426"/>
        <item x="427"/>
        <item x="428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80"/>
        <item x="433"/>
        <item x="481"/>
        <item x="434"/>
        <item x="482"/>
        <item x="435"/>
        <item x="483"/>
        <item x="436"/>
        <item x="484"/>
        <item x="437"/>
        <item x="438"/>
        <item x="485"/>
        <item x="439"/>
        <item x="486"/>
        <item x="440"/>
        <item x="487"/>
        <item x="441"/>
        <item x="442"/>
        <item x="488"/>
        <item x="443"/>
        <item x="444"/>
        <item x="489"/>
        <item x="445"/>
        <item x="490"/>
        <item x="446"/>
        <item x="447"/>
        <item x="491"/>
        <item x="448"/>
        <item x="492"/>
        <item x="449"/>
        <item x="450"/>
        <item x="493"/>
        <item x="451"/>
        <item x="452"/>
        <item x="494"/>
        <item x="453"/>
        <item x="454"/>
        <item x="455"/>
        <item x="495"/>
        <item x="456"/>
        <item x="457"/>
        <item x="458"/>
        <item x="496"/>
        <item x="459"/>
        <item x="497"/>
        <item x="460"/>
        <item x="498"/>
        <item x="461"/>
        <item x="499"/>
        <item x="462"/>
        <item x="500"/>
        <item x="463"/>
        <item x="501"/>
        <item x="464"/>
        <item x="502"/>
        <item x="465"/>
        <item x="466"/>
        <item x="503"/>
        <item x="467"/>
        <item x="504"/>
        <item x="468"/>
        <item x="505"/>
        <item x="469"/>
        <item x="506"/>
        <item x="470"/>
        <item x="507"/>
        <item x="471"/>
        <item x="209"/>
        <item x="210"/>
        <item x="211"/>
        <item x="96"/>
        <item x="97"/>
        <item x="98"/>
        <item x="99"/>
        <item x="100"/>
        <item x="101"/>
        <item x="102"/>
        <item x="405"/>
        <item x="418"/>
        <item x="406"/>
        <item x="407"/>
        <item x="408"/>
        <item x="409"/>
        <item x="472"/>
        <item x="508"/>
        <item x="473"/>
        <item x="509"/>
        <item x="474"/>
        <item x="510"/>
        <item x="513"/>
        <item x="511"/>
        <item x="478"/>
        <item x="512"/>
        <item x="479"/>
        <item x="212"/>
        <item x="213"/>
        <item x="214"/>
        <item x="219"/>
        <item x="429"/>
        <item x="430"/>
        <item x="103"/>
        <item x="113"/>
        <item x="108"/>
        <item x="431"/>
        <item x="370"/>
        <item x="346"/>
        <item x="371"/>
        <item x="104"/>
        <item x="185"/>
        <item x="361"/>
        <item x="230"/>
        <item x="526"/>
        <item x="527"/>
        <item x="528"/>
        <item x="374"/>
        <item x="529"/>
        <item x="530"/>
        <item x="531"/>
        <item x="347"/>
        <item x="372"/>
        <item x="410"/>
        <item x="411"/>
        <item x="412"/>
        <item x="413"/>
        <item x="475"/>
        <item x="476"/>
        <item x="477"/>
        <item x="532"/>
        <item x="118"/>
        <item x="414"/>
        <item x="215"/>
        <item x="186"/>
        <item x="155"/>
        <item x="231"/>
        <item x="139"/>
        <item x="415"/>
        <item x="216"/>
        <item x="187"/>
        <item x="156"/>
        <item x="232"/>
        <item x="140"/>
        <item x="416"/>
        <item x="217"/>
        <item x="188"/>
        <item x="157"/>
        <item x="233"/>
        <item x="141"/>
        <item x="417"/>
        <item x="218"/>
        <item x="189"/>
        <item x="158"/>
        <item x="234"/>
        <item x="142"/>
        <item x="14"/>
        <item x="10"/>
        <item x="16"/>
        <item x="8"/>
        <item x="12"/>
        <item x="21"/>
        <item x="23"/>
        <item x="25"/>
        <item x="29"/>
        <item x="31"/>
        <item x="33"/>
        <item x="60"/>
        <item x="49"/>
        <item x="51"/>
        <item x="54"/>
        <item x="56"/>
        <item x="58"/>
        <item x="72"/>
        <item x="68"/>
        <item x="74"/>
        <item x="66"/>
        <item x="70"/>
        <item x="248"/>
        <item x="250"/>
        <item x="252"/>
        <item x="255"/>
        <item x="258"/>
        <item x="260"/>
        <item x="262"/>
        <item x="264"/>
        <item x="266"/>
        <item x="269"/>
        <item x="271"/>
        <item x="273"/>
        <item x="275"/>
        <item x="277"/>
        <item x="279"/>
        <item x="281"/>
        <item x="283"/>
        <item x="286"/>
        <item x="288"/>
        <item x="290"/>
        <item x="292"/>
        <item x="295"/>
        <item x="297"/>
        <item x="299"/>
        <item x="515"/>
        <item x="517"/>
        <item x="519"/>
        <item x="521"/>
        <item x="523"/>
        <item x="525"/>
        <item x="348"/>
        <item x="349"/>
      </items>
    </pivotField>
    <pivotField axis="axisRow" outline="0" showAll="0" defaultSubtotal="0">
      <items count="18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</pivotFields>
  <rowFields count="3">
    <field x="2"/>
    <field x="3"/>
    <field x="4"/>
  </rowFields>
  <rowItems count="534">
    <i>
      <x/>
      <x v="2"/>
      <x v="46"/>
    </i>
    <i r="1">
      <x v="3"/>
      <x v="46"/>
    </i>
    <i r="1">
      <x v="4"/>
      <x v="45"/>
    </i>
    <i>
      <x v="1"/>
      <x v="10"/>
      <x v="74"/>
    </i>
    <i r="1">
      <x v="11"/>
      <x v="72"/>
    </i>
    <i r="1">
      <x v="12"/>
      <x v="69"/>
    </i>
    <i r="1">
      <x v="13"/>
      <x v="77"/>
    </i>
    <i r="1">
      <x v="14"/>
      <x v="76"/>
    </i>
    <i r="1">
      <x v="15"/>
      <x v="67"/>
    </i>
    <i r="1">
      <x v="16"/>
      <x v="71"/>
    </i>
    <i r="1">
      <x v="17"/>
      <x v="144"/>
    </i>
    <i r="1">
      <x v="18"/>
      <x v="74"/>
    </i>
    <i r="1">
      <x v="19"/>
      <x v="72"/>
    </i>
    <i r="1">
      <x v="20"/>
      <x v="69"/>
    </i>
    <i r="1">
      <x v="21"/>
      <x v="77"/>
    </i>
    <i r="1">
      <x v="22"/>
      <x v="76"/>
    </i>
    <i r="1">
      <x v="23"/>
      <x v="67"/>
    </i>
    <i r="1">
      <x v="24"/>
      <x v="71"/>
    </i>
    <i r="1">
      <x v="25"/>
      <x v="144"/>
    </i>
    <i r="1">
      <x v="35"/>
      <x v="54"/>
    </i>
    <i r="1">
      <x v="36"/>
      <x v="74"/>
    </i>
    <i r="1">
      <x v="37"/>
      <x v="74"/>
    </i>
    <i r="1">
      <x v="38"/>
      <x v="74"/>
    </i>
    <i r="1">
      <x v="39"/>
      <x v="72"/>
    </i>
    <i r="1">
      <x v="40"/>
      <x v="69"/>
    </i>
    <i r="1">
      <x v="41"/>
      <x v="77"/>
    </i>
    <i r="1">
      <x v="42"/>
      <x v="76"/>
    </i>
    <i r="1">
      <x v="43"/>
      <x v="67"/>
    </i>
    <i r="1">
      <x v="44"/>
      <x v="78"/>
    </i>
    <i r="1">
      <x v="45"/>
      <x v="144"/>
    </i>
    <i r="1">
      <x v="46"/>
      <x v="74"/>
    </i>
    <i r="1">
      <x v="47"/>
      <x v="72"/>
    </i>
    <i r="1">
      <x v="48"/>
      <x v="69"/>
    </i>
    <i r="1">
      <x v="49"/>
      <x v="77"/>
    </i>
    <i r="1">
      <x v="50"/>
      <x v="76"/>
    </i>
    <i r="1">
      <x v="51"/>
      <x v="67"/>
    </i>
    <i r="1">
      <x v="52"/>
      <x v="71"/>
    </i>
    <i r="1">
      <x v="53"/>
      <x v="144"/>
    </i>
    <i r="1">
      <x v="54"/>
      <x v="74"/>
    </i>
    <i r="1">
      <x v="55"/>
      <x v="72"/>
    </i>
    <i r="1">
      <x v="56"/>
      <x v="69"/>
    </i>
    <i r="1">
      <x v="57"/>
      <x v="77"/>
    </i>
    <i r="1">
      <x v="58"/>
      <x v="76"/>
    </i>
    <i r="1">
      <x v="59"/>
      <x v="67"/>
    </i>
    <i r="1">
      <x v="60"/>
      <x v="71"/>
    </i>
    <i r="1">
      <x v="61"/>
      <x v="144"/>
    </i>
    <i r="1">
      <x v="62"/>
      <x v="74"/>
    </i>
    <i r="1">
      <x v="63"/>
      <x v="72"/>
    </i>
    <i r="1">
      <x v="64"/>
      <x v="69"/>
    </i>
    <i r="1">
      <x v="65"/>
      <x v="77"/>
    </i>
    <i r="1">
      <x v="66"/>
      <x v="76"/>
    </i>
    <i r="1">
      <x v="67"/>
      <x v="67"/>
    </i>
    <i r="1">
      <x v="68"/>
      <x v="71"/>
    </i>
    <i r="1">
      <x v="69"/>
      <x v="144"/>
    </i>
    <i r="1">
      <x v="70"/>
      <x v="57"/>
    </i>
    <i r="1">
      <x v="71"/>
      <x v="73"/>
    </i>
    <i r="1">
      <x v="72"/>
      <x v="55"/>
    </i>
    <i r="1">
      <x v="73"/>
      <x v="66"/>
    </i>
    <i r="1">
      <x v="74"/>
      <x v="73"/>
    </i>
    <i r="1">
      <x v="75"/>
      <x v="70"/>
    </i>
    <i r="1">
      <x v="76"/>
      <x v="66"/>
    </i>
    <i r="1">
      <x v="77"/>
      <x v="72"/>
    </i>
    <i r="1">
      <x v="78"/>
      <x v="69"/>
    </i>
    <i r="1">
      <x v="79"/>
      <x v="67"/>
    </i>
    <i r="1">
      <x v="80"/>
      <x v="72"/>
    </i>
    <i r="1">
      <x v="81"/>
      <x v="69"/>
    </i>
    <i r="1">
      <x v="82"/>
      <x v="67"/>
    </i>
    <i r="1">
      <x v="83"/>
      <x v="72"/>
    </i>
    <i r="1">
      <x v="84"/>
      <x v="69"/>
    </i>
    <i r="1">
      <x v="85"/>
      <x v="67"/>
    </i>
    <i r="1">
      <x v="86"/>
      <x v="73"/>
    </i>
    <i r="1">
      <x v="87"/>
      <x v="70"/>
    </i>
    <i r="1">
      <x v="88"/>
      <x v="66"/>
    </i>
    <i r="1">
      <x v="89"/>
      <x v="73"/>
    </i>
    <i r="1">
      <x v="90"/>
      <x v="70"/>
    </i>
    <i r="1">
      <x v="91"/>
      <x v="66"/>
    </i>
    <i r="1">
      <x v="92"/>
      <x v="73"/>
    </i>
    <i r="1">
      <x v="93"/>
      <x v="70"/>
    </i>
    <i r="1">
      <x v="94"/>
      <x v="66"/>
    </i>
    <i r="1">
      <x v="95"/>
      <x v="73"/>
    </i>
    <i r="1">
      <x v="96"/>
      <x v="70"/>
    </i>
    <i r="1">
      <x v="97"/>
      <x v="66"/>
    </i>
    <i r="1">
      <x v="98"/>
      <x v="73"/>
    </i>
    <i r="1">
      <x v="99"/>
      <x v="70"/>
    </i>
    <i r="1">
      <x v="100"/>
      <x v="66"/>
    </i>
    <i r="1">
      <x v="101"/>
      <x v="73"/>
    </i>
    <i r="1">
      <x v="102"/>
      <x v="70"/>
    </i>
    <i r="1">
      <x v="103"/>
      <x v="66"/>
    </i>
    <i r="1">
      <x v="104"/>
      <x v="73"/>
    </i>
    <i r="1">
      <x v="105"/>
      <x v="70"/>
    </i>
    <i r="1">
      <x v="106"/>
      <x v="66"/>
    </i>
    <i r="1">
      <x v="254"/>
      <x v="63"/>
    </i>
    <i r="1">
      <x v="255"/>
      <x v="58"/>
    </i>
    <i r="1">
      <x v="256"/>
      <x v="60"/>
    </i>
    <i r="1">
      <x v="257"/>
      <x v="59"/>
    </i>
    <i r="1">
      <x v="258"/>
      <x v="61"/>
    </i>
    <i r="1">
      <x v="259"/>
      <x v="64"/>
    </i>
    <i r="1">
      <x v="260"/>
      <x v="56"/>
    </i>
    <i r="1">
      <x v="261"/>
      <x v="141"/>
    </i>
    <i r="1">
      <x v="433"/>
      <x v="54"/>
    </i>
    <i r="1">
      <x v="434"/>
      <x v="72"/>
    </i>
    <i r="1">
      <x v="454"/>
      <x v="65"/>
    </i>
    <i r="1">
      <x v="455"/>
      <x v="163"/>
    </i>
    <i r="1">
      <x v="456"/>
      <x v="74"/>
    </i>
    <i r="1">
      <x v="457"/>
      <x v="72"/>
    </i>
    <i r="1">
      <x v="458"/>
      <x v="69"/>
    </i>
    <i r="1">
      <x v="459"/>
      <x v="76"/>
    </i>
    <i r="1">
      <x v="460"/>
      <x v="67"/>
    </i>
    <i r="1">
      <x v="461"/>
      <x v="163"/>
    </i>
    <i r="1">
      <x v="462"/>
      <x v="74"/>
    </i>
    <i r="1">
      <x v="463"/>
      <x v="72"/>
    </i>
    <i r="1">
      <x v="464"/>
      <x v="69"/>
    </i>
    <i r="1">
      <x v="465"/>
      <x v="76"/>
    </i>
    <i r="1">
      <x v="466"/>
      <x v="67"/>
    </i>
    <i r="1">
      <x v="467"/>
      <x v="163"/>
    </i>
    <i r="1">
      <x v="468"/>
      <x v="74"/>
    </i>
    <i r="1">
      <x v="469"/>
      <x v="72"/>
    </i>
    <i r="1">
      <x v="470"/>
      <x v="69"/>
    </i>
    <i r="1">
      <x v="471"/>
      <x v="76"/>
    </i>
    <i r="1">
      <x v="472"/>
      <x v="67"/>
    </i>
    <i r="1">
      <x v="473"/>
      <x v="163"/>
    </i>
    <i r="1">
      <x v="474"/>
      <x v="74"/>
    </i>
    <i r="1">
      <x v="475"/>
      <x v="72"/>
    </i>
    <i r="1">
      <x v="476"/>
      <x v="69"/>
    </i>
    <i r="1">
      <x v="477"/>
      <x v="76"/>
    </i>
    <i r="1">
      <x v="478"/>
      <x v="67"/>
    </i>
    <i>
      <x v="2"/>
      <x v="5"/>
      <x v="38"/>
    </i>
    <i r="1">
      <x v="6"/>
      <x v="1"/>
    </i>
    <i r="1">
      <x v="7"/>
      <x v="46"/>
    </i>
    <i r="1">
      <x v="8"/>
      <x v="68"/>
    </i>
    <i r="1">
      <x v="453"/>
      <x v="187"/>
    </i>
    <i>
      <x v="3"/>
      <x v="9"/>
      <x v="63"/>
    </i>
    <i>
      <x v="4"/>
      <x/>
      <x v="10"/>
    </i>
    <i r="1">
      <x v="1"/>
      <x v="10"/>
    </i>
    <i>
      <x v="5"/>
      <x v="107"/>
      <x v="54"/>
    </i>
    <i>
      <x v="6"/>
      <x v="26"/>
      <x v="54"/>
    </i>
    <i r="1">
      <x v="27"/>
      <x v="74"/>
    </i>
    <i r="1">
      <x v="28"/>
      <x v="72"/>
    </i>
    <i r="1">
      <x v="29"/>
      <x v="69"/>
    </i>
    <i r="1">
      <x v="30"/>
      <x v="77"/>
    </i>
    <i r="1">
      <x v="31"/>
      <x v="76"/>
    </i>
    <i r="1">
      <x v="32"/>
      <x v="67"/>
    </i>
    <i r="1">
      <x v="33"/>
      <x v="71"/>
    </i>
    <i r="1">
      <x v="34"/>
      <x v="68"/>
    </i>
    <i r="1">
      <x v="231"/>
      <x v="73"/>
    </i>
    <i r="1">
      <x v="232"/>
      <x v="70"/>
    </i>
    <i r="1">
      <x v="233"/>
      <x v="66"/>
    </i>
    <i r="1">
      <x v="234"/>
      <x v="80"/>
    </i>
    <i r="1">
      <x v="235"/>
      <x v="79"/>
    </i>
    <i r="1">
      <x v="236"/>
      <x v="76"/>
    </i>
    <i r="1">
      <x v="237"/>
      <x v="143"/>
    </i>
    <i r="1">
      <x v="238"/>
      <x v="54"/>
    </i>
    <i r="1">
      <x v="239"/>
      <x v="143"/>
    </i>
    <i r="1">
      <x v="240"/>
      <x v="81"/>
    </i>
    <i r="1">
      <x v="241"/>
      <x v="79"/>
    </i>
    <i r="1">
      <x v="242"/>
      <x v="38"/>
    </i>
    <i r="1">
      <x v="243"/>
      <x v="76"/>
    </i>
    <i r="1">
      <x v="244"/>
      <x v="76"/>
    </i>
    <i r="1">
      <x v="245"/>
      <x v="163"/>
    </i>
    <i r="1">
      <x v="246"/>
      <x v="168"/>
    </i>
    <i r="1">
      <x v="435"/>
      <x v="144"/>
    </i>
    <i r="1">
      <x v="436"/>
      <x v="76"/>
    </i>
    <i>
      <x v="7"/>
      <x v="247"/>
      <x v="65"/>
    </i>
    <i r="1">
      <x v="248"/>
      <x v="53"/>
    </i>
    <i r="1">
      <x v="249"/>
      <x/>
    </i>
    <i r="1">
      <x v="250"/>
      <x v="72"/>
    </i>
    <i r="1">
      <x v="283"/>
      <x v="145"/>
    </i>
    <i r="1">
      <x v="298"/>
      <x v="145"/>
    </i>
    <i r="1">
      <x v="299"/>
      <x v="145"/>
    </i>
    <i r="1">
      <x v="300"/>
      <x v="145"/>
    </i>
    <i>
      <x v="8"/>
      <x v="262"/>
      <x v="163"/>
    </i>
    <i r="1">
      <x v="367"/>
      <x v="168"/>
    </i>
    <i r="1">
      <x v="368"/>
      <x v="171"/>
    </i>
    <i r="1">
      <x v="369"/>
      <x v="168"/>
    </i>
    <i>
      <x v="9"/>
      <x v="251"/>
      <x v="139"/>
    </i>
    <i r="1">
      <x v="252"/>
      <x v="139"/>
    </i>
    <i r="1">
      <x v="253"/>
      <x v="139"/>
    </i>
    <i>
      <x v="10"/>
      <x v="429"/>
      <x v="167"/>
    </i>
    <i>
      <x v="11"/>
      <x v="108"/>
      <x v="15"/>
    </i>
    <i r="1">
      <x v="109"/>
      <x v="33"/>
    </i>
    <i r="1">
      <x v="110"/>
      <x v="2"/>
    </i>
    <i r="1">
      <x v="111"/>
      <x v="85"/>
    </i>
    <i r="1">
      <x v="112"/>
      <x v="92"/>
    </i>
    <i r="1">
      <x v="113"/>
      <x v="105"/>
    </i>
    <i r="1">
      <x v="114"/>
      <x v="3"/>
    </i>
    <i r="1">
      <x v="115"/>
      <x v="4"/>
    </i>
    <i r="1">
      <x v="116"/>
      <x v="8"/>
    </i>
    <i r="1">
      <x v="117"/>
      <x v="6"/>
    </i>
    <i r="1">
      <x v="118"/>
      <x v="9"/>
    </i>
    <i r="1">
      <x v="119"/>
      <x v="5"/>
    </i>
    <i r="1">
      <x v="120"/>
      <x v="7"/>
    </i>
    <i r="1">
      <x v="121"/>
      <x v="16"/>
    </i>
    <i r="1">
      <x v="122"/>
      <x v="12"/>
    </i>
    <i r="1">
      <x v="123"/>
      <x v="13"/>
    </i>
    <i r="1">
      <x v="124"/>
      <x v="14"/>
    </i>
    <i r="1">
      <x v="125"/>
      <x v="16"/>
    </i>
    <i r="1">
      <x v="126"/>
      <x v="17"/>
    </i>
    <i r="1">
      <x v="127"/>
      <x v="18"/>
    </i>
    <i r="1">
      <x v="128"/>
      <x v="11"/>
    </i>
    <i r="1">
      <x v="129"/>
      <x v="31"/>
    </i>
    <i r="1">
      <x v="130"/>
      <x v="37"/>
    </i>
    <i r="1">
      <x v="131"/>
      <x v="31"/>
    </i>
    <i r="1">
      <x v="132"/>
      <x v="32"/>
    </i>
    <i r="1">
      <x v="133"/>
      <x v="34"/>
    </i>
    <i r="1">
      <x v="134"/>
      <x v="35"/>
    </i>
    <i r="1">
      <x v="135"/>
      <x v="36"/>
    </i>
    <i r="1">
      <x v="136"/>
      <x v="43"/>
    </i>
    <i r="1">
      <x v="137"/>
      <x v="41"/>
    </i>
    <i r="1">
      <x v="138"/>
      <x v="44"/>
    </i>
    <i r="1">
      <x v="139"/>
      <x v="40"/>
    </i>
    <i r="1">
      <x v="140"/>
      <x v="42"/>
    </i>
    <i r="1">
      <x v="141"/>
      <x v="39"/>
    </i>
    <i r="1">
      <x v="142"/>
      <x v="47"/>
    </i>
    <i r="1">
      <x v="143"/>
      <x v="48"/>
    </i>
    <i r="1">
      <x v="144"/>
      <x v="49"/>
    </i>
    <i r="1">
      <x v="145"/>
      <x v="50"/>
    </i>
    <i r="1">
      <x v="146"/>
      <x v="51"/>
    </i>
    <i r="1">
      <x v="147"/>
      <x v="52"/>
    </i>
    <i r="1">
      <x v="148"/>
      <x v="47"/>
    </i>
    <i r="1">
      <x v="149"/>
      <x v="48"/>
    </i>
    <i r="1">
      <x v="150"/>
      <x v="49"/>
    </i>
    <i r="1">
      <x v="151"/>
      <x v="50"/>
    </i>
    <i r="1">
      <x v="152"/>
      <x v="51"/>
    </i>
    <i r="1">
      <x v="153"/>
      <x v="52"/>
    </i>
    <i r="1">
      <x v="154"/>
      <x v="87"/>
    </i>
    <i r="1">
      <x v="155"/>
      <x v="82"/>
    </i>
    <i r="1">
      <x v="156"/>
      <x v="83"/>
    </i>
    <i r="1">
      <x v="157"/>
      <x v="84"/>
    </i>
    <i r="1">
      <x v="158"/>
      <x v="86"/>
    </i>
    <i r="1">
      <x v="159"/>
      <x v="87"/>
    </i>
    <i r="1">
      <x v="160"/>
      <x v="88"/>
    </i>
    <i r="1">
      <x v="161"/>
      <x v="89"/>
    </i>
    <i r="1">
      <x v="162"/>
      <x v="90"/>
    </i>
    <i r="1">
      <x v="163"/>
      <x v="91"/>
    </i>
    <i r="1">
      <x v="164"/>
      <x v="93"/>
    </i>
    <i r="1">
      <x v="165"/>
      <x v="94"/>
    </i>
    <i r="1">
      <x v="166"/>
      <x v="95"/>
    </i>
    <i r="1">
      <x v="167"/>
      <x v="101"/>
    </i>
    <i r="1">
      <x v="168"/>
      <x v="96"/>
    </i>
    <i r="1">
      <x v="169"/>
      <x v="97"/>
    </i>
    <i r="1">
      <x v="170"/>
      <x v="98"/>
    </i>
    <i r="1">
      <x v="171"/>
      <x v="99"/>
    </i>
    <i r="1">
      <x v="172"/>
      <x v="100"/>
    </i>
    <i r="1">
      <x v="173"/>
      <x v="101"/>
    </i>
    <i r="1">
      <x v="174"/>
      <x v="102"/>
    </i>
    <i r="1">
      <x v="175"/>
      <x v="103"/>
    </i>
    <i r="1">
      <x v="176"/>
      <x v="104"/>
    </i>
    <i r="1">
      <x v="177"/>
      <x v="106"/>
    </i>
    <i r="1">
      <x v="178"/>
      <x v="107"/>
    </i>
    <i r="1">
      <x v="179"/>
      <x v="108"/>
    </i>
    <i r="1">
      <x v="180"/>
      <x v="127"/>
    </i>
    <i r="1">
      <x v="181"/>
      <x v="128"/>
    </i>
    <i r="1">
      <x v="182"/>
      <x v="129"/>
    </i>
    <i r="1">
      <x v="183"/>
      <x v="130"/>
    </i>
    <i r="1">
      <x v="184"/>
      <x v="131"/>
    </i>
    <i r="1">
      <x v="185"/>
      <x v="132"/>
    </i>
    <i r="1">
      <x v="186"/>
      <x v="121"/>
    </i>
    <i r="1">
      <x v="187"/>
      <x v="122"/>
    </i>
    <i r="1">
      <x v="188"/>
      <x v="123"/>
    </i>
    <i r="1">
      <x v="189"/>
      <x v="124"/>
    </i>
    <i r="1">
      <x v="190"/>
      <x v="125"/>
    </i>
    <i r="1">
      <x v="191"/>
      <x v="126"/>
    </i>
    <i r="1">
      <x v="192"/>
      <x v="115"/>
    </i>
    <i r="1">
      <x v="193"/>
      <x v="116"/>
    </i>
    <i r="1">
      <x v="194"/>
      <x v="117"/>
    </i>
    <i r="1">
      <x v="195"/>
      <x v="118"/>
    </i>
    <i r="1">
      <x v="196"/>
      <x v="119"/>
    </i>
    <i r="1">
      <x v="197"/>
      <x v="120"/>
    </i>
    <i r="1">
      <x v="198"/>
      <x v="109"/>
    </i>
    <i r="1">
      <x v="199"/>
      <x v="110"/>
    </i>
    <i r="1">
      <x v="200"/>
      <x v="111"/>
    </i>
    <i r="1">
      <x v="201"/>
      <x v="112"/>
    </i>
    <i r="1">
      <x v="202"/>
      <x v="113"/>
    </i>
    <i r="1">
      <x v="203"/>
      <x v="114"/>
    </i>
    <i r="1">
      <x v="204"/>
      <x v="138"/>
    </i>
    <i r="1">
      <x v="205"/>
      <x v="133"/>
    </i>
    <i r="1">
      <x v="206"/>
      <x v="134"/>
    </i>
    <i r="1">
      <x v="207"/>
      <x v="135"/>
    </i>
    <i r="1">
      <x v="208"/>
      <x v="136"/>
    </i>
    <i r="1">
      <x v="209"/>
      <x v="137"/>
    </i>
    <i r="1">
      <x v="210"/>
      <x v="138"/>
    </i>
    <i r="1">
      <x v="211"/>
      <x v="39"/>
    </i>
    <i r="1">
      <x v="212"/>
      <x v="151"/>
    </i>
    <i r="1">
      <x v="213"/>
      <x v="152"/>
    </i>
    <i r="1">
      <x v="214"/>
      <x v="153"/>
    </i>
    <i r="1">
      <x v="215"/>
      <x v="154"/>
    </i>
    <i r="1">
      <x v="216"/>
      <x v="155"/>
    </i>
    <i r="1">
      <x v="217"/>
      <x v="156"/>
    </i>
    <i r="1">
      <x v="218"/>
      <x v="157"/>
    </i>
    <i r="1">
      <x v="219"/>
      <x v="158"/>
    </i>
    <i r="1">
      <x v="220"/>
      <x v="159"/>
    </i>
    <i r="1">
      <x v="221"/>
      <x v="160"/>
    </i>
    <i r="1">
      <x v="222"/>
      <x v="161"/>
    </i>
    <i r="1">
      <x v="223"/>
      <x v="162"/>
    </i>
    <i r="1">
      <x v="224"/>
      <x v="175"/>
    </i>
    <i r="1">
      <x v="225"/>
      <x v="176"/>
    </i>
    <i r="1">
      <x v="226"/>
      <x v="177"/>
    </i>
    <i r="1">
      <x v="227"/>
      <x v="178"/>
    </i>
    <i r="1">
      <x v="228"/>
      <x v="179"/>
    </i>
    <i r="1">
      <x v="229"/>
      <x v="180"/>
    </i>
    <i r="1">
      <x v="230"/>
      <x v="146"/>
    </i>
    <i r="1">
      <x v="266"/>
      <x v="19"/>
    </i>
    <i r="1">
      <x v="267"/>
      <x v="20"/>
    </i>
    <i r="1">
      <x v="268"/>
      <x v="21"/>
    </i>
    <i r="1">
      <x v="269"/>
      <x v="22"/>
    </i>
    <i r="1">
      <x v="270"/>
      <x v="23"/>
    </i>
    <i r="1">
      <x v="271"/>
      <x v="24"/>
    </i>
    <i r="1">
      <x v="272"/>
      <x v="30"/>
    </i>
    <i r="1">
      <x v="273"/>
      <x v="25"/>
    </i>
    <i r="1">
      <x v="274"/>
      <x v="26"/>
    </i>
    <i r="1">
      <x v="275"/>
      <x v="27"/>
    </i>
    <i r="1">
      <x v="276"/>
      <x v="28"/>
    </i>
    <i r="1">
      <x v="277"/>
      <x v="29"/>
    </i>
    <i r="1">
      <x v="278"/>
      <x v="30"/>
    </i>
    <i r="1">
      <x v="279"/>
      <x v="143"/>
    </i>
    <i r="1">
      <x v="304"/>
      <x v="148"/>
    </i>
    <i r="1">
      <x v="437"/>
      <x v="181"/>
    </i>
    <i r="1">
      <x v="438"/>
      <x v="182"/>
    </i>
    <i r="1">
      <x v="479"/>
      <x v="8"/>
    </i>
    <i r="1">
      <x v="480"/>
      <x v="6"/>
    </i>
    <i r="1">
      <x v="481"/>
      <x v="9"/>
    </i>
    <i r="1">
      <x v="482"/>
      <x v="5"/>
    </i>
    <i r="1">
      <x v="483"/>
      <x v="7"/>
    </i>
    <i r="1">
      <x v="484"/>
      <x v="12"/>
    </i>
    <i r="1">
      <x v="485"/>
      <x v="13"/>
    </i>
    <i r="1">
      <x v="486"/>
      <x v="14"/>
    </i>
    <i r="1">
      <x v="487"/>
      <x v="16"/>
    </i>
    <i r="1">
      <x v="488"/>
      <x v="17"/>
    </i>
    <i r="1">
      <x v="489"/>
      <x v="18"/>
    </i>
    <i r="1">
      <x v="490"/>
      <x v="37"/>
    </i>
    <i r="1">
      <x v="491"/>
      <x v="31"/>
    </i>
    <i r="1">
      <x v="492"/>
      <x v="32"/>
    </i>
    <i r="1">
      <x v="493"/>
      <x v="34"/>
    </i>
    <i r="1">
      <x v="494"/>
      <x v="35"/>
    </i>
    <i r="1">
      <x v="495"/>
      <x v="36"/>
    </i>
    <i r="1">
      <x v="496"/>
      <x v="43"/>
    </i>
    <i r="1">
      <x v="497"/>
      <x v="41"/>
    </i>
    <i r="1">
      <x v="498"/>
      <x v="44"/>
    </i>
    <i r="1">
      <x v="499"/>
      <x v="40"/>
    </i>
    <i r="1">
      <x v="500"/>
      <x v="42"/>
    </i>
    <i r="1">
      <x v="501"/>
      <x v="82"/>
    </i>
    <i r="1">
      <x v="502"/>
      <x v="83"/>
    </i>
    <i r="1">
      <x v="503"/>
      <x v="84"/>
    </i>
    <i r="1">
      <x v="504"/>
      <x v="86"/>
    </i>
    <i r="1">
      <x v="505"/>
      <x v="87"/>
    </i>
    <i r="1">
      <x v="506"/>
      <x v="88"/>
    </i>
    <i r="1">
      <x v="507"/>
      <x v="89"/>
    </i>
    <i r="1">
      <x v="508"/>
      <x v="90"/>
    </i>
    <i r="1">
      <x v="509"/>
      <x v="91"/>
    </i>
    <i r="1">
      <x v="510"/>
      <x v="93"/>
    </i>
    <i r="1">
      <x v="511"/>
      <x v="94"/>
    </i>
    <i r="1">
      <x v="512"/>
      <x v="95"/>
    </i>
    <i r="1">
      <x v="513"/>
      <x v="96"/>
    </i>
    <i r="1">
      <x v="514"/>
      <x v="97"/>
    </i>
    <i r="1">
      <x v="515"/>
      <x v="98"/>
    </i>
    <i r="1">
      <x v="516"/>
      <x v="99"/>
    </i>
    <i r="1">
      <x v="517"/>
      <x v="100"/>
    </i>
    <i r="1">
      <x v="518"/>
      <x v="101"/>
    </i>
    <i r="1">
      <x v="519"/>
      <x v="102"/>
    </i>
    <i r="1">
      <x v="520"/>
      <x v="103"/>
    </i>
    <i r="1">
      <x v="521"/>
      <x v="104"/>
    </i>
    <i r="1">
      <x v="522"/>
      <x v="106"/>
    </i>
    <i r="1">
      <x v="523"/>
      <x v="107"/>
    </i>
    <i r="1">
      <x v="524"/>
      <x v="108"/>
    </i>
    <i r="1">
      <x v="525"/>
      <x v="175"/>
    </i>
    <i r="1">
      <x v="526"/>
      <x v="176"/>
    </i>
    <i r="1">
      <x v="527"/>
      <x v="177"/>
    </i>
    <i r="1">
      <x v="528"/>
      <x v="178"/>
    </i>
    <i r="1">
      <x v="529"/>
      <x v="179"/>
    </i>
    <i r="1">
      <x v="530"/>
      <x v="180"/>
    </i>
    <i>
      <x v="12"/>
      <x v="263"/>
      <x v="1"/>
    </i>
    <i r="1">
      <x v="264"/>
      <x v="1"/>
    </i>
    <i r="1">
      <x v="265"/>
      <x v="142"/>
    </i>
    <i r="1">
      <x v="284"/>
      <x v="145"/>
    </i>
    <i r="1">
      <x v="430"/>
      <x v="145"/>
    </i>
    <i r="1">
      <x v="431"/>
      <x v="140"/>
    </i>
    <i r="1">
      <x v="432"/>
      <x v="145"/>
    </i>
    <i>
      <x v="13"/>
      <x v="280"/>
      <x v="150"/>
    </i>
    <i r="1">
      <x v="281"/>
      <x v="147"/>
    </i>
    <i r="1">
      <x v="282"/>
      <x v="147"/>
    </i>
    <i r="1">
      <x v="285"/>
      <x v="149"/>
    </i>
    <i r="1">
      <x v="286"/>
      <x v="140"/>
    </i>
    <i r="1">
      <x v="287"/>
      <x v="140"/>
    </i>
    <i r="1">
      <x v="288"/>
      <x v="140"/>
    </i>
    <i r="1">
      <x v="289"/>
      <x v="140"/>
    </i>
    <i r="1">
      <x v="290"/>
      <x v="140"/>
    </i>
    <i r="1">
      <x v="291"/>
      <x v="140"/>
    </i>
    <i r="1">
      <x v="292"/>
      <x v="140"/>
    </i>
    <i r="1">
      <x v="293"/>
      <x v="140"/>
    </i>
    <i r="1">
      <x v="294"/>
      <x v="140"/>
    </i>
    <i r="1">
      <x v="295"/>
      <x v="140"/>
    </i>
    <i r="1">
      <x v="296"/>
      <x v="140"/>
    </i>
    <i r="1">
      <x v="297"/>
      <x v="140"/>
    </i>
    <i r="1">
      <x v="301"/>
      <x v="145"/>
    </i>
    <i r="1">
      <x v="302"/>
      <x v="145"/>
    </i>
    <i r="1">
      <x v="303"/>
      <x v="145"/>
    </i>
    <i r="1">
      <x v="439"/>
      <x v="183"/>
    </i>
    <i r="1">
      <x v="440"/>
      <x v="146"/>
    </i>
    <i r="1">
      <x v="441"/>
      <x v="184"/>
    </i>
    <i r="1">
      <x v="442"/>
      <x v="185"/>
    </i>
    <i r="1">
      <x v="443"/>
      <x v="186"/>
    </i>
    <i r="1">
      <x v="444"/>
      <x v="140"/>
    </i>
    <i r="1">
      <x v="445"/>
      <x v="145"/>
    </i>
    <i r="1">
      <x v="531"/>
      <x v="140"/>
    </i>
    <i r="1">
      <x v="532"/>
      <x v="140"/>
    </i>
    <i>
      <x v="14"/>
      <x v="305"/>
      <x v="165"/>
    </i>
    <i r="1">
      <x v="306"/>
      <x v="165"/>
    </i>
    <i r="1">
      <x v="307"/>
      <x v="165"/>
    </i>
    <i r="1">
      <x v="308"/>
      <x v="165"/>
    </i>
    <i r="1">
      <x v="309"/>
      <x v="165"/>
    </i>
    <i r="1">
      <x v="310"/>
      <x v="165"/>
    </i>
    <i r="1">
      <x v="311"/>
      <x v="165"/>
    </i>
    <i r="1">
      <x v="312"/>
      <x v="165"/>
    </i>
    <i r="1">
      <x v="313"/>
      <x v="165"/>
    </i>
    <i r="1">
      <x v="314"/>
      <x v="165"/>
    </i>
    <i r="1">
      <x v="315"/>
      <x v="163"/>
    </i>
    <i r="1">
      <x v="316"/>
      <x v="163"/>
    </i>
    <i r="1">
      <x v="317"/>
      <x v="163"/>
    </i>
    <i r="1">
      <x v="318"/>
      <x v="163"/>
    </i>
    <i r="1">
      <x v="319"/>
      <x v="163"/>
    </i>
    <i r="1">
      <x v="320"/>
      <x v="163"/>
    </i>
    <i r="1">
      <x v="321"/>
      <x v="163"/>
    </i>
    <i r="1">
      <x v="322"/>
      <x v="163"/>
    </i>
    <i r="1">
      <x v="323"/>
      <x v="163"/>
    </i>
    <i r="1">
      <x v="324"/>
      <x v="163"/>
    </i>
    <i r="1">
      <x v="325"/>
      <x v="163"/>
    </i>
    <i r="1">
      <x v="326"/>
      <x v="171"/>
    </i>
    <i r="1">
      <x v="327"/>
      <x v="168"/>
    </i>
    <i r="1">
      <x v="328"/>
      <x v="171"/>
    </i>
    <i r="1">
      <x v="329"/>
      <x v="168"/>
    </i>
    <i r="1">
      <x v="330"/>
      <x v="171"/>
    </i>
    <i r="1">
      <x v="331"/>
      <x v="168"/>
    </i>
    <i r="1">
      <x v="332"/>
      <x v="171"/>
    </i>
    <i r="1">
      <x v="333"/>
      <x v="168"/>
    </i>
    <i r="1">
      <x v="334"/>
      <x v="171"/>
    </i>
    <i r="1">
      <x v="335"/>
      <x v="168"/>
    </i>
    <i r="1">
      <x v="336"/>
      <x v="168"/>
    </i>
    <i r="1">
      <x v="337"/>
      <x v="171"/>
    </i>
    <i r="1">
      <x v="338"/>
      <x v="168"/>
    </i>
    <i r="1">
      <x v="339"/>
      <x v="171"/>
    </i>
    <i r="1">
      <x v="340"/>
      <x v="168"/>
    </i>
    <i r="1">
      <x v="341"/>
      <x v="171"/>
    </i>
    <i r="1">
      <x v="342"/>
      <x v="168"/>
    </i>
    <i r="1">
      <x v="343"/>
      <x v="168"/>
    </i>
    <i r="1">
      <x v="344"/>
      <x v="171"/>
    </i>
    <i r="1">
      <x v="345"/>
      <x v="168"/>
    </i>
    <i r="1">
      <x v="346"/>
      <x v="168"/>
    </i>
    <i r="1">
      <x v="347"/>
      <x v="171"/>
    </i>
    <i r="1">
      <x v="348"/>
      <x v="168"/>
    </i>
    <i r="1">
      <x v="349"/>
      <x v="171"/>
    </i>
    <i r="1">
      <x v="350"/>
      <x v="168"/>
    </i>
    <i r="1">
      <x v="351"/>
      <x v="168"/>
    </i>
    <i r="1">
      <x v="352"/>
      <x v="171"/>
    </i>
    <i r="1">
      <x v="353"/>
      <x v="168"/>
    </i>
    <i r="1">
      <x v="354"/>
      <x v="171"/>
    </i>
    <i r="1">
      <x v="355"/>
      <x v="168"/>
    </i>
    <i r="1">
      <x v="356"/>
      <x v="168"/>
    </i>
    <i r="1">
      <x v="357"/>
      <x v="171"/>
    </i>
    <i r="1">
      <x v="358"/>
      <x v="168"/>
    </i>
    <i r="1">
      <x v="359"/>
      <x v="168"/>
    </i>
    <i r="1">
      <x v="360"/>
      <x v="171"/>
    </i>
    <i r="1">
      <x v="361"/>
      <x v="168"/>
    </i>
    <i r="1">
      <x v="362"/>
      <x v="168"/>
    </i>
    <i r="1">
      <x v="363"/>
      <x v="168"/>
    </i>
    <i r="1">
      <x v="364"/>
      <x v="171"/>
    </i>
    <i r="1">
      <x v="365"/>
      <x v="168"/>
    </i>
    <i r="1">
      <x v="366"/>
      <x v="168"/>
    </i>
    <i r="1">
      <x v="370"/>
      <x v="171"/>
    </i>
    <i r="1">
      <x v="371"/>
      <x v="168"/>
    </i>
    <i r="1">
      <x v="372"/>
      <x v="171"/>
    </i>
    <i r="1">
      <x v="373"/>
      <x v="168"/>
    </i>
    <i r="1">
      <x v="374"/>
      <x v="171"/>
    </i>
    <i r="1">
      <x v="375"/>
      <x v="168"/>
    </i>
    <i r="1">
      <x v="376"/>
      <x v="171"/>
    </i>
    <i r="1">
      <x v="377"/>
      <x v="168"/>
    </i>
    <i r="1">
      <x v="378"/>
      <x v="171"/>
    </i>
    <i r="1">
      <x v="379"/>
      <x v="168"/>
    </i>
    <i r="1">
      <x v="380"/>
      <x v="171"/>
    </i>
    <i r="1">
      <x v="381"/>
      <x v="168"/>
    </i>
    <i r="1">
      <x v="382"/>
      <x v="168"/>
    </i>
    <i r="1">
      <x v="383"/>
      <x v="171"/>
    </i>
    <i r="1">
      <x v="384"/>
      <x v="168"/>
    </i>
    <i r="1">
      <x v="385"/>
      <x v="171"/>
    </i>
    <i r="1">
      <x v="386"/>
      <x v="168"/>
    </i>
    <i r="1">
      <x v="387"/>
      <x v="171"/>
    </i>
    <i r="1">
      <x v="388"/>
      <x v="168"/>
    </i>
    <i r="1">
      <x v="389"/>
      <x v="171"/>
    </i>
    <i r="1">
      <x v="390"/>
      <x v="168"/>
    </i>
    <i r="1">
      <x v="391"/>
      <x v="171"/>
    </i>
    <i r="1">
      <x v="392"/>
      <x v="168"/>
    </i>
    <i r="1">
      <x v="393"/>
      <x v="74"/>
    </i>
    <i r="1">
      <x v="394"/>
      <x v="74"/>
    </i>
    <i r="1">
      <x v="395"/>
      <x v="74"/>
    </i>
    <i r="1">
      <x v="396"/>
      <x v="54"/>
    </i>
    <i r="1">
      <x v="397"/>
      <x v="54"/>
    </i>
    <i r="1">
      <x v="398"/>
      <x v="54"/>
    </i>
    <i r="1">
      <x v="399"/>
      <x v="54"/>
    </i>
    <i r="1">
      <x v="400"/>
      <x v="54"/>
    </i>
    <i r="1">
      <x v="401"/>
      <x v="54"/>
    </i>
    <i r="1">
      <x v="402"/>
      <x v="54"/>
    </i>
    <i r="1">
      <x v="403"/>
      <x v="163"/>
    </i>
    <i r="1">
      <x v="404"/>
      <x v="164"/>
    </i>
    <i r="1">
      <x v="405"/>
      <x v="163"/>
    </i>
    <i r="1">
      <x v="406"/>
      <x v="163"/>
    </i>
    <i r="1">
      <x v="407"/>
      <x v="163"/>
    </i>
    <i r="1">
      <x v="408"/>
      <x v="163"/>
    </i>
    <i r="1">
      <x v="409"/>
      <x v="168"/>
    </i>
    <i r="1">
      <x v="410"/>
      <x v="171"/>
    </i>
    <i r="1">
      <x v="411"/>
      <x v="168"/>
    </i>
    <i r="1">
      <x v="412"/>
      <x v="171"/>
    </i>
    <i r="1">
      <x v="413"/>
      <x v="168"/>
    </i>
    <i r="1">
      <x v="414"/>
      <x v="172"/>
    </i>
    <i r="1">
      <x v="415"/>
      <x v="174"/>
    </i>
    <i r="1">
      <x v="416"/>
      <x v="172"/>
    </i>
    <i r="1">
      <x v="417"/>
      <x v="169"/>
    </i>
    <i r="1">
      <x v="418"/>
      <x v="173"/>
    </i>
    <i r="1">
      <x v="419"/>
      <x v="170"/>
    </i>
    <i r="1">
      <x v="420"/>
      <x v="74"/>
    </i>
    <i r="1">
      <x v="421"/>
      <x v="74"/>
    </i>
    <i r="1">
      <x v="422"/>
      <x v="74"/>
    </i>
    <i r="1">
      <x v="423"/>
      <x v="75"/>
    </i>
    <i r="1">
      <x v="424"/>
      <x v="166"/>
    </i>
    <i r="1">
      <x v="425"/>
      <x v="166"/>
    </i>
    <i r="1">
      <x v="426"/>
      <x v="54"/>
    </i>
    <i r="1">
      <x v="427"/>
      <x v="62"/>
    </i>
    <i r="1">
      <x v="428"/>
      <x v="57"/>
    </i>
    <i r="1">
      <x v="446"/>
      <x v="163"/>
    </i>
    <i r="1">
      <x v="447"/>
      <x v="163"/>
    </i>
    <i r="1">
      <x v="448"/>
      <x v="163"/>
    </i>
    <i r="1">
      <x v="449"/>
      <x v="163"/>
    </i>
    <i r="1">
      <x v="450"/>
      <x v="168"/>
    </i>
    <i r="1">
      <x v="451"/>
      <x v="168"/>
    </i>
    <i r="1">
      <x v="452"/>
      <x v="168"/>
    </i>
    <i t="grand">
      <x/>
    </i>
  </rowItems>
  <colItems count="1">
    <i/>
  </colItems>
  <pageFields count="1">
    <pageField fld="1" item="0" hier="-1"/>
  </pageFields>
  <dataFields count="1">
    <dataField name="Sum of 2024" fld="9" baseField="4" baseItem="171"/>
  </dataFields>
  <formats count="565">
    <format dxfId="564">
      <pivotArea outline="0" collapsedLevelsAreSubtotals="1" fieldPosition="0"/>
    </format>
    <format dxfId="563">
      <pivotArea dataOnly="0" labelOnly="1" outline="0" axis="axisValues" fieldPosition="0"/>
    </format>
    <format dxfId="562">
      <pivotArea type="all" dataOnly="0" outline="0" fieldPosition="0"/>
    </format>
    <format dxfId="561">
      <pivotArea outline="0" collapsedLevelsAreSubtotals="1" fieldPosition="0"/>
    </format>
    <format dxfId="560">
      <pivotArea field="2" type="button" dataOnly="0" labelOnly="1" outline="0" axis="axisRow" fieldPosition="0"/>
    </format>
    <format dxfId="559">
      <pivotArea field="3" type="button" dataOnly="0" labelOnly="1" outline="0" axis="axisRow" fieldPosition="1"/>
    </format>
    <format dxfId="558">
      <pivotArea field="4" type="button" dataOnly="0" labelOnly="1" outline="0" axis="axisRow" fieldPosition="2"/>
    </format>
    <format dxfId="557">
      <pivotArea dataOnly="0" labelOnly="1" fieldPosition="0">
        <references count="1">
          <reference field="2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556">
      <pivotArea dataOnly="0" labelOnly="1" grandRow="1" outline="0" fieldPosition="0"/>
    </format>
    <format dxfId="555">
      <pivotArea dataOnly="0" labelOnly="1" fieldPosition="0">
        <references count="2">
          <reference field="2" count="1" selected="0">
            <x v="0"/>
          </reference>
          <reference field="3" count="3">
            <x v="2"/>
            <x v="3"/>
            <x v="4"/>
          </reference>
        </references>
      </pivotArea>
    </format>
    <format dxfId="554">
      <pivotArea dataOnly="0" labelOnly="1" fieldPosition="0">
        <references count="2">
          <reference field="2" count="1" selected="0">
            <x v="1"/>
          </reference>
          <reference field="3" count="50"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</reference>
        </references>
      </pivotArea>
    </format>
    <format dxfId="553">
      <pivotArea dataOnly="0" labelOnly="1" fieldPosition="0">
        <references count="2">
          <reference field="2" count="1" selected="0">
            <x v="1"/>
          </reference>
          <reference field="3" count="50"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254"/>
            <x v="255"/>
            <x v="256"/>
            <x v="257"/>
            <x v="258"/>
            <x v="259"/>
            <x v="260"/>
            <x v="261"/>
            <x v="433"/>
            <x v="434"/>
            <x v="454"/>
            <x v="455"/>
          </reference>
        </references>
      </pivotArea>
    </format>
    <format dxfId="552">
      <pivotArea dataOnly="0" labelOnly="1" fieldPosition="0">
        <references count="2">
          <reference field="2" count="1" selected="0">
            <x v="1"/>
          </reference>
          <reference field="3" count="23"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</reference>
        </references>
      </pivotArea>
    </format>
    <format dxfId="551">
      <pivotArea dataOnly="0" labelOnly="1" fieldPosition="0">
        <references count="2">
          <reference field="2" count="1" selected="0">
            <x v="2"/>
          </reference>
          <reference field="3" count="5">
            <x v="5"/>
            <x v="6"/>
            <x v="7"/>
            <x v="8"/>
            <x v="453"/>
          </reference>
        </references>
      </pivotArea>
    </format>
    <format dxfId="550">
      <pivotArea dataOnly="0" labelOnly="1" fieldPosition="0">
        <references count="2">
          <reference field="2" count="1" selected="0">
            <x v="3"/>
          </reference>
          <reference field="3" count="1">
            <x v="9"/>
          </reference>
        </references>
      </pivotArea>
    </format>
    <format dxfId="549">
      <pivotArea dataOnly="0" labelOnly="1" fieldPosition="0">
        <references count="2">
          <reference field="2" count="1" selected="0">
            <x v="4"/>
          </reference>
          <reference field="3" count="2">
            <x v="0"/>
            <x v="1"/>
          </reference>
        </references>
      </pivotArea>
    </format>
    <format dxfId="548">
      <pivotArea dataOnly="0" labelOnly="1" fieldPosition="0">
        <references count="2">
          <reference field="2" count="1" selected="0">
            <x v="5"/>
          </reference>
          <reference field="3" count="1">
            <x v="107"/>
          </reference>
        </references>
      </pivotArea>
    </format>
    <format dxfId="547">
      <pivotArea dataOnly="0" labelOnly="1" fieldPosition="0">
        <references count="2">
          <reference field="2" count="1" selected="0">
            <x v="6"/>
          </reference>
          <reference field="3" count="27">
            <x v="26"/>
            <x v="27"/>
            <x v="28"/>
            <x v="29"/>
            <x v="30"/>
            <x v="31"/>
            <x v="32"/>
            <x v="33"/>
            <x v="34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435"/>
            <x v="436"/>
          </reference>
        </references>
      </pivotArea>
    </format>
    <format dxfId="546">
      <pivotArea dataOnly="0" labelOnly="1" fieldPosition="0">
        <references count="2">
          <reference field="2" count="1" selected="0">
            <x v="7"/>
          </reference>
          <reference field="3" count="8">
            <x v="247"/>
            <x v="248"/>
            <x v="249"/>
            <x v="250"/>
            <x v="283"/>
            <x v="298"/>
            <x v="299"/>
            <x v="300"/>
          </reference>
        </references>
      </pivotArea>
    </format>
    <format dxfId="545">
      <pivotArea dataOnly="0" labelOnly="1" fieldPosition="0">
        <references count="2">
          <reference field="2" count="1" selected="0">
            <x v="8"/>
          </reference>
          <reference field="3" count="4">
            <x v="262"/>
            <x v="367"/>
            <x v="368"/>
            <x v="369"/>
          </reference>
        </references>
      </pivotArea>
    </format>
    <format dxfId="544">
      <pivotArea dataOnly="0" labelOnly="1" fieldPosition="0">
        <references count="2">
          <reference field="2" count="1" selected="0">
            <x v="9"/>
          </reference>
          <reference field="3" count="3">
            <x v="251"/>
            <x v="252"/>
            <x v="253"/>
          </reference>
        </references>
      </pivotArea>
    </format>
    <format dxfId="543">
      <pivotArea dataOnly="0" labelOnly="1" fieldPosition="0">
        <references count="2">
          <reference field="2" count="1" selected="0">
            <x v="10"/>
          </reference>
          <reference field="3" count="1">
            <x v="429"/>
          </reference>
        </references>
      </pivotArea>
    </format>
    <format dxfId="542">
      <pivotArea dataOnly="0" labelOnly="1" fieldPosition="0">
        <references count="2">
          <reference field="2" count="1" selected="0">
            <x v="11"/>
          </reference>
          <reference field="3" count="50"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</reference>
        </references>
      </pivotArea>
    </format>
    <format dxfId="541">
      <pivotArea dataOnly="0" labelOnly="1" fieldPosition="0">
        <references count="2">
          <reference field="2" count="1" selected="0">
            <x v="11"/>
          </reference>
          <reference field="3" count="50"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</reference>
        </references>
      </pivotArea>
    </format>
    <format dxfId="540">
      <pivotArea dataOnly="0" labelOnly="1" fieldPosition="0">
        <references count="2">
          <reference field="2" count="1" selected="0">
            <x v="11"/>
          </reference>
          <reference field="3" count="50"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304"/>
            <x v="437"/>
            <x v="438"/>
            <x v="479"/>
            <x v="480"/>
            <x v="481"/>
            <x v="482"/>
            <x v="483"/>
            <x v="484"/>
            <x v="485"/>
            <x v="486"/>
            <x v="487"/>
            <x v="488"/>
          </reference>
        </references>
      </pivotArea>
    </format>
    <format dxfId="539">
      <pivotArea dataOnly="0" labelOnly="1" fieldPosition="0">
        <references count="2">
          <reference field="2" count="1" selected="0">
            <x v="11"/>
          </reference>
          <reference field="3" count="42"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</reference>
        </references>
      </pivotArea>
    </format>
    <format dxfId="538">
      <pivotArea dataOnly="0" labelOnly="1" fieldPosition="0">
        <references count="2">
          <reference field="2" count="1" selected="0">
            <x v="12"/>
          </reference>
          <reference field="3" count="7">
            <x v="263"/>
            <x v="264"/>
            <x v="265"/>
            <x v="284"/>
            <x v="430"/>
            <x v="431"/>
            <x v="432"/>
          </reference>
        </references>
      </pivotArea>
    </format>
    <format dxfId="537">
      <pivotArea dataOnly="0" labelOnly="1" fieldPosition="0">
        <references count="2">
          <reference field="2" count="1" selected="0">
            <x v="13"/>
          </reference>
          <reference field="3" count="28">
            <x v="280"/>
            <x v="281"/>
            <x v="282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301"/>
            <x v="302"/>
            <x v="303"/>
            <x v="439"/>
            <x v="440"/>
            <x v="441"/>
            <x v="442"/>
            <x v="443"/>
            <x v="444"/>
            <x v="445"/>
            <x v="531"/>
            <x v="532"/>
          </reference>
        </references>
      </pivotArea>
    </format>
    <format dxfId="536">
      <pivotArea dataOnly="0" labelOnly="1" fieldPosition="0">
        <references count="2">
          <reference field="2" count="1" selected="0">
            <x v="14"/>
          </reference>
          <reference field="3" count="50"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</reference>
        </references>
      </pivotArea>
    </format>
    <format dxfId="535">
      <pivotArea dataOnly="0" labelOnly="1" fieldPosition="0">
        <references count="2">
          <reference field="2" count="1" selected="0">
            <x v="14"/>
          </reference>
          <reference field="3" count="50"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  <x v="400"/>
            <x v="401"/>
            <x v="402"/>
            <x v="403"/>
            <x v="404"/>
            <x v="405"/>
            <x v="406"/>
            <x v="407"/>
          </reference>
        </references>
      </pivotArea>
    </format>
    <format dxfId="534">
      <pivotArea dataOnly="0" labelOnly="1" fieldPosition="0">
        <references count="2">
          <reference field="2" count="1" selected="0">
            <x v="14"/>
          </reference>
          <reference field="3" count="28"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46"/>
            <x v="447"/>
            <x v="448"/>
            <x v="449"/>
            <x v="450"/>
            <x v="451"/>
            <x v="452"/>
          </reference>
        </references>
      </pivotArea>
    </format>
    <format dxfId="533">
      <pivotArea dataOnly="0" labelOnly="1" fieldPosition="0">
        <references count="3">
          <reference field="2" count="1" selected="0">
            <x v="0"/>
          </reference>
          <reference field="3" count="1" selected="0">
            <x v="2"/>
          </reference>
          <reference field="4" count="1">
            <x v="46"/>
          </reference>
        </references>
      </pivotArea>
    </format>
    <format dxfId="532">
      <pivotArea dataOnly="0" labelOnly="1" fieldPosition="0">
        <references count="3">
          <reference field="2" count="1" selected="0">
            <x v="0"/>
          </reference>
          <reference field="3" count="1" selected="0">
            <x v="3"/>
          </reference>
          <reference field="4" count="1">
            <x v="46"/>
          </reference>
        </references>
      </pivotArea>
    </format>
    <format dxfId="531">
      <pivotArea dataOnly="0" labelOnly="1" fieldPosition="0">
        <references count="3">
          <reference field="2" count="1" selected="0">
            <x v="0"/>
          </reference>
          <reference field="3" count="1" selected="0">
            <x v="4"/>
          </reference>
          <reference field="4" count="1">
            <x v="45"/>
          </reference>
        </references>
      </pivotArea>
    </format>
    <format dxfId="530">
      <pivotArea dataOnly="0" labelOnly="1" fieldPosition="0">
        <references count="3">
          <reference field="2" count="1" selected="0">
            <x v="1"/>
          </reference>
          <reference field="3" count="1" selected="0">
            <x v="10"/>
          </reference>
          <reference field="4" count="1">
            <x v="74"/>
          </reference>
        </references>
      </pivotArea>
    </format>
    <format dxfId="529">
      <pivotArea dataOnly="0" labelOnly="1" fieldPosition="0">
        <references count="3">
          <reference field="2" count="1" selected="0">
            <x v="1"/>
          </reference>
          <reference field="3" count="1" selected="0">
            <x v="11"/>
          </reference>
          <reference field="4" count="1">
            <x v="72"/>
          </reference>
        </references>
      </pivotArea>
    </format>
    <format dxfId="528">
      <pivotArea dataOnly="0" labelOnly="1" fieldPosition="0">
        <references count="3">
          <reference field="2" count="1" selected="0">
            <x v="1"/>
          </reference>
          <reference field="3" count="1" selected="0">
            <x v="12"/>
          </reference>
          <reference field="4" count="1">
            <x v="69"/>
          </reference>
        </references>
      </pivotArea>
    </format>
    <format dxfId="527">
      <pivotArea dataOnly="0" labelOnly="1" fieldPosition="0">
        <references count="3">
          <reference field="2" count="1" selected="0">
            <x v="1"/>
          </reference>
          <reference field="3" count="1" selected="0">
            <x v="13"/>
          </reference>
          <reference field="4" count="1">
            <x v="77"/>
          </reference>
        </references>
      </pivotArea>
    </format>
    <format dxfId="526">
      <pivotArea dataOnly="0" labelOnly="1" fieldPosition="0">
        <references count="3">
          <reference field="2" count="1" selected="0">
            <x v="1"/>
          </reference>
          <reference field="3" count="1" selected="0">
            <x v="14"/>
          </reference>
          <reference field="4" count="1">
            <x v="76"/>
          </reference>
        </references>
      </pivotArea>
    </format>
    <format dxfId="525">
      <pivotArea dataOnly="0" labelOnly="1" fieldPosition="0">
        <references count="3">
          <reference field="2" count="1" selected="0">
            <x v="1"/>
          </reference>
          <reference field="3" count="1" selected="0">
            <x v="15"/>
          </reference>
          <reference field="4" count="1">
            <x v="67"/>
          </reference>
        </references>
      </pivotArea>
    </format>
    <format dxfId="524">
      <pivotArea dataOnly="0" labelOnly="1" fieldPosition="0">
        <references count="3">
          <reference field="2" count="1" selected="0">
            <x v="1"/>
          </reference>
          <reference field="3" count="1" selected="0">
            <x v="16"/>
          </reference>
          <reference field="4" count="1">
            <x v="71"/>
          </reference>
        </references>
      </pivotArea>
    </format>
    <format dxfId="523">
      <pivotArea dataOnly="0" labelOnly="1" fieldPosition="0">
        <references count="3">
          <reference field="2" count="1" selected="0">
            <x v="1"/>
          </reference>
          <reference field="3" count="1" selected="0">
            <x v="17"/>
          </reference>
          <reference field="4" count="1">
            <x v="144"/>
          </reference>
        </references>
      </pivotArea>
    </format>
    <format dxfId="522">
      <pivotArea dataOnly="0" labelOnly="1" fieldPosition="0">
        <references count="3">
          <reference field="2" count="1" selected="0">
            <x v="1"/>
          </reference>
          <reference field="3" count="1" selected="0">
            <x v="18"/>
          </reference>
          <reference field="4" count="1">
            <x v="74"/>
          </reference>
        </references>
      </pivotArea>
    </format>
    <format dxfId="521">
      <pivotArea dataOnly="0" labelOnly="1" fieldPosition="0">
        <references count="3">
          <reference field="2" count="1" selected="0">
            <x v="1"/>
          </reference>
          <reference field="3" count="1" selected="0">
            <x v="19"/>
          </reference>
          <reference field="4" count="1">
            <x v="72"/>
          </reference>
        </references>
      </pivotArea>
    </format>
    <format dxfId="520">
      <pivotArea dataOnly="0" labelOnly="1" fieldPosition="0">
        <references count="3">
          <reference field="2" count="1" selected="0">
            <x v="1"/>
          </reference>
          <reference field="3" count="1" selected="0">
            <x v="20"/>
          </reference>
          <reference field="4" count="1">
            <x v="69"/>
          </reference>
        </references>
      </pivotArea>
    </format>
    <format dxfId="519">
      <pivotArea dataOnly="0" labelOnly="1" fieldPosition="0">
        <references count="3">
          <reference field="2" count="1" selected="0">
            <x v="1"/>
          </reference>
          <reference field="3" count="1" selected="0">
            <x v="21"/>
          </reference>
          <reference field="4" count="1">
            <x v="77"/>
          </reference>
        </references>
      </pivotArea>
    </format>
    <format dxfId="518">
      <pivotArea dataOnly="0" labelOnly="1" fieldPosition="0">
        <references count="3">
          <reference field="2" count="1" selected="0">
            <x v="1"/>
          </reference>
          <reference field="3" count="1" selected="0">
            <x v="22"/>
          </reference>
          <reference field="4" count="1">
            <x v="76"/>
          </reference>
        </references>
      </pivotArea>
    </format>
    <format dxfId="517">
      <pivotArea dataOnly="0" labelOnly="1" fieldPosition="0">
        <references count="3">
          <reference field="2" count="1" selected="0">
            <x v="1"/>
          </reference>
          <reference field="3" count="1" selected="0">
            <x v="23"/>
          </reference>
          <reference field="4" count="1">
            <x v="67"/>
          </reference>
        </references>
      </pivotArea>
    </format>
    <format dxfId="516">
      <pivotArea dataOnly="0" labelOnly="1" fieldPosition="0">
        <references count="3">
          <reference field="2" count="1" selected="0">
            <x v="1"/>
          </reference>
          <reference field="3" count="1" selected="0">
            <x v="24"/>
          </reference>
          <reference field="4" count="1">
            <x v="71"/>
          </reference>
        </references>
      </pivotArea>
    </format>
    <format dxfId="515">
      <pivotArea dataOnly="0" labelOnly="1" fieldPosition="0">
        <references count="3">
          <reference field="2" count="1" selected="0">
            <x v="1"/>
          </reference>
          <reference field="3" count="1" selected="0">
            <x v="25"/>
          </reference>
          <reference field="4" count="1">
            <x v="144"/>
          </reference>
        </references>
      </pivotArea>
    </format>
    <format dxfId="514">
      <pivotArea dataOnly="0" labelOnly="1" fieldPosition="0">
        <references count="3">
          <reference field="2" count="1" selected="0">
            <x v="1"/>
          </reference>
          <reference field="3" count="1" selected="0">
            <x v="35"/>
          </reference>
          <reference field="4" count="1">
            <x v="54"/>
          </reference>
        </references>
      </pivotArea>
    </format>
    <format dxfId="513">
      <pivotArea dataOnly="0" labelOnly="1" fieldPosition="0">
        <references count="3">
          <reference field="2" count="1" selected="0">
            <x v="1"/>
          </reference>
          <reference field="3" count="1" selected="0">
            <x v="36"/>
          </reference>
          <reference field="4" count="1">
            <x v="74"/>
          </reference>
        </references>
      </pivotArea>
    </format>
    <format dxfId="512">
      <pivotArea dataOnly="0" labelOnly="1" fieldPosition="0">
        <references count="3">
          <reference field="2" count="1" selected="0">
            <x v="1"/>
          </reference>
          <reference field="3" count="1" selected="0">
            <x v="37"/>
          </reference>
          <reference field="4" count="1">
            <x v="74"/>
          </reference>
        </references>
      </pivotArea>
    </format>
    <format dxfId="511">
      <pivotArea dataOnly="0" labelOnly="1" fieldPosition="0">
        <references count="3">
          <reference field="2" count="1" selected="0">
            <x v="1"/>
          </reference>
          <reference field="3" count="1" selected="0">
            <x v="38"/>
          </reference>
          <reference field="4" count="1">
            <x v="74"/>
          </reference>
        </references>
      </pivotArea>
    </format>
    <format dxfId="510">
      <pivotArea dataOnly="0" labelOnly="1" fieldPosition="0">
        <references count="3">
          <reference field="2" count="1" selected="0">
            <x v="1"/>
          </reference>
          <reference field="3" count="1" selected="0">
            <x v="39"/>
          </reference>
          <reference field="4" count="1">
            <x v="72"/>
          </reference>
        </references>
      </pivotArea>
    </format>
    <format dxfId="509">
      <pivotArea dataOnly="0" labelOnly="1" fieldPosition="0">
        <references count="3">
          <reference field="2" count="1" selected="0">
            <x v="1"/>
          </reference>
          <reference field="3" count="1" selected="0">
            <x v="40"/>
          </reference>
          <reference field="4" count="1">
            <x v="69"/>
          </reference>
        </references>
      </pivotArea>
    </format>
    <format dxfId="508">
      <pivotArea dataOnly="0" labelOnly="1" fieldPosition="0">
        <references count="3">
          <reference field="2" count="1" selected="0">
            <x v="1"/>
          </reference>
          <reference field="3" count="1" selected="0">
            <x v="41"/>
          </reference>
          <reference field="4" count="1">
            <x v="77"/>
          </reference>
        </references>
      </pivotArea>
    </format>
    <format dxfId="507">
      <pivotArea dataOnly="0" labelOnly="1" fieldPosition="0">
        <references count="3">
          <reference field="2" count="1" selected="0">
            <x v="1"/>
          </reference>
          <reference field="3" count="1" selected="0">
            <x v="42"/>
          </reference>
          <reference field="4" count="1">
            <x v="76"/>
          </reference>
        </references>
      </pivotArea>
    </format>
    <format dxfId="506">
      <pivotArea dataOnly="0" labelOnly="1" fieldPosition="0">
        <references count="3">
          <reference field="2" count="1" selected="0">
            <x v="1"/>
          </reference>
          <reference field="3" count="1" selected="0">
            <x v="43"/>
          </reference>
          <reference field="4" count="1">
            <x v="67"/>
          </reference>
        </references>
      </pivotArea>
    </format>
    <format dxfId="505">
      <pivotArea dataOnly="0" labelOnly="1" fieldPosition="0">
        <references count="3">
          <reference field="2" count="1" selected="0">
            <x v="1"/>
          </reference>
          <reference field="3" count="1" selected="0">
            <x v="44"/>
          </reference>
          <reference field="4" count="1">
            <x v="78"/>
          </reference>
        </references>
      </pivotArea>
    </format>
    <format dxfId="504">
      <pivotArea dataOnly="0" labelOnly="1" fieldPosition="0">
        <references count="3">
          <reference field="2" count="1" selected="0">
            <x v="1"/>
          </reference>
          <reference field="3" count="1" selected="0">
            <x v="45"/>
          </reference>
          <reference field="4" count="1">
            <x v="144"/>
          </reference>
        </references>
      </pivotArea>
    </format>
    <format dxfId="503">
      <pivotArea dataOnly="0" labelOnly="1" fieldPosition="0">
        <references count="3">
          <reference field="2" count="1" selected="0">
            <x v="1"/>
          </reference>
          <reference field="3" count="1" selected="0">
            <x v="46"/>
          </reference>
          <reference field="4" count="1">
            <x v="74"/>
          </reference>
        </references>
      </pivotArea>
    </format>
    <format dxfId="502">
      <pivotArea dataOnly="0" labelOnly="1" fieldPosition="0">
        <references count="3">
          <reference field="2" count="1" selected="0">
            <x v="1"/>
          </reference>
          <reference field="3" count="1" selected="0">
            <x v="47"/>
          </reference>
          <reference field="4" count="1">
            <x v="72"/>
          </reference>
        </references>
      </pivotArea>
    </format>
    <format dxfId="501">
      <pivotArea dataOnly="0" labelOnly="1" fieldPosition="0">
        <references count="3">
          <reference field="2" count="1" selected="0">
            <x v="1"/>
          </reference>
          <reference field="3" count="1" selected="0">
            <x v="48"/>
          </reference>
          <reference field="4" count="1">
            <x v="69"/>
          </reference>
        </references>
      </pivotArea>
    </format>
    <format dxfId="500">
      <pivotArea dataOnly="0" labelOnly="1" fieldPosition="0">
        <references count="3">
          <reference field="2" count="1" selected="0">
            <x v="1"/>
          </reference>
          <reference field="3" count="1" selected="0">
            <x v="49"/>
          </reference>
          <reference field="4" count="1">
            <x v="77"/>
          </reference>
        </references>
      </pivotArea>
    </format>
    <format dxfId="499">
      <pivotArea dataOnly="0" labelOnly="1" fieldPosition="0">
        <references count="3">
          <reference field="2" count="1" selected="0">
            <x v="1"/>
          </reference>
          <reference field="3" count="1" selected="0">
            <x v="50"/>
          </reference>
          <reference field="4" count="1">
            <x v="76"/>
          </reference>
        </references>
      </pivotArea>
    </format>
    <format dxfId="498">
      <pivotArea dataOnly="0" labelOnly="1" fieldPosition="0">
        <references count="3">
          <reference field="2" count="1" selected="0">
            <x v="1"/>
          </reference>
          <reference field="3" count="1" selected="0">
            <x v="51"/>
          </reference>
          <reference field="4" count="1">
            <x v="67"/>
          </reference>
        </references>
      </pivotArea>
    </format>
    <format dxfId="497">
      <pivotArea dataOnly="0" labelOnly="1" fieldPosition="0">
        <references count="3">
          <reference field="2" count="1" selected="0">
            <x v="1"/>
          </reference>
          <reference field="3" count="1" selected="0">
            <x v="52"/>
          </reference>
          <reference field="4" count="1">
            <x v="71"/>
          </reference>
        </references>
      </pivotArea>
    </format>
    <format dxfId="496">
      <pivotArea dataOnly="0" labelOnly="1" fieldPosition="0">
        <references count="3">
          <reference field="2" count="1" selected="0">
            <x v="1"/>
          </reference>
          <reference field="3" count="1" selected="0">
            <x v="53"/>
          </reference>
          <reference field="4" count="1">
            <x v="144"/>
          </reference>
        </references>
      </pivotArea>
    </format>
    <format dxfId="495">
      <pivotArea dataOnly="0" labelOnly="1" fieldPosition="0">
        <references count="3">
          <reference field="2" count="1" selected="0">
            <x v="1"/>
          </reference>
          <reference field="3" count="1" selected="0">
            <x v="54"/>
          </reference>
          <reference field="4" count="1">
            <x v="74"/>
          </reference>
        </references>
      </pivotArea>
    </format>
    <format dxfId="494">
      <pivotArea dataOnly="0" labelOnly="1" fieldPosition="0">
        <references count="3">
          <reference field="2" count="1" selected="0">
            <x v="1"/>
          </reference>
          <reference field="3" count="1" selected="0">
            <x v="55"/>
          </reference>
          <reference field="4" count="1">
            <x v="72"/>
          </reference>
        </references>
      </pivotArea>
    </format>
    <format dxfId="493">
      <pivotArea dataOnly="0" labelOnly="1" fieldPosition="0">
        <references count="3">
          <reference field="2" count="1" selected="0">
            <x v="1"/>
          </reference>
          <reference field="3" count="1" selected="0">
            <x v="56"/>
          </reference>
          <reference field="4" count="1">
            <x v="69"/>
          </reference>
        </references>
      </pivotArea>
    </format>
    <format dxfId="492">
      <pivotArea dataOnly="0" labelOnly="1" fieldPosition="0">
        <references count="3">
          <reference field="2" count="1" selected="0">
            <x v="1"/>
          </reference>
          <reference field="3" count="1" selected="0">
            <x v="57"/>
          </reference>
          <reference field="4" count="1">
            <x v="77"/>
          </reference>
        </references>
      </pivotArea>
    </format>
    <format dxfId="491">
      <pivotArea dataOnly="0" labelOnly="1" fieldPosition="0">
        <references count="3">
          <reference field="2" count="1" selected="0">
            <x v="1"/>
          </reference>
          <reference field="3" count="1" selected="0">
            <x v="58"/>
          </reference>
          <reference field="4" count="1">
            <x v="76"/>
          </reference>
        </references>
      </pivotArea>
    </format>
    <format dxfId="490">
      <pivotArea dataOnly="0" labelOnly="1" fieldPosition="0">
        <references count="3">
          <reference field="2" count="1" selected="0">
            <x v="1"/>
          </reference>
          <reference field="3" count="1" selected="0">
            <x v="59"/>
          </reference>
          <reference field="4" count="1">
            <x v="67"/>
          </reference>
        </references>
      </pivotArea>
    </format>
    <format dxfId="489">
      <pivotArea dataOnly="0" labelOnly="1" fieldPosition="0">
        <references count="3">
          <reference field="2" count="1" selected="0">
            <x v="1"/>
          </reference>
          <reference field="3" count="1" selected="0">
            <x v="60"/>
          </reference>
          <reference field="4" count="1">
            <x v="71"/>
          </reference>
        </references>
      </pivotArea>
    </format>
    <format dxfId="488">
      <pivotArea dataOnly="0" labelOnly="1" fieldPosition="0">
        <references count="3">
          <reference field="2" count="1" selected="0">
            <x v="1"/>
          </reference>
          <reference field="3" count="1" selected="0">
            <x v="61"/>
          </reference>
          <reference field="4" count="1">
            <x v="144"/>
          </reference>
        </references>
      </pivotArea>
    </format>
    <format dxfId="487">
      <pivotArea dataOnly="0" labelOnly="1" fieldPosition="0">
        <references count="3">
          <reference field="2" count="1" selected="0">
            <x v="1"/>
          </reference>
          <reference field="3" count="1" selected="0">
            <x v="62"/>
          </reference>
          <reference field="4" count="1">
            <x v="74"/>
          </reference>
        </references>
      </pivotArea>
    </format>
    <format dxfId="486">
      <pivotArea dataOnly="0" labelOnly="1" fieldPosition="0">
        <references count="3">
          <reference field="2" count="1" selected="0">
            <x v="1"/>
          </reference>
          <reference field="3" count="1" selected="0">
            <x v="63"/>
          </reference>
          <reference field="4" count="1">
            <x v="72"/>
          </reference>
        </references>
      </pivotArea>
    </format>
    <format dxfId="485">
      <pivotArea dataOnly="0" labelOnly="1" fieldPosition="0">
        <references count="3">
          <reference field="2" count="1" selected="0">
            <x v="1"/>
          </reference>
          <reference field="3" count="1" selected="0">
            <x v="64"/>
          </reference>
          <reference field="4" count="1">
            <x v="69"/>
          </reference>
        </references>
      </pivotArea>
    </format>
    <format dxfId="484">
      <pivotArea dataOnly="0" labelOnly="1" fieldPosition="0">
        <references count="3">
          <reference field="2" count="1" selected="0">
            <x v="1"/>
          </reference>
          <reference field="3" count="1" selected="0">
            <x v="65"/>
          </reference>
          <reference field="4" count="1">
            <x v="77"/>
          </reference>
        </references>
      </pivotArea>
    </format>
    <format dxfId="483">
      <pivotArea dataOnly="0" labelOnly="1" fieldPosition="0">
        <references count="3">
          <reference field="2" count="1" selected="0">
            <x v="1"/>
          </reference>
          <reference field="3" count="1" selected="0">
            <x v="66"/>
          </reference>
          <reference field="4" count="1">
            <x v="76"/>
          </reference>
        </references>
      </pivotArea>
    </format>
    <format dxfId="482">
      <pivotArea dataOnly="0" labelOnly="1" fieldPosition="0">
        <references count="3">
          <reference field="2" count="1" selected="0">
            <x v="1"/>
          </reference>
          <reference field="3" count="1" selected="0">
            <x v="67"/>
          </reference>
          <reference field="4" count="1">
            <x v="67"/>
          </reference>
        </references>
      </pivotArea>
    </format>
    <format dxfId="481">
      <pivotArea dataOnly="0" labelOnly="1" fieldPosition="0">
        <references count="3">
          <reference field="2" count="1" selected="0">
            <x v="1"/>
          </reference>
          <reference field="3" count="1" selected="0">
            <x v="68"/>
          </reference>
          <reference field="4" count="1">
            <x v="71"/>
          </reference>
        </references>
      </pivotArea>
    </format>
    <format dxfId="480">
      <pivotArea dataOnly="0" labelOnly="1" fieldPosition="0">
        <references count="3">
          <reference field="2" count="1" selected="0">
            <x v="1"/>
          </reference>
          <reference field="3" count="1" selected="0">
            <x v="69"/>
          </reference>
          <reference field="4" count="1">
            <x v="144"/>
          </reference>
        </references>
      </pivotArea>
    </format>
    <format dxfId="479">
      <pivotArea dataOnly="0" labelOnly="1" fieldPosition="0">
        <references count="3">
          <reference field="2" count="1" selected="0">
            <x v="1"/>
          </reference>
          <reference field="3" count="1" selected="0">
            <x v="70"/>
          </reference>
          <reference field="4" count="1">
            <x v="57"/>
          </reference>
        </references>
      </pivotArea>
    </format>
    <format dxfId="478">
      <pivotArea dataOnly="0" labelOnly="1" fieldPosition="0">
        <references count="3">
          <reference field="2" count="1" selected="0">
            <x v="1"/>
          </reference>
          <reference field="3" count="1" selected="0">
            <x v="71"/>
          </reference>
          <reference field="4" count="1">
            <x v="73"/>
          </reference>
        </references>
      </pivotArea>
    </format>
    <format dxfId="477">
      <pivotArea dataOnly="0" labelOnly="1" fieldPosition="0">
        <references count="3">
          <reference field="2" count="1" selected="0">
            <x v="1"/>
          </reference>
          <reference field="3" count="1" selected="0">
            <x v="72"/>
          </reference>
          <reference field="4" count="1">
            <x v="55"/>
          </reference>
        </references>
      </pivotArea>
    </format>
    <format dxfId="476">
      <pivotArea dataOnly="0" labelOnly="1" fieldPosition="0">
        <references count="3">
          <reference field="2" count="1" selected="0">
            <x v="1"/>
          </reference>
          <reference field="3" count="1" selected="0">
            <x v="73"/>
          </reference>
          <reference field="4" count="1">
            <x v="66"/>
          </reference>
        </references>
      </pivotArea>
    </format>
    <format dxfId="475">
      <pivotArea dataOnly="0" labelOnly="1" fieldPosition="0">
        <references count="3">
          <reference field="2" count="1" selected="0">
            <x v="1"/>
          </reference>
          <reference field="3" count="1" selected="0">
            <x v="74"/>
          </reference>
          <reference field="4" count="1">
            <x v="73"/>
          </reference>
        </references>
      </pivotArea>
    </format>
    <format dxfId="474">
      <pivotArea dataOnly="0" labelOnly="1" fieldPosition="0">
        <references count="3">
          <reference field="2" count="1" selected="0">
            <x v="1"/>
          </reference>
          <reference field="3" count="1" selected="0">
            <x v="75"/>
          </reference>
          <reference field="4" count="1">
            <x v="70"/>
          </reference>
        </references>
      </pivotArea>
    </format>
    <format dxfId="473">
      <pivotArea dataOnly="0" labelOnly="1" fieldPosition="0">
        <references count="3">
          <reference field="2" count="1" selected="0">
            <x v="1"/>
          </reference>
          <reference field="3" count="1" selected="0">
            <x v="76"/>
          </reference>
          <reference field="4" count="1">
            <x v="66"/>
          </reference>
        </references>
      </pivotArea>
    </format>
    <format dxfId="472">
      <pivotArea dataOnly="0" labelOnly="1" fieldPosition="0">
        <references count="3">
          <reference field="2" count="1" selected="0">
            <x v="1"/>
          </reference>
          <reference field="3" count="1" selected="0">
            <x v="77"/>
          </reference>
          <reference field="4" count="1">
            <x v="72"/>
          </reference>
        </references>
      </pivotArea>
    </format>
    <format dxfId="471">
      <pivotArea dataOnly="0" labelOnly="1" fieldPosition="0">
        <references count="3">
          <reference field="2" count="1" selected="0">
            <x v="1"/>
          </reference>
          <reference field="3" count="1" selected="0">
            <x v="78"/>
          </reference>
          <reference field="4" count="1">
            <x v="69"/>
          </reference>
        </references>
      </pivotArea>
    </format>
    <format dxfId="470">
      <pivotArea dataOnly="0" labelOnly="1" fieldPosition="0">
        <references count="3">
          <reference field="2" count="1" selected="0">
            <x v="1"/>
          </reference>
          <reference field="3" count="1" selected="0">
            <x v="79"/>
          </reference>
          <reference field="4" count="1">
            <x v="67"/>
          </reference>
        </references>
      </pivotArea>
    </format>
    <format dxfId="469">
      <pivotArea dataOnly="0" labelOnly="1" fieldPosition="0">
        <references count="3">
          <reference field="2" count="1" selected="0">
            <x v="1"/>
          </reference>
          <reference field="3" count="1" selected="0">
            <x v="80"/>
          </reference>
          <reference field="4" count="1">
            <x v="72"/>
          </reference>
        </references>
      </pivotArea>
    </format>
    <format dxfId="468">
      <pivotArea dataOnly="0" labelOnly="1" fieldPosition="0">
        <references count="3">
          <reference field="2" count="1" selected="0">
            <x v="1"/>
          </reference>
          <reference field="3" count="1" selected="0">
            <x v="81"/>
          </reference>
          <reference field="4" count="1">
            <x v="69"/>
          </reference>
        </references>
      </pivotArea>
    </format>
    <format dxfId="467">
      <pivotArea dataOnly="0" labelOnly="1" fieldPosition="0">
        <references count="3">
          <reference field="2" count="1" selected="0">
            <x v="1"/>
          </reference>
          <reference field="3" count="1" selected="0">
            <x v="82"/>
          </reference>
          <reference field="4" count="1">
            <x v="67"/>
          </reference>
        </references>
      </pivotArea>
    </format>
    <format dxfId="466">
      <pivotArea dataOnly="0" labelOnly="1" fieldPosition="0">
        <references count="3">
          <reference field="2" count="1" selected="0">
            <x v="1"/>
          </reference>
          <reference field="3" count="1" selected="0">
            <x v="83"/>
          </reference>
          <reference field="4" count="1">
            <x v="72"/>
          </reference>
        </references>
      </pivotArea>
    </format>
    <format dxfId="465">
      <pivotArea dataOnly="0" labelOnly="1" fieldPosition="0">
        <references count="3">
          <reference field="2" count="1" selected="0">
            <x v="1"/>
          </reference>
          <reference field="3" count="1" selected="0">
            <x v="84"/>
          </reference>
          <reference field="4" count="1">
            <x v="69"/>
          </reference>
        </references>
      </pivotArea>
    </format>
    <format dxfId="464">
      <pivotArea dataOnly="0" labelOnly="1" fieldPosition="0">
        <references count="3">
          <reference field="2" count="1" selected="0">
            <x v="1"/>
          </reference>
          <reference field="3" count="1" selected="0">
            <x v="85"/>
          </reference>
          <reference field="4" count="1">
            <x v="67"/>
          </reference>
        </references>
      </pivotArea>
    </format>
    <format dxfId="463">
      <pivotArea dataOnly="0" labelOnly="1" fieldPosition="0">
        <references count="3">
          <reference field="2" count="1" selected="0">
            <x v="1"/>
          </reference>
          <reference field="3" count="1" selected="0">
            <x v="86"/>
          </reference>
          <reference field="4" count="1">
            <x v="73"/>
          </reference>
        </references>
      </pivotArea>
    </format>
    <format dxfId="462">
      <pivotArea dataOnly="0" labelOnly="1" fieldPosition="0">
        <references count="3">
          <reference field="2" count="1" selected="0">
            <x v="1"/>
          </reference>
          <reference field="3" count="1" selected="0">
            <x v="87"/>
          </reference>
          <reference field="4" count="1">
            <x v="70"/>
          </reference>
        </references>
      </pivotArea>
    </format>
    <format dxfId="461">
      <pivotArea dataOnly="0" labelOnly="1" fieldPosition="0">
        <references count="3">
          <reference field="2" count="1" selected="0">
            <x v="1"/>
          </reference>
          <reference field="3" count="1" selected="0">
            <x v="88"/>
          </reference>
          <reference field="4" count="1">
            <x v="66"/>
          </reference>
        </references>
      </pivotArea>
    </format>
    <format dxfId="460">
      <pivotArea dataOnly="0" labelOnly="1" fieldPosition="0">
        <references count="3">
          <reference field="2" count="1" selected="0">
            <x v="1"/>
          </reference>
          <reference field="3" count="1" selected="0">
            <x v="89"/>
          </reference>
          <reference field="4" count="1">
            <x v="73"/>
          </reference>
        </references>
      </pivotArea>
    </format>
    <format dxfId="459">
      <pivotArea dataOnly="0" labelOnly="1" fieldPosition="0">
        <references count="3">
          <reference field="2" count="1" selected="0">
            <x v="1"/>
          </reference>
          <reference field="3" count="1" selected="0">
            <x v="90"/>
          </reference>
          <reference field="4" count="1">
            <x v="70"/>
          </reference>
        </references>
      </pivotArea>
    </format>
    <format dxfId="458">
      <pivotArea dataOnly="0" labelOnly="1" fieldPosition="0">
        <references count="3">
          <reference field="2" count="1" selected="0">
            <x v="1"/>
          </reference>
          <reference field="3" count="1" selected="0">
            <x v="91"/>
          </reference>
          <reference field="4" count="1">
            <x v="66"/>
          </reference>
        </references>
      </pivotArea>
    </format>
    <format dxfId="457">
      <pivotArea dataOnly="0" labelOnly="1" fieldPosition="0">
        <references count="3">
          <reference field="2" count="1" selected="0">
            <x v="1"/>
          </reference>
          <reference field="3" count="1" selected="0">
            <x v="92"/>
          </reference>
          <reference field="4" count="1">
            <x v="73"/>
          </reference>
        </references>
      </pivotArea>
    </format>
    <format dxfId="456">
      <pivotArea dataOnly="0" labelOnly="1" fieldPosition="0">
        <references count="3">
          <reference field="2" count="1" selected="0">
            <x v="1"/>
          </reference>
          <reference field="3" count="1" selected="0">
            <x v="93"/>
          </reference>
          <reference field="4" count="1">
            <x v="70"/>
          </reference>
        </references>
      </pivotArea>
    </format>
    <format dxfId="455">
      <pivotArea dataOnly="0" labelOnly="1" fieldPosition="0">
        <references count="3">
          <reference field="2" count="1" selected="0">
            <x v="1"/>
          </reference>
          <reference field="3" count="1" selected="0">
            <x v="94"/>
          </reference>
          <reference field="4" count="1">
            <x v="66"/>
          </reference>
        </references>
      </pivotArea>
    </format>
    <format dxfId="454">
      <pivotArea dataOnly="0" labelOnly="1" fieldPosition="0">
        <references count="3">
          <reference field="2" count="1" selected="0">
            <x v="1"/>
          </reference>
          <reference field="3" count="1" selected="0">
            <x v="95"/>
          </reference>
          <reference field="4" count="1">
            <x v="73"/>
          </reference>
        </references>
      </pivotArea>
    </format>
    <format dxfId="453">
      <pivotArea dataOnly="0" labelOnly="1" fieldPosition="0">
        <references count="3">
          <reference field="2" count="1" selected="0">
            <x v="1"/>
          </reference>
          <reference field="3" count="1" selected="0">
            <x v="96"/>
          </reference>
          <reference field="4" count="1">
            <x v="70"/>
          </reference>
        </references>
      </pivotArea>
    </format>
    <format dxfId="452">
      <pivotArea dataOnly="0" labelOnly="1" fieldPosition="0">
        <references count="3">
          <reference field="2" count="1" selected="0">
            <x v="1"/>
          </reference>
          <reference field="3" count="1" selected="0">
            <x v="97"/>
          </reference>
          <reference field="4" count="1">
            <x v="66"/>
          </reference>
        </references>
      </pivotArea>
    </format>
    <format dxfId="451">
      <pivotArea dataOnly="0" labelOnly="1" fieldPosition="0">
        <references count="3">
          <reference field="2" count="1" selected="0">
            <x v="1"/>
          </reference>
          <reference field="3" count="1" selected="0">
            <x v="98"/>
          </reference>
          <reference field="4" count="1">
            <x v="73"/>
          </reference>
        </references>
      </pivotArea>
    </format>
    <format dxfId="450">
      <pivotArea dataOnly="0" labelOnly="1" fieldPosition="0">
        <references count="3">
          <reference field="2" count="1" selected="0">
            <x v="1"/>
          </reference>
          <reference field="3" count="1" selected="0">
            <x v="99"/>
          </reference>
          <reference field="4" count="1">
            <x v="70"/>
          </reference>
        </references>
      </pivotArea>
    </format>
    <format dxfId="449">
      <pivotArea dataOnly="0" labelOnly="1" fieldPosition="0">
        <references count="3">
          <reference field="2" count="1" selected="0">
            <x v="1"/>
          </reference>
          <reference field="3" count="1" selected="0">
            <x v="100"/>
          </reference>
          <reference field="4" count="1">
            <x v="66"/>
          </reference>
        </references>
      </pivotArea>
    </format>
    <format dxfId="448">
      <pivotArea dataOnly="0" labelOnly="1" fieldPosition="0">
        <references count="3">
          <reference field="2" count="1" selected="0">
            <x v="1"/>
          </reference>
          <reference field="3" count="1" selected="0">
            <x v="101"/>
          </reference>
          <reference field="4" count="1">
            <x v="73"/>
          </reference>
        </references>
      </pivotArea>
    </format>
    <format dxfId="447">
      <pivotArea dataOnly="0" labelOnly="1" fieldPosition="0">
        <references count="3">
          <reference field="2" count="1" selected="0">
            <x v="1"/>
          </reference>
          <reference field="3" count="1" selected="0">
            <x v="102"/>
          </reference>
          <reference field="4" count="1">
            <x v="70"/>
          </reference>
        </references>
      </pivotArea>
    </format>
    <format dxfId="446">
      <pivotArea dataOnly="0" labelOnly="1" fieldPosition="0">
        <references count="3">
          <reference field="2" count="1" selected="0">
            <x v="1"/>
          </reference>
          <reference field="3" count="1" selected="0">
            <x v="103"/>
          </reference>
          <reference field="4" count="1">
            <x v="66"/>
          </reference>
        </references>
      </pivotArea>
    </format>
    <format dxfId="445">
      <pivotArea dataOnly="0" labelOnly="1" fieldPosition="0">
        <references count="3">
          <reference field="2" count="1" selected="0">
            <x v="1"/>
          </reference>
          <reference field="3" count="1" selected="0">
            <x v="104"/>
          </reference>
          <reference field="4" count="1">
            <x v="73"/>
          </reference>
        </references>
      </pivotArea>
    </format>
    <format dxfId="444">
      <pivotArea dataOnly="0" labelOnly="1" fieldPosition="0">
        <references count="3">
          <reference field="2" count="1" selected="0">
            <x v="1"/>
          </reference>
          <reference field="3" count="1" selected="0">
            <x v="105"/>
          </reference>
          <reference field="4" count="1">
            <x v="70"/>
          </reference>
        </references>
      </pivotArea>
    </format>
    <format dxfId="443">
      <pivotArea dataOnly="0" labelOnly="1" fieldPosition="0">
        <references count="3">
          <reference field="2" count="1" selected="0">
            <x v="1"/>
          </reference>
          <reference field="3" count="1" selected="0">
            <x v="106"/>
          </reference>
          <reference field="4" count="1">
            <x v="66"/>
          </reference>
        </references>
      </pivotArea>
    </format>
    <format dxfId="442">
      <pivotArea dataOnly="0" labelOnly="1" fieldPosition="0">
        <references count="3">
          <reference field="2" count="1" selected="0">
            <x v="1"/>
          </reference>
          <reference field="3" count="1" selected="0">
            <x v="254"/>
          </reference>
          <reference field="4" count="1">
            <x v="63"/>
          </reference>
        </references>
      </pivotArea>
    </format>
    <format dxfId="441">
      <pivotArea dataOnly="0" labelOnly="1" fieldPosition="0">
        <references count="3">
          <reference field="2" count="1" selected="0">
            <x v="1"/>
          </reference>
          <reference field="3" count="1" selected="0">
            <x v="255"/>
          </reference>
          <reference field="4" count="1">
            <x v="58"/>
          </reference>
        </references>
      </pivotArea>
    </format>
    <format dxfId="440">
      <pivotArea dataOnly="0" labelOnly="1" fieldPosition="0">
        <references count="3">
          <reference field="2" count="1" selected="0">
            <x v="1"/>
          </reference>
          <reference field="3" count="1" selected="0">
            <x v="256"/>
          </reference>
          <reference field="4" count="1">
            <x v="60"/>
          </reference>
        </references>
      </pivotArea>
    </format>
    <format dxfId="439">
      <pivotArea dataOnly="0" labelOnly="1" fieldPosition="0">
        <references count="3">
          <reference field="2" count="1" selected="0">
            <x v="1"/>
          </reference>
          <reference field="3" count="1" selected="0">
            <x v="257"/>
          </reference>
          <reference field="4" count="1">
            <x v="59"/>
          </reference>
        </references>
      </pivotArea>
    </format>
    <format dxfId="438">
      <pivotArea dataOnly="0" labelOnly="1" fieldPosition="0">
        <references count="3">
          <reference field="2" count="1" selected="0">
            <x v="1"/>
          </reference>
          <reference field="3" count="1" selected="0">
            <x v="258"/>
          </reference>
          <reference field="4" count="1">
            <x v="61"/>
          </reference>
        </references>
      </pivotArea>
    </format>
    <format dxfId="437">
      <pivotArea dataOnly="0" labelOnly="1" fieldPosition="0">
        <references count="3">
          <reference field="2" count="1" selected="0">
            <x v="1"/>
          </reference>
          <reference field="3" count="1" selected="0">
            <x v="259"/>
          </reference>
          <reference field="4" count="1">
            <x v="64"/>
          </reference>
        </references>
      </pivotArea>
    </format>
    <format dxfId="436">
      <pivotArea dataOnly="0" labelOnly="1" fieldPosition="0">
        <references count="3">
          <reference field="2" count="1" selected="0">
            <x v="1"/>
          </reference>
          <reference field="3" count="1" selected="0">
            <x v="260"/>
          </reference>
          <reference field="4" count="1">
            <x v="56"/>
          </reference>
        </references>
      </pivotArea>
    </format>
    <format dxfId="435">
      <pivotArea dataOnly="0" labelOnly="1" fieldPosition="0">
        <references count="3">
          <reference field="2" count="1" selected="0">
            <x v="1"/>
          </reference>
          <reference field="3" count="1" selected="0">
            <x v="261"/>
          </reference>
          <reference field="4" count="1">
            <x v="141"/>
          </reference>
        </references>
      </pivotArea>
    </format>
    <format dxfId="434">
      <pivotArea dataOnly="0" labelOnly="1" fieldPosition="0">
        <references count="3">
          <reference field="2" count="1" selected="0">
            <x v="1"/>
          </reference>
          <reference field="3" count="1" selected="0">
            <x v="433"/>
          </reference>
          <reference field="4" count="1">
            <x v="54"/>
          </reference>
        </references>
      </pivotArea>
    </format>
    <format dxfId="433">
      <pivotArea dataOnly="0" labelOnly="1" fieldPosition="0">
        <references count="3">
          <reference field="2" count="1" selected="0">
            <x v="1"/>
          </reference>
          <reference field="3" count="1" selected="0">
            <x v="434"/>
          </reference>
          <reference field="4" count="1">
            <x v="72"/>
          </reference>
        </references>
      </pivotArea>
    </format>
    <format dxfId="432">
      <pivotArea dataOnly="0" labelOnly="1" fieldPosition="0">
        <references count="3">
          <reference field="2" count="1" selected="0">
            <x v="1"/>
          </reference>
          <reference field="3" count="1" selected="0">
            <x v="454"/>
          </reference>
          <reference field="4" count="1">
            <x v="65"/>
          </reference>
        </references>
      </pivotArea>
    </format>
    <format dxfId="431">
      <pivotArea dataOnly="0" labelOnly="1" fieldPosition="0">
        <references count="3">
          <reference field="2" count="1" selected="0">
            <x v="1"/>
          </reference>
          <reference field="3" count="1" selected="0">
            <x v="455"/>
          </reference>
          <reference field="4" count="1">
            <x v="163"/>
          </reference>
        </references>
      </pivotArea>
    </format>
    <format dxfId="430">
      <pivotArea dataOnly="0" labelOnly="1" fieldPosition="0">
        <references count="3">
          <reference field="2" count="1" selected="0">
            <x v="1"/>
          </reference>
          <reference field="3" count="1" selected="0">
            <x v="456"/>
          </reference>
          <reference field="4" count="1">
            <x v="74"/>
          </reference>
        </references>
      </pivotArea>
    </format>
    <format dxfId="429">
      <pivotArea dataOnly="0" labelOnly="1" fieldPosition="0">
        <references count="3">
          <reference field="2" count="1" selected="0">
            <x v="1"/>
          </reference>
          <reference field="3" count="1" selected="0">
            <x v="457"/>
          </reference>
          <reference field="4" count="1">
            <x v="72"/>
          </reference>
        </references>
      </pivotArea>
    </format>
    <format dxfId="428">
      <pivotArea dataOnly="0" labelOnly="1" fieldPosition="0">
        <references count="3">
          <reference field="2" count="1" selected="0">
            <x v="1"/>
          </reference>
          <reference field="3" count="1" selected="0">
            <x v="458"/>
          </reference>
          <reference field="4" count="1">
            <x v="69"/>
          </reference>
        </references>
      </pivotArea>
    </format>
    <format dxfId="427">
      <pivotArea dataOnly="0" labelOnly="1" fieldPosition="0">
        <references count="3">
          <reference field="2" count="1" selected="0">
            <x v="1"/>
          </reference>
          <reference field="3" count="1" selected="0">
            <x v="459"/>
          </reference>
          <reference field="4" count="1">
            <x v="76"/>
          </reference>
        </references>
      </pivotArea>
    </format>
    <format dxfId="426">
      <pivotArea dataOnly="0" labelOnly="1" fieldPosition="0">
        <references count="3">
          <reference field="2" count="1" selected="0">
            <x v="1"/>
          </reference>
          <reference field="3" count="1" selected="0">
            <x v="460"/>
          </reference>
          <reference field="4" count="1">
            <x v="67"/>
          </reference>
        </references>
      </pivotArea>
    </format>
    <format dxfId="425">
      <pivotArea dataOnly="0" labelOnly="1" fieldPosition="0">
        <references count="3">
          <reference field="2" count="1" selected="0">
            <x v="1"/>
          </reference>
          <reference field="3" count="1" selected="0">
            <x v="461"/>
          </reference>
          <reference field="4" count="1">
            <x v="163"/>
          </reference>
        </references>
      </pivotArea>
    </format>
    <format dxfId="424">
      <pivotArea dataOnly="0" labelOnly="1" fieldPosition="0">
        <references count="3">
          <reference field="2" count="1" selected="0">
            <x v="1"/>
          </reference>
          <reference field="3" count="1" selected="0">
            <x v="462"/>
          </reference>
          <reference field="4" count="1">
            <x v="74"/>
          </reference>
        </references>
      </pivotArea>
    </format>
    <format dxfId="423">
      <pivotArea dataOnly="0" labelOnly="1" fieldPosition="0">
        <references count="3">
          <reference field="2" count="1" selected="0">
            <x v="1"/>
          </reference>
          <reference field="3" count="1" selected="0">
            <x v="463"/>
          </reference>
          <reference field="4" count="1">
            <x v="72"/>
          </reference>
        </references>
      </pivotArea>
    </format>
    <format dxfId="422">
      <pivotArea dataOnly="0" labelOnly="1" fieldPosition="0">
        <references count="3">
          <reference field="2" count="1" selected="0">
            <x v="1"/>
          </reference>
          <reference field="3" count="1" selected="0">
            <x v="464"/>
          </reference>
          <reference field="4" count="1">
            <x v="69"/>
          </reference>
        </references>
      </pivotArea>
    </format>
    <format dxfId="421">
      <pivotArea dataOnly="0" labelOnly="1" fieldPosition="0">
        <references count="3">
          <reference field="2" count="1" selected="0">
            <x v="1"/>
          </reference>
          <reference field="3" count="1" selected="0">
            <x v="465"/>
          </reference>
          <reference field="4" count="1">
            <x v="76"/>
          </reference>
        </references>
      </pivotArea>
    </format>
    <format dxfId="420">
      <pivotArea dataOnly="0" labelOnly="1" fieldPosition="0">
        <references count="3">
          <reference field="2" count="1" selected="0">
            <x v="1"/>
          </reference>
          <reference field="3" count="1" selected="0">
            <x v="466"/>
          </reference>
          <reference field="4" count="1">
            <x v="67"/>
          </reference>
        </references>
      </pivotArea>
    </format>
    <format dxfId="419">
      <pivotArea dataOnly="0" labelOnly="1" fieldPosition="0">
        <references count="3">
          <reference field="2" count="1" selected="0">
            <x v="1"/>
          </reference>
          <reference field="3" count="1" selected="0">
            <x v="467"/>
          </reference>
          <reference field="4" count="1">
            <x v="163"/>
          </reference>
        </references>
      </pivotArea>
    </format>
    <format dxfId="418">
      <pivotArea dataOnly="0" labelOnly="1" fieldPosition="0">
        <references count="3">
          <reference field="2" count="1" selected="0">
            <x v="1"/>
          </reference>
          <reference field="3" count="1" selected="0">
            <x v="468"/>
          </reference>
          <reference field="4" count="1">
            <x v="74"/>
          </reference>
        </references>
      </pivotArea>
    </format>
    <format dxfId="417">
      <pivotArea dataOnly="0" labelOnly="1" fieldPosition="0">
        <references count="3">
          <reference field="2" count="1" selected="0">
            <x v="1"/>
          </reference>
          <reference field="3" count="1" selected="0">
            <x v="469"/>
          </reference>
          <reference field="4" count="1">
            <x v="72"/>
          </reference>
        </references>
      </pivotArea>
    </format>
    <format dxfId="416">
      <pivotArea dataOnly="0" labelOnly="1" fieldPosition="0">
        <references count="3">
          <reference field="2" count="1" selected="0">
            <x v="1"/>
          </reference>
          <reference field="3" count="1" selected="0">
            <x v="470"/>
          </reference>
          <reference field="4" count="1">
            <x v="69"/>
          </reference>
        </references>
      </pivotArea>
    </format>
    <format dxfId="415">
      <pivotArea dataOnly="0" labelOnly="1" fieldPosition="0">
        <references count="3">
          <reference field="2" count="1" selected="0">
            <x v="1"/>
          </reference>
          <reference field="3" count="1" selected="0">
            <x v="471"/>
          </reference>
          <reference field="4" count="1">
            <x v="76"/>
          </reference>
        </references>
      </pivotArea>
    </format>
    <format dxfId="414">
      <pivotArea dataOnly="0" labelOnly="1" fieldPosition="0">
        <references count="3">
          <reference field="2" count="1" selected="0">
            <x v="1"/>
          </reference>
          <reference field="3" count="1" selected="0">
            <x v="472"/>
          </reference>
          <reference field="4" count="1">
            <x v="67"/>
          </reference>
        </references>
      </pivotArea>
    </format>
    <format dxfId="413">
      <pivotArea dataOnly="0" labelOnly="1" fieldPosition="0">
        <references count="3">
          <reference field="2" count="1" selected="0">
            <x v="1"/>
          </reference>
          <reference field="3" count="1" selected="0">
            <x v="473"/>
          </reference>
          <reference field="4" count="1">
            <x v="163"/>
          </reference>
        </references>
      </pivotArea>
    </format>
    <format dxfId="412">
      <pivotArea dataOnly="0" labelOnly="1" fieldPosition="0">
        <references count="3">
          <reference field="2" count="1" selected="0">
            <x v="1"/>
          </reference>
          <reference field="3" count="1" selected="0">
            <x v="474"/>
          </reference>
          <reference field="4" count="1">
            <x v="74"/>
          </reference>
        </references>
      </pivotArea>
    </format>
    <format dxfId="411">
      <pivotArea dataOnly="0" labelOnly="1" fieldPosition="0">
        <references count="3">
          <reference field="2" count="1" selected="0">
            <x v="1"/>
          </reference>
          <reference field="3" count="1" selected="0">
            <x v="475"/>
          </reference>
          <reference field="4" count="1">
            <x v="72"/>
          </reference>
        </references>
      </pivotArea>
    </format>
    <format dxfId="410">
      <pivotArea dataOnly="0" labelOnly="1" fieldPosition="0">
        <references count="3">
          <reference field="2" count="1" selected="0">
            <x v="1"/>
          </reference>
          <reference field="3" count="1" selected="0">
            <x v="476"/>
          </reference>
          <reference field="4" count="1">
            <x v="69"/>
          </reference>
        </references>
      </pivotArea>
    </format>
    <format dxfId="409">
      <pivotArea dataOnly="0" labelOnly="1" fieldPosition="0">
        <references count="3">
          <reference field="2" count="1" selected="0">
            <x v="1"/>
          </reference>
          <reference field="3" count="1" selected="0">
            <x v="477"/>
          </reference>
          <reference field="4" count="1">
            <x v="76"/>
          </reference>
        </references>
      </pivotArea>
    </format>
    <format dxfId="408">
      <pivotArea dataOnly="0" labelOnly="1" fieldPosition="0">
        <references count="3">
          <reference field="2" count="1" selected="0">
            <x v="1"/>
          </reference>
          <reference field="3" count="1" selected="0">
            <x v="478"/>
          </reference>
          <reference field="4" count="1">
            <x v="67"/>
          </reference>
        </references>
      </pivotArea>
    </format>
    <format dxfId="407">
      <pivotArea dataOnly="0" labelOnly="1" fieldPosition="0">
        <references count="3">
          <reference field="2" count="1" selected="0">
            <x v="2"/>
          </reference>
          <reference field="3" count="1" selected="0">
            <x v="5"/>
          </reference>
          <reference field="4" count="1">
            <x v="38"/>
          </reference>
        </references>
      </pivotArea>
    </format>
    <format dxfId="406">
      <pivotArea dataOnly="0" labelOnly="1" fieldPosition="0">
        <references count="3">
          <reference field="2" count="1" selected="0">
            <x v="2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405">
      <pivotArea dataOnly="0" labelOnly="1" fieldPosition="0">
        <references count="3">
          <reference field="2" count="1" selected="0">
            <x v="2"/>
          </reference>
          <reference field="3" count="1" selected="0">
            <x v="7"/>
          </reference>
          <reference field="4" count="1">
            <x v="46"/>
          </reference>
        </references>
      </pivotArea>
    </format>
    <format dxfId="404">
      <pivotArea dataOnly="0" labelOnly="1" fieldPosition="0">
        <references count="3">
          <reference field="2" count="1" selected="0">
            <x v="2"/>
          </reference>
          <reference field="3" count="1" selected="0">
            <x v="8"/>
          </reference>
          <reference field="4" count="1">
            <x v="68"/>
          </reference>
        </references>
      </pivotArea>
    </format>
    <format dxfId="403">
      <pivotArea dataOnly="0" labelOnly="1" fieldPosition="0">
        <references count="3">
          <reference field="2" count="1" selected="0">
            <x v="2"/>
          </reference>
          <reference field="3" count="1" selected="0">
            <x v="453"/>
          </reference>
          <reference field="4" count="1">
            <x v="187"/>
          </reference>
        </references>
      </pivotArea>
    </format>
    <format dxfId="402">
      <pivotArea dataOnly="0" labelOnly="1" fieldPosition="0">
        <references count="3">
          <reference field="2" count="1" selected="0">
            <x v="3"/>
          </reference>
          <reference field="3" count="1" selected="0">
            <x v="9"/>
          </reference>
          <reference field="4" count="1">
            <x v="63"/>
          </reference>
        </references>
      </pivotArea>
    </format>
    <format dxfId="401">
      <pivotArea dataOnly="0" labelOnly="1" fieldPosition="0">
        <references count="3">
          <reference field="2" count="1" selected="0">
            <x v="4"/>
          </reference>
          <reference field="3" count="1" selected="0">
            <x v="0"/>
          </reference>
          <reference field="4" count="1">
            <x v="10"/>
          </reference>
        </references>
      </pivotArea>
    </format>
    <format dxfId="400">
      <pivotArea dataOnly="0" labelOnly="1" fieldPosition="0">
        <references count="3">
          <reference field="2" count="1" selected="0">
            <x v="4"/>
          </reference>
          <reference field="3" count="1" selected="0">
            <x v="1"/>
          </reference>
          <reference field="4" count="1">
            <x v="10"/>
          </reference>
        </references>
      </pivotArea>
    </format>
    <format dxfId="399">
      <pivotArea dataOnly="0" labelOnly="1" fieldPosition="0">
        <references count="3">
          <reference field="2" count="1" selected="0">
            <x v="5"/>
          </reference>
          <reference field="3" count="1" selected="0">
            <x v="107"/>
          </reference>
          <reference field="4" count="1">
            <x v="54"/>
          </reference>
        </references>
      </pivotArea>
    </format>
    <format dxfId="398">
      <pivotArea dataOnly="0" labelOnly="1" fieldPosition="0">
        <references count="3">
          <reference field="2" count="1" selected="0">
            <x v="6"/>
          </reference>
          <reference field="3" count="1" selected="0">
            <x v="26"/>
          </reference>
          <reference field="4" count="1">
            <x v="54"/>
          </reference>
        </references>
      </pivotArea>
    </format>
    <format dxfId="397">
      <pivotArea dataOnly="0" labelOnly="1" fieldPosition="0">
        <references count="3">
          <reference field="2" count="1" selected="0">
            <x v="6"/>
          </reference>
          <reference field="3" count="1" selected="0">
            <x v="27"/>
          </reference>
          <reference field="4" count="1">
            <x v="74"/>
          </reference>
        </references>
      </pivotArea>
    </format>
    <format dxfId="396">
      <pivotArea dataOnly="0" labelOnly="1" fieldPosition="0">
        <references count="3">
          <reference field="2" count="1" selected="0">
            <x v="6"/>
          </reference>
          <reference field="3" count="1" selected="0">
            <x v="28"/>
          </reference>
          <reference field="4" count="1">
            <x v="72"/>
          </reference>
        </references>
      </pivotArea>
    </format>
    <format dxfId="395">
      <pivotArea dataOnly="0" labelOnly="1" fieldPosition="0">
        <references count="3">
          <reference field="2" count="1" selected="0">
            <x v="6"/>
          </reference>
          <reference field="3" count="1" selected="0">
            <x v="29"/>
          </reference>
          <reference field="4" count="1">
            <x v="69"/>
          </reference>
        </references>
      </pivotArea>
    </format>
    <format dxfId="394">
      <pivotArea dataOnly="0" labelOnly="1" fieldPosition="0">
        <references count="3">
          <reference field="2" count="1" selected="0">
            <x v="6"/>
          </reference>
          <reference field="3" count="1" selected="0">
            <x v="30"/>
          </reference>
          <reference field="4" count="1">
            <x v="77"/>
          </reference>
        </references>
      </pivotArea>
    </format>
    <format dxfId="393">
      <pivotArea dataOnly="0" labelOnly="1" fieldPosition="0">
        <references count="3">
          <reference field="2" count="1" selected="0">
            <x v="6"/>
          </reference>
          <reference field="3" count="1" selected="0">
            <x v="31"/>
          </reference>
          <reference field="4" count="1">
            <x v="76"/>
          </reference>
        </references>
      </pivotArea>
    </format>
    <format dxfId="392">
      <pivotArea dataOnly="0" labelOnly="1" fieldPosition="0">
        <references count="3">
          <reference field="2" count="1" selected="0">
            <x v="6"/>
          </reference>
          <reference field="3" count="1" selected="0">
            <x v="32"/>
          </reference>
          <reference field="4" count="1">
            <x v="67"/>
          </reference>
        </references>
      </pivotArea>
    </format>
    <format dxfId="391">
      <pivotArea dataOnly="0" labelOnly="1" fieldPosition="0">
        <references count="3">
          <reference field="2" count="1" selected="0">
            <x v="6"/>
          </reference>
          <reference field="3" count="1" selected="0">
            <x v="33"/>
          </reference>
          <reference field="4" count="1">
            <x v="71"/>
          </reference>
        </references>
      </pivotArea>
    </format>
    <format dxfId="390">
      <pivotArea dataOnly="0" labelOnly="1" fieldPosition="0">
        <references count="3">
          <reference field="2" count="1" selected="0">
            <x v="6"/>
          </reference>
          <reference field="3" count="1" selected="0">
            <x v="34"/>
          </reference>
          <reference field="4" count="1">
            <x v="68"/>
          </reference>
        </references>
      </pivotArea>
    </format>
    <format dxfId="389">
      <pivotArea dataOnly="0" labelOnly="1" fieldPosition="0">
        <references count="3">
          <reference field="2" count="1" selected="0">
            <x v="6"/>
          </reference>
          <reference field="3" count="1" selected="0">
            <x v="231"/>
          </reference>
          <reference field="4" count="1">
            <x v="73"/>
          </reference>
        </references>
      </pivotArea>
    </format>
    <format dxfId="388">
      <pivotArea dataOnly="0" labelOnly="1" fieldPosition="0">
        <references count="3">
          <reference field="2" count="1" selected="0">
            <x v="6"/>
          </reference>
          <reference field="3" count="1" selected="0">
            <x v="232"/>
          </reference>
          <reference field="4" count="1">
            <x v="70"/>
          </reference>
        </references>
      </pivotArea>
    </format>
    <format dxfId="387">
      <pivotArea dataOnly="0" labelOnly="1" fieldPosition="0">
        <references count="3">
          <reference field="2" count="1" selected="0">
            <x v="6"/>
          </reference>
          <reference field="3" count="1" selected="0">
            <x v="233"/>
          </reference>
          <reference field="4" count="1">
            <x v="66"/>
          </reference>
        </references>
      </pivotArea>
    </format>
    <format dxfId="386">
      <pivotArea dataOnly="0" labelOnly="1" fieldPosition="0">
        <references count="3">
          <reference field="2" count="1" selected="0">
            <x v="6"/>
          </reference>
          <reference field="3" count="1" selected="0">
            <x v="234"/>
          </reference>
          <reference field="4" count="1">
            <x v="80"/>
          </reference>
        </references>
      </pivotArea>
    </format>
    <format dxfId="385">
      <pivotArea dataOnly="0" labelOnly="1" fieldPosition="0">
        <references count="3">
          <reference field="2" count="1" selected="0">
            <x v="6"/>
          </reference>
          <reference field="3" count="1" selected="0">
            <x v="235"/>
          </reference>
          <reference field="4" count="1">
            <x v="79"/>
          </reference>
        </references>
      </pivotArea>
    </format>
    <format dxfId="384">
      <pivotArea dataOnly="0" labelOnly="1" fieldPosition="0">
        <references count="3">
          <reference field="2" count="1" selected="0">
            <x v="6"/>
          </reference>
          <reference field="3" count="1" selected="0">
            <x v="236"/>
          </reference>
          <reference field="4" count="1">
            <x v="76"/>
          </reference>
        </references>
      </pivotArea>
    </format>
    <format dxfId="383">
      <pivotArea dataOnly="0" labelOnly="1" fieldPosition="0">
        <references count="3">
          <reference field="2" count="1" selected="0">
            <x v="6"/>
          </reference>
          <reference field="3" count="1" selected="0">
            <x v="237"/>
          </reference>
          <reference field="4" count="1">
            <x v="143"/>
          </reference>
        </references>
      </pivotArea>
    </format>
    <format dxfId="382">
      <pivotArea dataOnly="0" labelOnly="1" fieldPosition="0">
        <references count="3">
          <reference field="2" count="1" selected="0">
            <x v="6"/>
          </reference>
          <reference field="3" count="1" selected="0">
            <x v="238"/>
          </reference>
          <reference field="4" count="1">
            <x v="54"/>
          </reference>
        </references>
      </pivotArea>
    </format>
    <format dxfId="381">
      <pivotArea dataOnly="0" labelOnly="1" fieldPosition="0">
        <references count="3">
          <reference field="2" count="1" selected="0">
            <x v="6"/>
          </reference>
          <reference field="3" count="1" selected="0">
            <x v="239"/>
          </reference>
          <reference field="4" count="1">
            <x v="143"/>
          </reference>
        </references>
      </pivotArea>
    </format>
    <format dxfId="380">
      <pivotArea dataOnly="0" labelOnly="1" fieldPosition="0">
        <references count="3">
          <reference field="2" count="1" selected="0">
            <x v="6"/>
          </reference>
          <reference field="3" count="1" selected="0">
            <x v="240"/>
          </reference>
          <reference field="4" count="1">
            <x v="81"/>
          </reference>
        </references>
      </pivotArea>
    </format>
    <format dxfId="379">
      <pivotArea dataOnly="0" labelOnly="1" fieldPosition="0">
        <references count="3">
          <reference field="2" count="1" selected="0">
            <x v="6"/>
          </reference>
          <reference field="3" count="1" selected="0">
            <x v="241"/>
          </reference>
          <reference field="4" count="1">
            <x v="79"/>
          </reference>
        </references>
      </pivotArea>
    </format>
    <format dxfId="378">
      <pivotArea dataOnly="0" labelOnly="1" fieldPosition="0">
        <references count="3">
          <reference field="2" count="1" selected="0">
            <x v="6"/>
          </reference>
          <reference field="3" count="1" selected="0">
            <x v="242"/>
          </reference>
          <reference field="4" count="1">
            <x v="38"/>
          </reference>
        </references>
      </pivotArea>
    </format>
    <format dxfId="377">
      <pivotArea dataOnly="0" labelOnly="1" fieldPosition="0">
        <references count="3">
          <reference field="2" count="1" selected="0">
            <x v="6"/>
          </reference>
          <reference field="3" count="1" selected="0">
            <x v="243"/>
          </reference>
          <reference field="4" count="1">
            <x v="76"/>
          </reference>
        </references>
      </pivotArea>
    </format>
    <format dxfId="376">
      <pivotArea dataOnly="0" labelOnly="1" fieldPosition="0">
        <references count="3">
          <reference field="2" count="1" selected="0">
            <x v="6"/>
          </reference>
          <reference field="3" count="1" selected="0">
            <x v="244"/>
          </reference>
          <reference field="4" count="1">
            <x v="76"/>
          </reference>
        </references>
      </pivotArea>
    </format>
    <format dxfId="375">
      <pivotArea dataOnly="0" labelOnly="1" fieldPosition="0">
        <references count="3">
          <reference field="2" count="1" selected="0">
            <x v="6"/>
          </reference>
          <reference field="3" count="1" selected="0">
            <x v="245"/>
          </reference>
          <reference field="4" count="1">
            <x v="163"/>
          </reference>
        </references>
      </pivotArea>
    </format>
    <format dxfId="374">
      <pivotArea dataOnly="0" labelOnly="1" fieldPosition="0">
        <references count="3">
          <reference field="2" count="1" selected="0">
            <x v="6"/>
          </reference>
          <reference field="3" count="1" selected="0">
            <x v="246"/>
          </reference>
          <reference field="4" count="1">
            <x v="168"/>
          </reference>
        </references>
      </pivotArea>
    </format>
    <format dxfId="373">
      <pivotArea dataOnly="0" labelOnly="1" fieldPosition="0">
        <references count="3">
          <reference field="2" count="1" selected="0">
            <x v="6"/>
          </reference>
          <reference field="3" count="1" selected="0">
            <x v="435"/>
          </reference>
          <reference field="4" count="1">
            <x v="144"/>
          </reference>
        </references>
      </pivotArea>
    </format>
    <format dxfId="372">
      <pivotArea dataOnly="0" labelOnly="1" fieldPosition="0">
        <references count="3">
          <reference field="2" count="1" selected="0">
            <x v="6"/>
          </reference>
          <reference field="3" count="1" selected="0">
            <x v="436"/>
          </reference>
          <reference field="4" count="1">
            <x v="76"/>
          </reference>
        </references>
      </pivotArea>
    </format>
    <format dxfId="371">
      <pivotArea dataOnly="0" labelOnly="1" fieldPosition="0">
        <references count="3">
          <reference field="2" count="1" selected="0">
            <x v="7"/>
          </reference>
          <reference field="3" count="1" selected="0">
            <x v="247"/>
          </reference>
          <reference field="4" count="1">
            <x v="65"/>
          </reference>
        </references>
      </pivotArea>
    </format>
    <format dxfId="370">
      <pivotArea dataOnly="0" labelOnly="1" fieldPosition="0">
        <references count="3">
          <reference field="2" count="1" selected="0">
            <x v="7"/>
          </reference>
          <reference field="3" count="1" selected="0">
            <x v="248"/>
          </reference>
          <reference field="4" count="1">
            <x v="53"/>
          </reference>
        </references>
      </pivotArea>
    </format>
    <format dxfId="369">
      <pivotArea dataOnly="0" labelOnly="1" fieldPosition="0">
        <references count="3">
          <reference field="2" count="1" selected="0">
            <x v="7"/>
          </reference>
          <reference field="3" count="1" selected="0">
            <x v="249"/>
          </reference>
          <reference field="4" count="1">
            <x v="0"/>
          </reference>
        </references>
      </pivotArea>
    </format>
    <format dxfId="368">
      <pivotArea dataOnly="0" labelOnly="1" fieldPosition="0">
        <references count="3">
          <reference field="2" count="1" selected="0">
            <x v="7"/>
          </reference>
          <reference field="3" count="1" selected="0">
            <x v="250"/>
          </reference>
          <reference field="4" count="1">
            <x v="72"/>
          </reference>
        </references>
      </pivotArea>
    </format>
    <format dxfId="367">
      <pivotArea dataOnly="0" labelOnly="1" fieldPosition="0">
        <references count="3">
          <reference field="2" count="1" selected="0">
            <x v="7"/>
          </reference>
          <reference field="3" count="1" selected="0">
            <x v="283"/>
          </reference>
          <reference field="4" count="1">
            <x v="145"/>
          </reference>
        </references>
      </pivotArea>
    </format>
    <format dxfId="366">
      <pivotArea dataOnly="0" labelOnly="1" fieldPosition="0">
        <references count="3">
          <reference field="2" count="1" selected="0">
            <x v="7"/>
          </reference>
          <reference field="3" count="1" selected="0">
            <x v="298"/>
          </reference>
          <reference field="4" count="1">
            <x v="145"/>
          </reference>
        </references>
      </pivotArea>
    </format>
    <format dxfId="365">
      <pivotArea dataOnly="0" labelOnly="1" fieldPosition="0">
        <references count="3">
          <reference field="2" count="1" selected="0">
            <x v="7"/>
          </reference>
          <reference field="3" count="1" selected="0">
            <x v="299"/>
          </reference>
          <reference field="4" count="1">
            <x v="145"/>
          </reference>
        </references>
      </pivotArea>
    </format>
    <format dxfId="364">
      <pivotArea dataOnly="0" labelOnly="1" fieldPosition="0">
        <references count="3">
          <reference field="2" count="1" selected="0">
            <x v="7"/>
          </reference>
          <reference field="3" count="1" selected="0">
            <x v="300"/>
          </reference>
          <reference field="4" count="1">
            <x v="145"/>
          </reference>
        </references>
      </pivotArea>
    </format>
    <format dxfId="363">
      <pivotArea dataOnly="0" labelOnly="1" fieldPosition="0">
        <references count="3">
          <reference field="2" count="1" selected="0">
            <x v="8"/>
          </reference>
          <reference field="3" count="1" selected="0">
            <x v="262"/>
          </reference>
          <reference field="4" count="1">
            <x v="163"/>
          </reference>
        </references>
      </pivotArea>
    </format>
    <format dxfId="362">
      <pivotArea dataOnly="0" labelOnly="1" fieldPosition="0">
        <references count="3">
          <reference field="2" count="1" selected="0">
            <x v="8"/>
          </reference>
          <reference field="3" count="1" selected="0">
            <x v="367"/>
          </reference>
          <reference field="4" count="1">
            <x v="168"/>
          </reference>
        </references>
      </pivotArea>
    </format>
    <format dxfId="361">
      <pivotArea dataOnly="0" labelOnly="1" fieldPosition="0">
        <references count="3">
          <reference field="2" count="1" selected="0">
            <x v="8"/>
          </reference>
          <reference field="3" count="1" selected="0">
            <x v="368"/>
          </reference>
          <reference field="4" count="1">
            <x v="171"/>
          </reference>
        </references>
      </pivotArea>
    </format>
    <format dxfId="360">
      <pivotArea dataOnly="0" labelOnly="1" fieldPosition="0">
        <references count="3">
          <reference field="2" count="1" selected="0">
            <x v="8"/>
          </reference>
          <reference field="3" count="1" selected="0">
            <x v="369"/>
          </reference>
          <reference field="4" count="1">
            <x v="168"/>
          </reference>
        </references>
      </pivotArea>
    </format>
    <format dxfId="359">
      <pivotArea dataOnly="0" labelOnly="1" fieldPosition="0">
        <references count="3">
          <reference field="2" count="1" selected="0">
            <x v="9"/>
          </reference>
          <reference field="3" count="1" selected="0">
            <x v="251"/>
          </reference>
          <reference field="4" count="1">
            <x v="139"/>
          </reference>
        </references>
      </pivotArea>
    </format>
    <format dxfId="358">
      <pivotArea dataOnly="0" labelOnly="1" fieldPosition="0">
        <references count="3">
          <reference field="2" count="1" selected="0">
            <x v="9"/>
          </reference>
          <reference field="3" count="1" selected="0">
            <x v="252"/>
          </reference>
          <reference field="4" count="1">
            <x v="139"/>
          </reference>
        </references>
      </pivotArea>
    </format>
    <format dxfId="357">
      <pivotArea dataOnly="0" labelOnly="1" fieldPosition="0">
        <references count="3">
          <reference field="2" count="1" selected="0">
            <x v="9"/>
          </reference>
          <reference field="3" count="1" selected="0">
            <x v="253"/>
          </reference>
          <reference field="4" count="1">
            <x v="139"/>
          </reference>
        </references>
      </pivotArea>
    </format>
    <format dxfId="356">
      <pivotArea dataOnly="0" labelOnly="1" fieldPosition="0">
        <references count="3">
          <reference field="2" count="1" selected="0">
            <x v="10"/>
          </reference>
          <reference field="3" count="1" selected="0">
            <x v="429"/>
          </reference>
          <reference field="4" count="1">
            <x v="167"/>
          </reference>
        </references>
      </pivotArea>
    </format>
    <format dxfId="355">
      <pivotArea dataOnly="0" labelOnly="1" fieldPosition="0">
        <references count="3">
          <reference field="2" count="1" selected="0">
            <x v="11"/>
          </reference>
          <reference field="3" count="1" selected="0">
            <x v="108"/>
          </reference>
          <reference field="4" count="1">
            <x v="15"/>
          </reference>
        </references>
      </pivotArea>
    </format>
    <format dxfId="354">
      <pivotArea dataOnly="0" labelOnly="1" fieldPosition="0">
        <references count="3">
          <reference field="2" count="1" selected="0">
            <x v="11"/>
          </reference>
          <reference field="3" count="1" selected="0">
            <x v="109"/>
          </reference>
          <reference field="4" count="1">
            <x v="33"/>
          </reference>
        </references>
      </pivotArea>
    </format>
    <format dxfId="353">
      <pivotArea dataOnly="0" labelOnly="1" fieldPosition="0">
        <references count="3">
          <reference field="2" count="1" selected="0">
            <x v="11"/>
          </reference>
          <reference field="3" count="1" selected="0">
            <x v="110"/>
          </reference>
          <reference field="4" count="1">
            <x v="2"/>
          </reference>
        </references>
      </pivotArea>
    </format>
    <format dxfId="352">
      <pivotArea dataOnly="0" labelOnly="1" fieldPosition="0">
        <references count="3">
          <reference field="2" count="1" selected="0">
            <x v="11"/>
          </reference>
          <reference field="3" count="1" selected="0">
            <x v="111"/>
          </reference>
          <reference field="4" count="1">
            <x v="85"/>
          </reference>
        </references>
      </pivotArea>
    </format>
    <format dxfId="351">
      <pivotArea dataOnly="0" labelOnly="1" fieldPosition="0">
        <references count="3">
          <reference field="2" count="1" selected="0">
            <x v="11"/>
          </reference>
          <reference field="3" count="1" selected="0">
            <x v="112"/>
          </reference>
          <reference field="4" count="1">
            <x v="92"/>
          </reference>
        </references>
      </pivotArea>
    </format>
    <format dxfId="350">
      <pivotArea dataOnly="0" labelOnly="1" fieldPosition="0">
        <references count="3">
          <reference field="2" count="1" selected="0">
            <x v="11"/>
          </reference>
          <reference field="3" count="1" selected="0">
            <x v="113"/>
          </reference>
          <reference field="4" count="1">
            <x v="105"/>
          </reference>
        </references>
      </pivotArea>
    </format>
    <format dxfId="349">
      <pivotArea dataOnly="0" labelOnly="1" fieldPosition="0">
        <references count="3">
          <reference field="2" count="1" selected="0">
            <x v="11"/>
          </reference>
          <reference field="3" count="1" selected="0">
            <x v="114"/>
          </reference>
          <reference field="4" count="1">
            <x v="3"/>
          </reference>
        </references>
      </pivotArea>
    </format>
    <format dxfId="348">
      <pivotArea dataOnly="0" labelOnly="1" fieldPosition="0">
        <references count="3">
          <reference field="2" count="1" selected="0">
            <x v="11"/>
          </reference>
          <reference field="3" count="1" selected="0">
            <x v="115"/>
          </reference>
          <reference field="4" count="1">
            <x v="4"/>
          </reference>
        </references>
      </pivotArea>
    </format>
    <format dxfId="347">
      <pivotArea dataOnly="0" labelOnly="1" fieldPosition="0">
        <references count="3">
          <reference field="2" count="1" selected="0">
            <x v="11"/>
          </reference>
          <reference field="3" count="1" selected="0">
            <x v="116"/>
          </reference>
          <reference field="4" count="1">
            <x v="8"/>
          </reference>
        </references>
      </pivotArea>
    </format>
    <format dxfId="346">
      <pivotArea dataOnly="0" labelOnly="1" fieldPosition="0">
        <references count="3">
          <reference field="2" count="1" selected="0">
            <x v="11"/>
          </reference>
          <reference field="3" count="1" selected="0">
            <x v="117"/>
          </reference>
          <reference field="4" count="1">
            <x v="6"/>
          </reference>
        </references>
      </pivotArea>
    </format>
    <format dxfId="345">
      <pivotArea dataOnly="0" labelOnly="1" fieldPosition="0">
        <references count="3">
          <reference field="2" count="1" selected="0">
            <x v="11"/>
          </reference>
          <reference field="3" count="1" selected="0">
            <x v="118"/>
          </reference>
          <reference field="4" count="1">
            <x v="9"/>
          </reference>
        </references>
      </pivotArea>
    </format>
    <format dxfId="344">
      <pivotArea dataOnly="0" labelOnly="1" fieldPosition="0">
        <references count="3">
          <reference field="2" count="1" selected="0">
            <x v="11"/>
          </reference>
          <reference field="3" count="1" selected="0">
            <x v="119"/>
          </reference>
          <reference field="4" count="1">
            <x v="5"/>
          </reference>
        </references>
      </pivotArea>
    </format>
    <format dxfId="343">
      <pivotArea dataOnly="0" labelOnly="1" fieldPosition="0">
        <references count="3">
          <reference field="2" count="1" selected="0">
            <x v="11"/>
          </reference>
          <reference field="3" count="1" selected="0">
            <x v="120"/>
          </reference>
          <reference field="4" count="1">
            <x v="7"/>
          </reference>
        </references>
      </pivotArea>
    </format>
    <format dxfId="342">
      <pivotArea dataOnly="0" labelOnly="1" fieldPosition="0">
        <references count="3">
          <reference field="2" count="1" selected="0">
            <x v="11"/>
          </reference>
          <reference field="3" count="1" selected="0">
            <x v="121"/>
          </reference>
          <reference field="4" count="1">
            <x v="16"/>
          </reference>
        </references>
      </pivotArea>
    </format>
    <format dxfId="341">
      <pivotArea dataOnly="0" labelOnly="1" fieldPosition="0">
        <references count="3">
          <reference field="2" count="1" selected="0">
            <x v="11"/>
          </reference>
          <reference field="3" count="1" selected="0">
            <x v="122"/>
          </reference>
          <reference field="4" count="1">
            <x v="12"/>
          </reference>
        </references>
      </pivotArea>
    </format>
    <format dxfId="340">
      <pivotArea dataOnly="0" labelOnly="1" fieldPosition="0">
        <references count="3">
          <reference field="2" count="1" selected="0">
            <x v="11"/>
          </reference>
          <reference field="3" count="1" selected="0">
            <x v="123"/>
          </reference>
          <reference field="4" count="1">
            <x v="13"/>
          </reference>
        </references>
      </pivotArea>
    </format>
    <format dxfId="339">
      <pivotArea dataOnly="0" labelOnly="1" fieldPosition="0">
        <references count="3">
          <reference field="2" count="1" selected="0">
            <x v="11"/>
          </reference>
          <reference field="3" count="1" selected="0">
            <x v="124"/>
          </reference>
          <reference field="4" count="1">
            <x v="14"/>
          </reference>
        </references>
      </pivotArea>
    </format>
    <format dxfId="338">
      <pivotArea dataOnly="0" labelOnly="1" fieldPosition="0">
        <references count="3">
          <reference field="2" count="1" selected="0">
            <x v="11"/>
          </reference>
          <reference field="3" count="1" selected="0">
            <x v="125"/>
          </reference>
          <reference field="4" count="1">
            <x v="16"/>
          </reference>
        </references>
      </pivotArea>
    </format>
    <format dxfId="337">
      <pivotArea dataOnly="0" labelOnly="1" fieldPosition="0">
        <references count="3">
          <reference field="2" count="1" selected="0">
            <x v="11"/>
          </reference>
          <reference field="3" count="1" selected="0">
            <x v="126"/>
          </reference>
          <reference field="4" count="1">
            <x v="17"/>
          </reference>
        </references>
      </pivotArea>
    </format>
    <format dxfId="336">
      <pivotArea dataOnly="0" labelOnly="1" fieldPosition="0">
        <references count="3">
          <reference field="2" count="1" selected="0">
            <x v="11"/>
          </reference>
          <reference field="3" count="1" selected="0">
            <x v="127"/>
          </reference>
          <reference field="4" count="1">
            <x v="18"/>
          </reference>
        </references>
      </pivotArea>
    </format>
    <format dxfId="335">
      <pivotArea dataOnly="0" labelOnly="1" fieldPosition="0">
        <references count="3">
          <reference field="2" count="1" selected="0">
            <x v="11"/>
          </reference>
          <reference field="3" count="1" selected="0">
            <x v="128"/>
          </reference>
          <reference field="4" count="1">
            <x v="11"/>
          </reference>
        </references>
      </pivotArea>
    </format>
    <format dxfId="334">
      <pivotArea dataOnly="0" labelOnly="1" fieldPosition="0">
        <references count="3">
          <reference field="2" count="1" selected="0">
            <x v="11"/>
          </reference>
          <reference field="3" count="1" selected="0">
            <x v="129"/>
          </reference>
          <reference field="4" count="1">
            <x v="31"/>
          </reference>
        </references>
      </pivotArea>
    </format>
    <format dxfId="333">
      <pivotArea dataOnly="0" labelOnly="1" fieldPosition="0">
        <references count="3">
          <reference field="2" count="1" selected="0">
            <x v="11"/>
          </reference>
          <reference field="3" count="1" selected="0">
            <x v="130"/>
          </reference>
          <reference field="4" count="1">
            <x v="37"/>
          </reference>
        </references>
      </pivotArea>
    </format>
    <format dxfId="332">
      <pivotArea dataOnly="0" labelOnly="1" fieldPosition="0">
        <references count="3">
          <reference field="2" count="1" selected="0">
            <x v="11"/>
          </reference>
          <reference field="3" count="1" selected="0">
            <x v="131"/>
          </reference>
          <reference field="4" count="1">
            <x v="31"/>
          </reference>
        </references>
      </pivotArea>
    </format>
    <format dxfId="331">
      <pivotArea dataOnly="0" labelOnly="1" fieldPosition="0">
        <references count="3">
          <reference field="2" count="1" selected="0">
            <x v="11"/>
          </reference>
          <reference field="3" count="1" selected="0">
            <x v="132"/>
          </reference>
          <reference field="4" count="1">
            <x v="32"/>
          </reference>
        </references>
      </pivotArea>
    </format>
    <format dxfId="330">
      <pivotArea dataOnly="0" labelOnly="1" fieldPosition="0">
        <references count="3">
          <reference field="2" count="1" selected="0">
            <x v="11"/>
          </reference>
          <reference field="3" count="1" selected="0">
            <x v="133"/>
          </reference>
          <reference field="4" count="1">
            <x v="34"/>
          </reference>
        </references>
      </pivotArea>
    </format>
    <format dxfId="329">
      <pivotArea dataOnly="0" labelOnly="1" fieldPosition="0">
        <references count="3">
          <reference field="2" count="1" selected="0">
            <x v="11"/>
          </reference>
          <reference field="3" count="1" selected="0">
            <x v="134"/>
          </reference>
          <reference field="4" count="1">
            <x v="35"/>
          </reference>
        </references>
      </pivotArea>
    </format>
    <format dxfId="328">
      <pivotArea dataOnly="0" labelOnly="1" fieldPosition="0">
        <references count="3">
          <reference field="2" count="1" selected="0">
            <x v="11"/>
          </reference>
          <reference field="3" count="1" selected="0">
            <x v="135"/>
          </reference>
          <reference field="4" count="1">
            <x v="36"/>
          </reference>
        </references>
      </pivotArea>
    </format>
    <format dxfId="327">
      <pivotArea dataOnly="0" labelOnly="1" fieldPosition="0">
        <references count="3">
          <reference field="2" count="1" selected="0">
            <x v="11"/>
          </reference>
          <reference field="3" count="1" selected="0">
            <x v="136"/>
          </reference>
          <reference field="4" count="1">
            <x v="43"/>
          </reference>
        </references>
      </pivotArea>
    </format>
    <format dxfId="326">
      <pivotArea dataOnly="0" labelOnly="1" fieldPosition="0">
        <references count="3">
          <reference field="2" count="1" selected="0">
            <x v="11"/>
          </reference>
          <reference field="3" count="1" selected="0">
            <x v="137"/>
          </reference>
          <reference field="4" count="1">
            <x v="41"/>
          </reference>
        </references>
      </pivotArea>
    </format>
    <format dxfId="325">
      <pivotArea dataOnly="0" labelOnly="1" fieldPosition="0">
        <references count="3">
          <reference field="2" count="1" selected="0">
            <x v="11"/>
          </reference>
          <reference field="3" count="1" selected="0">
            <x v="138"/>
          </reference>
          <reference field="4" count="1">
            <x v="44"/>
          </reference>
        </references>
      </pivotArea>
    </format>
    <format dxfId="324">
      <pivotArea dataOnly="0" labelOnly="1" fieldPosition="0">
        <references count="3">
          <reference field="2" count="1" selected="0">
            <x v="11"/>
          </reference>
          <reference field="3" count="1" selected="0">
            <x v="139"/>
          </reference>
          <reference field="4" count="1">
            <x v="40"/>
          </reference>
        </references>
      </pivotArea>
    </format>
    <format dxfId="323">
      <pivotArea dataOnly="0" labelOnly="1" fieldPosition="0">
        <references count="3">
          <reference field="2" count="1" selected="0">
            <x v="11"/>
          </reference>
          <reference field="3" count="1" selected="0">
            <x v="140"/>
          </reference>
          <reference field="4" count="1">
            <x v="42"/>
          </reference>
        </references>
      </pivotArea>
    </format>
    <format dxfId="322">
      <pivotArea dataOnly="0" labelOnly="1" fieldPosition="0">
        <references count="3">
          <reference field="2" count="1" selected="0">
            <x v="11"/>
          </reference>
          <reference field="3" count="1" selected="0">
            <x v="141"/>
          </reference>
          <reference field="4" count="1">
            <x v="39"/>
          </reference>
        </references>
      </pivotArea>
    </format>
    <format dxfId="321">
      <pivotArea dataOnly="0" labelOnly="1" fieldPosition="0">
        <references count="3">
          <reference field="2" count="1" selected="0">
            <x v="11"/>
          </reference>
          <reference field="3" count="1" selected="0">
            <x v="142"/>
          </reference>
          <reference field="4" count="1">
            <x v="47"/>
          </reference>
        </references>
      </pivotArea>
    </format>
    <format dxfId="320">
      <pivotArea dataOnly="0" labelOnly="1" fieldPosition="0">
        <references count="3">
          <reference field="2" count="1" selected="0">
            <x v="11"/>
          </reference>
          <reference field="3" count="1" selected="0">
            <x v="143"/>
          </reference>
          <reference field="4" count="1">
            <x v="48"/>
          </reference>
        </references>
      </pivotArea>
    </format>
    <format dxfId="319">
      <pivotArea dataOnly="0" labelOnly="1" fieldPosition="0">
        <references count="3">
          <reference field="2" count="1" selected="0">
            <x v="11"/>
          </reference>
          <reference field="3" count="1" selected="0">
            <x v="144"/>
          </reference>
          <reference field="4" count="1">
            <x v="49"/>
          </reference>
        </references>
      </pivotArea>
    </format>
    <format dxfId="318">
      <pivotArea dataOnly="0" labelOnly="1" fieldPosition="0">
        <references count="3">
          <reference field="2" count="1" selected="0">
            <x v="11"/>
          </reference>
          <reference field="3" count="1" selected="0">
            <x v="145"/>
          </reference>
          <reference field="4" count="1">
            <x v="50"/>
          </reference>
        </references>
      </pivotArea>
    </format>
    <format dxfId="317">
      <pivotArea dataOnly="0" labelOnly="1" fieldPosition="0">
        <references count="3">
          <reference field="2" count="1" selected="0">
            <x v="11"/>
          </reference>
          <reference field="3" count="1" selected="0">
            <x v="146"/>
          </reference>
          <reference field="4" count="1">
            <x v="51"/>
          </reference>
        </references>
      </pivotArea>
    </format>
    <format dxfId="316">
      <pivotArea dataOnly="0" labelOnly="1" fieldPosition="0">
        <references count="3">
          <reference field="2" count="1" selected="0">
            <x v="11"/>
          </reference>
          <reference field="3" count="1" selected="0">
            <x v="147"/>
          </reference>
          <reference field="4" count="1">
            <x v="52"/>
          </reference>
        </references>
      </pivotArea>
    </format>
    <format dxfId="315">
      <pivotArea dataOnly="0" labelOnly="1" fieldPosition="0">
        <references count="3">
          <reference field="2" count="1" selected="0">
            <x v="11"/>
          </reference>
          <reference field="3" count="1" selected="0">
            <x v="148"/>
          </reference>
          <reference field="4" count="1">
            <x v="47"/>
          </reference>
        </references>
      </pivotArea>
    </format>
    <format dxfId="314">
      <pivotArea dataOnly="0" labelOnly="1" fieldPosition="0">
        <references count="3">
          <reference field="2" count="1" selected="0">
            <x v="11"/>
          </reference>
          <reference field="3" count="1" selected="0">
            <x v="149"/>
          </reference>
          <reference field="4" count="1">
            <x v="48"/>
          </reference>
        </references>
      </pivotArea>
    </format>
    <format dxfId="313">
      <pivotArea dataOnly="0" labelOnly="1" fieldPosition="0">
        <references count="3">
          <reference field="2" count="1" selected="0">
            <x v="11"/>
          </reference>
          <reference field="3" count="1" selected="0">
            <x v="150"/>
          </reference>
          <reference field="4" count="1">
            <x v="49"/>
          </reference>
        </references>
      </pivotArea>
    </format>
    <format dxfId="312">
      <pivotArea dataOnly="0" labelOnly="1" fieldPosition="0">
        <references count="3">
          <reference field="2" count="1" selected="0">
            <x v="11"/>
          </reference>
          <reference field="3" count="1" selected="0">
            <x v="151"/>
          </reference>
          <reference field="4" count="1">
            <x v="50"/>
          </reference>
        </references>
      </pivotArea>
    </format>
    <format dxfId="311">
      <pivotArea dataOnly="0" labelOnly="1" fieldPosition="0">
        <references count="3">
          <reference field="2" count="1" selected="0">
            <x v="11"/>
          </reference>
          <reference field="3" count="1" selected="0">
            <x v="152"/>
          </reference>
          <reference field="4" count="1">
            <x v="51"/>
          </reference>
        </references>
      </pivotArea>
    </format>
    <format dxfId="310">
      <pivotArea dataOnly="0" labelOnly="1" fieldPosition="0">
        <references count="3">
          <reference field="2" count="1" selected="0">
            <x v="11"/>
          </reference>
          <reference field="3" count="1" selected="0">
            <x v="153"/>
          </reference>
          <reference field="4" count="1">
            <x v="52"/>
          </reference>
        </references>
      </pivotArea>
    </format>
    <format dxfId="309">
      <pivotArea dataOnly="0" labelOnly="1" fieldPosition="0">
        <references count="3">
          <reference field="2" count="1" selected="0">
            <x v="11"/>
          </reference>
          <reference field="3" count="1" selected="0">
            <x v="154"/>
          </reference>
          <reference field="4" count="1">
            <x v="87"/>
          </reference>
        </references>
      </pivotArea>
    </format>
    <format dxfId="308">
      <pivotArea dataOnly="0" labelOnly="1" fieldPosition="0">
        <references count="3">
          <reference field="2" count="1" selected="0">
            <x v="11"/>
          </reference>
          <reference field="3" count="1" selected="0">
            <x v="155"/>
          </reference>
          <reference field="4" count="1">
            <x v="82"/>
          </reference>
        </references>
      </pivotArea>
    </format>
    <format dxfId="307">
      <pivotArea dataOnly="0" labelOnly="1" fieldPosition="0">
        <references count="3">
          <reference field="2" count="1" selected="0">
            <x v="11"/>
          </reference>
          <reference field="3" count="1" selected="0">
            <x v="156"/>
          </reference>
          <reference field="4" count="1">
            <x v="83"/>
          </reference>
        </references>
      </pivotArea>
    </format>
    <format dxfId="306">
      <pivotArea dataOnly="0" labelOnly="1" fieldPosition="0">
        <references count="3">
          <reference field="2" count="1" selected="0">
            <x v="11"/>
          </reference>
          <reference field="3" count="1" selected="0">
            <x v="157"/>
          </reference>
          <reference field="4" count="1">
            <x v="84"/>
          </reference>
        </references>
      </pivotArea>
    </format>
    <format dxfId="305">
      <pivotArea dataOnly="0" labelOnly="1" fieldPosition="0">
        <references count="3">
          <reference field="2" count="1" selected="0">
            <x v="11"/>
          </reference>
          <reference field="3" count="1" selected="0">
            <x v="158"/>
          </reference>
          <reference field="4" count="1">
            <x v="86"/>
          </reference>
        </references>
      </pivotArea>
    </format>
    <format dxfId="304">
      <pivotArea dataOnly="0" labelOnly="1" fieldPosition="0">
        <references count="3">
          <reference field="2" count="1" selected="0">
            <x v="11"/>
          </reference>
          <reference field="3" count="1" selected="0">
            <x v="159"/>
          </reference>
          <reference field="4" count="1">
            <x v="87"/>
          </reference>
        </references>
      </pivotArea>
    </format>
    <format dxfId="303">
      <pivotArea dataOnly="0" labelOnly="1" fieldPosition="0">
        <references count="3">
          <reference field="2" count="1" selected="0">
            <x v="11"/>
          </reference>
          <reference field="3" count="1" selected="0">
            <x v="160"/>
          </reference>
          <reference field="4" count="1">
            <x v="88"/>
          </reference>
        </references>
      </pivotArea>
    </format>
    <format dxfId="302">
      <pivotArea dataOnly="0" labelOnly="1" fieldPosition="0">
        <references count="3">
          <reference field="2" count="1" selected="0">
            <x v="11"/>
          </reference>
          <reference field="3" count="1" selected="0">
            <x v="161"/>
          </reference>
          <reference field="4" count="1">
            <x v="89"/>
          </reference>
        </references>
      </pivotArea>
    </format>
    <format dxfId="301">
      <pivotArea dataOnly="0" labelOnly="1" fieldPosition="0">
        <references count="3">
          <reference field="2" count="1" selected="0">
            <x v="11"/>
          </reference>
          <reference field="3" count="1" selected="0">
            <x v="162"/>
          </reference>
          <reference field="4" count="1">
            <x v="90"/>
          </reference>
        </references>
      </pivotArea>
    </format>
    <format dxfId="300">
      <pivotArea dataOnly="0" labelOnly="1" fieldPosition="0">
        <references count="3">
          <reference field="2" count="1" selected="0">
            <x v="11"/>
          </reference>
          <reference field="3" count="1" selected="0">
            <x v="163"/>
          </reference>
          <reference field="4" count="1">
            <x v="91"/>
          </reference>
        </references>
      </pivotArea>
    </format>
    <format dxfId="299">
      <pivotArea dataOnly="0" labelOnly="1" fieldPosition="0">
        <references count="3">
          <reference field="2" count="1" selected="0">
            <x v="11"/>
          </reference>
          <reference field="3" count="1" selected="0">
            <x v="164"/>
          </reference>
          <reference field="4" count="1">
            <x v="93"/>
          </reference>
        </references>
      </pivotArea>
    </format>
    <format dxfId="298">
      <pivotArea dataOnly="0" labelOnly="1" fieldPosition="0">
        <references count="3">
          <reference field="2" count="1" selected="0">
            <x v="11"/>
          </reference>
          <reference field="3" count="1" selected="0">
            <x v="165"/>
          </reference>
          <reference field="4" count="1">
            <x v="94"/>
          </reference>
        </references>
      </pivotArea>
    </format>
    <format dxfId="297">
      <pivotArea dataOnly="0" labelOnly="1" fieldPosition="0">
        <references count="3">
          <reference field="2" count="1" selected="0">
            <x v="11"/>
          </reference>
          <reference field="3" count="1" selected="0">
            <x v="166"/>
          </reference>
          <reference field="4" count="1">
            <x v="95"/>
          </reference>
        </references>
      </pivotArea>
    </format>
    <format dxfId="296">
      <pivotArea dataOnly="0" labelOnly="1" fieldPosition="0">
        <references count="3">
          <reference field="2" count="1" selected="0">
            <x v="11"/>
          </reference>
          <reference field="3" count="1" selected="0">
            <x v="167"/>
          </reference>
          <reference field="4" count="1">
            <x v="101"/>
          </reference>
        </references>
      </pivotArea>
    </format>
    <format dxfId="295">
      <pivotArea dataOnly="0" labelOnly="1" fieldPosition="0">
        <references count="3">
          <reference field="2" count="1" selected="0">
            <x v="11"/>
          </reference>
          <reference field="3" count="1" selected="0">
            <x v="168"/>
          </reference>
          <reference field="4" count="1">
            <x v="96"/>
          </reference>
        </references>
      </pivotArea>
    </format>
    <format dxfId="294">
      <pivotArea dataOnly="0" labelOnly="1" fieldPosition="0">
        <references count="3">
          <reference field="2" count="1" selected="0">
            <x v="11"/>
          </reference>
          <reference field="3" count="1" selected="0">
            <x v="169"/>
          </reference>
          <reference field="4" count="1">
            <x v="97"/>
          </reference>
        </references>
      </pivotArea>
    </format>
    <format dxfId="293">
      <pivotArea dataOnly="0" labelOnly="1" fieldPosition="0">
        <references count="3">
          <reference field="2" count="1" selected="0">
            <x v="11"/>
          </reference>
          <reference field="3" count="1" selected="0">
            <x v="170"/>
          </reference>
          <reference field="4" count="1">
            <x v="98"/>
          </reference>
        </references>
      </pivotArea>
    </format>
    <format dxfId="292">
      <pivotArea dataOnly="0" labelOnly="1" fieldPosition="0">
        <references count="3">
          <reference field="2" count="1" selected="0">
            <x v="11"/>
          </reference>
          <reference field="3" count="1" selected="0">
            <x v="171"/>
          </reference>
          <reference field="4" count="1">
            <x v="99"/>
          </reference>
        </references>
      </pivotArea>
    </format>
    <format dxfId="291">
      <pivotArea dataOnly="0" labelOnly="1" fieldPosition="0">
        <references count="3">
          <reference field="2" count="1" selected="0">
            <x v="11"/>
          </reference>
          <reference field="3" count="1" selected="0">
            <x v="172"/>
          </reference>
          <reference field="4" count="1">
            <x v="100"/>
          </reference>
        </references>
      </pivotArea>
    </format>
    <format dxfId="290">
      <pivotArea dataOnly="0" labelOnly="1" fieldPosition="0">
        <references count="3">
          <reference field="2" count="1" selected="0">
            <x v="11"/>
          </reference>
          <reference field="3" count="1" selected="0">
            <x v="173"/>
          </reference>
          <reference field="4" count="1">
            <x v="101"/>
          </reference>
        </references>
      </pivotArea>
    </format>
    <format dxfId="289">
      <pivotArea dataOnly="0" labelOnly="1" fieldPosition="0">
        <references count="3">
          <reference field="2" count="1" selected="0">
            <x v="11"/>
          </reference>
          <reference field="3" count="1" selected="0">
            <x v="174"/>
          </reference>
          <reference field="4" count="1">
            <x v="102"/>
          </reference>
        </references>
      </pivotArea>
    </format>
    <format dxfId="288">
      <pivotArea dataOnly="0" labelOnly="1" fieldPosition="0">
        <references count="3">
          <reference field="2" count="1" selected="0">
            <x v="11"/>
          </reference>
          <reference field="3" count="1" selected="0">
            <x v="175"/>
          </reference>
          <reference field="4" count="1">
            <x v="103"/>
          </reference>
        </references>
      </pivotArea>
    </format>
    <format dxfId="287">
      <pivotArea dataOnly="0" labelOnly="1" fieldPosition="0">
        <references count="3">
          <reference field="2" count="1" selected="0">
            <x v="11"/>
          </reference>
          <reference field="3" count="1" selected="0">
            <x v="176"/>
          </reference>
          <reference field="4" count="1">
            <x v="104"/>
          </reference>
        </references>
      </pivotArea>
    </format>
    <format dxfId="286">
      <pivotArea dataOnly="0" labelOnly="1" fieldPosition="0">
        <references count="3">
          <reference field="2" count="1" selected="0">
            <x v="11"/>
          </reference>
          <reference field="3" count="1" selected="0">
            <x v="177"/>
          </reference>
          <reference field="4" count="1">
            <x v="106"/>
          </reference>
        </references>
      </pivotArea>
    </format>
    <format dxfId="285">
      <pivotArea dataOnly="0" labelOnly="1" fieldPosition="0">
        <references count="3">
          <reference field="2" count="1" selected="0">
            <x v="11"/>
          </reference>
          <reference field="3" count="1" selected="0">
            <x v="178"/>
          </reference>
          <reference field="4" count="1">
            <x v="107"/>
          </reference>
        </references>
      </pivotArea>
    </format>
    <format dxfId="284">
      <pivotArea dataOnly="0" labelOnly="1" fieldPosition="0">
        <references count="3">
          <reference field="2" count="1" selected="0">
            <x v="11"/>
          </reference>
          <reference field="3" count="1" selected="0">
            <x v="179"/>
          </reference>
          <reference field="4" count="1">
            <x v="108"/>
          </reference>
        </references>
      </pivotArea>
    </format>
    <format dxfId="283">
      <pivotArea dataOnly="0" labelOnly="1" fieldPosition="0">
        <references count="3">
          <reference field="2" count="1" selected="0">
            <x v="11"/>
          </reference>
          <reference field="3" count="1" selected="0">
            <x v="180"/>
          </reference>
          <reference field="4" count="1">
            <x v="127"/>
          </reference>
        </references>
      </pivotArea>
    </format>
    <format dxfId="282">
      <pivotArea dataOnly="0" labelOnly="1" fieldPosition="0">
        <references count="3">
          <reference field="2" count="1" selected="0">
            <x v="11"/>
          </reference>
          <reference field="3" count="1" selected="0">
            <x v="181"/>
          </reference>
          <reference field="4" count="1">
            <x v="128"/>
          </reference>
        </references>
      </pivotArea>
    </format>
    <format dxfId="281">
      <pivotArea dataOnly="0" labelOnly="1" fieldPosition="0">
        <references count="3">
          <reference field="2" count="1" selected="0">
            <x v="11"/>
          </reference>
          <reference field="3" count="1" selected="0">
            <x v="182"/>
          </reference>
          <reference field="4" count="1">
            <x v="129"/>
          </reference>
        </references>
      </pivotArea>
    </format>
    <format dxfId="280">
      <pivotArea dataOnly="0" labelOnly="1" fieldPosition="0">
        <references count="3">
          <reference field="2" count="1" selected="0">
            <x v="11"/>
          </reference>
          <reference field="3" count="1" selected="0">
            <x v="183"/>
          </reference>
          <reference field="4" count="1">
            <x v="130"/>
          </reference>
        </references>
      </pivotArea>
    </format>
    <format dxfId="279">
      <pivotArea dataOnly="0" labelOnly="1" fieldPosition="0">
        <references count="3">
          <reference field="2" count="1" selected="0">
            <x v="11"/>
          </reference>
          <reference field="3" count="1" selected="0">
            <x v="184"/>
          </reference>
          <reference field="4" count="1">
            <x v="131"/>
          </reference>
        </references>
      </pivotArea>
    </format>
    <format dxfId="278">
      <pivotArea dataOnly="0" labelOnly="1" fieldPosition="0">
        <references count="3">
          <reference field="2" count="1" selected="0">
            <x v="11"/>
          </reference>
          <reference field="3" count="1" selected="0">
            <x v="185"/>
          </reference>
          <reference field="4" count="1">
            <x v="132"/>
          </reference>
        </references>
      </pivotArea>
    </format>
    <format dxfId="277">
      <pivotArea dataOnly="0" labelOnly="1" fieldPosition="0">
        <references count="3">
          <reference field="2" count="1" selected="0">
            <x v="11"/>
          </reference>
          <reference field="3" count="1" selected="0">
            <x v="186"/>
          </reference>
          <reference field="4" count="1">
            <x v="121"/>
          </reference>
        </references>
      </pivotArea>
    </format>
    <format dxfId="276">
      <pivotArea dataOnly="0" labelOnly="1" fieldPosition="0">
        <references count="3">
          <reference field="2" count="1" selected="0">
            <x v="11"/>
          </reference>
          <reference field="3" count="1" selected="0">
            <x v="187"/>
          </reference>
          <reference field="4" count="1">
            <x v="122"/>
          </reference>
        </references>
      </pivotArea>
    </format>
    <format dxfId="275">
      <pivotArea dataOnly="0" labelOnly="1" fieldPosition="0">
        <references count="3">
          <reference field="2" count="1" selected="0">
            <x v="11"/>
          </reference>
          <reference field="3" count="1" selected="0">
            <x v="188"/>
          </reference>
          <reference field="4" count="1">
            <x v="123"/>
          </reference>
        </references>
      </pivotArea>
    </format>
    <format dxfId="274">
      <pivotArea dataOnly="0" labelOnly="1" fieldPosition="0">
        <references count="3">
          <reference field="2" count="1" selected="0">
            <x v="11"/>
          </reference>
          <reference field="3" count="1" selected="0">
            <x v="189"/>
          </reference>
          <reference field="4" count="1">
            <x v="124"/>
          </reference>
        </references>
      </pivotArea>
    </format>
    <format dxfId="273">
      <pivotArea dataOnly="0" labelOnly="1" fieldPosition="0">
        <references count="3">
          <reference field="2" count="1" selected="0">
            <x v="11"/>
          </reference>
          <reference field="3" count="1" selected="0">
            <x v="190"/>
          </reference>
          <reference field="4" count="1">
            <x v="125"/>
          </reference>
        </references>
      </pivotArea>
    </format>
    <format dxfId="272">
      <pivotArea dataOnly="0" labelOnly="1" fieldPosition="0">
        <references count="3">
          <reference field="2" count="1" selected="0">
            <x v="11"/>
          </reference>
          <reference field="3" count="1" selected="0">
            <x v="191"/>
          </reference>
          <reference field="4" count="1">
            <x v="126"/>
          </reference>
        </references>
      </pivotArea>
    </format>
    <format dxfId="271">
      <pivotArea dataOnly="0" labelOnly="1" fieldPosition="0">
        <references count="3">
          <reference field="2" count="1" selected="0">
            <x v="11"/>
          </reference>
          <reference field="3" count="1" selected="0">
            <x v="192"/>
          </reference>
          <reference field="4" count="1">
            <x v="115"/>
          </reference>
        </references>
      </pivotArea>
    </format>
    <format dxfId="270">
      <pivotArea dataOnly="0" labelOnly="1" fieldPosition="0">
        <references count="3">
          <reference field="2" count="1" selected="0">
            <x v="11"/>
          </reference>
          <reference field="3" count="1" selected="0">
            <x v="193"/>
          </reference>
          <reference field="4" count="1">
            <x v="116"/>
          </reference>
        </references>
      </pivotArea>
    </format>
    <format dxfId="269">
      <pivotArea dataOnly="0" labelOnly="1" fieldPosition="0">
        <references count="3">
          <reference field="2" count="1" selected="0">
            <x v="11"/>
          </reference>
          <reference field="3" count="1" selected="0">
            <x v="194"/>
          </reference>
          <reference field="4" count="1">
            <x v="117"/>
          </reference>
        </references>
      </pivotArea>
    </format>
    <format dxfId="268">
      <pivotArea dataOnly="0" labelOnly="1" fieldPosition="0">
        <references count="3">
          <reference field="2" count="1" selected="0">
            <x v="11"/>
          </reference>
          <reference field="3" count="1" selected="0">
            <x v="195"/>
          </reference>
          <reference field="4" count="1">
            <x v="118"/>
          </reference>
        </references>
      </pivotArea>
    </format>
    <format dxfId="267">
      <pivotArea dataOnly="0" labelOnly="1" fieldPosition="0">
        <references count="3">
          <reference field="2" count="1" selected="0">
            <x v="11"/>
          </reference>
          <reference field="3" count="1" selected="0">
            <x v="196"/>
          </reference>
          <reference field="4" count="1">
            <x v="119"/>
          </reference>
        </references>
      </pivotArea>
    </format>
    <format dxfId="266">
      <pivotArea dataOnly="0" labelOnly="1" fieldPosition="0">
        <references count="3">
          <reference field="2" count="1" selected="0">
            <x v="11"/>
          </reference>
          <reference field="3" count="1" selected="0">
            <x v="197"/>
          </reference>
          <reference field="4" count="1">
            <x v="120"/>
          </reference>
        </references>
      </pivotArea>
    </format>
    <format dxfId="265">
      <pivotArea dataOnly="0" labelOnly="1" fieldPosition="0">
        <references count="3">
          <reference field="2" count="1" selected="0">
            <x v="11"/>
          </reference>
          <reference field="3" count="1" selected="0">
            <x v="198"/>
          </reference>
          <reference field="4" count="1">
            <x v="109"/>
          </reference>
        </references>
      </pivotArea>
    </format>
    <format dxfId="264">
      <pivotArea dataOnly="0" labelOnly="1" fieldPosition="0">
        <references count="3">
          <reference field="2" count="1" selected="0">
            <x v="11"/>
          </reference>
          <reference field="3" count="1" selected="0">
            <x v="199"/>
          </reference>
          <reference field="4" count="1">
            <x v="110"/>
          </reference>
        </references>
      </pivotArea>
    </format>
    <format dxfId="263">
      <pivotArea dataOnly="0" labelOnly="1" fieldPosition="0">
        <references count="3">
          <reference field="2" count="1" selected="0">
            <x v="11"/>
          </reference>
          <reference field="3" count="1" selected="0">
            <x v="200"/>
          </reference>
          <reference field="4" count="1">
            <x v="111"/>
          </reference>
        </references>
      </pivotArea>
    </format>
    <format dxfId="262">
      <pivotArea dataOnly="0" labelOnly="1" fieldPosition="0">
        <references count="3">
          <reference field="2" count="1" selected="0">
            <x v="11"/>
          </reference>
          <reference field="3" count="1" selected="0">
            <x v="201"/>
          </reference>
          <reference field="4" count="1">
            <x v="112"/>
          </reference>
        </references>
      </pivotArea>
    </format>
    <format dxfId="261">
      <pivotArea dataOnly="0" labelOnly="1" fieldPosition="0">
        <references count="3">
          <reference field="2" count="1" selected="0">
            <x v="11"/>
          </reference>
          <reference field="3" count="1" selected="0">
            <x v="202"/>
          </reference>
          <reference field="4" count="1">
            <x v="113"/>
          </reference>
        </references>
      </pivotArea>
    </format>
    <format dxfId="260">
      <pivotArea dataOnly="0" labelOnly="1" fieldPosition="0">
        <references count="3">
          <reference field="2" count="1" selected="0">
            <x v="11"/>
          </reference>
          <reference field="3" count="1" selected="0">
            <x v="203"/>
          </reference>
          <reference field="4" count="1">
            <x v="114"/>
          </reference>
        </references>
      </pivotArea>
    </format>
    <format dxfId="259">
      <pivotArea dataOnly="0" labelOnly="1" fieldPosition="0">
        <references count="3">
          <reference field="2" count="1" selected="0">
            <x v="11"/>
          </reference>
          <reference field="3" count="1" selected="0">
            <x v="204"/>
          </reference>
          <reference field="4" count="1">
            <x v="138"/>
          </reference>
        </references>
      </pivotArea>
    </format>
    <format dxfId="258">
      <pivotArea dataOnly="0" labelOnly="1" fieldPosition="0">
        <references count="3">
          <reference field="2" count="1" selected="0">
            <x v="11"/>
          </reference>
          <reference field="3" count="1" selected="0">
            <x v="205"/>
          </reference>
          <reference field="4" count="1">
            <x v="133"/>
          </reference>
        </references>
      </pivotArea>
    </format>
    <format dxfId="257">
      <pivotArea dataOnly="0" labelOnly="1" fieldPosition="0">
        <references count="3">
          <reference field="2" count="1" selected="0">
            <x v="11"/>
          </reference>
          <reference field="3" count="1" selected="0">
            <x v="206"/>
          </reference>
          <reference field="4" count="1">
            <x v="134"/>
          </reference>
        </references>
      </pivotArea>
    </format>
    <format dxfId="256">
      <pivotArea dataOnly="0" labelOnly="1" fieldPosition="0">
        <references count="3">
          <reference field="2" count="1" selected="0">
            <x v="11"/>
          </reference>
          <reference field="3" count="1" selected="0">
            <x v="207"/>
          </reference>
          <reference field="4" count="1">
            <x v="135"/>
          </reference>
        </references>
      </pivotArea>
    </format>
    <format dxfId="255">
      <pivotArea dataOnly="0" labelOnly="1" fieldPosition="0">
        <references count="3">
          <reference field="2" count="1" selected="0">
            <x v="11"/>
          </reference>
          <reference field="3" count="1" selected="0">
            <x v="208"/>
          </reference>
          <reference field="4" count="1">
            <x v="136"/>
          </reference>
        </references>
      </pivotArea>
    </format>
    <format dxfId="254">
      <pivotArea dataOnly="0" labelOnly="1" fieldPosition="0">
        <references count="3">
          <reference field="2" count="1" selected="0">
            <x v="11"/>
          </reference>
          <reference field="3" count="1" selected="0">
            <x v="209"/>
          </reference>
          <reference field="4" count="1">
            <x v="137"/>
          </reference>
        </references>
      </pivotArea>
    </format>
    <format dxfId="253">
      <pivotArea dataOnly="0" labelOnly="1" fieldPosition="0">
        <references count="3">
          <reference field="2" count="1" selected="0">
            <x v="11"/>
          </reference>
          <reference field="3" count="1" selected="0">
            <x v="210"/>
          </reference>
          <reference field="4" count="1">
            <x v="138"/>
          </reference>
        </references>
      </pivotArea>
    </format>
    <format dxfId="252">
      <pivotArea dataOnly="0" labelOnly="1" fieldPosition="0">
        <references count="3">
          <reference field="2" count="1" selected="0">
            <x v="11"/>
          </reference>
          <reference field="3" count="1" selected="0">
            <x v="211"/>
          </reference>
          <reference field="4" count="1">
            <x v="39"/>
          </reference>
        </references>
      </pivotArea>
    </format>
    <format dxfId="251">
      <pivotArea dataOnly="0" labelOnly="1" fieldPosition="0">
        <references count="3">
          <reference field="2" count="1" selected="0">
            <x v="11"/>
          </reference>
          <reference field="3" count="1" selected="0">
            <x v="212"/>
          </reference>
          <reference field="4" count="1">
            <x v="151"/>
          </reference>
        </references>
      </pivotArea>
    </format>
    <format dxfId="250">
      <pivotArea dataOnly="0" labelOnly="1" fieldPosition="0">
        <references count="3">
          <reference field="2" count="1" selected="0">
            <x v="11"/>
          </reference>
          <reference field="3" count="1" selected="0">
            <x v="213"/>
          </reference>
          <reference field="4" count="1">
            <x v="152"/>
          </reference>
        </references>
      </pivotArea>
    </format>
    <format dxfId="249">
      <pivotArea dataOnly="0" labelOnly="1" fieldPosition="0">
        <references count="3">
          <reference field="2" count="1" selected="0">
            <x v="11"/>
          </reference>
          <reference field="3" count="1" selected="0">
            <x v="214"/>
          </reference>
          <reference field="4" count="1">
            <x v="153"/>
          </reference>
        </references>
      </pivotArea>
    </format>
    <format dxfId="248">
      <pivotArea dataOnly="0" labelOnly="1" fieldPosition="0">
        <references count="3">
          <reference field="2" count="1" selected="0">
            <x v="11"/>
          </reference>
          <reference field="3" count="1" selected="0">
            <x v="215"/>
          </reference>
          <reference field="4" count="1">
            <x v="154"/>
          </reference>
        </references>
      </pivotArea>
    </format>
    <format dxfId="247">
      <pivotArea dataOnly="0" labelOnly="1" fieldPosition="0">
        <references count="3">
          <reference field="2" count="1" selected="0">
            <x v="11"/>
          </reference>
          <reference field="3" count="1" selected="0">
            <x v="216"/>
          </reference>
          <reference field="4" count="1">
            <x v="155"/>
          </reference>
        </references>
      </pivotArea>
    </format>
    <format dxfId="246">
      <pivotArea dataOnly="0" labelOnly="1" fieldPosition="0">
        <references count="3">
          <reference field="2" count="1" selected="0">
            <x v="11"/>
          </reference>
          <reference field="3" count="1" selected="0">
            <x v="217"/>
          </reference>
          <reference field="4" count="1">
            <x v="156"/>
          </reference>
        </references>
      </pivotArea>
    </format>
    <format dxfId="245">
      <pivotArea dataOnly="0" labelOnly="1" fieldPosition="0">
        <references count="3">
          <reference field="2" count="1" selected="0">
            <x v="11"/>
          </reference>
          <reference field="3" count="1" selected="0">
            <x v="218"/>
          </reference>
          <reference field="4" count="1">
            <x v="157"/>
          </reference>
        </references>
      </pivotArea>
    </format>
    <format dxfId="244">
      <pivotArea dataOnly="0" labelOnly="1" fieldPosition="0">
        <references count="3">
          <reference field="2" count="1" selected="0">
            <x v="11"/>
          </reference>
          <reference field="3" count="1" selected="0">
            <x v="219"/>
          </reference>
          <reference field="4" count="1">
            <x v="158"/>
          </reference>
        </references>
      </pivotArea>
    </format>
    <format dxfId="243">
      <pivotArea dataOnly="0" labelOnly="1" fieldPosition="0">
        <references count="3">
          <reference field="2" count="1" selected="0">
            <x v="11"/>
          </reference>
          <reference field="3" count="1" selected="0">
            <x v="220"/>
          </reference>
          <reference field="4" count="1">
            <x v="159"/>
          </reference>
        </references>
      </pivotArea>
    </format>
    <format dxfId="242">
      <pivotArea dataOnly="0" labelOnly="1" fieldPosition="0">
        <references count="3">
          <reference field="2" count="1" selected="0">
            <x v="11"/>
          </reference>
          <reference field="3" count="1" selected="0">
            <x v="221"/>
          </reference>
          <reference field="4" count="1">
            <x v="160"/>
          </reference>
        </references>
      </pivotArea>
    </format>
    <format dxfId="241">
      <pivotArea dataOnly="0" labelOnly="1" fieldPosition="0">
        <references count="3">
          <reference field="2" count="1" selected="0">
            <x v="11"/>
          </reference>
          <reference field="3" count="1" selected="0">
            <x v="222"/>
          </reference>
          <reference field="4" count="1">
            <x v="161"/>
          </reference>
        </references>
      </pivotArea>
    </format>
    <format dxfId="240">
      <pivotArea dataOnly="0" labelOnly="1" fieldPosition="0">
        <references count="3">
          <reference field="2" count="1" selected="0">
            <x v="11"/>
          </reference>
          <reference field="3" count="1" selected="0">
            <x v="223"/>
          </reference>
          <reference field="4" count="1">
            <x v="162"/>
          </reference>
        </references>
      </pivotArea>
    </format>
    <format dxfId="239">
      <pivotArea dataOnly="0" labelOnly="1" fieldPosition="0">
        <references count="3">
          <reference field="2" count="1" selected="0">
            <x v="11"/>
          </reference>
          <reference field="3" count="1" selected="0">
            <x v="224"/>
          </reference>
          <reference field="4" count="1">
            <x v="175"/>
          </reference>
        </references>
      </pivotArea>
    </format>
    <format dxfId="238">
      <pivotArea dataOnly="0" labelOnly="1" fieldPosition="0">
        <references count="3">
          <reference field="2" count="1" selected="0">
            <x v="11"/>
          </reference>
          <reference field="3" count="1" selected="0">
            <x v="225"/>
          </reference>
          <reference field="4" count="1">
            <x v="176"/>
          </reference>
        </references>
      </pivotArea>
    </format>
    <format dxfId="237">
      <pivotArea dataOnly="0" labelOnly="1" fieldPosition="0">
        <references count="3">
          <reference field="2" count="1" selected="0">
            <x v="11"/>
          </reference>
          <reference field="3" count="1" selected="0">
            <x v="226"/>
          </reference>
          <reference field="4" count="1">
            <x v="177"/>
          </reference>
        </references>
      </pivotArea>
    </format>
    <format dxfId="236">
      <pivotArea dataOnly="0" labelOnly="1" fieldPosition="0">
        <references count="3">
          <reference field="2" count="1" selected="0">
            <x v="11"/>
          </reference>
          <reference field="3" count="1" selected="0">
            <x v="227"/>
          </reference>
          <reference field="4" count="1">
            <x v="178"/>
          </reference>
        </references>
      </pivotArea>
    </format>
    <format dxfId="235">
      <pivotArea dataOnly="0" labelOnly="1" fieldPosition="0">
        <references count="3">
          <reference field="2" count="1" selected="0">
            <x v="11"/>
          </reference>
          <reference field="3" count="1" selected="0">
            <x v="228"/>
          </reference>
          <reference field="4" count="1">
            <x v="179"/>
          </reference>
        </references>
      </pivotArea>
    </format>
    <format dxfId="234">
      <pivotArea dataOnly="0" labelOnly="1" fieldPosition="0">
        <references count="3">
          <reference field="2" count="1" selected="0">
            <x v="11"/>
          </reference>
          <reference field="3" count="1" selected="0">
            <x v="229"/>
          </reference>
          <reference field="4" count="1">
            <x v="180"/>
          </reference>
        </references>
      </pivotArea>
    </format>
    <format dxfId="233">
      <pivotArea dataOnly="0" labelOnly="1" fieldPosition="0">
        <references count="3">
          <reference field="2" count="1" selected="0">
            <x v="11"/>
          </reference>
          <reference field="3" count="1" selected="0">
            <x v="230"/>
          </reference>
          <reference field="4" count="1">
            <x v="146"/>
          </reference>
        </references>
      </pivotArea>
    </format>
    <format dxfId="232">
      <pivotArea dataOnly="0" labelOnly="1" fieldPosition="0">
        <references count="3">
          <reference field="2" count="1" selected="0">
            <x v="11"/>
          </reference>
          <reference field="3" count="1" selected="0">
            <x v="266"/>
          </reference>
          <reference field="4" count="1">
            <x v="19"/>
          </reference>
        </references>
      </pivotArea>
    </format>
    <format dxfId="231">
      <pivotArea dataOnly="0" labelOnly="1" fieldPosition="0">
        <references count="3">
          <reference field="2" count="1" selected="0">
            <x v="11"/>
          </reference>
          <reference field="3" count="1" selected="0">
            <x v="267"/>
          </reference>
          <reference field="4" count="1">
            <x v="20"/>
          </reference>
        </references>
      </pivotArea>
    </format>
    <format dxfId="230">
      <pivotArea dataOnly="0" labelOnly="1" fieldPosition="0">
        <references count="3">
          <reference field="2" count="1" selected="0">
            <x v="11"/>
          </reference>
          <reference field="3" count="1" selected="0">
            <x v="268"/>
          </reference>
          <reference field="4" count="1">
            <x v="21"/>
          </reference>
        </references>
      </pivotArea>
    </format>
    <format dxfId="229">
      <pivotArea dataOnly="0" labelOnly="1" fieldPosition="0">
        <references count="3">
          <reference field="2" count="1" selected="0">
            <x v="11"/>
          </reference>
          <reference field="3" count="1" selected="0">
            <x v="269"/>
          </reference>
          <reference field="4" count="1">
            <x v="22"/>
          </reference>
        </references>
      </pivotArea>
    </format>
    <format dxfId="228">
      <pivotArea dataOnly="0" labelOnly="1" fieldPosition="0">
        <references count="3">
          <reference field="2" count="1" selected="0">
            <x v="11"/>
          </reference>
          <reference field="3" count="1" selected="0">
            <x v="270"/>
          </reference>
          <reference field="4" count="1">
            <x v="23"/>
          </reference>
        </references>
      </pivotArea>
    </format>
    <format dxfId="227">
      <pivotArea dataOnly="0" labelOnly="1" fieldPosition="0">
        <references count="3">
          <reference field="2" count="1" selected="0">
            <x v="11"/>
          </reference>
          <reference field="3" count="1" selected="0">
            <x v="271"/>
          </reference>
          <reference field="4" count="1">
            <x v="24"/>
          </reference>
        </references>
      </pivotArea>
    </format>
    <format dxfId="226">
      <pivotArea dataOnly="0" labelOnly="1" fieldPosition="0">
        <references count="3">
          <reference field="2" count="1" selected="0">
            <x v="11"/>
          </reference>
          <reference field="3" count="1" selected="0">
            <x v="272"/>
          </reference>
          <reference field="4" count="1">
            <x v="30"/>
          </reference>
        </references>
      </pivotArea>
    </format>
    <format dxfId="225">
      <pivotArea dataOnly="0" labelOnly="1" fieldPosition="0">
        <references count="3">
          <reference field="2" count="1" selected="0">
            <x v="11"/>
          </reference>
          <reference field="3" count="1" selected="0">
            <x v="273"/>
          </reference>
          <reference field="4" count="1">
            <x v="25"/>
          </reference>
        </references>
      </pivotArea>
    </format>
    <format dxfId="224">
      <pivotArea dataOnly="0" labelOnly="1" fieldPosition="0">
        <references count="3">
          <reference field="2" count="1" selected="0">
            <x v="11"/>
          </reference>
          <reference field="3" count="1" selected="0">
            <x v="274"/>
          </reference>
          <reference field="4" count="1">
            <x v="26"/>
          </reference>
        </references>
      </pivotArea>
    </format>
    <format dxfId="223">
      <pivotArea dataOnly="0" labelOnly="1" fieldPosition="0">
        <references count="3">
          <reference field="2" count="1" selected="0">
            <x v="11"/>
          </reference>
          <reference field="3" count="1" selected="0">
            <x v="275"/>
          </reference>
          <reference field="4" count="1">
            <x v="27"/>
          </reference>
        </references>
      </pivotArea>
    </format>
    <format dxfId="222">
      <pivotArea dataOnly="0" labelOnly="1" fieldPosition="0">
        <references count="3">
          <reference field="2" count="1" selected="0">
            <x v="11"/>
          </reference>
          <reference field="3" count="1" selected="0">
            <x v="276"/>
          </reference>
          <reference field="4" count="1">
            <x v="28"/>
          </reference>
        </references>
      </pivotArea>
    </format>
    <format dxfId="221">
      <pivotArea dataOnly="0" labelOnly="1" fieldPosition="0">
        <references count="3">
          <reference field="2" count="1" selected="0">
            <x v="11"/>
          </reference>
          <reference field="3" count="1" selected="0">
            <x v="277"/>
          </reference>
          <reference field="4" count="1">
            <x v="29"/>
          </reference>
        </references>
      </pivotArea>
    </format>
    <format dxfId="220">
      <pivotArea dataOnly="0" labelOnly="1" fieldPosition="0">
        <references count="3">
          <reference field="2" count="1" selected="0">
            <x v="11"/>
          </reference>
          <reference field="3" count="1" selected="0">
            <x v="278"/>
          </reference>
          <reference field="4" count="1">
            <x v="30"/>
          </reference>
        </references>
      </pivotArea>
    </format>
    <format dxfId="219">
      <pivotArea dataOnly="0" labelOnly="1" fieldPosition="0">
        <references count="3">
          <reference field="2" count="1" selected="0">
            <x v="11"/>
          </reference>
          <reference field="3" count="1" selected="0">
            <x v="279"/>
          </reference>
          <reference field="4" count="1">
            <x v="143"/>
          </reference>
        </references>
      </pivotArea>
    </format>
    <format dxfId="218">
      <pivotArea dataOnly="0" labelOnly="1" fieldPosition="0">
        <references count="3">
          <reference field="2" count="1" selected="0">
            <x v="11"/>
          </reference>
          <reference field="3" count="1" selected="0">
            <x v="304"/>
          </reference>
          <reference field="4" count="1">
            <x v="148"/>
          </reference>
        </references>
      </pivotArea>
    </format>
    <format dxfId="217">
      <pivotArea dataOnly="0" labelOnly="1" fieldPosition="0">
        <references count="3">
          <reference field="2" count="1" selected="0">
            <x v="11"/>
          </reference>
          <reference field="3" count="1" selected="0">
            <x v="437"/>
          </reference>
          <reference field="4" count="1">
            <x v="181"/>
          </reference>
        </references>
      </pivotArea>
    </format>
    <format dxfId="216">
      <pivotArea dataOnly="0" labelOnly="1" fieldPosition="0">
        <references count="3">
          <reference field="2" count="1" selected="0">
            <x v="11"/>
          </reference>
          <reference field="3" count="1" selected="0">
            <x v="438"/>
          </reference>
          <reference field="4" count="1">
            <x v="182"/>
          </reference>
        </references>
      </pivotArea>
    </format>
    <format dxfId="215">
      <pivotArea dataOnly="0" labelOnly="1" fieldPosition="0">
        <references count="3">
          <reference field="2" count="1" selected="0">
            <x v="11"/>
          </reference>
          <reference field="3" count="1" selected="0">
            <x v="479"/>
          </reference>
          <reference field="4" count="1">
            <x v="8"/>
          </reference>
        </references>
      </pivotArea>
    </format>
    <format dxfId="214">
      <pivotArea dataOnly="0" labelOnly="1" fieldPosition="0">
        <references count="3">
          <reference field="2" count="1" selected="0">
            <x v="11"/>
          </reference>
          <reference field="3" count="1" selected="0">
            <x v="480"/>
          </reference>
          <reference field="4" count="1">
            <x v="6"/>
          </reference>
        </references>
      </pivotArea>
    </format>
    <format dxfId="213">
      <pivotArea dataOnly="0" labelOnly="1" fieldPosition="0">
        <references count="3">
          <reference field="2" count="1" selected="0">
            <x v="11"/>
          </reference>
          <reference field="3" count="1" selected="0">
            <x v="481"/>
          </reference>
          <reference field="4" count="1">
            <x v="9"/>
          </reference>
        </references>
      </pivotArea>
    </format>
    <format dxfId="212">
      <pivotArea dataOnly="0" labelOnly="1" fieldPosition="0">
        <references count="3">
          <reference field="2" count="1" selected="0">
            <x v="11"/>
          </reference>
          <reference field="3" count="1" selected="0">
            <x v="482"/>
          </reference>
          <reference field="4" count="1">
            <x v="5"/>
          </reference>
        </references>
      </pivotArea>
    </format>
    <format dxfId="211">
      <pivotArea dataOnly="0" labelOnly="1" fieldPosition="0">
        <references count="3">
          <reference field="2" count="1" selected="0">
            <x v="11"/>
          </reference>
          <reference field="3" count="1" selected="0">
            <x v="483"/>
          </reference>
          <reference field="4" count="1">
            <x v="7"/>
          </reference>
        </references>
      </pivotArea>
    </format>
    <format dxfId="210">
      <pivotArea dataOnly="0" labelOnly="1" fieldPosition="0">
        <references count="3">
          <reference field="2" count="1" selected="0">
            <x v="11"/>
          </reference>
          <reference field="3" count="1" selected="0">
            <x v="484"/>
          </reference>
          <reference field="4" count="1">
            <x v="12"/>
          </reference>
        </references>
      </pivotArea>
    </format>
    <format dxfId="209">
      <pivotArea dataOnly="0" labelOnly="1" fieldPosition="0">
        <references count="3">
          <reference field="2" count="1" selected="0">
            <x v="11"/>
          </reference>
          <reference field="3" count="1" selected="0">
            <x v="485"/>
          </reference>
          <reference field="4" count="1">
            <x v="13"/>
          </reference>
        </references>
      </pivotArea>
    </format>
    <format dxfId="208">
      <pivotArea dataOnly="0" labelOnly="1" fieldPosition="0">
        <references count="3">
          <reference field="2" count="1" selected="0">
            <x v="11"/>
          </reference>
          <reference field="3" count="1" selected="0">
            <x v="486"/>
          </reference>
          <reference field="4" count="1">
            <x v="14"/>
          </reference>
        </references>
      </pivotArea>
    </format>
    <format dxfId="207">
      <pivotArea dataOnly="0" labelOnly="1" fieldPosition="0">
        <references count="3">
          <reference field="2" count="1" selected="0">
            <x v="11"/>
          </reference>
          <reference field="3" count="1" selected="0">
            <x v="487"/>
          </reference>
          <reference field="4" count="1">
            <x v="16"/>
          </reference>
        </references>
      </pivotArea>
    </format>
    <format dxfId="206">
      <pivotArea dataOnly="0" labelOnly="1" fieldPosition="0">
        <references count="3">
          <reference field="2" count="1" selected="0">
            <x v="11"/>
          </reference>
          <reference field="3" count="1" selected="0">
            <x v="488"/>
          </reference>
          <reference field="4" count="1">
            <x v="17"/>
          </reference>
        </references>
      </pivotArea>
    </format>
    <format dxfId="205">
      <pivotArea dataOnly="0" labelOnly="1" fieldPosition="0">
        <references count="3">
          <reference field="2" count="1" selected="0">
            <x v="11"/>
          </reference>
          <reference field="3" count="1" selected="0">
            <x v="489"/>
          </reference>
          <reference field="4" count="1">
            <x v="18"/>
          </reference>
        </references>
      </pivotArea>
    </format>
    <format dxfId="204">
      <pivotArea dataOnly="0" labelOnly="1" fieldPosition="0">
        <references count="3">
          <reference field="2" count="1" selected="0">
            <x v="11"/>
          </reference>
          <reference field="3" count="1" selected="0">
            <x v="490"/>
          </reference>
          <reference field="4" count="1">
            <x v="37"/>
          </reference>
        </references>
      </pivotArea>
    </format>
    <format dxfId="203">
      <pivotArea dataOnly="0" labelOnly="1" fieldPosition="0">
        <references count="3">
          <reference field="2" count="1" selected="0">
            <x v="11"/>
          </reference>
          <reference field="3" count="1" selected="0">
            <x v="491"/>
          </reference>
          <reference field="4" count="1">
            <x v="31"/>
          </reference>
        </references>
      </pivotArea>
    </format>
    <format dxfId="202">
      <pivotArea dataOnly="0" labelOnly="1" fieldPosition="0">
        <references count="3">
          <reference field="2" count="1" selected="0">
            <x v="11"/>
          </reference>
          <reference field="3" count="1" selected="0">
            <x v="492"/>
          </reference>
          <reference field="4" count="1">
            <x v="32"/>
          </reference>
        </references>
      </pivotArea>
    </format>
    <format dxfId="201">
      <pivotArea dataOnly="0" labelOnly="1" fieldPosition="0">
        <references count="3">
          <reference field="2" count="1" selected="0">
            <x v="11"/>
          </reference>
          <reference field="3" count="1" selected="0">
            <x v="493"/>
          </reference>
          <reference field="4" count="1">
            <x v="34"/>
          </reference>
        </references>
      </pivotArea>
    </format>
    <format dxfId="200">
      <pivotArea dataOnly="0" labelOnly="1" fieldPosition="0">
        <references count="3">
          <reference field="2" count="1" selected="0">
            <x v="11"/>
          </reference>
          <reference field="3" count="1" selected="0">
            <x v="494"/>
          </reference>
          <reference field="4" count="1">
            <x v="35"/>
          </reference>
        </references>
      </pivotArea>
    </format>
    <format dxfId="199">
      <pivotArea dataOnly="0" labelOnly="1" fieldPosition="0">
        <references count="3">
          <reference field="2" count="1" selected="0">
            <x v="11"/>
          </reference>
          <reference field="3" count="1" selected="0">
            <x v="495"/>
          </reference>
          <reference field="4" count="1">
            <x v="36"/>
          </reference>
        </references>
      </pivotArea>
    </format>
    <format dxfId="198">
      <pivotArea dataOnly="0" labelOnly="1" fieldPosition="0">
        <references count="3">
          <reference field="2" count="1" selected="0">
            <x v="11"/>
          </reference>
          <reference field="3" count="1" selected="0">
            <x v="496"/>
          </reference>
          <reference field="4" count="1">
            <x v="43"/>
          </reference>
        </references>
      </pivotArea>
    </format>
    <format dxfId="197">
      <pivotArea dataOnly="0" labelOnly="1" fieldPosition="0">
        <references count="3">
          <reference field="2" count="1" selected="0">
            <x v="11"/>
          </reference>
          <reference field="3" count="1" selected="0">
            <x v="497"/>
          </reference>
          <reference field="4" count="1">
            <x v="41"/>
          </reference>
        </references>
      </pivotArea>
    </format>
    <format dxfId="196">
      <pivotArea dataOnly="0" labelOnly="1" fieldPosition="0">
        <references count="3">
          <reference field="2" count="1" selected="0">
            <x v="11"/>
          </reference>
          <reference field="3" count="1" selected="0">
            <x v="498"/>
          </reference>
          <reference field="4" count="1">
            <x v="44"/>
          </reference>
        </references>
      </pivotArea>
    </format>
    <format dxfId="195">
      <pivotArea dataOnly="0" labelOnly="1" fieldPosition="0">
        <references count="3">
          <reference field="2" count="1" selected="0">
            <x v="11"/>
          </reference>
          <reference field="3" count="1" selected="0">
            <x v="499"/>
          </reference>
          <reference field="4" count="1">
            <x v="40"/>
          </reference>
        </references>
      </pivotArea>
    </format>
    <format dxfId="194">
      <pivotArea dataOnly="0" labelOnly="1" fieldPosition="0">
        <references count="3">
          <reference field="2" count="1" selected="0">
            <x v="11"/>
          </reference>
          <reference field="3" count="1" selected="0">
            <x v="500"/>
          </reference>
          <reference field="4" count="1">
            <x v="42"/>
          </reference>
        </references>
      </pivotArea>
    </format>
    <format dxfId="193">
      <pivotArea dataOnly="0" labelOnly="1" fieldPosition="0">
        <references count="3">
          <reference field="2" count="1" selected="0">
            <x v="11"/>
          </reference>
          <reference field="3" count="1" selected="0">
            <x v="501"/>
          </reference>
          <reference field="4" count="1">
            <x v="82"/>
          </reference>
        </references>
      </pivotArea>
    </format>
    <format dxfId="192">
      <pivotArea dataOnly="0" labelOnly="1" fieldPosition="0">
        <references count="3">
          <reference field="2" count="1" selected="0">
            <x v="11"/>
          </reference>
          <reference field="3" count="1" selected="0">
            <x v="502"/>
          </reference>
          <reference field="4" count="1">
            <x v="83"/>
          </reference>
        </references>
      </pivotArea>
    </format>
    <format dxfId="191">
      <pivotArea dataOnly="0" labelOnly="1" fieldPosition="0">
        <references count="3">
          <reference field="2" count="1" selected="0">
            <x v="11"/>
          </reference>
          <reference field="3" count="1" selected="0">
            <x v="503"/>
          </reference>
          <reference field="4" count="1">
            <x v="84"/>
          </reference>
        </references>
      </pivotArea>
    </format>
    <format dxfId="190">
      <pivotArea dataOnly="0" labelOnly="1" fieldPosition="0">
        <references count="3">
          <reference field="2" count="1" selected="0">
            <x v="11"/>
          </reference>
          <reference field="3" count="1" selected="0">
            <x v="504"/>
          </reference>
          <reference field="4" count="1">
            <x v="86"/>
          </reference>
        </references>
      </pivotArea>
    </format>
    <format dxfId="189">
      <pivotArea dataOnly="0" labelOnly="1" fieldPosition="0">
        <references count="3">
          <reference field="2" count="1" selected="0">
            <x v="11"/>
          </reference>
          <reference field="3" count="1" selected="0">
            <x v="505"/>
          </reference>
          <reference field="4" count="1">
            <x v="87"/>
          </reference>
        </references>
      </pivotArea>
    </format>
    <format dxfId="188">
      <pivotArea dataOnly="0" labelOnly="1" fieldPosition="0">
        <references count="3">
          <reference field="2" count="1" selected="0">
            <x v="11"/>
          </reference>
          <reference field="3" count="1" selected="0">
            <x v="506"/>
          </reference>
          <reference field="4" count="1">
            <x v="88"/>
          </reference>
        </references>
      </pivotArea>
    </format>
    <format dxfId="187">
      <pivotArea dataOnly="0" labelOnly="1" fieldPosition="0">
        <references count="3">
          <reference field="2" count="1" selected="0">
            <x v="11"/>
          </reference>
          <reference field="3" count="1" selected="0">
            <x v="507"/>
          </reference>
          <reference field="4" count="1">
            <x v="89"/>
          </reference>
        </references>
      </pivotArea>
    </format>
    <format dxfId="186">
      <pivotArea dataOnly="0" labelOnly="1" fieldPosition="0">
        <references count="3">
          <reference field="2" count="1" selected="0">
            <x v="11"/>
          </reference>
          <reference field="3" count="1" selected="0">
            <x v="508"/>
          </reference>
          <reference field="4" count="1">
            <x v="90"/>
          </reference>
        </references>
      </pivotArea>
    </format>
    <format dxfId="185">
      <pivotArea dataOnly="0" labelOnly="1" fieldPosition="0">
        <references count="3">
          <reference field="2" count="1" selected="0">
            <x v="11"/>
          </reference>
          <reference field="3" count="1" selected="0">
            <x v="509"/>
          </reference>
          <reference field="4" count="1">
            <x v="91"/>
          </reference>
        </references>
      </pivotArea>
    </format>
    <format dxfId="184">
      <pivotArea dataOnly="0" labelOnly="1" fieldPosition="0">
        <references count="3">
          <reference field="2" count="1" selected="0">
            <x v="11"/>
          </reference>
          <reference field="3" count="1" selected="0">
            <x v="510"/>
          </reference>
          <reference field="4" count="1">
            <x v="93"/>
          </reference>
        </references>
      </pivotArea>
    </format>
    <format dxfId="183">
      <pivotArea dataOnly="0" labelOnly="1" fieldPosition="0">
        <references count="3">
          <reference field="2" count="1" selected="0">
            <x v="11"/>
          </reference>
          <reference field="3" count="1" selected="0">
            <x v="511"/>
          </reference>
          <reference field="4" count="1">
            <x v="94"/>
          </reference>
        </references>
      </pivotArea>
    </format>
    <format dxfId="182">
      <pivotArea dataOnly="0" labelOnly="1" fieldPosition="0">
        <references count="3">
          <reference field="2" count="1" selected="0">
            <x v="11"/>
          </reference>
          <reference field="3" count="1" selected="0">
            <x v="512"/>
          </reference>
          <reference field="4" count="1">
            <x v="95"/>
          </reference>
        </references>
      </pivotArea>
    </format>
    <format dxfId="181">
      <pivotArea dataOnly="0" labelOnly="1" fieldPosition="0">
        <references count="3">
          <reference field="2" count="1" selected="0">
            <x v="11"/>
          </reference>
          <reference field="3" count="1" selected="0">
            <x v="513"/>
          </reference>
          <reference field="4" count="1">
            <x v="96"/>
          </reference>
        </references>
      </pivotArea>
    </format>
    <format dxfId="180">
      <pivotArea dataOnly="0" labelOnly="1" fieldPosition="0">
        <references count="3">
          <reference field="2" count="1" selected="0">
            <x v="11"/>
          </reference>
          <reference field="3" count="1" selected="0">
            <x v="514"/>
          </reference>
          <reference field="4" count="1">
            <x v="97"/>
          </reference>
        </references>
      </pivotArea>
    </format>
    <format dxfId="179">
      <pivotArea dataOnly="0" labelOnly="1" fieldPosition="0">
        <references count="3">
          <reference field="2" count="1" selected="0">
            <x v="11"/>
          </reference>
          <reference field="3" count="1" selected="0">
            <x v="515"/>
          </reference>
          <reference field="4" count="1">
            <x v="98"/>
          </reference>
        </references>
      </pivotArea>
    </format>
    <format dxfId="178">
      <pivotArea dataOnly="0" labelOnly="1" fieldPosition="0">
        <references count="3">
          <reference field="2" count="1" selected="0">
            <x v="11"/>
          </reference>
          <reference field="3" count="1" selected="0">
            <x v="516"/>
          </reference>
          <reference field="4" count="1">
            <x v="99"/>
          </reference>
        </references>
      </pivotArea>
    </format>
    <format dxfId="177">
      <pivotArea dataOnly="0" labelOnly="1" fieldPosition="0">
        <references count="3">
          <reference field="2" count="1" selected="0">
            <x v="11"/>
          </reference>
          <reference field="3" count="1" selected="0">
            <x v="517"/>
          </reference>
          <reference field="4" count="1">
            <x v="100"/>
          </reference>
        </references>
      </pivotArea>
    </format>
    <format dxfId="176">
      <pivotArea dataOnly="0" labelOnly="1" fieldPosition="0">
        <references count="3">
          <reference field="2" count="1" selected="0">
            <x v="11"/>
          </reference>
          <reference field="3" count="1" selected="0">
            <x v="518"/>
          </reference>
          <reference field="4" count="1">
            <x v="101"/>
          </reference>
        </references>
      </pivotArea>
    </format>
    <format dxfId="175">
      <pivotArea dataOnly="0" labelOnly="1" fieldPosition="0">
        <references count="3">
          <reference field="2" count="1" selected="0">
            <x v="11"/>
          </reference>
          <reference field="3" count="1" selected="0">
            <x v="519"/>
          </reference>
          <reference field="4" count="1">
            <x v="102"/>
          </reference>
        </references>
      </pivotArea>
    </format>
    <format dxfId="174">
      <pivotArea dataOnly="0" labelOnly="1" fieldPosition="0">
        <references count="3">
          <reference field="2" count="1" selected="0">
            <x v="11"/>
          </reference>
          <reference field="3" count="1" selected="0">
            <x v="520"/>
          </reference>
          <reference field="4" count="1">
            <x v="103"/>
          </reference>
        </references>
      </pivotArea>
    </format>
    <format dxfId="173">
      <pivotArea dataOnly="0" labelOnly="1" fieldPosition="0">
        <references count="3">
          <reference field="2" count="1" selected="0">
            <x v="11"/>
          </reference>
          <reference field="3" count="1" selected="0">
            <x v="521"/>
          </reference>
          <reference field="4" count="1">
            <x v="104"/>
          </reference>
        </references>
      </pivotArea>
    </format>
    <format dxfId="172">
      <pivotArea dataOnly="0" labelOnly="1" fieldPosition="0">
        <references count="3">
          <reference field="2" count="1" selected="0">
            <x v="11"/>
          </reference>
          <reference field="3" count="1" selected="0">
            <x v="522"/>
          </reference>
          <reference field="4" count="1">
            <x v="106"/>
          </reference>
        </references>
      </pivotArea>
    </format>
    <format dxfId="171">
      <pivotArea dataOnly="0" labelOnly="1" fieldPosition="0">
        <references count="3">
          <reference field="2" count="1" selected="0">
            <x v="11"/>
          </reference>
          <reference field="3" count="1" selected="0">
            <x v="523"/>
          </reference>
          <reference field="4" count="1">
            <x v="107"/>
          </reference>
        </references>
      </pivotArea>
    </format>
    <format dxfId="170">
      <pivotArea dataOnly="0" labelOnly="1" fieldPosition="0">
        <references count="3">
          <reference field="2" count="1" selected="0">
            <x v="11"/>
          </reference>
          <reference field="3" count="1" selected="0">
            <x v="524"/>
          </reference>
          <reference field="4" count="1">
            <x v="108"/>
          </reference>
        </references>
      </pivotArea>
    </format>
    <format dxfId="169">
      <pivotArea dataOnly="0" labelOnly="1" fieldPosition="0">
        <references count="3">
          <reference field="2" count="1" selected="0">
            <x v="11"/>
          </reference>
          <reference field="3" count="1" selected="0">
            <x v="525"/>
          </reference>
          <reference field="4" count="1">
            <x v="175"/>
          </reference>
        </references>
      </pivotArea>
    </format>
    <format dxfId="168">
      <pivotArea dataOnly="0" labelOnly="1" fieldPosition="0">
        <references count="3">
          <reference field="2" count="1" selected="0">
            <x v="11"/>
          </reference>
          <reference field="3" count="1" selected="0">
            <x v="526"/>
          </reference>
          <reference field="4" count="1">
            <x v="176"/>
          </reference>
        </references>
      </pivotArea>
    </format>
    <format dxfId="167">
      <pivotArea dataOnly="0" labelOnly="1" fieldPosition="0">
        <references count="3">
          <reference field="2" count="1" selected="0">
            <x v="11"/>
          </reference>
          <reference field="3" count="1" selected="0">
            <x v="527"/>
          </reference>
          <reference field="4" count="1">
            <x v="177"/>
          </reference>
        </references>
      </pivotArea>
    </format>
    <format dxfId="166">
      <pivotArea dataOnly="0" labelOnly="1" fieldPosition="0">
        <references count="3">
          <reference field="2" count="1" selected="0">
            <x v="11"/>
          </reference>
          <reference field="3" count="1" selected="0">
            <x v="528"/>
          </reference>
          <reference field="4" count="1">
            <x v="178"/>
          </reference>
        </references>
      </pivotArea>
    </format>
    <format dxfId="165">
      <pivotArea dataOnly="0" labelOnly="1" fieldPosition="0">
        <references count="3">
          <reference field="2" count="1" selected="0">
            <x v="11"/>
          </reference>
          <reference field="3" count="1" selected="0">
            <x v="529"/>
          </reference>
          <reference field="4" count="1">
            <x v="179"/>
          </reference>
        </references>
      </pivotArea>
    </format>
    <format dxfId="164">
      <pivotArea dataOnly="0" labelOnly="1" fieldPosition="0">
        <references count="3">
          <reference field="2" count="1" selected="0">
            <x v="11"/>
          </reference>
          <reference field="3" count="1" selected="0">
            <x v="530"/>
          </reference>
          <reference field="4" count="1">
            <x v="180"/>
          </reference>
        </references>
      </pivotArea>
    </format>
    <format dxfId="163">
      <pivotArea dataOnly="0" labelOnly="1" fieldPosition="0">
        <references count="3">
          <reference field="2" count="1" selected="0">
            <x v="12"/>
          </reference>
          <reference field="3" count="1" selected="0">
            <x v="263"/>
          </reference>
          <reference field="4" count="1">
            <x v="1"/>
          </reference>
        </references>
      </pivotArea>
    </format>
    <format dxfId="162">
      <pivotArea dataOnly="0" labelOnly="1" fieldPosition="0">
        <references count="3">
          <reference field="2" count="1" selected="0">
            <x v="12"/>
          </reference>
          <reference field="3" count="1" selected="0">
            <x v="264"/>
          </reference>
          <reference field="4" count="1">
            <x v="1"/>
          </reference>
        </references>
      </pivotArea>
    </format>
    <format dxfId="161">
      <pivotArea dataOnly="0" labelOnly="1" fieldPosition="0">
        <references count="3">
          <reference field="2" count="1" selected="0">
            <x v="12"/>
          </reference>
          <reference field="3" count="1" selected="0">
            <x v="265"/>
          </reference>
          <reference field="4" count="1">
            <x v="142"/>
          </reference>
        </references>
      </pivotArea>
    </format>
    <format dxfId="160">
      <pivotArea dataOnly="0" labelOnly="1" fieldPosition="0">
        <references count="3">
          <reference field="2" count="1" selected="0">
            <x v="12"/>
          </reference>
          <reference field="3" count="1" selected="0">
            <x v="284"/>
          </reference>
          <reference field="4" count="1">
            <x v="145"/>
          </reference>
        </references>
      </pivotArea>
    </format>
    <format dxfId="159">
      <pivotArea dataOnly="0" labelOnly="1" fieldPosition="0">
        <references count="3">
          <reference field="2" count="1" selected="0">
            <x v="12"/>
          </reference>
          <reference field="3" count="1" selected="0">
            <x v="430"/>
          </reference>
          <reference field="4" count="1">
            <x v="145"/>
          </reference>
        </references>
      </pivotArea>
    </format>
    <format dxfId="158">
      <pivotArea dataOnly="0" labelOnly="1" fieldPosition="0">
        <references count="3">
          <reference field="2" count="1" selected="0">
            <x v="12"/>
          </reference>
          <reference field="3" count="1" selected="0">
            <x v="431"/>
          </reference>
          <reference field="4" count="1">
            <x v="140"/>
          </reference>
        </references>
      </pivotArea>
    </format>
    <format dxfId="157">
      <pivotArea dataOnly="0" labelOnly="1" fieldPosition="0">
        <references count="3">
          <reference field="2" count="1" selected="0">
            <x v="12"/>
          </reference>
          <reference field="3" count="1" selected="0">
            <x v="432"/>
          </reference>
          <reference field="4" count="1">
            <x v="145"/>
          </reference>
        </references>
      </pivotArea>
    </format>
    <format dxfId="156">
      <pivotArea dataOnly="0" labelOnly="1" fieldPosition="0">
        <references count="3">
          <reference field="2" count="1" selected="0">
            <x v="13"/>
          </reference>
          <reference field="3" count="1" selected="0">
            <x v="280"/>
          </reference>
          <reference field="4" count="1">
            <x v="150"/>
          </reference>
        </references>
      </pivotArea>
    </format>
    <format dxfId="155">
      <pivotArea dataOnly="0" labelOnly="1" fieldPosition="0">
        <references count="3">
          <reference field="2" count="1" selected="0">
            <x v="13"/>
          </reference>
          <reference field="3" count="1" selected="0">
            <x v="281"/>
          </reference>
          <reference field="4" count="1">
            <x v="147"/>
          </reference>
        </references>
      </pivotArea>
    </format>
    <format dxfId="154">
      <pivotArea dataOnly="0" labelOnly="1" fieldPosition="0">
        <references count="3">
          <reference field="2" count="1" selected="0">
            <x v="13"/>
          </reference>
          <reference field="3" count="1" selected="0">
            <x v="282"/>
          </reference>
          <reference field="4" count="1">
            <x v="147"/>
          </reference>
        </references>
      </pivotArea>
    </format>
    <format dxfId="153">
      <pivotArea dataOnly="0" labelOnly="1" fieldPosition="0">
        <references count="3">
          <reference field="2" count="1" selected="0">
            <x v="13"/>
          </reference>
          <reference field="3" count="1" selected="0">
            <x v="285"/>
          </reference>
          <reference field="4" count="1">
            <x v="149"/>
          </reference>
        </references>
      </pivotArea>
    </format>
    <format dxfId="152">
      <pivotArea dataOnly="0" labelOnly="1" fieldPosition="0">
        <references count="3">
          <reference field="2" count="1" selected="0">
            <x v="13"/>
          </reference>
          <reference field="3" count="1" selected="0">
            <x v="286"/>
          </reference>
          <reference field="4" count="1">
            <x v="140"/>
          </reference>
        </references>
      </pivotArea>
    </format>
    <format dxfId="151">
      <pivotArea dataOnly="0" labelOnly="1" fieldPosition="0">
        <references count="3">
          <reference field="2" count="1" selected="0">
            <x v="13"/>
          </reference>
          <reference field="3" count="1" selected="0">
            <x v="287"/>
          </reference>
          <reference field="4" count="1">
            <x v="140"/>
          </reference>
        </references>
      </pivotArea>
    </format>
    <format dxfId="150">
      <pivotArea dataOnly="0" labelOnly="1" fieldPosition="0">
        <references count="3">
          <reference field="2" count="1" selected="0">
            <x v="13"/>
          </reference>
          <reference field="3" count="1" selected="0">
            <x v="288"/>
          </reference>
          <reference field="4" count="1">
            <x v="140"/>
          </reference>
        </references>
      </pivotArea>
    </format>
    <format dxfId="149">
      <pivotArea dataOnly="0" labelOnly="1" fieldPosition="0">
        <references count="3">
          <reference field="2" count="1" selected="0">
            <x v="13"/>
          </reference>
          <reference field="3" count="1" selected="0">
            <x v="289"/>
          </reference>
          <reference field="4" count="1">
            <x v="140"/>
          </reference>
        </references>
      </pivotArea>
    </format>
    <format dxfId="148">
      <pivotArea dataOnly="0" labelOnly="1" fieldPosition="0">
        <references count="3">
          <reference field="2" count="1" selected="0">
            <x v="13"/>
          </reference>
          <reference field="3" count="1" selected="0">
            <x v="290"/>
          </reference>
          <reference field="4" count="1">
            <x v="140"/>
          </reference>
        </references>
      </pivotArea>
    </format>
    <format dxfId="147">
      <pivotArea dataOnly="0" labelOnly="1" fieldPosition="0">
        <references count="3">
          <reference field="2" count="1" selected="0">
            <x v="13"/>
          </reference>
          <reference field="3" count="1" selected="0">
            <x v="291"/>
          </reference>
          <reference field="4" count="1">
            <x v="140"/>
          </reference>
        </references>
      </pivotArea>
    </format>
    <format dxfId="146">
      <pivotArea dataOnly="0" labelOnly="1" fieldPosition="0">
        <references count="3">
          <reference field="2" count="1" selected="0">
            <x v="13"/>
          </reference>
          <reference field="3" count="1" selected="0">
            <x v="292"/>
          </reference>
          <reference field="4" count="1">
            <x v="140"/>
          </reference>
        </references>
      </pivotArea>
    </format>
    <format dxfId="145">
      <pivotArea dataOnly="0" labelOnly="1" fieldPosition="0">
        <references count="3">
          <reference field="2" count="1" selected="0">
            <x v="13"/>
          </reference>
          <reference field="3" count="1" selected="0">
            <x v="293"/>
          </reference>
          <reference field="4" count="1">
            <x v="140"/>
          </reference>
        </references>
      </pivotArea>
    </format>
    <format dxfId="144">
      <pivotArea dataOnly="0" labelOnly="1" fieldPosition="0">
        <references count="3">
          <reference field="2" count="1" selected="0">
            <x v="13"/>
          </reference>
          <reference field="3" count="1" selected="0">
            <x v="294"/>
          </reference>
          <reference field="4" count="1">
            <x v="140"/>
          </reference>
        </references>
      </pivotArea>
    </format>
    <format dxfId="143">
      <pivotArea dataOnly="0" labelOnly="1" fieldPosition="0">
        <references count="3">
          <reference field="2" count="1" selected="0">
            <x v="13"/>
          </reference>
          <reference field="3" count="1" selected="0">
            <x v="295"/>
          </reference>
          <reference field="4" count="1">
            <x v="140"/>
          </reference>
        </references>
      </pivotArea>
    </format>
    <format dxfId="142">
      <pivotArea dataOnly="0" labelOnly="1" fieldPosition="0">
        <references count="3">
          <reference field="2" count="1" selected="0">
            <x v="13"/>
          </reference>
          <reference field="3" count="1" selected="0">
            <x v="296"/>
          </reference>
          <reference field="4" count="1">
            <x v="140"/>
          </reference>
        </references>
      </pivotArea>
    </format>
    <format dxfId="141">
      <pivotArea dataOnly="0" labelOnly="1" fieldPosition="0">
        <references count="3">
          <reference field="2" count="1" selected="0">
            <x v="13"/>
          </reference>
          <reference field="3" count="1" selected="0">
            <x v="297"/>
          </reference>
          <reference field="4" count="1">
            <x v="140"/>
          </reference>
        </references>
      </pivotArea>
    </format>
    <format dxfId="140">
      <pivotArea dataOnly="0" labelOnly="1" fieldPosition="0">
        <references count="3">
          <reference field="2" count="1" selected="0">
            <x v="13"/>
          </reference>
          <reference field="3" count="1" selected="0">
            <x v="301"/>
          </reference>
          <reference field="4" count="1">
            <x v="145"/>
          </reference>
        </references>
      </pivotArea>
    </format>
    <format dxfId="139">
      <pivotArea dataOnly="0" labelOnly="1" fieldPosition="0">
        <references count="3">
          <reference field="2" count="1" selected="0">
            <x v="13"/>
          </reference>
          <reference field="3" count="1" selected="0">
            <x v="302"/>
          </reference>
          <reference field="4" count="1">
            <x v="145"/>
          </reference>
        </references>
      </pivotArea>
    </format>
    <format dxfId="138">
      <pivotArea dataOnly="0" labelOnly="1" fieldPosition="0">
        <references count="3">
          <reference field="2" count="1" selected="0">
            <x v="13"/>
          </reference>
          <reference field="3" count="1" selected="0">
            <x v="303"/>
          </reference>
          <reference field="4" count="1">
            <x v="145"/>
          </reference>
        </references>
      </pivotArea>
    </format>
    <format dxfId="137">
      <pivotArea dataOnly="0" labelOnly="1" fieldPosition="0">
        <references count="3">
          <reference field="2" count="1" selected="0">
            <x v="13"/>
          </reference>
          <reference field="3" count="1" selected="0">
            <x v="439"/>
          </reference>
          <reference field="4" count="1">
            <x v="183"/>
          </reference>
        </references>
      </pivotArea>
    </format>
    <format dxfId="136">
      <pivotArea dataOnly="0" labelOnly="1" fieldPosition="0">
        <references count="3">
          <reference field="2" count="1" selected="0">
            <x v="13"/>
          </reference>
          <reference field="3" count="1" selected="0">
            <x v="440"/>
          </reference>
          <reference field="4" count="1">
            <x v="146"/>
          </reference>
        </references>
      </pivotArea>
    </format>
    <format dxfId="135">
      <pivotArea dataOnly="0" labelOnly="1" fieldPosition="0">
        <references count="3">
          <reference field="2" count="1" selected="0">
            <x v="13"/>
          </reference>
          <reference field="3" count="1" selected="0">
            <x v="441"/>
          </reference>
          <reference field="4" count="1">
            <x v="184"/>
          </reference>
        </references>
      </pivotArea>
    </format>
    <format dxfId="134">
      <pivotArea dataOnly="0" labelOnly="1" fieldPosition="0">
        <references count="3">
          <reference field="2" count="1" selected="0">
            <x v="13"/>
          </reference>
          <reference field="3" count="1" selected="0">
            <x v="442"/>
          </reference>
          <reference field="4" count="1">
            <x v="185"/>
          </reference>
        </references>
      </pivotArea>
    </format>
    <format dxfId="133">
      <pivotArea dataOnly="0" labelOnly="1" fieldPosition="0">
        <references count="3">
          <reference field="2" count="1" selected="0">
            <x v="13"/>
          </reference>
          <reference field="3" count="1" selected="0">
            <x v="443"/>
          </reference>
          <reference field="4" count="1">
            <x v="186"/>
          </reference>
        </references>
      </pivotArea>
    </format>
    <format dxfId="132">
      <pivotArea dataOnly="0" labelOnly="1" fieldPosition="0">
        <references count="3">
          <reference field="2" count="1" selected="0">
            <x v="13"/>
          </reference>
          <reference field="3" count="1" selected="0">
            <x v="444"/>
          </reference>
          <reference field="4" count="1">
            <x v="140"/>
          </reference>
        </references>
      </pivotArea>
    </format>
    <format dxfId="131">
      <pivotArea dataOnly="0" labelOnly="1" fieldPosition="0">
        <references count="3">
          <reference field="2" count="1" selected="0">
            <x v="13"/>
          </reference>
          <reference field="3" count="1" selected="0">
            <x v="445"/>
          </reference>
          <reference field="4" count="1">
            <x v="145"/>
          </reference>
        </references>
      </pivotArea>
    </format>
    <format dxfId="130">
      <pivotArea dataOnly="0" labelOnly="1" fieldPosition="0">
        <references count="3">
          <reference field="2" count="1" selected="0">
            <x v="13"/>
          </reference>
          <reference field="3" count="1" selected="0">
            <x v="531"/>
          </reference>
          <reference field="4" count="1">
            <x v="140"/>
          </reference>
        </references>
      </pivotArea>
    </format>
    <format dxfId="129">
      <pivotArea dataOnly="0" labelOnly="1" fieldPosition="0">
        <references count="3">
          <reference field="2" count="1" selected="0">
            <x v="13"/>
          </reference>
          <reference field="3" count="1" selected="0">
            <x v="532"/>
          </reference>
          <reference field="4" count="1">
            <x v="140"/>
          </reference>
        </references>
      </pivotArea>
    </format>
    <format dxfId="128">
      <pivotArea dataOnly="0" labelOnly="1" fieldPosition="0">
        <references count="3">
          <reference field="2" count="1" selected="0">
            <x v="14"/>
          </reference>
          <reference field="3" count="1" selected="0">
            <x v="305"/>
          </reference>
          <reference field="4" count="1">
            <x v="165"/>
          </reference>
        </references>
      </pivotArea>
    </format>
    <format dxfId="127">
      <pivotArea dataOnly="0" labelOnly="1" fieldPosition="0">
        <references count="3">
          <reference field="2" count="1" selected="0">
            <x v="14"/>
          </reference>
          <reference field="3" count="1" selected="0">
            <x v="306"/>
          </reference>
          <reference field="4" count="1">
            <x v="165"/>
          </reference>
        </references>
      </pivotArea>
    </format>
    <format dxfId="126">
      <pivotArea dataOnly="0" labelOnly="1" fieldPosition="0">
        <references count="3">
          <reference field="2" count="1" selected="0">
            <x v="14"/>
          </reference>
          <reference field="3" count="1" selected="0">
            <x v="307"/>
          </reference>
          <reference field="4" count="1">
            <x v="165"/>
          </reference>
        </references>
      </pivotArea>
    </format>
    <format dxfId="125">
      <pivotArea dataOnly="0" labelOnly="1" fieldPosition="0">
        <references count="3">
          <reference field="2" count="1" selected="0">
            <x v="14"/>
          </reference>
          <reference field="3" count="1" selected="0">
            <x v="308"/>
          </reference>
          <reference field="4" count="1">
            <x v="165"/>
          </reference>
        </references>
      </pivotArea>
    </format>
    <format dxfId="124">
      <pivotArea dataOnly="0" labelOnly="1" fieldPosition="0">
        <references count="3">
          <reference field="2" count="1" selected="0">
            <x v="14"/>
          </reference>
          <reference field="3" count="1" selected="0">
            <x v="309"/>
          </reference>
          <reference field="4" count="1">
            <x v="165"/>
          </reference>
        </references>
      </pivotArea>
    </format>
    <format dxfId="123">
      <pivotArea dataOnly="0" labelOnly="1" fieldPosition="0">
        <references count="3">
          <reference field="2" count="1" selected="0">
            <x v="14"/>
          </reference>
          <reference field="3" count="1" selected="0">
            <x v="310"/>
          </reference>
          <reference field="4" count="1">
            <x v="165"/>
          </reference>
        </references>
      </pivotArea>
    </format>
    <format dxfId="122">
      <pivotArea dataOnly="0" labelOnly="1" fieldPosition="0">
        <references count="3">
          <reference field="2" count="1" selected="0">
            <x v="14"/>
          </reference>
          <reference field="3" count="1" selected="0">
            <x v="311"/>
          </reference>
          <reference field="4" count="1">
            <x v="165"/>
          </reference>
        </references>
      </pivotArea>
    </format>
    <format dxfId="121">
      <pivotArea dataOnly="0" labelOnly="1" fieldPosition="0">
        <references count="3">
          <reference field="2" count="1" selected="0">
            <x v="14"/>
          </reference>
          <reference field="3" count="1" selected="0">
            <x v="312"/>
          </reference>
          <reference field="4" count="1">
            <x v="165"/>
          </reference>
        </references>
      </pivotArea>
    </format>
    <format dxfId="120">
      <pivotArea dataOnly="0" labelOnly="1" fieldPosition="0">
        <references count="3">
          <reference field="2" count="1" selected="0">
            <x v="14"/>
          </reference>
          <reference field="3" count="1" selected="0">
            <x v="313"/>
          </reference>
          <reference field="4" count="1">
            <x v="165"/>
          </reference>
        </references>
      </pivotArea>
    </format>
    <format dxfId="119">
      <pivotArea dataOnly="0" labelOnly="1" fieldPosition="0">
        <references count="3">
          <reference field="2" count="1" selected="0">
            <x v="14"/>
          </reference>
          <reference field="3" count="1" selected="0">
            <x v="314"/>
          </reference>
          <reference field="4" count="1">
            <x v="165"/>
          </reference>
        </references>
      </pivotArea>
    </format>
    <format dxfId="118">
      <pivotArea dataOnly="0" labelOnly="1" fieldPosition="0">
        <references count="3">
          <reference field="2" count="1" selected="0">
            <x v="14"/>
          </reference>
          <reference field="3" count="1" selected="0">
            <x v="315"/>
          </reference>
          <reference field="4" count="1">
            <x v="163"/>
          </reference>
        </references>
      </pivotArea>
    </format>
    <format dxfId="117">
      <pivotArea dataOnly="0" labelOnly="1" fieldPosition="0">
        <references count="3">
          <reference field="2" count="1" selected="0">
            <x v="14"/>
          </reference>
          <reference field="3" count="1" selected="0">
            <x v="316"/>
          </reference>
          <reference field="4" count="1">
            <x v="163"/>
          </reference>
        </references>
      </pivotArea>
    </format>
    <format dxfId="116">
      <pivotArea dataOnly="0" labelOnly="1" fieldPosition="0">
        <references count="3">
          <reference field="2" count="1" selected="0">
            <x v="14"/>
          </reference>
          <reference field="3" count="1" selected="0">
            <x v="317"/>
          </reference>
          <reference field="4" count="1">
            <x v="163"/>
          </reference>
        </references>
      </pivotArea>
    </format>
    <format dxfId="115">
      <pivotArea dataOnly="0" labelOnly="1" fieldPosition="0">
        <references count="3">
          <reference field="2" count="1" selected="0">
            <x v="14"/>
          </reference>
          <reference field="3" count="1" selected="0">
            <x v="318"/>
          </reference>
          <reference field="4" count="1">
            <x v="163"/>
          </reference>
        </references>
      </pivotArea>
    </format>
    <format dxfId="114">
      <pivotArea dataOnly="0" labelOnly="1" fieldPosition="0">
        <references count="3">
          <reference field="2" count="1" selected="0">
            <x v="14"/>
          </reference>
          <reference field="3" count="1" selected="0">
            <x v="319"/>
          </reference>
          <reference field="4" count="1">
            <x v="163"/>
          </reference>
        </references>
      </pivotArea>
    </format>
    <format dxfId="113">
      <pivotArea dataOnly="0" labelOnly="1" fieldPosition="0">
        <references count="3">
          <reference field="2" count="1" selected="0">
            <x v="14"/>
          </reference>
          <reference field="3" count="1" selected="0">
            <x v="320"/>
          </reference>
          <reference field="4" count="1">
            <x v="163"/>
          </reference>
        </references>
      </pivotArea>
    </format>
    <format dxfId="112">
      <pivotArea dataOnly="0" labelOnly="1" fieldPosition="0">
        <references count="3">
          <reference field="2" count="1" selected="0">
            <x v="14"/>
          </reference>
          <reference field="3" count="1" selected="0">
            <x v="321"/>
          </reference>
          <reference field="4" count="1">
            <x v="163"/>
          </reference>
        </references>
      </pivotArea>
    </format>
    <format dxfId="111">
      <pivotArea dataOnly="0" labelOnly="1" fieldPosition="0">
        <references count="3">
          <reference field="2" count="1" selected="0">
            <x v="14"/>
          </reference>
          <reference field="3" count="1" selected="0">
            <x v="322"/>
          </reference>
          <reference field="4" count="1">
            <x v="163"/>
          </reference>
        </references>
      </pivotArea>
    </format>
    <format dxfId="110">
      <pivotArea dataOnly="0" labelOnly="1" fieldPosition="0">
        <references count="3">
          <reference field="2" count="1" selected="0">
            <x v="14"/>
          </reference>
          <reference field="3" count="1" selected="0">
            <x v="323"/>
          </reference>
          <reference field="4" count="1">
            <x v="163"/>
          </reference>
        </references>
      </pivotArea>
    </format>
    <format dxfId="109">
      <pivotArea dataOnly="0" labelOnly="1" fieldPosition="0">
        <references count="3">
          <reference field="2" count="1" selected="0">
            <x v="14"/>
          </reference>
          <reference field="3" count="1" selected="0">
            <x v="324"/>
          </reference>
          <reference field="4" count="1">
            <x v="163"/>
          </reference>
        </references>
      </pivotArea>
    </format>
    <format dxfId="108">
      <pivotArea dataOnly="0" labelOnly="1" fieldPosition="0">
        <references count="3">
          <reference field="2" count="1" selected="0">
            <x v="14"/>
          </reference>
          <reference field="3" count="1" selected="0">
            <x v="325"/>
          </reference>
          <reference field="4" count="1">
            <x v="163"/>
          </reference>
        </references>
      </pivotArea>
    </format>
    <format dxfId="107">
      <pivotArea dataOnly="0" labelOnly="1" fieldPosition="0">
        <references count="3">
          <reference field="2" count="1" selected="0">
            <x v="14"/>
          </reference>
          <reference field="3" count="1" selected="0">
            <x v="326"/>
          </reference>
          <reference field="4" count="1">
            <x v="171"/>
          </reference>
        </references>
      </pivotArea>
    </format>
    <format dxfId="106">
      <pivotArea dataOnly="0" labelOnly="1" fieldPosition="0">
        <references count="3">
          <reference field="2" count="1" selected="0">
            <x v="14"/>
          </reference>
          <reference field="3" count="1" selected="0">
            <x v="327"/>
          </reference>
          <reference field="4" count="1">
            <x v="168"/>
          </reference>
        </references>
      </pivotArea>
    </format>
    <format dxfId="105">
      <pivotArea dataOnly="0" labelOnly="1" fieldPosition="0">
        <references count="3">
          <reference field="2" count="1" selected="0">
            <x v="14"/>
          </reference>
          <reference field="3" count="1" selected="0">
            <x v="328"/>
          </reference>
          <reference field="4" count="1">
            <x v="171"/>
          </reference>
        </references>
      </pivotArea>
    </format>
    <format dxfId="104">
      <pivotArea dataOnly="0" labelOnly="1" fieldPosition="0">
        <references count="3">
          <reference field="2" count="1" selected="0">
            <x v="14"/>
          </reference>
          <reference field="3" count="1" selected="0">
            <x v="329"/>
          </reference>
          <reference field="4" count="1">
            <x v="168"/>
          </reference>
        </references>
      </pivotArea>
    </format>
    <format dxfId="103">
      <pivotArea dataOnly="0" labelOnly="1" fieldPosition="0">
        <references count="3">
          <reference field="2" count="1" selected="0">
            <x v="14"/>
          </reference>
          <reference field="3" count="1" selected="0">
            <x v="330"/>
          </reference>
          <reference field="4" count="1">
            <x v="171"/>
          </reference>
        </references>
      </pivotArea>
    </format>
    <format dxfId="102">
      <pivotArea dataOnly="0" labelOnly="1" fieldPosition="0">
        <references count="3">
          <reference field="2" count="1" selected="0">
            <x v="14"/>
          </reference>
          <reference field="3" count="1" selected="0">
            <x v="331"/>
          </reference>
          <reference field="4" count="1">
            <x v="168"/>
          </reference>
        </references>
      </pivotArea>
    </format>
    <format dxfId="101">
      <pivotArea dataOnly="0" labelOnly="1" fieldPosition="0">
        <references count="3">
          <reference field="2" count="1" selected="0">
            <x v="14"/>
          </reference>
          <reference field="3" count="1" selected="0">
            <x v="332"/>
          </reference>
          <reference field="4" count="1">
            <x v="171"/>
          </reference>
        </references>
      </pivotArea>
    </format>
    <format dxfId="100">
      <pivotArea dataOnly="0" labelOnly="1" fieldPosition="0">
        <references count="3">
          <reference field="2" count="1" selected="0">
            <x v="14"/>
          </reference>
          <reference field="3" count="1" selected="0">
            <x v="333"/>
          </reference>
          <reference field="4" count="1">
            <x v="168"/>
          </reference>
        </references>
      </pivotArea>
    </format>
    <format dxfId="99">
      <pivotArea dataOnly="0" labelOnly="1" fieldPosition="0">
        <references count="3">
          <reference field="2" count="1" selected="0">
            <x v="14"/>
          </reference>
          <reference field="3" count="1" selected="0">
            <x v="334"/>
          </reference>
          <reference field="4" count="1">
            <x v="171"/>
          </reference>
        </references>
      </pivotArea>
    </format>
    <format dxfId="98">
      <pivotArea dataOnly="0" labelOnly="1" fieldPosition="0">
        <references count="3">
          <reference field="2" count="1" selected="0">
            <x v="14"/>
          </reference>
          <reference field="3" count="1" selected="0">
            <x v="335"/>
          </reference>
          <reference field="4" count="1">
            <x v="168"/>
          </reference>
        </references>
      </pivotArea>
    </format>
    <format dxfId="97">
      <pivotArea dataOnly="0" labelOnly="1" fieldPosition="0">
        <references count="3">
          <reference field="2" count="1" selected="0">
            <x v="14"/>
          </reference>
          <reference field="3" count="1" selected="0">
            <x v="336"/>
          </reference>
          <reference field="4" count="1">
            <x v="168"/>
          </reference>
        </references>
      </pivotArea>
    </format>
    <format dxfId="96">
      <pivotArea dataOnly="0" labelOnly="1" fieldPosition="0">
        <references count="3">
          <reference field="2" count="1" selected="0">
            <x v="14"/>
          </reference>
          <reference field="3" count="1" selected="0">
            <x v="337"/>
          </reference>
          <reference field="4" count="1">
            <x v="171"/>
          </reference>
        </references>
      </pivotArea>
    </format>
    <format dxfId="95">
      <pivotArea dataOnly="0" labelOnly="1" fieldPosition="0">
        <references count="3">
          <reference field="2" count="1" selected="0">
            <x v="14"/>
          </reference>
          <reference field="3" count="1" selected="0">
            <x v="338"/>
          </reference>
          <reference field="4" count="1">
            <x v="168"/>
          </reference>
        </references>
      </pivotArea>
    </format>
    <format dxfId="94">
      <pivotArea dataOnly="0" labelOnly="1" fieldPosition="0">
        <references count="3">
          <reference field="2" count="1" selected="0">
            <x v="14"/>
          </reference>
          <reference field="3" count="1" selected="0">
            <x v="339"/>
          </reference>
          <reference field="4" count="1">
            <x v="171"/>
          </reference>
        </references>
      </pivotArea>
    </format>
    <format dxfId="93">
      <pivotArea dataOnly="0" labelOnly="1" fieldPosition="0">
        <references count="3">
          <reference field="2" count="1" selected="0">
            <x v="14"/>
          </reference>
          <reference field="3" count="1" selected="0">
            <x v="340"/>
          </reference>
          <reference field="4" count="1">
            <x v="168"/>
          </reference>
        </references>
      </pivotArea>
    </format>
    <format dxfId="92">
      <pivotArea dataOnly="0" labelOnly="1" fieldPosition="0">
        <references count="3">
          <reference field="2" count="1" selected="0">
            <x v="14"/>
          </reference>
          <reference field="3" count="1" selected="0">
            <x v="341"/>
          </reference>
          <reference field="4" count="1">
            <x v="171"/>
          </reference>
        </references>
      </pivotArea>
    </format>
    <format dxfId="91">
      <pivotArea dataOnly="0" labelOnly="1" fieldPosition="0">
        <references count="3">
          <reference field="2" count="1" selected="0">
            <x v="14"/>
          </reference>
          <reference field="3" count="1" selected="0">
            <x v="342"/>
          </reference>
          <reference field="4" count="1">
            <x v="168"/>
          </reference>
        </references>
      </pivotArea>
    </format>
    <format dxfId="90">
      <pivotArea dataOnly="0" labelOnly="1" fieldPosition="0">
        <references count="3">
          <reference field="2" count="1" selected="0">
            <x v="14"/>
          </reference>
          <reference field="3" count="1" selected="0">
            <x v="343"/>
          </reference>
          <reference field="4" count="1">
            <x v="168"/>
          </reference>
        </references>
      </pivotArea>
    </format>
    <format dxfId="89">
      <pivotArea dataOnly="0" labelOnly="1" fieldPosition="0">
        <references count="3">
          <reference field="2" count="1" selected="0">
            <x v="14"/>
          </reference>
          <reference field="3" count="1" selected="0">
            <x v="344"/>
          </reference>
          <reference field="4" count="1">
            <x v="171"/>
          </reference>
        </references>
      </pivotArea>
    </format>
    <format dxfId="88">
      <pivotArea dataOnly="0" labelOnly="1" fieldPosition="0">
        <references count="3">
          <reference field="2" count="1" selected="0">
            <x v="14"/>
          </reference>
          <reference field="3" count="1" selected="0">
            <x v="345"/>
          </reference>
          <reference field="4" count="1">
            <x v="168"/>
          </reference>
        </references>
      </pivotArea>
    </format>
    <format dxfId="87">
      <pivotArea dataOnly="0" labelOnly="1" fieldPosition="0">
        <references count="3">
          <reference field="2" count="1" selected="0">
            <x v="14"/>
          </reference>
          <reference field="3" count="1" selected="0">
            <x v="346"/>
          </reference>
          <reference field="4" count="1">
            <x v="168"/>
          </reference>
        </references>
      </pivotArea>
    </format>
    <format dxfId="86">
      <pivotArea dataOnly="0" labelOnly="1" fieldPosition="0">
        <references count="3">
          <reference field="2" count="1" selected="0">
            <x v="14"/>
          </reference>
          <reference field="3" count="1" selected="0">
            <x v="347"/>
          </reference>
          <reference field="4" count="1">
            <x v="171"/>
          </reference>
        </references>
      </pivotArea>
    </format>
    <format dxfId="85">
      <pivotArea dataOnly="0" labelOnly="1" fieldPosition="0">
        <references count="3">
          <reference field="2" count="1" selected="0">
            <x v="14"/>
          </reference>
          <reference field="3" count="1" selected="0">
            <x v="348"/>
          </reference>
          <reference field="4" count="1">
            <x v="168"/>
          </reference>
        </references>
      </pivotArea>
    </format>
    <format dxfId="84">
      <pivotArea dataOnly="0" labelOnly="1" fieldPosition="0">
        <references count="3">
          <reference field="2" count="1" selected="0">
            <x v="14"/>
          </reference>
          <reference field="3" count="1" selected="0">
            <x v="349"/>
          </reference>
          <reference field="4" count="1">
            <x v="171"/>
          </reference>
        </references>
      </pivotArea>
    </format>
    <format dxfId="83">
      <pivotArea dataOnly="0" labelOnly="1" fieldPosition="0">
        <references count="3">
          <reference field="2" count="1" selected="0">
            <x v="14"/>
          </reference>
          <reference field="3" count="1" selected="0">
            <x v="350"/>
          </reference>
          <reference field="4" count="1">
            <x v="168"/>
          </reference>
        </references>
      </pivotArea>
    </format>
    <format dxfId="82">
      <pivotArea dataOnly="0" labelOnly="1" fieldPosition="0">
        <references count="3">
          <reference field="2" count="1" selected="0">
            <x v="14"/>
          </reference>
          <reference field="3" count="1" selected="0">
            <x v="351"/>
          </reference>
          <reference field="4" count="1">
            <x v="168"/>
          </reference>
        </references>
      </pivotArea>
    </format>
    <format dxfId="81">
      <pivotArea dataOnly="0" labelOnly="1" fieldPosition="0">
        <references count="3">
          <reference field="2" count="1" selected="0">
            <x v="14"/>
          </reference>
          <reference field="3" count="1" selected="0">
            <x v="352"/>
          </reference>
          <reference field="4" count="1">
            <x v="171"/>
          </reference>
        </references>
      </pivotArea>
    </format>
    <format dxfId="80">
      <pivotArea dataOnly="0" labelOnly="1" fieldPosition="0">
        <references count="3">
          <reference field="2" count="1" selected="0">
            <x v="14"/>
          </reference>
          <reference field="3" count="1" selected="0">
            <x v="353"/>
          </reference>
          <reference field="4" count="1">
            <x v="168"/>
          </reference>
        </references>
      </pivotArea>
    </format>
    <format dxfId="79">
      <pivotArea dataOnly="0" labelOnly="1" fieldPosition="0">
        <references count="3">
          <reference field="2" count="1" selected="0">
            <x v="14"/>
          </reference>
          <reference field="3" count="1" selected="0">
            <x v="354"/>
          </reference>
          <reference field="4" count="1">
            <x v="171"/>
          </reference>
        </references>
      </pivotArea>
    </format>
    <format dxfId="78">
      <pivotArea dataOnly="0" labelOnly="1" fieldPosition="0">
        <references count="3">
          <reference field="2" count="1" selected="0">
            <x v="14"/>
          </reference>
          <reference field="3" count="1" selected="0">
            <x v="355"/>
          </reference>
          <reference field="4" count="1">
            <x v="168"/>
          </reference>
        </references>
      </pivotArea>
    </format>
    <format dxfId="77">
      <pivotArea dataOnly="0" labelOnly="1" fieldPosition="0">
        <references count="3">
          <reference field="2" count="1" selected="0">
            <x v="14"/>
          </reference>
          <reference field="3" count="1" selected="0">
            <x v="356"/>
          </reference>
          <reference field="4" count="1">
            <x v="168"/>
          </reference>
        </references>
      </pivotArea>
    </format>
    <format dxfId="76">
      <pivotArea dataOnly="0" labelOnly="1" fieldPosition="0">
        <references count="3">
          <reference field="2" count="1" selected="0">
            <x v="14"/>
          </reference>
          <reference field="3" count="1" selected="0">
            <x v="357"/>
          </reference>
          <reference field="4" count="1">
            <x v="171"/>
          </reference>
        </references>
      </pivotArea>
    </format>
    <format dxfId="75">
      <pivotArea dataOnly="0" labelOnly="1" fieldPosition="0">
        <references count="3">
          <reference field="2" count="1" selected="0">
            <x v="14"/>
          </reference>
          <reference field="3" count="1" selected="0">
            <x v="358"/>
          </reference>
          <reference field="4" count="1">
            <x v="168"/>
          </reference>
        </references>
      </pivotArea>
    </format>
    <format dxfId="74">
      <pivotArea dataOnly="0" labelOnly="1" fieldPosition="0">
        <references count="3">
          <reference field="2" count="1" selected="0">
            <x v="14"/>
          </reference>
          <reference field="3" count="1" selected="0">
            <x v="359"/>
          </reference>
          <reference field="4" count="1">
            <x v="168"/>
          </reference>
        </references>
      </pivotArea>
    </format>
    <format dxfId="73">
      <pivotArea dataOnly="0" labelOnly="1" fieldPosition="0">
        <references count="3">
          <reference field="2" count="1" selected="0">
            <x v="14"/>
          </reference>
          <reference field="3" count="1" selected="0">
            <x v="360"/>
          </reference>
          <reference field="4" count="1">
            <x v="171"/>
          </reference>
        </references>
      </pivotArea>
    </format>
    <format dxfId="72">
      <pivotArea dataOnly="0" labelOnly="1" fieldPosition="0">
        <references count="3">
          <reference field="2" count="1" selected="0">
            <x v="14"/>
          </reference>
          <reference field="3" count="1" selected="0">
            <x v="361"/>
          </reference>
          <reference field="4" count="1">
            <x v="168"/>
          </reference>
        </references>
      </pivotArea>
    </format>
    <format dxfId="71">
      <pivotArea dataOnly="0" labelOnly="1" fieldPosition="0">
        <references count="3">
          <reference field="2" count="1" selected="0">
            <x v="14"/>
          </reference>
          <reference field="3" count="1" selected="0">
            <x v="362"/>
          </reference>
          <reference field="4" count="1">
            <x v="168"/>
          </reference>
        </references>
      </pivotArea>
    </format>
    <format dxfId="70">
      <pivotArea dataOnly="0" labelOnly="1" fieldPosition="0">
        <references count="3">
          <reference field="2" count="1" selected="0">
            <x v="14"/>
          </reference>
          <reference field="3" count="1" selected="0">
            <x v="363"/>
          </reference>
          <reference field="4" count="1">
            <x v="168"/>
          </reference>
        </references>
      </pivotArea>
    </format>
    <format dxfId="69">
      <pivotArea dataOnly="0" labelOnly="1" fieldPosition="0">
        <references count="3">
          <reference field="2" count="1" selected="0">
            <x v="14"/>
          </reference>
          <reference field="3" count="1" selected="0">
            <x v="364"/>
          </reference>
          <reference field="4" count="1">
            <x v="171"/>
          </reference>
        </references>
      </pivotArea>
    </format>
    <format dxfId="68">
      <pivotArea dataOnly="0" labelOnly="1" fieldPosition="0">
        <references count="3">
          <reference field="2" count="1" selected="0">
            <x v="14"/>
          </reference>
          <reference field="3" count="1" selected="0">
            <x v="365"/>
          </reference>
          <reference field="4" count="1">
            <x v="168"/>
          </reference>
        </references>
      </pivotArea>
    </format>
    <format dxfId="67">
      <pivotArea dataOnly="0" labelOnly="1" fieldPosition="0">
        <references count="3">
          <reference field="2" count="1" selected="0">
            <x v="14"/>
          </reference>
          <reference field="3" count="1" selected="0">
            <x v="366"/>
          </reference>
          <reference field="4" count="1">
            <x v="168"/>
          </reference>
        </references>
      </pivotArea>
    </format>
    <format dxfId="66">
      <pivotArea dataOnly="0" labelOnly="1" fieldPosition="0">
        <references count="3">
          <reference field="2" count="1" selected="0">
            <x v="14"/>
          </reference>
          <reference field="3" count="1" selected="0">
            <x v="370"/>
          </reference>
          <reference field="4" count="1">
            <x v="171"/>
          </reference>
        </references>
      </pivotArea>
    </format>
    <format dxfId="65">
      <pivotArea dataOnly="0" labelOnly="1" fieldPosition="0">
        <references count="3">
          <reference field="2" count="1" selected="0">
            <x v="14"/>
          </reference>
          <reference field="3" count="1" selected="0">
            <x v="371"/>
          </reference>
          <reference field="4" count="1">
            <x v="168"/>
          </reference>
        </references>
      </pivotArea>
    </format>
    <format dxfId="64">
      <pivotArea dataOnly="0" labelOnly="1" fieldPosition="0">
        <references count="3">
          <reference field="2" count="1" selected="0">
            <x v="14"/>
          </reference>
          <reference field="3" count="1" selected="0">
            <x v="372"/>
          </reference>
          <reference field="4" count="1">
            <x v="171"/>
          </reference>
        </references>
      </pivotArea>
    </format>
    <format dxfId="63">
      <pivotArea dataOnly="0" labelOnly="1" fieldPosition="0">
        <references count="3">
          <reference field="2" count="1" selected="0">
            <x v="14"/>
          </reference>
          <reference field="3" count="1" selected="0">
            <x v="373"/>
          </reference>
          <reference field="4" count="1">
            <x v="168"/>
          </reference>
        </references>
      </pivotArea>
    </format>
    <format dxfId="62">
      <pivotArea dataOnly="0" labelOnly="1" fieldPosition="0">
        <references count="3">
          <reference field="2" count="1" selected="0">
            <x v="14"/>
          </reference>
          <reference field="3" count="1" selected="0">
            <x v="374"/>
          </reference>
          <reference field="4" count="1">
            <x v="171"/>
          </reference>
        </references>
      </pivotArea>
    </format>
    <format dxfId="61">
      <pivotArea dataOnly="0" labelOnly="1" fieldPosition="0">
        <references count="3">
          <reference field="2" count="1" selected="0">
            <x v="14"/>
          </reference>
          <reference field="3" count="1" selected="0">
            <x v="375"/>
          </reference>
          <reference field="4" count="1">
            <x v="168"/>
          </reference>
        </references>
      </pivotArea>
    </format>
    <format dxfId="60">
      <pivotArea dataOnly="0" labelOnly="1" fieldPosition="0">
        <references count="3">
          <reference field="2" count="1" selected="0">
            <x v="14"/>
          </reference>
          <reference field="3" count="1" selected="0">
            <x v="376"/>
          </reference>
          <reference field="4" count="1">
            <x v="171"/>
          </reference>
        </references>
      </pivotArea>
    </format>
    <format dxfId="59">
      <pivotArea dataOnly="0" labelOnly="1" fieldPosition="0">
        <references count="3">
          <reference field="2" count="1" selected="0">
            <x v="14"/>
          </reference>
          <reference field="3" count="1" selected="0">
            <x v="377"/>
          </reference>
          <reference field="4" count="1">
            <x v="168"/>
          </reference>
        </references>
      </pivotArea>
    </format>
    <format dxfId="58">
      <pivotArea dataOnly="0" labelOnly="1" fieldPosition="0">
        <references count="3">
          <reference field="2" count="1" selected="0">
            <x v="14"/>
          </reference>
          <reference field="3" count="1" selected="0">
            <x v="378"/>
          </reference>
          <reference field="4" count="1">
            <x v="171"/>
          </reference>
        </references>
      </pivotArea>
    </format>
    <format dxfId="57">
      <pivotArea dataOnly="0" labelOnly="1" fieldPosition="0">
        <references count="3">
          <reference field="2" count="1" selected="0">
            <x v="14"/>
          </reference>
          <reference field="3" count="1" selected="0">
            <x v="379"/>
          </reference>
          <reference field="4" count="1">
            <x v="168"/>
          </reference>
        </references>
      </pivotArea>
    </format>
    <format dxfId="56">
      <pivotArea dataOnly="0" labelOnly="1" fieldPosition="0">
        <references count="3">
          <reference field="2" count="1" selected="0">
            <x v="14"/>
          </reference>
          <reference field="3" count="1" selected="0">
            <x v="380"/>
          </reference>
          <reference field="4" count="1">
            <x v="171"/>
          </reference>
        </references>
      </pivotArea>
    </format>
    <format dxfId="55">
      <pivotArea dataOnly="0" labelOnly="1" fieldPosition="0">
        <references count="3">
          <reference field="2" count="1" selected="0">
            <x v="14"/>
          </reference>
          <reference field="3" count="1" selected="0">
            <x v="381"/>
          </reference>
          <reference field="4" count="1">
            <x v="168"/>
          </reference>
        </references>
      </pivotArea>
    </format>
    <format dxfId="54">
      <pivotArea dataOnly="0" labelOnly="1" fieldPosition="0">
        <references count="3">
          <reference field="2" count="1" selected="0">
            <x v="14"/>
          </reference>
          <reference field="3" count="1" selected="0">
            <x v="382"/>
          </reference>
          <reference field="4" count="1">
            <x v="168"/>
          </reference>
        </references>
      </pivotArea>
    </format>
    <format dxfId="53">
      <pivotArea dataOnly="0" labelOnly="1" fieldPosition="0">
        <references count="3">
          <reference field="2" count="1" selected="0">
            <x v="14"/>
          </reference>
          <reference field="3" count="1" selected="0">
            <x v="383"/>
          </reference>
          <reference field="4" count="1">
            <x v="171"/>
          </reference>
        </references>
      </pivotArea>
    </format>
    <format dxfId="52">
      <pivotArea dataOnly="0" labelOnly="1" fieldPosition="0">
        <references count="3">
          <reference field="2" count="1" selected="0">
            <x v="14"/>
          </reference>
          <reference field="3" count="1" selected="0">
            <x v="384"/>
          </reference>
          <reference field="4" count="1">
            <x v="168"/>
          </reference>
        </references>
      </pivotArea>
    </format>
    <format dxfId="51">
      <pivotArea dataOnly="0" labelOnly="1" fieldPosition="0">
        <references count="3">
          <reference field="2" count="1" selected="0">
            <x v="14"/>
          </reference>
          <reference field="3" count="1" selected="0">
            <x v="385"/>
          </reference>
          <reference field="4" count="1">
            <x v="171"/>
          </reference>
        </references>
      </pivotArea>
    </format>
    <format dxfId="50">
      <pivotArea dataOnly="0" labelOnly="1" fieldPosition="0">
        <references count="3">
          <reference field="2" count="1" selected="0">
            <x v="14"/>
          </reference>
          <reference field="3" count="1" selected="0">
            <x v="386"/>
          </reference>
          <reference field="4" count="1">
            <x v="168"/>
          </reference>
        </references>
      </pivotArea>
    </format>
    <format dxfId="49">
      <pivotArea dataOnly="0" labelOnly="1" fieldPosition="0">
        <references count="3">
          <reference field="2" count="1" selected="0">
            <x v="14"/>
          </reference>
          <reference field="3" count="1" selected="0">
            <x v="387"/>
          </reference>
          <reference field="4" count="1">
            <x v="171"/>
          </reference>
        </references>
      </pivotArea>
    </format>
    <format dxfId="48">
      <pivotArea dataOnly="0" labelOnly="1" fieldPosition="0">
        <references count="3">
          <reference field="2" count="1" selected="0">
            <x v="14"/>
          </reference>
          <reference field="3" count="1" selected="0">
            <x v="388"/>
          </reference>
          <reference field="4" count="1">
            <x v="168"/>
          </reference>
        </references>
      </pivotArea>
    </format>
    <format dxfId="47">
      <pivotArea dataOnly="0" labelOnly="1" fieldPosition="0">
        <references count="3">
          <reference field="2" count="1" selected="0">
            <x v="14"/>
          </reference>
          <reference field="3" count="1" selected="0">
            <x v="389"/>
          </reference>
          <reference field="4" count="1">
            <x v="171"/>
          </reference>
        </references>
      </pivotArea>
    </format>
    <format dxfId="46">
      <pivotArea dataOnly="0" labelOnly="1" fieldPosition="0">
        <references count="3">
          <reference field="2" count="1" selected="0">
            <x v="14"/>
          </reference>
          <reference field="3" count="1" selected="0">
            <x v="390"/>
          </reference>
          <reference field="4" count="1">
            <x v="168"/>
          </reference>
        </references>
      </pivotArea>
    </format>
    <format dxfId="45">
      <pivotArea dataOnly="0" labelOnly="1" fieldPosition="0">
        <references count="3">
          <reference field="2" count="1" selected="0">
            <x v="14"/>
          </reference>
          <reference field="3" count="1" selected="0">
            <x v="391"/>
          </reference>
          <reference field="4" count="1">
            <x v="171"/>
          </reference>
        </references>
      </pivotArea>
    </format>
    <format dxfId="44">
      <pivotArea dataOnly="0" labelOnly="1" fieldPosition="0">
        <references count="3">
          <reference field="2" count="1" selected="0">
            <x v="14"/>
          </reference>
          <reference field="3" count="1" selected="0">
            <x v="392"/>
          </reference>
          <reference field="4" count="1">
            <x v="168"/>
          </reference>
        </references>
      </pivotArea>
    </format>
    <format dxfId="43">
      <pivotArea dataOnly="0" labelOnly="1" fieldPosition="0">
        <references count="3">
          <reference field="2" count="1" selected="0">
            <x v="14"/>
          </reference>
          <reference field="3" count="1" selected="0">
            <x v="393"/>
          </reference>
          <reference field="4" count="1">
            <x v="74"/>
          </reference>
        </references>
      </pivotArea>
    </format>
    <format dxfId="42">
      <pivotArea dataOnly="0" labelOnly="1" fieldPosition="0">
        <references count="3">
          <reference field="2" count="1" selected="0">
            <x v="14"/>
          </reference>
          <reference field="3" count="1" selected="0">
            <x v="394"/>
          </reference>
          <reference field="4" count="1">
            <x v="74"/>
          </reference>
        </references>
      </pivotArea>
    </format>
    <format dxfId="41">
      <pivotArea dataOnly="0" labelOnly="1" fieldPosition="0">
        <references count="3">
          <reference field="2" count="1" selected="0">
            <x v="14"/>
          </reference>
          <reference field="3" count="1" selected="0">
            <x v="395"/>
          </reference>
          <reference field="4" count="1">
            <x v="74"/>
          </reference>
        </references>
      </pivotArea>
    </format>
    <format dxfId="40">
      <pivotArea dataOnly="0" labelOnly="1" fieldPosition="0">
        <references count="3">
          <reference field="2" count="1" selected="0">
            <x v="14"/>
          </reference>
          <reference field="3" count="1" selected="0">
            <x v="396"/>
          </reference>
          <reference field="4" count="1">
            <x v="54"/>
          </reference>
        </references>
      </pivotArea>
    </format>
    <format dxfId="39">
      <pivotArea dataOnly="0" labelOnly="1" fieldPosition="0">
        <references count="3">
          <reference field="2" count="1" selected="0">
            <x v="14"/>
          </reference>
          <reference field="3" count="1" selected="0">
            <x v="397"/>
          </reference>
          <reference field="4" count="1">
            <x v="54"/>
          </reference>
        </references>
      </pivotArea>
    </format>
    <format dxfId="38">
      <pivotArea dataOnly="0" labelOnly="1" fieldPosition="0">
        <references count="3">
          <reference field="2" count="1" selected="0">
            <x v="14"/>
          </reference>
          <reference field="3" count="1" selected="0">
            <x v="398"/>
          </reference>
          <reference field="4" count="1">
            <x v="54"/>
          </reference>
        </references>
      </pivotArea>
    </format>
    <format dxfId="37">
      <pivotArea dataOnly="0" labelOnly="1" fieldPosition="0">
        <references count="3">
          <reference field="2" count="1" selected="0">
            <x v="14"/>
          </reference>
          <reference field="3" count="1" selected="0">
            <x v="399"/>
          </reference>
          <reference field="4" count="1">
            <x v="54"/>
          </reference>
        </references>
      </pivotArea>
    </format>
    <format dxfId="36">
      <pivotArea dataOnly="0" labelOnly="1" fieldPosition="0">
        <references count="3">
          <reference field="2" count="1" selected="0">
            <x v="14"/>
          </reference>
          <reference field="3" count="1" selected="0">
            <x v="400"/>
          </reference>
          <reference field="4" count="1">
            <x v="54"/>
          </reference>
        </references>
      </pivotArea>
    </format>
    <format dxfId="35">
      <pivotArea dataOnly="0" labelOnly="1" fieldPosition="0">
        <references count="3">
          <reference field="2" count="1" selected="0">
            <x v="14"/>
          </reference>
          <reference field="3" count="1" selected="0">
            <x v="401"/>
          </reference>
          <reference field="4" count="1">
            <x v="54"/>
          </reference>
        </references>
      </pivotArea>
    </format>
    <format dxfId="34">
      <pivotArea dataOnly="0" labelOnly="1" fieldPosition="0">
        <references count="3">
          <reference field="2" count="1" selected="0">
            <x v="14"/>
          </reference>
          <reference field="3" count="1" selected="0">
            <x v="402"/>
          </reference>
          <reference field="4" count="1">
            <x v="54"/>
          </reference>
        </references>
      </pivotArea>
    </format>
    <format dxfId="33">
      <pivotArea dataOnly="0" labelOnly="1" fieldPosition="0">
        <references count="3">
          <reference field="2" count="1" selected="0">
            <x v="14"/>
          </reference>
          <reference field="3" count="1" selected="0">
            <x v="403"/>
          </reference>
          <reference field="4" count="1">
            <x v="163"/>
          </reference>
        </references>
      </pivotArea>
    </format>
    <format dxfId="32">
      <pivotArea dataOnly="0" labelOnly="1" fieldPosition="0">
        <references count="3">
          <reference field="2" count="1" selected="0">
            <x v="14"/>
          </reference>
          <reference field="3" count="1" selected="0">
            <x v="404"/>
          </reference>
          <reference field="4" count="1">
            <x v="164"/>
          </reference>
        </references>
      </pivotArea>
    </format>
    <format dxfId="31">
      <pivotArea dataOnly="0" labelOnly="1" fieldPosition="0">
        <references count="3">
          <reference field="2" count="1" selected="0">
            <x v="14"/>
          </reference>
          <reference field="3" count="1" selected="0">
            <x v="405"/>
          </reference>
          <reference field="4" count="1">
            <x v="163"/>
          </reference>
        </references>
      </pivotArea>
    </format>
    <format dxfId="30">
      <pivotArea dataOnly="0" labelOnly="1" fieldPosition="0">
        <references count="3">
          <reference field="2" count="1" selected="0">
            <x v="14"/>
          </reference>
          <reference field="3" count="1" selected="0">
            <x v="406"/>
          </reference>
          <reference field="4" count="1">
            <x v="163"/>
          </reference>
        </references>
      </pivotArea>
    </format>
    <format dxfId="29">
      <pivotArea dataOnly="0" labelOnly="1" fieldPosition="0">
        <references count="3">
          <reference field="2" count="1" selected="0">
            <x v="14"/>
          </reference>
          <reference field="3" count="1" selected="0">
            <x v="407"/>
          </reference>
          <reference field="4" count="1">
            <x v="163"/>
          </reference>
        </references>
      </pivotArea>
    </format>
    <format dxfId="28">
      <pivotArea dataOnly="0" labelOnly="1" fieldPosition="0">
        <references count="3">
          <reference field="2" count="1" selected="0">
            <x v="14"/>
          </reference>
          <reference field="3" count="1" selected="0">
            <x v="408"/>
          </reference>
          <reference field="4" count="1">
            <x v="163"/>
          </reference>
        </references>
      </pivotArea>
    </format>
    <format dxfId="27">
      <pivotArea dataOnly="0" labelOnly="1" fieldPosition="0">
        <references count="3">
          <reference field="2" count="1" selected="0">
            <x v="14"/>
          </reference>
          <reference field="3" count="1" selected="0">
            <x v="409"/>
          </reference>
          <reference field="4" count="1">
            <x v="168"/>
          </reference>
        </references>
      </pivotArea>
    </format>
    <format dxfId="26">
      <pivotArea dataOnly="0" labelOnly="1" fieldPosition="0">
        <references count="3">
          <reference field="2" count="1" selected="0">
            <x v="14"/>
          </reference>
          <reference field="3" count="1" selected="0">
            <x v="410"/>
          </reference>
          <reference field="4" count="1">
            <x v="171"/>
          </reference>
        </references>
      </pivotArea>
    </format>
    <format dxfId="25">
      <pivotArea dataOnly="0" labelOnly="1" fieldPosition="0">
        <references count="3">
          <reference field="2" count="1" selected="0">
            <x v="14"/>
          </reference>
          <reference field="3" count="1" selected="0">
            <x v="411"/>
          </reference>
          <reference field="4" count="1">
            <x v="168"/>
          </reference>
        </references>
      </pivotArea>
    </format>
    <format dxfId="24">
      <pivotArea dataOnly="0" labelOnly="1" fieldPosition="0">
        <references count="3">
          <reference field="2" count="1" selected="0">
            <x v="14"/>
          </reference>
          <reference field="3" count="1" selected="0">
            <x v="412"/>
          </reference>
          <reference field="4" count="1">
            <x v="171"/>
          </reference>
        </references>
      </pivotArea>
    </format>
    <format dxfId="23">
      <pivotArea dataOnly="0" labelOnly="1" fieldPosition="0">
        <references count="3">
          <reference field="2" count="1" selected="0">
            <x v="14"/>
          </reference>
          <reference field="3" count="1" selected="0">
            <x v="413"/>
          </reference>
          <reference field="4" count="1">
            <x v="168"/>
          </reference>
        </references>
      </pivotArea>
    </format>
    <format dxfId="22">
      <pivotArea dataOnly="0" labelOnly="1" fieldPosition="0">
        <references count="3">
          <reference field="2" count="1" selected="0">
            <x v="14"/>
          </reference>
          <reference field="3" count="1" selected="0">
            <x v="414"/>
          </reference>
          <reference field="4" count="1">
            <x v="172"/>
          </reference>
        </references>
      </pivotArea>
    </format>
    <format dxfId="21">
      <pivotArea dataOnly="0" labelOnly="1" fieldPosition="0">
        <references count="3">
          <reference field="2" count="1" selected="0">
            <x v="14"/>
          </reference>
          <reference field="3" count="1" selected="0">
            <x v="415"/>
          </reference>
          <reference field="4" count="1">
            <x v="174"/>
          </reference>
        </references>
      </pivotArea>
    </format>
    <format dxfId="20">
      <pivotArea dataOnly="0" labelOnly="1" fieldPosition="0">
        <references count="3">
          <reference field="2" count="1" selected="0">
            <x v="14"/>
          </reference>
          <reference field="3" count="1" selected="0">
            <x v="416"/>
          </reference>
          <reference field="4" count="1">
            <x v="172"/>
          </reference>
        </references>
      </pivotArea>
    </format>
    <format dxfId="19">
      <pivotArea dataOnly="0" labelOnly="1" fieldPosition="0">
        <references count="3">
          <reference field="2" count="1" selected="0">
            <x v="14"/>
          </reference>
          <reference field="3" count="1" selected="0">
            <x v="417"/>
          </reference>
          <reference field="4" count="1">
            <x v="169"/>
          </reference>
        </references>
      </pivotArea>
    </format>
    <format dxfId="18">
      <pivotArea dataOnly="0" labelOnly="1" fieldPosition="0">
        <references count="3">
          <reference field="2" count="1" selected="0">
            <x v="14"/>
          </reference>
          <reference field="3" count="1" selected="0">
            <x v="418"/>
          </reference>
          <reference field="4" count="1">
            <x v="173"/>
          </reference>
        </references>
      </pivotArea>
    </format>
    <format dxfId="17">
      <pivotArea dataOnly="0" labelOnly="1" fieldPosition="0">
        <references count="3">
          <reference field="2" count="1" selected="0">
            <x v="14"/>
          </reference>
          <reference field="3" count="1" selected="0">
            <x v="419"/>
          </reference>
          <reference field="4" count="1">
            <x v="170"/>
          </reference>
        </references>
      </pivotArea>
    </format>
    <format dxfId="16">
      <pivotArea dataOnly="0" labelOnly="1" fieldPosition="0">
        <references count="3">
          <reference field="2" count="1" selected="0">
            <x v="14"/>
          </reference>
          <reference field="3" count="1" selected="0">
            <x v="420"/>
          </reference>
          <reference field="4" count="1">
            <x v="74"/>
          </reference>
        </references>
      </pivotArea>
    </format>
    <format dxfId="15">
      <pivotArea dataOnly="0" labelOnly="1" fieldPosition="0">
        <references count="3">
          <reference field="2" count="1" selected="0">
            <x v="14"/>
          </reference>
          <reference field="3" count="1" selected="0">
            <x v="421"/>
          </reference>
          <reference field="4" count="1">
            <x v="74"/>
          </reference>
        </references>
      </pivotArea>
    </format>
    <format dxfId="14">
      <pivotArea dataOnly="0" labelOnly="1" fieldPosition="0">
        <references count="3">
          <reference field="2" count="1" selected="0">
            <x v="14"/>
          </reference>
          <reference field="3" count="1" selected="0">
            <x v="422"/>
          </reference>
          <reference field="4" count="1">
            <x v="74"/>
          </reference>
        </references>
      </pivotArea>
    </format>
    <format dxfId="13">
      <pivotArea dataOnly="0" labelOnly="1" fieldPosition="0">
        <references count="3">
          <reference field="2" count="1" selected="0">
            <x v="14"/>
          </reference>
          <reference field="3" count="1" selected="0">
            <x v="423"/>
          </reference>
          <reference field="4" count="1">
            <x v="75"/>
          </reference>
        </references>
      </pivotArea>
    </format>
    <format dxfId="12">
      <pivotArea dataOnly="0" labelOnly="1" fieldPosition="0">
        <references count="3">
          <reference field="2" count="1" selected="0">
            <x v="14"/>
          </reference>
          <reference field="3" count="1" selected="0">
            <x v="424"/>
          </reference>
          <reference field="4" count="1">
            <x v="166"/>
          </reference>
        </references>
      </pivotArea>
    </format>
    <format dxfId="11">
      <pivotArea dataOnly="0" labelOnly="1" fieldPosition="0">
        <references count="3">
          <reference field="2" count="1" selected="0">
            <x v="14"/>
          </reference>
          <reference field="3" count="1" selected="0">
            <x v="425"/>
          </reference>
          <reference field="4" count="1">
            <x v="166"/>
          </reference>
        </references>
      </pivotArea>
    </format>
    <format dxfId="10">
      <pivotArea dataOnly="0" labelOnly="1" fieldPosition="0">
        <references count="3">
          <reference field="2" count="1" selected="0">
            <x v="14"/>
          </reference>
          <reference field="3" count="1" selected="0">
            <x v="426"/>
          </reference>
          <reference field="4" count="1">
            <x v="54"/>
          </reference>
        </references>
      </pivotArea>
    </format>
    <format dxfId="9">
      <pivotArea dataOnly="0" labelOnly="1" fieldPosition="0">
        <references count="3">
          <reference field="2" count="1" selected="0">
            <x v="14"/>
          </reference>
          <reference field="3" count="1" selected="0">
            <x v="427"/>
          </reference>
          <reference field="4" count="1">
            <x v="62"/>
          </reference>
        </references>
      </pivotArea>
    </format>
    <format dxfId="8">
      <pivotArea dataOnly="0" labelOnly="1" fieldPosition="0">
        <references count="3">
          <reference field="2" count="1" selected="0">
            <x v="14"/>
          </reference>
          <reference field="3" count="1" selected="0">
            <x v="428"/>
          </reference>
          <reference field="4" count="1">
            <x v="57"/>
          </reference>
        </references>
      </pivotArea>
    </format>
    <format dxfId="7">
      <pivotArea dataOnly="0" labelOnly="1" fieldPosition="0">
        <references count="3">
          <reference field="2" count="1" selected="0">
            <x v="14"/>
          </reference>
          <reference field="3" count="1" selected="0">
            <x v="446"/>
          </reference>
          <reference field="4" count="1">
            <x v="163"/>
          </reference>
        </references>
      </pivotArea>
    </format>
    <format dxfId="6">
      <pivotArea dataOnly="0" labelOnly="1" fieldPosition="0">
        <references count="3">
          <reference field="2" count="1" selected="0">
            <x v="14"/>
          </reference>
          <reference field="3" count="1" selected="0">
            <x v="447"/>
          </reference>
          <reference field="4" count="1">
            <x v="163"/>
          </reference>
        </references>
      </pivotArea>
    </format>
    <format dxfId="5">
      <pivotArea dataOnly="0" labelOnly="1" fieldPosition="0">
        <references count="3">
          <reference field="2" count="1" selected="0">
            <x v="14"/>
          </reference>
          <reference field="3" count="1" selected="0">
            <x v="448"/>
          </reference>
          <reference field="4" count="1">
            <x v="163"/>
          </reference>
        </references>
      </pivotArea>
    </format>
    <format dxfId="4">
      <pivotArea dataOnly="0" labelOnly="1" fieldPosition="0">
        <references count="3">
          <reference field="2" count="1" selected="0">
            <x v="14"/>
          </reference>
          <reference field="3" count="1" selected="0">
            <x v="449"/>
          </reference>
          <reference field="4" count="1">
            <x v="163"/>
          </reference>
        </references>
      </pivotArea>
    </format>
    <format dxfId="3">
      <pivotArea dataOnly="0" labelOnly="1" fieldPosition="0">
        <references count="3">
          <reference field="2" count="1" selected="0">
            <x v="14"/>
          </reference>
          <reference field="3" count="1" selected="0">
            <x v="450"/>
          </reference>
          <reference field="4" count="1">
            <x v="168"/>
          </reference>
        </references>
      </pivotArea>
    </format>
    <format dxfId="2">
      <pivotArea dataOnly="0" labelOnly="1" fieldPosition="0">
        <references count="3">
          <reference field="2" count="1" selected="0">
            <x v="14"/>
          </reference>
          <reference field="3" count="1" selected="0">
            <x v="451"/>
          </reference>
          <reference field="4" count="1">
            <x v="168"/>
          </reference>
        </references>
      </pivotArea>
    </format>
    <format dxfId="1">
      <pivotArea dataOnly="0" labelOnly="1" fieldPosition="0">
        <references count="3">
          <reference field="2" count="1" selected="0">
            <x v="14"/>
          </reference>
          <reference field="3" count="1" selected="0">
            <x v="452"/>
          </reference>
          <reference field="4" count="1">
            <x v="168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C6999C-9AA6-41DB-B3A2-F3C81B79A33A}" name="Table1" displayName="Table1" ref="A1:N534" totalsRowShown="0">
  <autoFilter ref="A1:N534" xr:uid="{97C6999C-9AA6-41DB-B3A2-F3C81B79A33A}"/>
  <tableColumns count="14">
    <tableColumn id="1" xr3:uid="{8ACE54AD-980A-4E98-BAA6-CF17CA5E8D9D}" name="Planning Entity"/>
    <tableColumn id="2" xr3:uid="{D12C62E4-E557-4189-9FFB-B08B831F4883}" name="PPLT: CWIP Amount Type"/>
    <tableColumn id="3" xr3:uid="{5110AD27-3FA3-452F-8D2D-857A7A61987D}" name="CAP B2: Model Project -&gt; Cap B2: Model Project Management Function of CAP B2: Model Project"/>
    <tableColumn id="4" xr3:uid="{9C34A390-F130-44F6-8173-76810189465D}" name="CAP B2: Model Project"/>
    <tableColumn id="5" xr3:uid="{D3E4A744-2909-46D0-A3D3-11374496BD73}" name="CAP B2: Model Depr Group"/>
    <tableColumn id="6" xr3:uid="{FDD89898-CAEA-4541-945F-52E3424E6711}" name="CAP B2: Model Depr Group -&gt; FERC Function of CAP B2: Model Depr Group"/>
    <tableColumn id="7" xr3:uid="{2FAA095D-18AE-4ECD-81B2-920AA21FB5F8}" name="CAP B2: Model Depr Group -&gt; Generating Plant of CAP B2: Model Depr Group"/>
    <tableColumn id="8" xr3:uid="{C25481B3-D5F6-4D64-8E85-929339A80395}" name="a-2022"/>
    <tableColumn id="9" xr3:uid="{8C6268BE-A565-4950-9883-8E92043FB7A7}" name="2023"/>
    <tableColumn id="10" xr3:uid="{432C8363-229E-4645-9EE8-5B3BB84DA89C}" name="2024"/>
    <tableColumn id="11" xr3:uid="{F99960BC-1F8F-4E61-8732-C8C99B832890}" name="2025"/>
    <tableColumn id="12" xr3:uid="{29BC6B2B-B058-472F-BDF4-9AB4E2577A4C}" name="2026"/>
    <tableColumn id="13" xr3:uid="{356B52FB-1161-4E25-B797-0F09D00D1F98}" name="2027"/>
    <tableColumn id="14" xr3:uid="{EBB33298-C3C8-4796-B434-7FABC023DF1B}" name="202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E6B27-A41A-44AF-BF91-C5773DB68A3F}">
  <dimension ref="A1:K54"/>
  <sheetViews>
    <sheetView tabSelected="1" view="pageBreakPreview" zoomScale="90" zoomScaleNormal="100" zoomScaleSheetLayoutView="90" workbookViewId="0">
      <selection activeCell="D21" sqref="D21"/>
    </sheetView>
  </sheetViews>
  <sheetFormatPr defaultColWidth="9.109375" defaultRowHeight="13.8" x14ac:dyDescent="0.3"/>
  <cols>
    <col min="1" max="1" width="4.109375" style="3" customWidth="1"/>
    <col min="2" max="2" width="41.44140625" style="3" customWidth="1"/>
    <col min="3" max="3" width="19.33203125" style="3" customWidth="1"/>
    <col min="4" max="4" width="17" style="3" customWidth="1"/>
    <col min="5" max="8" width="15.44140625" style="3" customWidth="1"/>
    <col min="9" max="9" width="29.44140625" style="3" customWidth="1"/>
    <col min="10" max="10" width="14.44140625" style="3" customWidth="1"/>
    <col min="11" max="11" width="12.109375" style="3" bestFit="1" customWidth="1"/>
    <col min="12" max="16384" width="9.109375" style="3"/>
  </cols>
  <sheetData>
    <row r="1" spans="1:11" ht="12.75" customHeight="1" x14ac:dyDescent="0.3">
      <c r="A1" s="1" t="s">
        <v>0</v>
      </c>
      <c r="B1" s="52"/>
      <c r="C1" s="1"/>
      <c r="D1" s="78" t="s">
        <v>1</v>
      </c>
      <c r="E1" s="78"/>
      <c r="F1" s="78"/>
      <c r="G1" s="78"/>
      <c r="H1" s="1"/>
      <c r="I1" s="1"/>
      <c r="J1" s="2" t="s">
        <v>2</v>
      </c>
      <c r="K1" s="2"/>
    </row>
    <row r="2" spans="1:11" ht="12.75" customHeight="1" x14ac:dyDescent="0.3">
      <c r="A2" s="4"/>
      <c r="B2" s="4"/>
      <c r="C2" s="4"/>
      <c r="D2" s="4"/>
      <c r="E2" s="51"/>
      <c r="F2" s="51"/>
      <c r="G2" s="51"/>
      <c r="H2" s="51"/>
      <c r="I2" s="51"/>
      <c r="J2" s="51"/>
    </row>
    <row r="3" spans="1:11" ht="12.75" customHeight="1" x14ac:dyDescent="0.3">
      <c r="A3" s="3" t="s">
        <v>3</v>
      </c>
      <c r="B3" s="5"/>
      <c r="C3" s="5" t="s">
        <v>4</v>
      </c>
      <c r="D3" s="79" t="s">
        <v>5</v>
      </c>
      <c r="E3" s="79"/>
      <c r="F3" s="79"/>
      <c r="G3" s="79"/>
      <c r="H3" s="6"/>
      <c r="I3" s="6" t="s">
        <v>6</v>
      </c>
      <c r="J3" s="7"/>
    </row>
    <row r="4" spans="1:11" x14ac:dyDescent="0.3">
      <c r="B4" s="7"/>
      <c r="C4" s="8"/>
      <c r="D4" s="80"/>
      <c r="E4" s="80"/>
      <c r="F4" s="80"/>
      <c r="G4" s="80"/>
      <c r="H4" s="9" t="s">
        <v>7</v>
      </c>
      <c r="I4" s="53" t="s">
        <v>8</v>
      </c>
      <c r="J4" s="54">
        <v>46752</v>
      </c>
      <c r="K4" s="10"/>
    </row>
    <row r="5" spans="1:11" x14ac:dyDescent="0.3">
      <c r="A5" s="3" t="s">
        <v>9</v>
      </c>
      <c r="B5" s="7"/>
      <c r="C5" s="8"/>
      <c r="D5" s="80"/>
      <c r="E5" s="80"/>
      <c r="F5" s="80"/>
      <c r="G5" s="80"/>
      <c r="H5" s="9" t="s">
        <v>7</v>
      </c>
      <c r="I5" s="55" t="s">
        <v>10</v>
      </c>
      <c r="J5" s="54">
        <v>46387</v>
      </c>
      <c r="K5" s="10"/>
    </row>
    <row r="6" spans="1:11" ht="12.75" customHeight="1" x14ac:dyDescent="0.3">
      <c r="B6" s="56"/>
      <c r="C6" s="8"/>
      <c r="D6" s="80"/>
      <c r="E6" s="80"/>
      <c r="F6" s="80"/>
      <c r="G6" s="80"/>
      <c r="H6" s="9" t="s">
        <v>7</v>
      </c>
      <c r="I6" s="55" t="s">
        <v>11</v>
      </c>
      <c r="J6" s="54">
        <v>46022</v>
      </c>
      <c r="K6" s="10"/>
    </row>
    <row r="7" spans="1:11" x14ac:dyDescent="0.3">
      <c r="A7" s="3" t="s">
        <v>32</v>
      </c>
      <c r="C7" s="8"/>
      <c r="D7" s="80"/>
      <c r="E7" s="80"/>
      <c r="F7" s="80"/>
      <c r="G7" s="80"/>
      <c r="H7" s="9" t="s">
        <v>7</v>
      </c>
      <c r="I7" s="55" t="s">
        <v>34</v>
      </c>
      <c r="J7" s="54">
        <v>45657</v>
      </c>
      <c r="K7" s="10"/>
    </row>
    <row r="8" spans="1:11" ht="12.75" customHeight="1" x14ac:dyDescent="0.3">
      <c r="D8" s="8"/>
      <c r="E8" s="8"/>
      <c r="F8" s="8"/>
      <c r="G8" s="8"/>
      <c r="H8" s="9" t="s">
        <v>7</v>
      </c>
      <c r="I8" s="55" t="s">
        <v>12</v>
      </c>
      <c r="J8" s="54">
        <v>45291</v>
      </c>
      <c r="K8" s="10"/>
    </row>
    <row r="9" spans="1:11" ht="12.75" customHeight="1" x14ac:dyDescent="0.3">
      <c r="D9" s="11"/>
      <c r="F9" s="11"/>
      <c r="G9" s="50"/>
      <c r="H9" s="9"/>
      <c r="I9" s="55"/>
      <c r="J9" s="54"/>
    </row>
    <row r="10" spans="1:11" ht="12.75" customHeight="1" x14ac:dyDescent="0.3">
      <c r="D10" s="11"/>
      <c r="E10" s="11" t="s">
        <v>13</v>
      </c>
      <c r="F10" s="11"/>
      <c r="G10" s="50"/>
      <c r="H10" s="9"/>
      <c r="I10" s="57" t="s">
        <v>33</v>
      </c>
      <c r="J10" s="54"/>
    </row>
    <row r="11" spans="1:11" ht="12.75" customHeight="1" x14ac:dyDescent="0.3">
      <c r="D11" s="11"/>
      <c r="E11" s="11"/>
      <c r="F11" s="11"/>
      <c r="G11" s="62"/>
      <c r="H11" s="9"/>
      <c r="I11" s="63" t="s">
        <v>35</v>
      </c>
      <c r="J11" s="54"/>
    </row>
    <row r="12" spans="1:11" s="16" customFormat="1" x14ac:dyDescent="0.3">
      <c r="A12" s="12"/>
      <c r="B12" s="12"/>
      <c r="C12" s="12"/>
      <c r="D12" s="13"/>
      <c r="E12" s="13"/>
      <c r="F12" s="13"/>
      <c r="G12" s="13"/>
      <c r="H12" s="14"/>
      <c r="I12" s="58"/>
      <c r="J12" s="15"/>
    </row>
    <row r="13" spans="1:11" s="16" customFormat="1" x14ac:dyDescent="0.25">
      <c r="A13" s="17"/>
      <c r="B13" s="59">
        <v>-1</v>
      </c>
      <c r="C13" s="59">
        <v>-2</v>
      </c>
      <c r="D13" s="59">
        <f t="shared" ref="D13:G13" si="0">+C13-1</f>
        <v>-3</v>
      </c>
      <c r="E13" s="59">
        <f t="shared" si="0"/>
        <v>-4</v>
      </c>
      <c r="F13" s="59">
        <f t="shared" si="0"/>
        <v>-5</v>
      </c>
      <c r="G13" s="59">
        <f t="shared" si="0"/>
        <v>-6</v>
      </c>
      <c r="I13" s="18"/>
    </row>
    <row r="14" spans="1:11" s="16" customFormat="1" x14ac:dyDescent="0.25">
      <c r="A14" s="17"/>
      <c r="B14" s="18"/>
      <c r="C14" s="18"/>
      <c r="D14" s="18"/>
      <c r="E14" s="18"/>
      <c r="F14" s="18"/>
      <c r="G14" s="18"/>
      <c r="I14" s="18"/>
    </row>
    <row r="15" spans="1:11" s="16" customFormat="1" x14ac:dyDescent="0.25">
      <c r="A15" s="17"/>
      <c r="B15" s="18" t="s">
        <v>14</v>
      </c>
      <c r="C15" s="17" t="s">
        <v>15</v>
      </c>
      <c r="D15" s="17" t="s">
        <v>15</v>
      </c>
      <c r="I15" s="19"/>
    </row>
    <row r="16" spans="1:11" s="16" customFormat="1" x14ac:dyDescent="0.25">
      <c r="A16" s="17" t="s">
        <v>16</v>
      </c>
      <c r="B16" s="18" t="s">
        <v>17</v>
      </c>
      <c r="C16" s="17" t="s">
        <v>18</v>
      </c>
      <c r="D16" s="17" t="s">
        <v>19</v>
      </c>
      <c r="E16" s="17" t="s">
        <v>15</v>
      </c>
      <c r="F16" s="17" t="s">
        <v>20</v>
      </c>
      <c r="G16" s="17" t="s">
        <v>21</v>
      </c>
      <c r="I16" s="19"/>
    </row>
    <row r="17" spans="1:10" s="16" customFormat="1" x14ac:dyDescent="0.25">
      <c r="A17" s="20" t="s">
        <v>22</v>
      </c>
      <c r="B17" s="21" t="s">
        <v>23</v>
      </c>
      <c r="C17" s="21">
        <v>2023</v>
      </c>
      <c r="D17" s="21">
        <v>2024</v>
      </c>
      <c r="E17" s="21">
        <v>2025</v>
      </c>
      <c r="F17" s="21">
        <v>2026</v>
      </c>
      <c r="G17" s="21">
        <v>2027</v>
      </c>
      <c r="I17" s="19"/>
    </row>
    <row r="18" spans="1:10" s="16" customFormat="1" x14ac:dyDescent="0.25">
      <c r="A18" s="22">
        <v>1</v>
      </c>
      <c r="B18" s="23"/>
      <c r="C18" s="41"/>
      <c r="D18" s="24"/>
      <c r="E18" s="24"/>
      <c r="F18" s="24"/>
      <c r="G18" s="24"/>
      <c r="I18" s="19"/>
    </row>
    <row r="19" spans="1:10" s="16" customFormat="1" x14ac:dyDescent="0.3">
      <c r="A19" s="22">
        <f t="shared" ref="A19" si="1">A18+1</f>
        <v>2</v>
      </c>
      <c r="B19" s="25" t="s">
        <v>24</v>
      </c>
      <c r="C19" s="42"/>
      <c r="D19" s="26"/>
      <c r="E19" s="26"/>
      <c r="F19" s="27"/>
      <c r="G19" s="24"/>
      <c r="I19" s="19"/>
    </row>
    <row r="20" spans="1:10" s="16" customFormat="1" x14ac:dyDescent="0.3">
      <c r="A20" s="22">
        <v>3</v>
      </c>
      <c r="B20" s="25" t="s">
        <v>25</v>
      </c>
      <c r="C20" s="43"/>
      <c r="D20" s="28">
        <f>'2024 Closed CWIP'!F178</f>
        <v>168011.92817751778</v>
      </c>
      <c r="E20" s="28"/>
      <c r="F20" s="28"/>
      <c r="G20" s="28"/>
      <c r="I20" s="19"/>
    </row>
    <row r="21" spans="1:10" s="16" customFormat="1" x14ac:dyDescent="0.3">
      <c r="A21" s="22">
        <f>A20+1</f>
        <v>4</v>
      </c>
      <c r="B21" s="29" t="s">
        <v>26</v>
      </c>
      <c r="C21" s="44"/>
      <c r="D21" s="30">
        <f>'2024 Closed CWIP'!F475</f>
        <v>193301.65865041205</v>
      </c>
      <c r="E21" s="30"/>
      <c r="F21" s="30"/>
      <c r="G21" s="31"/>
      <c r="I21" s="32"/>
    </row>
    <row r="22" spans="1:10" s="16" customFormat="1" x14ac:dyDescent="0.3">
      <c r="A22" s="22">
        <f t="shared" ref="A22:A52" si="2">A21+1</f>
        <v>5</v>
      </c>
      <c r="B22" s="29"/>
      <c r="C22" s="44"/>
      <c r="D22" s="30"/>
      <c r="E22" s="30"/>
      <c r="F22" s="30"/>
      <c r="G22" s="31"/>
      <c r="I22" s="24"/>
    </row>
    <row r="23" spans="1:10" s="16" customFormat="1" x14ac:dyDescent="0.25">
      <c r="A23" s="22">
        <f t="shared" si="2"/>
        <v>6</v>
      </c>
      <c r="B23" s="34" t="s">
        <v>27</v>
      </c>
      <c r="C23" s="45">
        <f t="shared" ref="C23:G23" si="3">SUM(C20:C22)</f>
        <v>0</v>
      </c>
      <c r="D23" s="35">
        <f t="shared" si="3"/>
        <v>361313.58682792983</v>
      </c>
      <c r="E23" s="35">
        <f t="shared" si="3"/>
        <v>0</v>
      </c>
      <c r="F23" s="35">
        <f t="shared" si="3"/>
        <v>0</v>
      </c>
      <c r="G23" s="35">
        <f t="shared" si="3"/>
        <v>0</v>
      </c>
    </row>
    <row r="24" spans="1:10" x14ac:dyDescent="0.3">
      <c r="A24" s="22">
        <f t="shared" si="2"/>
        <v>7</v>
      </c>
      <c r="B24" s="34"/>
      <c r="C24" s="46"/>
      <c r="D24" s="36"/>
      <c r="E24" s="36"/>
      <c r="F24" s="36"/>
      <c r="G24" s="36"/>
      <c r="I24" s="33"/>
    </row>
    <row r="25" spans="1:10" x14ac:dyDescent="0.3">
      <c r="A25" s="22">
        <f t="shared" si="2"/>
        <v>8</v>
      </c>
      <c r="B25" s="25" t="s">
        <v>28</v>
      </c>
      <c r="I25" s="24"/>
    </row>
    <row r="26" spans="1:10" x14ac:dyDescent="0.3">
      <c r="A26" s="22">
        <f t="shared" si="2"/>
        <v>9</v>
      </c>
      <c r="C26" s="42"/>
      <c r="D26" s="27"/>
      <c r="E26" s="27"/>
      <c r="F26" s="27"/>
      <c r="G26" s="27"/>
      <c r="I26" s="24"/>
    </row>
    <row r="27" spans="1:10" x14ac:dyDescent="0.3">
      <c r="A27" s="22">
        <f t="shared" si="2"/>
        <v>10</v>
      </c>
      <c r="B27" s="25"/>
      <c r="C27" s="42"/>
      <c r="D27" s="26"/>
      <c r="E27" s="26"/>
      <c r="F27" s="27"/>
      <c r="G27" s="27"/>
      <c r="I27" s="24"/>
    </row>
    <row r="28" spans="1:10" x14ac:dyDescent="0.3">
      <c r="A28" s="22">
        <f t="shared" si="2"/>
        <v>11</v>
      </c>
      <c r="B28" s="25"/>
      <c r="C28" s="45">
        <f t="shared" ref="C28:F28" si="4">SUM(C26:C27)</f>
        <v>0</v>
      </c>
      <c r="D28" s="35">
        <f t="shared" si="4"/>
        <v>0</v>
      </c>
      <c r="E28" s="35">
        <f t="shared" si="4"/>
        <v>0</v>
      </c>
      <c r="F28" s="35">
        <f t="shared" si="4"/>
        <v>0</v>
      </c>
      <c r="G28" s="35">
        <f>SUM(G26:G27)</f>
        <v>0</v>
      </c>
      <c r="I28" s="24"/>
    </row>
    <row r="29" spans="1:10" x14ac:dyDescent="0.3">
      <c r="A29" s="22">
        <f t="shared" si="2"/>
        <v>12</v>
      </c>
      <c r="B29" s="37"/>
      <c r="C29" s="47"/>
      <c r="D29" s="38"/>
      <c r="E29" s="38"/>
      <c r="F29" s="38"/>
      <c r="G29" s="38"/>
      <c r="I29" s="24"/>
    </row>
    <row r="30" spans="1:10" ht="14.4" thickBot="1" x14ac:dyDescent="0.35">
      <c r="A30" s="22">
        <f t="shared" si="2"/>
        <v>13</v>
      </c>
      <c r="B30" s="39" t="s">
        <v>29</v>
      </c>
      <c r="C30" s="48">
        <f t="shared" ref="C30:F30" si="5">+C23-C28</f>
        <v>0</v>
      </c>
      <c r="D30" s="40">
        <f t="shared" si="5"/>
        <v>361313.58682792983</v>
      </c>
      <c r="E30" s="40">
        <f t="shared" si="5"/>
        <v>0</v>
      </c>
      <c r="F30" s="40">
        <f t="shared" si="5"/>
        <v>0</v>
      </c>
      <c r="G30" s="40">
        <f>+G23-G28</f>
        <v>0</v>
      </c>
      <c r="I30" s="24"/>
    </row>
    <row r="31" spans="1:10" ht="14.4" thickTop="1" x14ac:dyDescent="0.3">
      <c r="A31" s="22">
        <f t="shared" si="2"/>
        <v>14</v>
      </c>
      <c r="B31" s="37"/>
      <c r="C31" s="49"/>
      <c r="D31" s="49"/>
      <c r="E31" s="24"/>
      <c r="F31" s="24"/>
      <c r="G31" s="24"/>
      <c r="H31" s="24"/>
      <c r="I31" s="24"/>
      <c r="J31" s="24"/>
    </row>
    <row r="32" spans="1:10" x14ac:dyDescent="0.3">
      <c r="A32" s="22">
        <f t="shared" si="2"/>
        <v>15</v>
      </c>
      <c r="B32" s="37"/>
      <c r="C32" s="49"/>
      <c r="D32" s="49"/>
      <c r="E32" s="24"/>
      <c r="F32" s="24"/>
      <c r="G32" s="24"/>
      <c r="H32" s="24"/>
      <c r="I32" s="24"/>
      <c r="J32" s="24"/>
    </row>
    <row r="33" spans="1:10" x14ac:dyDescent="0.3">
      <c r="A33" s="22">
        <f t="shared" si="2"/>
        <v>16</v>
      </c>
      <c r="B33" s="37"/>
      <c r="C33" s="49"/>
      <c r="D33" s="49"/>
      <c r="E33" s="24"/>
      <c r="F33" s="24"/>
      <c r="G33" s="24"/>
      <c r="H33" s="24"/>
      <c r="I33" s="24"/>
      <c r="J33" s="32"/>
    </row>
    <row r="34" spans="1:10" x14ac:dyDescent="0.3">
      <c r="A34" s="22">
        <f t="shared" si="2"/>
        <v>17</v>
      </c>
      <c r="C34" s="49"/>
      <c r="D34" s="49"/>
      <c r="E34" s="24"/>
      <c r="F34" s="24"/>
      <c r="G34" s="24"/>
      <c r="H34" s="24"/>
      <c r="I34" s="24"/>
      <c r="J34" s="32"/>
    </row>
    <row r="35" spans="1:10" x14ac:dyDescent="0.3">
      <c r="A35" s="22">
        <f t="shared" si="2"/>
        <v>18</v>
      </c>
      <c r="B35" s="37"/>
      <c r="C35" s="49"/>
      <c r="D35" s="49"/>
      <c r="E35" s="24"/>
      <c r="F35" s="24"/>
      <c r="G35" s="24"/>
      <c r="H35" s="24"/>
      <c r="I35" s="24"/>
      <c r="J35" s="32"/>
    </row>
    <row r="36" spans="1:10" x14ac:dyDescent="0.3">
      <c r="A36" s="22">
        <f t="shared" si="2"/>
        <v>19</v>
      </c>
      <c r="B36" s="37"/>
      <c r="C36" s="49"/>
      <c r="D36" s="49"/>
      <c r="E36" s="24"/>
      <c r="F36" s="24"/>
      <c r="G36" s="24"/>
      <c r="H36" s="24"/>
      <c r="I36" s="24"/>
      <c r="J36" s="32"/>
    </row>
    <row r="37" spans="1:10" x14ac:dyDescent="0.3">
      <c r="A37" s="22">
        <f t="shared" si="2"/>
        <v>20</v>
      </c>
      <c r="B37" s="37"/>
      <c r="C37" s="49"/>
      <c r="D37" s="49"/>
      <c r="E37" s="24"/>
      <c r="F37" s="24"/>
      <c r="G37" s="24"/>
      <c r="H37" s="24"/>
      <c r="I37" s="24"/>
      <c r="J37" s="32"/>
    </row>
    <row r="38" spans="1:10" x14ac:dyDescent="0.3">
      <c r="A38" s="22">
        <f t="shared" si="2"/>
        <v>21</v>
      </c>
      <c r="B38" s="37"/>
      <c r="C38" s="49"/>
      <c r="D38" s="49"/>
      <c r="E38" s="24"/>
      <c r="F38" s="24"/>
      <c r="G38" s="24"/>
      <c r="H38" s="24"/>
      <c r="I38" s="24"/>
      <c r="J38" s="32"/>
    </row>
    <row r="39" spans="1:10" x14ac:dyDescent="0.3">
      <c r="A39" s="22">
        <f t="shared" si="2"/>
        <v>22</v>
      </c>
      <c r="B39" s="37"/>
      <c r="C39" s="49"/>
      <c r="D39" s="49"/>
      <c r="E39" s="24"/>
      <c r="F39" s="24"/>
      <c r="G39" s="24"/>
      <c r="H39" s="24"/>
      <c r="I39" s="24"/>
      <c r="J39" s="32"/>
    </row>
    <row r="40" spans="1:10" x14ac:dyDescent="0.3">
      <c r="A40" s="22">
        <f t="shared" si="2"/>
        <v>23</v>
      </c>
      <c r="B40" s="37"/>
      <c r="C40" s="49"/>
      <c r="D40" s="49"/>
      <c r="E40" s="24"/>
      <c r="F40" s="24"/>
      <c r="G40" s="24"/>
      <c r="H40" s="24"/>
      <c r="I40" s="24"/>
      <c r="J40" s="32"/>
    </row>
    <row r="41" spans="1:10" x14ac:dyDescent="0.3">
      <c r="A41" s="22">
        <f t="shared" si="2"/>
        <v>24</v>
      </c>
      <c r="B41" s="37"/>
      <c r="C41" s="49"/>
      <c r="D41" s="49"/>
      <c r="E41" s="24"/>
      <c r="F41" s="24"/>
      <c r="G41" s="24"/>
      <c r="H41" s="24"/>
      <c r="I41" s="24"/>
      <c r="J41" s="32"/>
    </row>
    <row r="42" spans="1:10" x14ac:dyDescent="0.3">
      <c r="A42" s="22">
        <f t="shared" si="2"/>
        <v>25</v>
      </c>
      <c r="B42" s="37"/>
      <c r="C42" s="49"/>
      <c r="D42" s="49"/>
      <c r="E42" s="24"/>
      <c r="F42" s="24"/>
      <c r="G42" s="24"/>
      <c r="H42" s="24"/>
      <c r="I42" s="24"/>
      <c r="J42" s="32"/>
    </row>
    <row r="43" spans="1:10" x14ac:dyDescent="0.3">
      <c r="A43" s="22">
        <f t="shared" si="2"/>
        <v>26</v>
      </c>
      <c r="B43" s="37"/>
      <c r="C43" s="49"/>
      <c r="D43" s="49"/>
      <c r="E43" s="24"/>
      <c r="F43" s="24"/>
      <c r="G43" s="24"/>
      <c r="H43" s="24"/>
      <c r="I43" s="24"/>
      <c r="J43" s="32"/>
    </row>
    <row r="44" spans="1:10" x14ac:dyDescent="0.3">
      <c r="A44" s="22">
        <f t="shared" si="2"/>
        <v>27</v>
      </c>
      <c r="B44" s="37"/>
      <c r="C44" s="49"/>
      <c r="D44" s="49"/>
      <c r="E44" s="24"/>
      <c r="F44" s="24"/>
      <c r="G44" s="24"/>
      <c r="H44" s="24"/>
      <c r="I44" s="24"/>
      <c r="J44" s="32"/>
    </row>
    <row r="45" spans="1:10" x14ac:dyDescent="0.3">
      <c r="A45" s="22">
        <f t="shared" si="2"/>
        <v>28</v>
      </c>
      <c r="B45" s="37"/>
      <c r="C45" s="49"/>
      <c r="D45" s="49"/>
      <c r="E45" s="24"/>
      <c r="F45" s="24"/>
      <c r="G45" s="24"/>
      <c r="H45" s="24"/>
      <c r="I45" s="24"/>
      <c r="J45" s="32"/>
    </row>
    <row r="46" spans="1:10" x14ac:dyDescent="0.3">
      <c r="A46" s="22">
        <f t="shared" si="2"/>
        <v>29</v>
      </c>
      <c r="B46" s="37"/>
      <c r="C46" s="49"/>
      <c r="D46" s="49"/>
      <c r="E46" s="24"/>
      <c r="F46" s="24"/>
      <c r="G46" s="24"/>
      <c r="H46" s="24"/>
      <c r="I46" s="24"/>
      <c r="J46" s="32"/>
    </row>
    <row r="47" spans="1:10" x14ac:dyDescent="0.3">
      <c r="A47" s="22">
        <f t="shared" si="2"/>
        <v>30</v>
      </c>
      <c r="B47" s="37"/>
      <c r="C47" s="49"/>
      <c r="D47" s="49"/>
      <c r="E47" s="24"/>
      <c r="F47" s="24"/>
      <c r="G47" s="24"/>
      <c r="H47" s="24"/>
      <c r="I47" s="24"/>
      <c r="J47" s="32"/>
    </row>
    <row r="48" spans="1:10" x14ac:dyDescent="0.3">
      <c r="A48" s="22">
        <f t="shared" si="2"/>
        <v>31</v>
      </c>
      <c r="B48" s="37"/>
      <c r="C48" s="49"/>
      <c r="D48" s="49"/>
      <c r="E48" s="24"/>
      <c r="F48" s="24"/>
      <c r="G48" s="24"/>
      <c r="H48" s="24"/>
      <c r="I48" s="24"/>
      <c r="J48" s="32"/>
    </row>
    <row r="49" spans="1:10" x14ac:dyDescent="0.3">
      <c r="A49" s="22">
        <f t="shared" si="2"/>
        <v>32</v>
      </c>
      <c r="B49" s="37"/>
      <c r="C49" s="49"/>
      <c r="D49" s="49"/>
      <c r="E49" s="24"/>
      <c r="F49" s="24"/>
      <c r="G49" s="24"/>
      <c r="H49" s="24"/>
      <c r="I49" s="24"/>
      <c r="J49" s="32"/>
    </row>
    <row r="50" spans="1:10" x14ac:dyDescent="0.3">
      <c r="A50" s="22">
        <f t="shared" si="2"/>
        <v>33</v>
      </c>
      <c r="B50" s="37"/>
      <c r="C50" s="49"/>
      <c r="D50" s="49"/>
      <c r="E50" s="24"/>
      <c r="F50" s="24"/>
      <c r="G50" s="24"/>
      <c r="H50" s="24"/>
      <c r="I50" s="24"/>
      <c r="J50" s="32"/>
    </row>
    <row r="51" spans="1:10" x14ac:dyDescent="0.3">
      <c r="A51" s="22">
        <f t="shared" si="2"/>
        <v>34</v>
      </c>
      <c r="B51" s="37"/>
      <c r="C51" s="49"/>
      <c r="D51" s="49"/>
      <c r="E51" s="24"/>
      <c r="F51" s="24"/>
      <c r="G51" s="24"/>
      <c r="H51" s="24"/>
      <c r="I51" s="24"/>
      <c r="J51" s="32"/>
    </row>
    <row r="52" spans="1:10" x14ac:dyDescent="0.3">
      <c r="A52" s="22">
        <f t="shared" si="2"/>
        <v>35</v>
      </c>
      <c r="B52" s="37"/>
      <c r="C52" s="49"/>
      <c r="D52" s="49"/>
      <c r="E52" s="24"/>
      <c r="F52" s="24"/>
      <c r="G52" s="24"/>
      <c r="H52" s="24"/>
      <c r="I52" s="24"/>
      <c r="J52" s="32"/>
    </row>
    <row r="53" spans="1:10" x14ac:dyDescent="0.3">
      <c r="A53" s="60" t="s">
        <v>30</v>
      </c>
      <c r="B53" s="61"/>
      <c r="C53" s="61"/>
      <c r="D53" s="61"/>
      <c r="E53" s="61"/>
      <c r="F53" s="61"/>
      <c r="G53" s="61"/>
      <c r="H53" s="61"/>
      <c r="I53" s="61" t="s">
        <v>31</v>
      </c>
      <c r="J53" s="61"/>
    </row>
    <row r="54" spans="1:10" x14ac:dyDescent="0.3">
      <c r="A54" s="22"/>
    </row>
  </sheetData>
  <mergeCells count="2">
    <mergeCell ref="D1:G1"/>
    <mergeCell ref="D3:G7"/>
  </mergeCells>
  <printOptions horizontalCentered="1"/>
  <pageMargins left="0.5" right="0.5" top="0.75" bottom="0.5" header="0.5" footer="0.5"/>
  <pageSetup scale="74" fitToWidth="4" fitToHeight="4" pageOrder="overThenDown" orientation="landscape" cellComments="asDisplayed" r:id="rId1"/>
  <headerFooter>
    <oddHeader>&amp;RDEF’s Response to OPC POD 1 (1-26)
Q7
Page &amp;P of &amp;N</oddHeader>
    <oddFooter>&amp;R20240025-OPCPOD1-00004221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47C97-BC82-4FB9-92F1-EBD99D2B427C}">
  <dimension ref="A1:G544"/>
  <sheetViews>
    <sheetView tabSelected="1" zoomScale="90" zoomScaleNormal="90" workbookViewId="0">
      <selection activeCell="D21" sqref="D21"/>
    </sheetView>
  </sheetViews>
  <sheetFormatPr defaultColWidth="8.77734375" defaultRowHeight="13.2" x14ac:dyDescent="0.25"/>
  <cols>
    <col min="1" max="1" width="42" style="64" bestFit="1" customWidth="1"/>
    <col min="2" max="2" width="79.44140625" style="64" bestFit="1" customWidth="1"/>
    <col min="3" max="3" width="58.33203125" style="64" bestFit="1" customWidth="1"/>
    <col min="4" max="4" width="15" style="66" bestFit="1" customWidth="1"/>
    <col min="5" max="5" width="31.109375" style="64" bestFit="1" customWidth="1"/>
    <col min="6" max="6" width="32.77734375" style="64" bestFit="1" customWidth="1"/>
    <col min="7" max="7" width="31.109375" style="64" bestFit="1" customWidth="1"/>
    <col min="8" max="8" width="21" style="64" bestFit="1" customWidth="1"/>
    <col min="9" max="9" width="21.109375" style="64" bestFit="1" customWidth="1"/>
    <col min="10" max="10" width="29.33203125" style="64" bestFit="1" customWidth="1"/>
    <col min="11" max="11" width="28.77734375" style="64" bestFit="1" customWidth="1"/>
    <col min="12" max="12" width="39.77734375" style="64" bestFit="1" customWidth="1"/>
    <col min="13" max="13" width="14.77734375" style="64" bestFit="1" customWidth="1"/>
    <col min="14" max="16" width="18.109375" style="64" bestFit="1" customWidth="1"/>
    <col min="17" max="17" width="19.44140625" style="64" bestFit="1" customWidth="1"/>
    <col min="18" max="20" width="18.109375" style="64" bestFit="1" customWidth="1"/>
    <col min="21" max="32" width="22.109375" style="64" bestFit="1" customWidth="1"/>
    <col min="33" max="34" width="17.109375" style="64" bestFit="1" customWidth="1"/>
    <col min="35" max="35" width="20.109375" style="64" bestFit="1" customWidth="1"/>
    <col min="36" max="38" width="17.109375" style="64" bestFit="1" customWidth="1"/>
    <col min="39" max="39" width="31.44140625" style="64" bestFit="1" customWidth="1"/>
    <col min="40" max="40" width="37.77734375" style="64" bestFit="1" customWidth="1"/>
    <col min="41" max="41" width="35.6640625" style="64" bestFit="1" customWidth="1"/>
    <col min="42" max="42" width="28.77734375" style="64" bestFit="1" customWidth="1"/>
    <col min="43" max="43" width="31.109375" style="64" bestFit="1" customWidth="1"/>
    <col min="44" max="44" width="20.77734375" style="64" bestFit="1" customWidth="1"/>
    <col min="45" max="45" width="21" style="64" bestFit="1" customWidth="1"/>
    <col min="46" max="46" width="29.109375" style="64" bestFit="1" customWidth="1"/>
    <col min="47" max="47" width="28.77734375" style="64" bestFit="1" customWidth="1"/>
    <col min="48" max="48" width="25" style="64" bestFit="1" customWidth="1"/>
    <col min="49" max="49" width="24.44140625" style="64" bestFit="1" customWidth="1"/>
    <col min="50" max="55" width="18.44140625" style="64" bestFit="1" customWidth="1"/>
    <col min="56" max="56" width="30" style="64" bestFit="1" customWidth="1"/>
    <col min="57" max="57" width="48.109375" style="64" bestFit="1" customWidth="1"/>
    <col min="58" max="58" width="46.44140625" style="64" bestFit="1" customWidth="1"/>
    <col min="59" max="59" width="52.109375" style="64" bestFit="1" customWidth="1"/>
    <col min="60" max="60" width="37.44140625" style="64" bestFit="1" customWidth="1"/>
    <col min="61" max="61" width="44.77734375" style="64" bestFit="1" customWidth="1"/>
    <col min="62" max="62" width="44.44140625" style="64" bestFit="1" customWidth="1"/>
    <col min="63" max="63" width="45.109375" style="64" bestFit="1" customWidth="1"/>
    <col min="64" max="64" width="44.33203125" style="64" bestFit="1" customWidth="1"/>
    <col min="65" max="65" width="47.44140625" style="64" bestFit="1" customWidth="1"/>
    <col min="66" max="66" width="40.44140625" style="64" bestFit="1" customWidth="1"/>
    <col min="67" max="67" width="45.44140625" style="64" bestFit="1" customWidth="1"/>
    <col min="68" max="68" width="43.44140625" style="64" bestFit="1" customWidth="1"/>
    <col min="69" max="69" width="36.77734375" style="64" bestFit="1" customWidth="1"/>
    <col min="70" max="70" width="27.109375" style="64" bestFit="1" customWidth="1"/>
    <col min="71" max="71" width="41.109375" style="64" bestFit="1" customWidth="1"/>
    <col min="72" max="72" width="45.109375" style="64" bestFit="1" customWidth="1"/>
    <col min="73" max="73" width="32.109375" style="64" bestFit="1" customWidth="1"/>
    <col min="74" max="74" width="42.109375" style="64" bestFit="1" customWidth="1"/>
    <col min="75" max="75" width="46.109375" style="64" bestFit="1" customWidth="1"/>
    <col min="76" max="76" width="32.44140625" style="64" bestFit="1" customWidth="1"/>
    <col min="77" max="77" width="36.44140625" style="64" bestFit="1" customWidth="1"/>
    <col min="78" max="78" width="41.109375" style="64" bestFit="1" customWidth="1"/>
    <col min="79" max="79" width="31.77734375" style="64" bestFit="1" customWidth="1"/>
    <col min="80" max="80" width="32.109375" style="64" bestFit="1" customWidth="1"/>
    <col min="81" max="81" width="33.77734375" style="64" bestFit="1" customWidth="1"/>
    <col min="82" max="82" width="35.44140625" style="64" bestFit="1" customWidth="1"/>
    <col min="83" max="83" width="36" style="64" bestFit="1" customWidth="1"/>
    <col min="84" max="84" width="36.109375" style="64" bestFit="1" customWidth="1"/>
    <col min="85" max="87" width="14.77734375" style="64" bestFit="1" customWidth="1"/>
    <col min="88" max="88" width="16.33203125" style="64" bestFit="1" customWidth="1"/>
    <col min="89" max="94" width="14.77734375" style="64" bestFit="1" customWidth="1"/>
    <col min="95" max="95" width="16.33203125" style="64" bestFit="1" customWidth="1"/>
    <col min="96" max="107" width="14.77734375" style="64" bestFit="1" customWidth="1"/>
    <col min="108" max="108" width="16.33203125" style="64" bestFit="1" customWidth="1"/>
    <col min="109" max="111" width="14.77734375" style="64" bestFit="1" customWidth="1"/>
    <col min="112" max="117" width="26.109375" style="64" bestFit="1" customWidth="1"/>
    <col min="118" max="123" width="24.44140625" style="64" bestFit="1" customWidth="1"/>
    <col min="124" max="129" width="23.33203125" style="64" bestFit="1" customWidth="1"/>
    <col min="130" max="135" width="28" style="64" bestFit="1" customWidth="1"/>
    <col min="136" max="136" width="42.44140625" style="64" bestFit="1" customWidth="1"/>
    <col min="137" max="139" width="17.77734375" style="64" bestFit="1" customWidth="1"/>
    <col min="140" max="140" width="19.109375" style="64" bestFit="1" customWidth="1"/>
    <col min="141" max="143" width="17.77734375" style="64" bestFit="1" customWidth="1"/>
    <col min="144" max="144" width="22.77734375" style="64" bestFit="1" customWidth="1"/>
    <col min="145" max="145" width="25.77734375" style="64" bestFit="1" customWidth="1"/>
    <col min="146" max="146" width="29" style="64" bestFit="1" customWidth="1"/>
    <col min="147" max="147" width="27.33203125" style="64" bestFit="1" customWidth="1"/>
    <col min="148" max="148" width="24.109375" style="64" bestFit="1" customWidth="1"/>
    <col min="149" max="149" width="26.6640625" style="64" bestFit="1" customWidth="1"/>
    <col min="150" max="150" width="23.44140625" style="64" bestFit="1" customWidth="1"/>
    <col min="151" max="151" width="29.109375" style="64" bestFit="1" customWidth="1"/>
    <col min="152" max="152" width="23.44140625" style="64" bestFit="1" customWidth="1"/>
    <col min="153" max="153" width="21.109375" style="64" bestFit="1" customWidth="1"/>
    <col min="154" max="154" width="25.109375" style="64" bestFit="1" customWidth="1"/>
    <col min="155" max="155" width="27.109375" style="64" bestFit="1" customWidth="1"/>
    <col min="156" max="156" width="27.6640625" style="64" bestFit="1" customWidth="1"/>
    <col min="157" max="157" width="24.33203125" style="64" bestFit="1" customWidth="1"/>
    <col min="158" max="158" width="28.44140625" style="64" bestFit="1" customWidth="1"/>
    <col min="159" max="159" width="27.44140625" style="64" bestFit="1" customWidth="1"/>
    <col min="160" max="171" width="16.77734375" style="64" bestFit="1" customWidth="1"/>
    <col min="172" max="172" width="31.77734375" style="64" bestFit="1" customWidth="1"/>
    <col min="173" max="173" width="35.77734375" style="64" bestFit="1" customWidth="1"/>
    <col min="174" max="174" width="30.77734375" style="64" bestFit="1" customWidth="1"/>
    <col min="175" max="175" width="41.33203125" style="64" bestFit="1" customWidth="1"/>
    <col min="176" max="176" width="37.33203125" style="64" bestFit="1" customWidth="1"/>
    <col min="177" max="177" width="42" style="64" bestFit="1" customWidth="1"/>
    <col min="178" max="178" width="46" style="64" bestFit="1" customWidth="1"/>
    <col min="179" max="179" width="49.44140625" style="64" bestFit="1" customWidth="1"/>
    <col min="180" max="180" width="36.109375" style="64" bestFit="1" customWidth="1"/>
    <col min="181" max="181" width="40.109375" style="64" bestFit="1" customWidth="1"/>
    <col min="182" max="182" width="43.77734375" style="64" bestFit="1" customWidth="1"/>
    <col min="183" max="183" width="40.33203125" style="64" bestFit="1" customWidth="1"/>
    <col min="184" max="189" width="21.44140625" style="64" bestFit="1" customWidth="1"/>
    <col min="190" max="190" width="11.109375" style="64" bestFit="1" customWidth="1"/>
    <col min="191" max="191" width="49.44140625" style="64" bestFit="1" customWidth="1"/>
    <col min="192" max="192" width="46.109375" style="64" bestFit="1" customWidth="1"/>
    <col min="193" max="193" width="44.33203125" style="64" bestFit="1" customWidth="1"/>
    <col min="194" max="194" width="45.109375" style="64" bestFit="1" customWidth="1"/>
    <col min="195" max="195" width="44.33203125" style="64" bestFit="1" customWidth="1"/>
    <col min="196" max="196" width="43.44140625" style="64" bestFit="1" customWidth="1"/>
    <col min="197" max="197" width="44.33203125" style="64" bestFit="1" customWidth="1"/>
    <col min="198" max="198" width="46.109375" style="64" bestFit="1" customWidth="1"/>
    <col min="199" max="199" width="44.33203125" style="64" bestFit="1" customWidth="1"/>
    <col min="200" max="200" width="45.109375" style="64" bestFit="1" customWidth="1"/>
    <col min="201" max="201" width="44.33203125" style="64" bestFit="1" customWidth="1"/>
    <col min="202" max="202" width="43.44140625" style="64" bestFit="1" customWidth="1"/>
    <col min="203" max="203" width="44.33203125" style="64" bestFit="1" customWidth="1"/>
    <col min="204" max="205" width="46.109375" style="64" bestFit="1" customWidth="1"/>
    <col min="206" max="206" width="45.109375" style="64" bestFit="1" customWidth="1"/>
    <col min="207" max="207" width="46.109375" style="64" bestFit="1" customWidth="1"/>
    <col min="208" max="208" width="43.44140625" style="64" bestFit="1" customWidth="1"/>
    <col min="209" max="210" width="46.109375" style="64" bestFit="1" customWidth="1"/>
    <col min="211" max="211" width="49.109375" style="64" bestFit="1" customWidth="1"/>
    <col min="212" max="212" width="46.109375" style="64" bestFit="1" customWidth="1"/>
    <col min="213" max="213" width="49.109375" style="64" bestFit="1" customWidth="1"/>
    <col min="214" max="214" width="46.109375" style="64" bestFit="1" customWidth="1"/>
    <col min="215" max="215" width="49.109375" style="64" bestFit="1" customWidth="1"/>
    <col min="216" max="216" width="46.109375" style="64" bestFit="1" customWidth="1"/>
    <col min="217" max="217" width="42.109375" style="64" bestFit="1" customWidth="1"/>
    <col min="218" max="218" width="45.109375" style="64" bestFit="1" customWidth="1"/>
    <col min="219" max="219" width="42.109375" style="64" bestFit="1" customWidth="1"/>
    <col min="220" max="220" width="43.44140625" style="64" bestFit="1" customWidth="1"/>
    <col min="221" max="221" width="42.109375" style="64" bestFit="1" customWidth="1"/>
    <col min="222" max="222" width="30" style="64" bestFit="1" customWidth="1"/>
    <col min="223" max="223" width="29" style="64" bestFit="1" customWidth="1"/>
    <col min="224" max="224" width="38.77734375" style="64" bestFit="1" customWidth="1"/>
    <col min="225" max="225" width="41.77734375" style="64" bestFit="1" customWidth="1"/>
    <col min="226" max="226" width="44.77734375" style="64" bestFit="1" customWidth="1"/>
    <col min="227" max="227" width="47.77734375" style="64" bestFit="1" customWidth="1"/>
    <col min="228" max="228" width="44.77734375" style="64" bestFit="1" customWidth="1"/>
    <col min="229" max="229" width="47.77734375" style="64" bestFit="1" customWidth="1"/>
    <col min="230" max="230" width="45.44140625" style="64" bestFit="1" customWidth="1"/>
    <col min="231" max="231" width="48.44140625" style="64" bestFit="1" customWidth="1"/>
    <col min="232" max="232" width="41.6640625" style="64" bestFit="1" customWidth="1"/>
    <col min="233" max="233" width="44.6640625" style="64" bestFit="1" customWidth="1"/>
    <col min="234" max="234" width="41.6640625" style="64" bestFit="1" customWidth="1"/>
    <col min="235" max="235" width="44.6640625" style="64" bestFit="1" customWidth="1"/>
    <col min="236" max="236" width="41.6640625" style="64" bestFit="1" customWidth="1"/>
    <col min="237" max="237" width="44.6640625" style="64" bestFit="1" customWidth="1"/>
    <col min="238" max="238" width="42.44140625" style="64" bestFit="1" customWidth="1"/>
    <col min="239" max="239" width="45.44140625" style="64" bestFit="1" customWidth="1"/>
    <col min="240" max="240" width="41.44140625" style="64" bestFit="1" customWidth="1"/>
    <col min="241" max="241" width="44.44140625" style="64" bestFit="1" customWidth="1"/>
    <col min="242" max="242" width="41.33203125" style="64" bestFit="1" customWidth="1"/>
    <col min="243" max="243" width="44.33203125" style="64" bestFit="1" customWidth="1"/>
    <col min="244" max="244" width="43" style="64" bestFit="1" customWidth="1"/>
    <col min="245" max="245" width="46.109375" style="64" bestFit="1" customWidth="1"/>
    <col min="246" max="246" width="43" style="64" bestFit="1" customWidth="1"/>
    <col min="247" max="247" width="46.109375" style="64" bestFit="1" customWidth="1"/>
    <col min="248" max="248" width="43" style="64" bestFit="1" customWidth="1"/>
    <col min="249" max="249" width="46.109375" style="64" bestFit="1" customWidth="1"/>
    <col min="250" max="250" width="43" style="64" bestFit="1" customWidth="1"/>
    <col min="251" max="251" width="46.109375" style="64" bestFit="1" customWidth="1"/>
    <col min="252" max="252" width="44.44140625" style="64" bestFit="1" customWidth="1"/>
    <col min="253" max="253" width="47.44140625" style="64" bestFit="1" customWidth="1"/>
    <col min="254" max="254" width="42.6640625" style="64" bestFit="1" customWidth="1"/>
    <col min="255" max="255" width="45.6640625" style="64" bestFit="1" customWidth="1"/>
    <col min="256" max="256" width="46.44140625" style="64" bestFit="1" customWidth="1"/>
    <col min="257" max="257" width="49.44140625" style="64" bestFit="1" customWidth="1"/>
    <col min="258" max="258" width="46.44140625" style="64" bestFit="1" customWidth="1"/>
    <col min="259" max="259" width="49.44140625" style="64" bestFit="1" customWidth="1"/>
    <col min="260" max="260" width="46.44140625" style="64" bestFit="1" customWidth="1"/>
    <col min="261" max="261" width="49.44140625" style="64" bestFit="1" customWidth="1"/>
    <col min="262" max="262" width="46.44140625" style="64" bestFit="1" customWidth="1"/>
    <col min="263" max="263" width="49.44140625" style="64" bestFit="1" customWidth="1"/>
    <col min="264" max="264" width="46.44140625" style="64" bestFit="1" customWidth="1"/>
    <col min="265" max="265" width="49.44140625" style="64" bestFit="1" customWidth="1"/>
    <col min="266" max="266" width="46.44140625" style="64" bestFit="1" customWidth="1"/>
    <col min="267" max="267" width="49.44140625" style="64" bestFit="1" customWidth="1"/>
    <col min="268" max="268" width="46.109375" style="64" bestFit="1" customWidth="1"/>
    <col min="269" max="269" width="49.109375" style="64" bestFit="1" customWidth="1"/>
    <col min="270" max="270" width="41.44140625" style="64" bestFit="1" customWidth="1"/>
    <col min="271" max="271" width="44.44140625" style="64" bestFit="1" customWidth="1"/>
    <col min="272" max="272" width="45.109375" style="64" bestFit="1" customWidth="1"/>
    <col min="273" max="273" width="48.109375" style="64" bestFit="1" customWidth="1"/>
    <col min="274" max="274" width="45.109375" style="64" bestFit="1" customWidth="1"/>
    <col min="275" max="275" width="48.109375" style="64" bestFit="1" customWidth="1"/>
    <col min="276" max="276" width="45.109375" style="64" bestFit="1" customWidth="1"/>
    <col min="277" max="277" width="48.109375" style="64" bestFit="1" customWidth="1"/>
    <col min="278" max="278" width="45.109375" style="64" bestFit="1" customWidth="1"/>
    <col min="279" max="279" width="48.109375" style="64" bestFit="1" customWidth="1"/>
    <col min="280" max="280" width="45.109375" style="64" bestFit="1" customWidth="1"/>
    <col min="281" max="281" width="48.109375" style="64" bestFit="1" customWidth="1"/>
    <col min="282" max="282" width="45.109375" style="64" bestFit="1" customWidth="1"/>
    <col min="283" max="283" width="48.109375" style="64" bestFit="1" customWidth="1"/>
    <col min="284" max="284" width="40.33203125" style="64" bestFit="1" customWidth="1"/>
    <col min="285" max="285" width="43.33203125" style="64" bestFit="1" customWidth="1"/>
    <col min="286" max="286" width="40.33203125" style="64" bestFit="1" customWidth="1"/>
    <col min="287" max="287" width="43.33203125" style="64" bestFit="1" customWidth="1"/>
    <col min="288" max="288" width="40.33203125" style="64" bestFit="1" customWidth="1"/>
    <col min="289" max="289" width="43.33203125" style="64" bestFit="1" customWidth="1"/>
    <col min="290" max="290" width="40.33203125" style="64" bestFit="1" customWidth="1"/>
    <col min="291" max="291" width="43.33203125" style="64" bestFit="1" customWidth="1"/>
    <col min="292" max="292" width="41.77734375" style="64" bestFit="1" customWidth="1"/>
    <col min="293" max="293" width="44.77734375" style="64" bestFit="1" customWidth="1"/>
    <col min="294" max="294" width="43.44140625" style="64" bestFit="1" customWidth="1"/>
    <col min="295" max="295" width="46.6640625" style="64" bestFit="1" customWidth="1"/>
    <col min="296" max="296" width="47.109375" style="64" bestFit="1" customWidth="1"/>
    <col min="297" max="297" width="50.109375" style="64" bestFit="1" customWidth="1"/>
    <col min="298" max="298" width="47.109375" style="64" bestFit="1" customWidth="1"/>
    <col min="299" max="299" width="50.109375" style="64" bestFit="1" customWidth="1"/>
    <col min="300" max="300" width="47.109375" style="64" bestFit="1" customWidth="1"/>
    <col min="301" max="301" width="50.109375" style="64" bestFit="1" customWidth="1"/>
    <col min="302" max="302" width="47.109375" style="64" bestFit="1" customWidth="1"/>
    <col min="303" max="303" width="50.109375" style="64" bestFit="1" customWidth="1"/>
    <col min="304" max="304" width="47.109375" style="64" bestFit="1" customWidth="1"/>
    <col min="305" max="305" width="50.109375" style="64" bestFit="1" customWidth="1"/>
    <col min="306" max="306" width="47.109375" style="64" bestFit="1" customWidth="1"/>
    <col min="307" max="307" width="50.109375" style="64" bestFit="1" customWidth="1"/>
    <col min="308" max="308" width="42.77734375" style="64" bestFit="1" customWidth="1"/>
    <col min="309" max="309" width="46" style="64" bestFit="1" customWidth="1"/>
    <col min="310" max="310" width="42.77734375" style="64" bestFit="1" customWidth="1"/>
    <col min="311" max="311" width="46" style="64" bestFit="1" customWidth="1"/>
    <col min="312" max="312" width="42.77734375" style="64" bestFit="1" customWidth="1"/>
    <col min="313" max="313" width="46" style="64" bestFit="1" customWidth="1"/>
    <col min="314" max="314" width="42.77734375" style="64" bestFit="1" customWidth="1"/>
    <col min="315" max="315" width="46" style="64" bestFit="1" customWidth="1"/>
    <col min="316" max="316" width="42.77734375" style="64" bestFit="1" customWidth="1"/>
    <col min="317" max="317" width="46" style="64" bestFit="1" customWidth="1"/>
    <col min="318" max="318" width="42.77734375" style="64" bestFit="1" customWidth="1"/>
    <col min="319" max="319" width="46" style="64" bestFit="1" customWidth="1"/>
    <col min="320" max="320" width="39.44140625" style="64" bestFit="1" customWidth="1"/>
    <col min="321" max="321" width="42.44140625" style="64" bestFit="1" customWidth="1"/>
    <col min="322" max="322" width="43.109375" style="64" bestFit="1" customWidth="1"/>
    <col min="323" max="323" width="46.33203125" style="64" bestFit="1" customWidth="1"/>
    <col min="324" max="324" width="43.109375" style="64" bestFit="1" customWidth="1"/>
    <col min="325" max="325" width="46.33203125" style="64" bestFit="1" customWidth="1"/>
    <col min="326" max="326" width="43.109375" style="64" bestFit="1" customWidth="1"/>
    <col min="327" max="327" width="46.33203125" style="64" bestFit="1" customWidth="1"/>
    <col min="328" max="328" width="43.109375" style="64" bestFit="1" customWidth="1"/>
    <col min="329" max="329" width="46.33203125" style="64" bestFit="1" customWidth="1"/>
    <col min="330" max="330" width="43.109375" style="64" bestFit="1" customWidth="1"/>
    <col min="331" max="331" width="46.33203125" style="64" bestFit="1" customWidth="1"/>
    <col min="332" max="332" width="43.109375" style="64" bestFit="1" customWidth="1"/>
    <col min="333" max="333" width="46.33203125" style="64" bestFit="1" customWidth="1"/>
    <col min="334" max="334" width="43.109375" style="64" bestFit="1" customWidth="1"/>
    <col min="335" max="335" width="46.33203125" style="64" bestFit="1" customWidth="1"/>
    <col min="336" max="336" width="43.109375" style="64" bestFit="1" customWidth="1"/>
    <col min="337" max="337" width="46.33203125" style="64" bestFit="1" customWidth="1"/>
    <col min="338" max="338" width="43.109375" style="64" bestFit="1" customWidth="1"/>
    <col min="339" max="339" width="46.33203125" style="64" bestFit="1" customWidth="1"/>
    <col min="340" max="340" width="43.109375" style="64" bestFit="1" customWidth="1"/>
    <col min="341" max="341" width="46.33203125" style="64" bestFit="1" customWidth="1"/>
    <col min="342" max="342" width="43.109375" style="64" bestFit="1" customWidth="1"/>
    <col min="343" max="343" width="46.33203125" style="64" bestFit="1" customWidth="1"/>
    <col min="344" max="344" width="43.109375" style="64" bestFit="1" customWidth="1"/>
    <col min="345" max="345" width="46.33203125" style="64" bestFit="1" customWidth="1"/>
    <col min="346" max="346" width="39.44140625" style="64" bestFit="1" customWidth="1"/>
    <col min="347" max="347" width="42.44140625" style="64" bestFit="1" customWidth="1"/>
    <col min="348" max="348" width="43.109375" style="64" bestFit="1" customWidth="1"/>
    <col min="349" max="349" width="46.33203125" style="64" bestFit="1" customWidth="1"/>
    <col min="350" max="350" width="43.109375" style="64" bestFit="1" customWidth="1"/>
    <col min="351" max="351" width="46.33203125" style="64" bestFit="1" customWidth="1"/>
    <col min="352" max="352" width="43.109375" style="64" bestFit="1" customWidth="1"/>
    <col min="353" max="353" width="46.33203125" style="64" bestFit="1" customWidth="1"/>
    <col min="354" max="354" width="43.109375" style="64" bestFit="1" customWidth="1"/>
    <col min="355" max="355" width="46.33203125" style="64" bestFit="1" customWidth="1"/>
    <col min="356" max="356" width="43.109375" style="64" bestFit="1" customWidth="1"/>
    <col min="357" max="357" width="46.33203125" style="64" bestFit="1" customWidth="1"/>
    <col min="358" max="358" width="43.109375" style="64" bestFit="1" customWidth="1"/>
    <col min="359" max="359" width="46.33203125" style="64" bestFit="1" customWidth="1"/>
    <col min="360" max="360" width="43.109375" style="64" bestFit="1" customWidth="1"/>
    <col min="361" max="361" width="46.33203125" style="64" bestFit="1" customWidth="1"/>
    <col min="362" max="362" width="43.109375" style="64" bestFit="1" customWidth="1"/>
    <col min="363" max="363" width="46.33203125" style="64" bestFit="1" customWidth="1"/>
    <col min="364" max="364" width="43.109375" style="64" bestFit="1" customWidth="1"/>
    <col min="365" max="365" width="46.33203125" style="64" bestFit="1" customWidth="1"/>
    <col min="366" max="366" width="43.109375" style="64" bestFit="1" customWidth="1"/>
    <col min="367" max="367" width="46.33203125" style="64" bestFit="1" customWidth="1"/>
    <col min="368" max="368" width="43.109375" style="64" bestFit="1" customWidth="1"/>
    <col min="369" max="369" width="46.33203125" style="64" bestFit="1" customWidth="1"/>
    <col min="370" max="370" width="43.109375" style="64" bestFit="1" customWidth="1"/>
    <col min="371" max="371" width="46.33203125" style="64" bestFit="1" customWidth="1"/>
    <col min="372" max="372" width="48.77734375" style="64" bestFit="1" customWidth="1"/>
    <col min="373" max="373" width="51.77734375" style="64" bestFit="1" customWidth="1"/>
    <col min="374" max="374" width="48.77734375" style="64" bestFit="1" customWidth="1"/>
    <col min="375" max="375" width="51.77734375" style="64" bestFit="1" customWidth="1"/>
    <col min="376" max="376" width="48.77734375" style="64" bestFit="1" customWidth="1"/>
    <col min="377" max="377" width="51.77734375" style="64" bestFit="1" customWidth="1"/>
    <col min="378" max="378" width="48.77734375" style="64" bestFit="1" customWidth="1"/>
    <col min="379" max="379" width="51.77734375" style="64" bestFit="1" customWidth="1"/>
    <col min="380" max="380" width="48.77734375" style="64" bestFit="1" customWidth="1"/>
    <col min="381" max="381" width="51.77734375" style="64" bestFit="1" customWidth="1"/>
    <col min="382" max="382" width="48.77734375" style="64" bestFit="1" customWidth="1"/>
    <col min="383" max="383" width="51.77734375" style="64" bestFit="1" customWidth="1"/>
    <col min="384" max="384" width="51.44140625" style="64" bestFit="1" customWidth="1"/>
    <col min="385" max="385" width="54.44140625" style="64" bestFit="1" customWidth="1"/>
    <col min="386" max="386" width="51.44140625" style="64" bestFit="1" customWidth="1"/>
    <col min="387" max="387" width="54.44140625" style="64" bestFit="1" customWidth="1"/>
    <col min="388" max="388" width="51.44140625" style="64" bestFit="1" customWidth="1"/>
    <col min="389" max="389" width="54.44140625" style="64" bestFit="1" customWidth="1"/>
    <col min="390" max="390" width="51.44140625" style="64" bestFit="1" customWidth="1"/>
    <col min="391" max="391" width="54.44140625" style="64" bestFit="1" customWidth="1"/>
    <col min="392" max="392" width="51.44140625" style="64" bestFit="1" customWidth="1"/>
    <col min="393" max="393" width="54.44140625" style="64" bestFit="1" customWidth="1"/>
    <col min="394" max="394" width="51.44140625" style="64" bestFit="1" customWidth="1"/>
    <col min="395" max="395" width="54.44140625" style="64" bestFit="1" customWidth="1"/>
    <col min="396" max="396" width="49.44140625" style="64" bestFit="1" customWidth="1"/>
    <col min="397" max="397" width="52.44140625" style="64" bestFit="1" customWidth="1"/>
    <col min="398" max="398" width="49.44140625" style="64" bestFit="1" customWidth="1"/>
    <col min="399" max="399" width="52.44140625" style="64" bestFit="1" customWidth="1"/>
    <col min="400" max="400" width="49.44140625" style="64" bestFit="1" customWidth="1"/>
    <col min="401" max="401" width="52.44140625" style="64" bestFit="1" customWidth="1"/>
    <col min="402" max="402" width="49.44140625" style="64" bestFit="1" customWidth="1"/>
    <col min="403" max="403" width="52.44140625" style="64" bestFit="1" customWidth="1"/>
    <col min="404" max="404" width="49.44140625" style="64" bestFit="1" customWidth="1"/>
    <col min="405" max="405" width="52.44140625" style="64" bestFit="1" customWidth="1"/>
    <col min="406" max="406" width="49.44140625" style="64" bestFit="1" customWidth="1"/>
    <col min="407" max="407" width="52.44140625" style="64" bestFit="1" customWidth="1"/>
    <col min="408" max="408" width="50.44140625" style="64" bestFit="1" customWidth="1"/>
    <col min="409" max="409" width="53.44140625" style="64" bestFit="1" customWidth="1"/>
    <col min="410" max="410" width="50.44140625" style="64" bestFit="1" customWidth="1"/>
    <col min="411" max="411" width="53.44140625" style="64" bestFit="1" customWidth="1"/>
    <col min="412" max="412" width="50.44140625" style="64" bestFit="1" customWidth="1"/>
    <col min="413" max="413" width="53.44140625" style="64" bestFit="1" customWidth="1"/>
    <col min="414" max="414" width="50.44140625" style="64" bestFit="1" customWidth="1"/>
    <col min="415" max="415" width="53.44140625" style="64" bestFit="1" customWidth="1"/>
    <col min="416" max="416" width="50.44140625" style="64" bestFit="1" customWidth="1"/>
    <col min="417" max="417" width="53.44140625" style="64" bestFit="1" customWidth="1"/>
    <col min="418" max="418" width="50.44140625" style="64" bestFit="1" customWidth="1"/>
    <col min="419" max="419" width="53.44140625" style="64" bestFit="1" customWidth="1"/>
    <col min="420" max="420" width="39.109375" style="64" bestFit="1" customWidth="1"/>
    <col min="421" max="421" width="42.109375" style="64" bestFit="1" customWidth="1"/>
    <col min="422" max="422" width="42.77734375" style="64" bestFit="1" customWidth="1"/>
    <col min="423" max="423" width="46" style="64" bestFit="1" customWidth="1"/>
    <col min="424" max="424" width="42.77734375" style="64" bestFit="1" customWidth="1"/>
    <col min="425" max="425" width="46" style="64" bestFit="1" customWidth="1"/>
    <col min="426" max="426" width="42.77734375" style="64" bestFit="1" customWidth="1"/>
    <col min="427" max="427" width="46" style="64" bestFit="1" customWidth="1"/>
    <col min="428" max="428" width="42.77734375" style="64" bestFit="1" customWidth="1"/>
    <col min="429" max="429" width="46" style="64" bestFit="1" customWidth="1"/>
    <col min="430" max="430" width="42.77734375" style="64" bestFit="1" customWidth="1"/>
    <col min="431" max="431" width="46" style="64" bestFit="1" customWidth="1"/>
    <col min="432" max="432" width="42.77734375" style="64" bestFit="1" customWidth="1"/>
    <col min="433" max="433" width="46" style="64" bestFit="1" customWidth="1"/>
    <col min="434" max="434" width="37.77734375" style="64" bestFit="1" customWidth="1"/>
    <col min="435" max="435" width="40.77734375" style="64" bestFit="1" customWidth="1"/>
    <col min="436" max="436" width="45.109375" style="64" bestFit="1" customWidth="1"/>
    <col min="437" max="437" width="48.109375" style="64" bestFit="1" customWidth="1"/>
    <col min="438" max="438" width="45.109375" style="64" bestFit="1" customWidth="1"/>
    <col min="439" max="439" width="48.109375" style="64" bestFit="1" customWidth="1"/>
    <col min="440" max="440" width="45.109375" style="64" bestFit="1" customWidth="1"/>
    <col min="441" max="441" width="48.109375" style="64" bestFit="1" customWidth="1"/>
    <col min="442" max="442" width="45.109375" style="64" bestFit="1" customWidth="1"/>
    <col min="443" max="443" width="48.109375" style="64" bestFit="1" customWidth="1"/>
    <col min="444" max="444" width="45.109375" style="64" bestFit="1" customWidth="1"/>
    <col min="445" max="445" width="48.109375" style="64" bestFit="1" customWidth="1"/>
    <col min="446" max="446" width="45.109375" style="64" bestFit="1" customWidth="1"/>
    <col min="447" max="447" width="48.109375" style="64" bestFit="1" customWidth="1"/>
    <col min="448" max="448" width="45.109375" style="64" bestFit="1" customWidth="1"/>
    <col min="449" max="449" width="48.109375" style="64" bestFit="1" customWidth="1"/>
    <col min="450" max="450" width="45.109375" style="64" bestFit="1" customWidth="1"/>
    <col min="451" max="451" width="48.109375" style="64" bestFit="1" customWidth="1"/>
    <col min="452" max="452" width="45.109375" style="64" bestFit="1" customWidth="1"/>
    <col min="453" max="453" width="48.109375" style="64" bestFit="1" customWidth="1"/>
    <col min="454" max="454" width="45.109375" style="64" bestFit="1" customWidth="1"/>
    <col min="455" max="455" width="48.109375" style="64" bestFit="1" customWidth="1"/>
    <col min="456" max="456" width="45.109375" style="64" bestFit="1" customWidth="1"/>
    <col min="457" max="457" width="48.109375" style="64" bestFit="1" customWidth="1"/>
    <col min="458" max="458" width="45.109375" style="64" bestFit="1" customWidth="1"/>
    <col min="459" max="459" width="48.109375" style="64" bestFit="1" customWidth="1"/>
    <col min="460" max="460" width="49.77734375" style="64" bestFit="1" customWidth="1"/>
    <col min="461" max="461" width="52.77734375" style="64" bestFit="1" customWidth="1"/>
    <col min="462" max="462" width="49.77734375" style="64" bestFit="1" customWidth="1"/>
    <col min="463" max="463" width="52.77734375" style="64" bestFit="1" customWidth="1"/>
    <col min="464" max="464" width="49.77734375" style="64" bestFit="1" customWidth="1"/>
    <col min="465" max="465" width="52.77734375" style="64" bestFit="1" customWidth="1"/>
    <col min="466" max="466" width="49.77734375" style="64" bestFit="1" customWidth="1"/>
    <col min="467" max="467" width="52.77734375" style="64" bestFit="1" customWidth="1"/>
    <col min="468" max="468" width="49.77734375" style="64" bestFit="1" customWidth="1"/>
    <col min="469" max="469" width="52.77734375" style="64" bestFit="1" customWidth="1"/>
    <col min="470" max="470" width="49.77734375" style="64" bestFit="1" customWidth="1"/>
    <col min="471" max="471" width="52.77734375" style="64" bestFit="1" customWidth="1"/>
    <col min="472" max="472" width="31.44140625" style="64" bestFit="1" customWidth="1"/>
    <col min="473" max="473" width="34.44140625" style="64" bestFit="1" customWidth="1"/>
    <col min="474" max="474" width="46.109375" style="64" bestFit="1" customWidth="1"/>
    <col min="475" max="475" width="38.44140625" style="64" bestFit="1" customWidth="1"/>
    <col min="476" max="476" width="45.109375" style="64" bestFit="1" customWidth="1"/>
    <col min="477" max="477" width="38.44140625" style="64" bestFit="1" customWidth="1"/>
    <col min="478" max="478" width="43.44140625" style="64" bestFit="1" customWidth="1"/>
    <col min="479" max="479" width="38.44140625" style="64" bestFit="1" customWidth="1"/>
    <col min="480" max="480" width="42" style="64" bestFit="1" customWidth="1"/>
    <col min="481" max="481" width="45" style="64" bestFit="1" customWidth="1"/>
    <col min="482" max="482" width="35.44140625" style="64" bestFit="1" customWidth="1"/>
    <col min="483" max="483" width="38.44140625" style="64" bestFit="1" customWidth="1"/>
    <col min="484" max="484" width="32" style="64" bestFit="1" customWidth="1"/>
    <col min="485" max="485" width="35" style="64" bestFit="1" customWidth="1"/>
    <col min="486" max="486" width="41.109375" style="64" bestFit="1" customWidth="1"/>
    <col min="487" max="487" width="41.44140625" style="64" bestFit="1" customWidth="1"/>
    <col min="488" max="488" width="44.44140625" style="64" bestFit="1" customWidth="1"/>
    <col min="489" max="489" width="47.44140625" style="64" bestFit="1" customWidth="1"/>
    <col min="490" max="490" width="49.109375" style="64" bestFit="1" customWidth="1"/>
    <col min="491" max="491" width="52.109375" style="64" bestFit="1" customWidth="1"/>
    <col min="492" max="492" width="46.77734375" style="64" bestFit="1" customWidth="1"/>
    <col min="493" max="493" width="49.77734375" style="64" bestFit="1" customWidth="1"/>
    <col min="494" max="494" width="52.33203125" style="64" bestFit="1" customWidth="1"/>
    <col min="495" max="495" width="55.33203125" style="64" bestFit="1" customWidth="1"/>
    <col min="496" max="496" width="35.44140625" style="64" bestFit="1" customWidth="1"/>
    <col min="497" max="497" width="37.109375" style="64" bestFit="1" customWidth="1"/>
    <col min="498" max="498" width="41.109375" style="64" bestFit="1" customWidth="1"/>
    <col min="499" max="499" width="39" style="64" bestFit="1" customWidth="1"/>
    <col min="500" max="500" width="42.44140625" style="64" bestFit="1" customWidth="1"/>
    <col min="501" max="501" width="45.44140625" style="64" bestFit="1" customWidth="1"/>
    <col min="502" max="502" width="43.33203125" style="64" bestFit="1" customWidth="1"/>
    <col min="503" max="503" width="46.44140625" style="64" bestFit="1" customWidth="1"/>
    <col min="504" max="504" width="49.6640625" style="64" bestFit="1" customWidth="1"/>
    <col min="505" max="505" width="52.6640625" style="64" bestFit="1" customWidth="1"/>
    <col min="506" max="506" width="34.77734375" style="64" bestFit="1" customWidth="1"/>
    <col min="507" max="507" width="37.77734375" style="64" bestFit="1" customWidth="1"/>
    <col min="508" max="508" width="42" style="64" bestFit="1" customWidth="1"/>
    <col min="509" max="509" width="38.109375" style="64" bestFit="1" customWidth="1"/>
    <col min="510" max="510" width="45.44140625" style="64" bestFit="1" customWidth="1"/>
    <col min="511" max="511" width="33.109375" style="64" bestFit="1" customWidth="1"/>
    <col min="512" max="512" width="37.33203125" style="64" bestFit="1" customWidth="1"/>
    <col min="513" max="513" width="34.77734375" style="64" bestFit="1" customWidth="1"/>
    <col min="514" max="514" width="42.109375" style="64" bestFit="1" customWidth="1"/>
    <col min="515" max="515" width="36.77734375" style="64" bestFit="1" customWidth="1"/>
    <col min="516" max="516" width="29" style="64" bestFit="1" customWidth="1"/>
    <col min="517" max="517" width="32" style="64" bestFit="1" customWidth="1"/>
    <col min="518" max="518" width="29.44140625" style="64" bestFit="1" customWidth="1"/>
    <col min="519" max="519" width="32.44140625" style="64" bestFit="1" customWidth="1"/>
    <col min="520" max="520" width="26.44140625" style="64" bestFit="1" customWidth="1"/>
    <col min="521" max="521" width="29.6640625" style="64" bestFit="1" customWidth="1"/>
    <col min="522" max="522" width="47.44140625" style="64" bestFit="1" customWidth="1"/>
    <col min="523" max="523" width="34" style="64" bestFit="1" customWidth="1"/>
    <col min="524" max="524" width="37.44140625" style="64" bestFit="1" customWidth="1"/>
    <col min="525" max="525" width="39.44140625" style="64" bestFit="1" customWidth="1"/>
    <col min="526" max="526" width="44.44140625" style="64" bestFit="1" customWidth="1"/>
    <col min="527" max="527" width="39.44140625" style="64" bestFit="1" customWidth="1"/>
    <col min="528" max="528" width="44.77734375" style="64" bestFit="1" customWidth="1"/>
    <col min="529" max="529" width="39.44140625" style="64" bestFit="1" customWidth="1"/>
    <col min="530" max="530" width="45.109375" style="64" bestFit="1" customWidth="1"/>
    <col min="531" max="531" width="39.44140625" style="64" bestFit="1" customWidth="1"/>
    <col min="532" max="532" width="40.44140625" style="64" bestFit="1" customWidth="1"/>
    <col min="533" max="533" width="39.44140625" style="64" bestFit="1" customWidth="1"/>
    <col min="534" max="534" width="46.44140625" style="64" bestFit="1" customWidth="1"/>
    <col min="535" max="535" width="38" style="64" bestFit="1" customWidth="1"/>
    <col min="536" max="536" width="35.6640625" style="64" bestFit="1" customWidth="1"/>
    <col min="537" max="537" width="38.6640625" style="64" bestFit="1" customWidth="1"/>
    <col min="538" max="538" width="37.44140625" style="64" bestFit="1" customWidth="1"/>
    <col min="539" max="539" width="40.44140625" style="64" bestFit="1" customWidth="1"/>
    <col min="540" max="540" width="42.44140625" style="64" bestFit="1" customWidth="1"/>
    <col min="541" max="541" width="35.77734375" style="64" bestFit="1" customWidth="1"/>
    <col min="542" max="542" width="38.44140625" style="64" bestFit="1" customWidth="1"/>
    <col min="543" max="543" width="36.44140625" style="64" bestFit="1" customWidth="1"/>
    <col min="544" max="544" width="38.44140625" style="64" bestFit="1" customWidth="1"/>
    <col min="545" max="545" width="35.6640625" style="64" bestFit="1" customWidth="1"/>
    <col min="546" max="546" width="27.33203125" style="64" bestFit="1" customWidth="1"/>
    <col min="547" max="547" width="29.33203125" style="64" bestFit="1" customWidth="1"/>
    <col min="548" max="548" width="37.44140625" style="64" bestFit="1" customWidth="1"/>
    <col min="549" max="549" width="40.44140625" style="64" bestFit="1" customWidth="1"/>
    <col min="550" max="550" width="37.44140625" style="64" bestFit="1" customWidth="1"/>
    <col min="551" max="551" width="40.44140625" style="64" bestFit="1" customWidth="1"/>
    <col min="552" max="552" width="37.44140625" style="64" bestFit="1" customWidth="1"/>
    <col min="553" max="553" width="40.44140625" style="64" bestFit="1" customWidth="1"/>
    <col min="554" max="554" width="37.44140625" style="64" bestFit="1" customWidth="1"/>
    <col min="555" max="555" width="40.44140625" style="64" bestFit="1" customWidth="1"/>
    <col min="556" max="556" width="37.44140625" style="64" bestFit="1" customWidth="1"/>
    <col min="557" max="557" width="40.44140625" style="64" bestFit="1" customWidth="1"/>
    <col min="558" max="558" width="37.44140625" style="64" bestFit="1" customWidth="1"/>
    <col min="559" max="559" width="40.44140625" style="64" bestFit="1" customWidth="1"/>
    <col min="560" max="560" width="33.77734375" style="64" bestFit="1" customWidth="1"/>
    <col min="561" max="561" width="36.77734375" style="64" bestFit="1" customWidth="1"/>
    <col min="562" max="562" width="37.44140625" style="64" bestFit="1" customWidth="1"/>
    <col min="563" max="563" width="40.44140625" style="64" bestFit="1" customWidth="1"/>
    <col min="564" max="564" width="37.44140625" style="64" bestFit="1" customWidth="1"/>
    <col min="565" max="565" width="40.44140625" style="64" bestFit="1" customWidth="1"/>
    <col min="566" max="566" width="37.44140625" style="64" bestFit="1" customWidth="1"/>
    <col min="567" max="567" width="40.44140625" style="64" bestFit="1" customWidth="1"/>
    <col min="568" max="568" width="37.44140625" style="64" bestFit="1" customWidth="1"/>
    <col min="569" max="569" width="40.44140625" style="64" bestFit="1" customWidth="1"/>
    <col min="570" max="570" width="37.44140625" style="64" bestFit="1" customWidth="1"/>
    <col min="571" max="571" width="40.44140625" style="64" bestFit="1" customWidth="1"/>
    <col min="572" max="572" width="37.44140625" style="64" bestFit="1" customWidth="1"/>
    <col min="573" max="573" width="40.44140625" style="64" bestFit="1" customWidth="1"/>
    <col min="574" max="574" width="28.44140625" style="64" bestFit="1" customWidth="1"/>
    <col min="575" max="575" width="31.44140625" style="64" bestFit="1" customWidth="1"/>
    <col min="576" max="576" width="28.44140625" style="64" bestFit="1" customWidth="1"/>
    <col min="577" max="577" width="27.44140625" style="64" bestFit="1" customWidth="1"/>
    <col min="578" max="578" width="25.6640625" style="64" bestFit="1" customWidth="1"/>
    <col min="579" max="579" width="28.6640625" style="64" bestFit="1" customWidth="1"/>
    <col min="580" max="580" width="29.109375" style="64" bestFit="1" customWidth="1"/>
    <col min="581" max="581" width="32.109375" style="64" bestFit="1" customWidth="1"/>
    <col min="582" max="582" width="37.44140625" style="64" bestFit="1" customWidth="1"/>
    <col min="583" max="583" width="40.44140625" style="64" bestFit="1" customWidth="1"/>
    <col min="584" max="584" width="35" style="64" bestFit="1" customWidth="1"/>
    <col min="585" max="585" width="38.109375" style="64" bestFit="1" customWidth="1"/>
    <col min="586" max="586" width="30" style="64" bestFit="1" customWidth="1"/>
    <col min="587" max="587" width="33" style="64" bestFit="1" customWidth="1"/>
    <col min="588" max="588" width="43.44140625" style="64" bestFit="1" customWidth="1"/>
    <col min="589" max="589" width="46.44140625" style="64" bestFit="1" customWidth="1"/>
    <col min="590" max="590" width="41.77734375" style="64" bestFit="1" customWidth="1"/>
    <col min="591" max="591" width="44.77734375" style="64" bestFit="1" customWidth="1"/>
    <col min="592" max="592" width="29.109375" style="64" bestFit="1" customWidth="1"/>
    <col min="593" max="593" width="32.109375" style="64" bestFit="1" customWidth="1"/>
    <col min="594" max="594" width="30.77734375" style="64" bestFit="1" customWidth="1"/>
    <col min="595" max="595" width="33.77734375" style="64" bestFit="1" customWidth="1"/>
    <col min="596" max="596" width="34" style="64" bestFit="1" customWidth="1"/>
    <col min="597" max="597" width="37" style="64" bestFit="1" customWidth="1"/>
    <col min="598" max="598" width="39.33203125" style="64" bestFit="1" customWidth="1"/>
    <col min="599" max="599" width="42.44140625" style="64" bestFit="1" customWidth="1"/>
    <col min="600" max="600" width="41.109375" style="64" bestFit="1" customWidth="1"/>
    <col min="601" max="601" width="44.109375" style="64" bestFit="1" customWidth="1"/>
    <col min="602" max="602" width="41.77734375" style="64" bestFit="1" customWidth="1"/>
    <col min="603" max="603" width="44.77734375" style="64" bestFit="1" customWidth="1"/>
    <col min="604" max="604" width="40.33203125" style="64" bestFit="1" customWidth="1"/>
    <col min="605" max="605" width="43.33203125" style="64" bestFit="1" customWidth="1"/>
    <col min="606" max="606" width="38.77734375" style="64" bestFit="1" customWidth="1"/>
    <col min="607" max="607" width="41.77734375" style="64" bestFit="1" customWidth="1"/>
    <col min="608" max="608" width="42.109375" style="64" bestFit="1" customWidth="1"/>
    <col min="609" max="609" width="45.109375" style="64" bestFit="1" customWidth="1"/>
    <col min="610" max="610" width="29.77734375" style="64" bestFit="1" customWidth="1"/>
    <col min="611" max="611" width="32.77734375" style="64" bestFit="1" customWidth="1"/>
    <col min="612" max="612" width="29.77734375" style="64" bestFit="1" customWidth="1"/>
    <col min="613" max="613" width="32.77734375" style="64" bestFit="1" customWidth="1"/>
    <col min="614" max="614" width="29.77734375" style="64" bestFit="1" customWidth="1"/>
    <col min="615" max="615" width="32.77734375" style="64" bestFit="1" customWidth="1"/>
    <col min="616" max="616" width="29.77734375" style="64" bestFit="1" customWidth="1"/>
    <col min="617" max="617" width="32.77734375" style="64" bestFit="1" customWidth="1"/>
    <col min="618" max="618" width="29.77734375" style="64" bestFit="1" customWidth="1"/>
    <col min="619" max="619" width="32.77734375" style="64" bestFit="1" customWidth="1"/>
    <col min="620" max="620" width="28.44140625" style="64" bestFit="1" customWidth="1"/>
    <col min="621" max="621" width="31.44140625" style="64" bestFit="1" customWidth="1"/>
    <col min="622" max="622" width="45.77734375" style="64" bestFit="1" customWidth="1"/>
    <col min="623" max="623" width="48.77734375" style="64" bestFit="1" customWidth="1"/>
    <col min="624" max="624" width="43.109375" style="64" bestFit="1" customWidth="1"/>
    <col min="625" max="625" width="46.33203125" style="64" bestFit="1" customWidth="1"/>
    <col min="626" max="626" width="42.109375" style="64" bestFit="1" customWidth="1"/>
    <col min="627" max="627" width="45.109375" style="64" bestFit="1" customWidth="1"/>
    <col min="628" max="628" width="37.6640625" style="64" bestFit="1" customWidth="1"/>
    <col min="629" max="629" width="40.6640625" style="64" bestFit="1" customWidth="1"/>
    <col min="630" max="630" width="38.44140625" style="64" bestFit="1" customWidth="1"/>
    <col min="631" max="631" width="41.44140625" style="64" bestFit="1" customWidth="1"/>
    <col min="632" max="632" width="36.77734375" style="64" bestFit="1" customWidth="1"/>
    <col min="633" max="633" width="39.77734375" style="64" bestFit="1" customWidth="1"/>
    <col min="634" max="634" width="32.109375" style="64" bestFit="1" customWidth="1"/>
    <col min="635" max="635" width="35.109375" style="64" bestFit="1" customWidth="1"/>
    <col min="636" max="636" width="34.77734375" style="64" bestFit="1" customWidth="1"/>
    <col min="637" max="637" width="38" style="64" bestFit="1" customWidth="1"/>
    <col min="638" max="638" width="34.77734375" style="64" bestFit="1" customWidth="1"/>
    <col min="639" max="639" width="38" style="64" bestFit="1" customWidth="1"/>
    <col min="640" max="640" width="34.77734375" style="64" bestFit="1" customWidth="1"/>
    <col min="641" max="641" width="38" style="64" bestFit="1" customWidth="1"/>
    <col min="642" max="642" width="34.77734375" style="64" bestFit="1" customWidth="1"/>
    <col min="643" max="643" width="38" style="64" bestFit="1" customWidth="1"/>
    <col min="644" max="644" width="34.77734375" style="64" bestFit="1" customWidth="1"/>
    <col min="645" max="645" width="38" style="64" bestFit="1" customWidth="1"/>
    <col min="646" max="646" width="39.33203125" style="64" bestFit="1" customWidth="1"/>
    <col min="647" max="647" width="42.44140625" style="64" bestFit="1" customWidth="1"/>
    <col min="648" max="648" width="39" style="64" bestFit="1" customWidth="1"/>
    <col min="649" max="649" width="42.109375" style="64" bestFit="1" customWidth="1"/>
    <col min="650" max="650" width="39.77734375" style="64" bestFit="1" customWidth="1"/>
    <col min="651" max="651" width="42.77734375" style="64" bestFit="1" customWidth="1"/>
    <col min="652" max="652" width="54.33203125" style="64" bestFit="1" customWidth="1"/>
    <col min="653" max="653" width="57.33203125" style="64" bestFit="1" customWidth="1"/>
    <col min="654" max="654" width="47.109375" style="64" bestFit="1" customWidth="1"/>
    <col min="655" max="655" width="50.33203125" style="64" bestFit="1" customWidth="1"/>
    <col min="656" max="656" width="42.109375" style="64" bestFit="1" customWidth="1"/>
    <col min="657" max="657" width="45.109375" style="64" bestFit="1" customWidth="1"/>
    <col min="658" max="658" width="41" style="64" bestFit="1" customWidth="1"/>
    <col min="659" max="659" width="44" style="64" bestFit="1" customWidth="1"/>
    <col min="660" max="660" width="58.77734375" style="64" bestFit="1" customWidth="1"/>
    <col min="661" max="661" width="61.77734375" style="64" bestFit="1" customWidth="1"/>
    <col min="662" max="662" width="51.109375" style="64" bestFit="1" customWidth="1"/>
    <col min="663" max="663" width="54.33203125" style="64" bestFit="1" customWidth="1"/>
    <col min="664" max="664" width="43.77734375" style="64" bestFit="1" customWidth="1"/>
    <col min="665" max="665" width="46.77734375" style="64" bestFit="1" customWidth="1"/>
    <col min="666" max="666" width="52.77734375" style="64" bestFit="1" customWidth="1"/>
    <col min="667" max="667" width="55.77734375" style="64" bestFit="1" customWidth="1"/>
    <col min="668" max="668" width="40.33203125" style="64" bestFit="1" customWidth="1"/>
    <col min="669" max="669" width="43.33203125" style="64" bestFit="1" customWidth="1"/>
    <col min="670" max="670" width="50.44140625" style="64" bestFit="1" customWidth="1"/>
    <col min="671" max="671" width="53.44140625" style="64" bestFit="1" customWidth="1"/>
    <col min="672" max="672" width="37.6640625" style="64" bestFit="1" customWidth="1"/>
    <col min="673" max="673" width="40.6640625" style="64" bestFit="1" customWidth="1"/>
    <col min="674" max="674" width="50.44140625" style="64" bestFit="1" customWidth="1"/>
    <col min="675" max="675" width="53.44140625" style="64" bestFit="1" customWidth="1"/>
    <col min="676" max="676" width="50.109375" style="64" bestFit="1" customWidth="1"/>
    <col min="677" max="677" width="53.109375" style="64" bestFit="1" customWidth="1"/>
    <col min="678" max="678" width="48.77734375" style="64" bestFit="1" customWidth="1"/>
    <col min="679" max="679" width="51.77734375" style="64" bestFit="1" customWidth="1"/>
    <col min="680" max="680" width="50.77734375" style="64" bestFit="1" customWidth="1"/>
    <col min="681" max="681" width="53.77734375" style="64" bestFit="1" customWidth="1"/>
    <col min="682" max="682" width="60.44140625" style="64" bestFit="1" customWidth="1"/>
    <col min="683" max="683" width="63.44140625" style="64" bestFit="1" customWidth="1"/>
    <col min="684" max="684" width="37.33203125" style="64" bestFit="1" customWidth="1"/>
    <col min="685" max="685" width="40.33203125" style="64" bestFit="1" customWidth="1"/>
    <col min="686" max="686" width="50.33203125" style="64" bestFit="1" customWidth="1"/>
    <col min="687" max="687" width="53.33203125" style="64" bestFit="1" customWidth="1"/>
    <col min="688" max="688" width="50.33203125" style="64" bestFit="1" customWidth="1"/>
    <col min="689" max="689" width="53.33203125" style="64" bestFit="1" customWidth="1"/>
    <col min="690" max="690" width="56.44140625" style="64" bestFit="1" customWidth="1"/>
    <col min="691" max="691" width="59.44140625" style="64" bestFit="1" customWidth="1"/>
    <col min="692" max="692" width="56.44140625" style="64" bestFit="1" customWidth="1"/>
    <col min="693" max="693" width="59.44140625" style="64" bestFit="1" customWidth="1"/>
    <col min="694" max="694" width="51.77734375" style="64" bestFit="1" customWidth="1"/>
    <col min="695" max="695" width="54.77734375" style="64" bestFit="1" customWidth="1"/>
    <col min="696" max="696" width="51.77734375" style="64" bestFit="1" customWidth="1"/>
    <col min="697" max="697" width="54.77734375" style="64" bestFit="1" customWidth="1"/>
    <col min="698" max="698" width="51.6640625" style="64" bestFit="1" customWidth="1"/>
    <col min="699" max="699" width="54.77734375" style="64" bestFit="1" customWidth="1"/>
    <col min="700" max="700" width="51.6640625" style="64" bestFit="1" customWidth="1"/>
    <col min="701" max="701" width="54.77734375" style="64" bestFit="1" customWidth="1"/>
    <col min="702" max="702" width="59.77734375" style="64" bestFit="1" customWidth="1"/>
    <col min="703" max="703" width="63" style="64" bestFit="1" customWidth="1"/>
    <col min="704" max="704" width="59.77734375" style="64" bestFit="1" customWidth="1"/>
    <col min="705" max="705" width="63" style="64" bestFit="1" customWidth="1"/>
    <col min="706" max="706" width="48.44140625" style="64" bestFit="1" customWidth="1"/>
    <col min="707" max="707" width="51.44140625" style="64" bestFit="1" customWidth="1"/>
    <col min="708" max="708" width="52" style="64" bestFit="1" customWidth="1"/>
    <col min="709" max="709" width="55" style="64" bestFit="1" customWidth="1"/>
    <col min="710" max="710" width="52" style="64" bestFit="1" customWidth="1"/>
    <col min="711" max="711" width="55" style="64" bestFit="1" customWidth="1"/>
    <col min="712" max="712" width="62.109375" style="64" bestFit="1" customWidth="1"/>
    <col min="713" max="713" width="65.109375" style="64" bestFit="1" customWidth="1"/>
    <col min="714" max="714" width="62.109375" style="64" bestFit="1" customWidth="1"/>
    <col min="715" max="715" width="65.109375" style="64" bestFit="1" customWidth="1"/>
    <col min="716" max="716" width="59.77734375" style="64" bestFit="1" customWidth="1"/>
    <col min="717" max="717" width="63" style="64" bestFit="1" customWidth="1"/>
    <col min="718" max="718" width="59.77734375" style="64" bestFit="1" customWidth="1"/>
    <col min="719" max="719" width="63" style="64" bestFit="1" customWidth="1"/>
    <col min="720" max="721" width="42" style="64" bestFit="1" customWidth="1"/>
    <col min="722" max="722" width="56.44140625" style="64" bestFit="1" customWidth="1"/>
    <col min="723" max="723" width="59.44140625" style="64" bestFit="1" customWidth="1"/>
    <col min="724" max="724" width="56.44140625" style="64" bestFit="1" customWidth="1"/>
    <col min="725" max="725" width="59.44140625" style="64" bestFit="1" customWidth="1"/>
    <col min="726" max="726" width="50.33203125" style="64" bestFit="1" customWidth="1"/>
    <col min="727" max="727" width="53.33203125" style="64" bestFit="1" customWidth="1"/>
    <col min="728" max="728" width="53.77734375" style="64" bestFit="1" customWidth="1"/>
    <col min="729" max="729" width="56.77734375" style="64" bestFit="1" customWidth="1"/>
    <col min="730" max="730" width="53.77734375" style="64" bestFit="1" customWidth="1"/>
    <col min="731" max="731" width="56.77734375" style="64" bestFit="1" customWidth="1"/>
    <col min="732" max="732" width="53.44140625" style="64" bestFit="1" customWidth="1"/>
    <col min="733" max="733" width="56.44140625" style="64" bestFit="1" customWidth="1"/>
    <col min="734" max="734" width="53.44140625" style="64" bestFit="1" customWidth="1"/>
    <col min="735" max="735" width="56.44140625" style="64" bestFit="1" customWidth="1"/>
    <col min="736" max="736" width="44.6640625" style="64" bestFit="1" customWidth="1"/>
    <col min="737" max="737" width="47.6640625" style="64" bestFit="1" customWidth="1"/>
    <col min="738" max="738" width="48.109375" style="64" bestFit="1" customWidth="1"/>
    <col min="739" max="739" width="51.109375" style="64" bestFit="1" customWidth="1"/>
    <col min="740" max="740" width="48.109375" style="64" bestFit="1" customWidth="1"/>
    <col min="741" max="741" width="51.109375" style="64" bestFit="1" customWidth="1"/>
    <col min="742" max="742" width="51.77734375" style="64" bestFit="1" customWidth="1"/>
    <col min="743" max="743" width="54.77734375" style="64" bestFit="1" customWidth="1"/>
    <col min="744" max="744" width="51.77734375" style="64" bestFit="1" customWidth="1"/>
    <col min="745" max="745" width="54.77734375" style="64" bestFit="1" customWidth="1"/>
    <col min="746" max="746" width="50" style="64" bestFit="1" customWidth="1"/>
    <col min="747" max="747" width="53" style="64" bestFit="1" customWidth="1"/>
    <col min="748" max="748" width="60.77734375" style="64" bestFit="1" customWidth="1"/>
    <col min="749" max="749" width="63.77734375" style="64" bestFit="1" customWidth="1"/>
    <col min="750" max="750" width="60.77734375" style="64" bestFit="1" customWidth="1"/>
    <col min="751" max="751" width="63.77734375" style="64" bestFit="1" customWidth="1"/>
    <col min="752" max="752" width="44.109375" style="64" bestFit="1" customWidth="1"/>
    <col min="753" max="753" width="47.109375" style="64" bestFit="1" customWidth="1"/>
    <col min="754" max="754" width="50" style="64" bestFit="1" customWidth="1"/>
    <col min="755" max="755" width="53" style="64" bestFit="1" customWidth="1"/>
    <col min="756" max="756" width="52.44140625" style="64" bestFit="1" customWidth="1"/>
    <col min="757" max="757" width="55.44140625" style="64" bestFit="1" customWidth="1"/>
    <col min="758" max="758" width="55.77734375" style="64" bestFit="1" customWidth="1"/>
    <col min="759" max="759" width="59" style="64" bestFit="1" customWidth="1"/>
    <col min="760" max="760" width="55.77734375" style="64" bestFit="1" customWidth="1"/>
    <col min="761" max="761" width="59" style="64" bestFit="1" customWidth="1"/>
    <col min="762" max="762" width="42" style="64" bestFit="1" customWidth="1"/>
    <col min="763" max="763" width="39.109375" style="64" bestFit="1" customWidth="1"/>
    <col min="764" max="764" width="56.77734375" style="64" bestFit="1" customWidth="1"/>
    <col min="765" max="765" width="59.77734375" style="64" bestFit="1" customWidth="1"/>
    <col min="766" max="766" width="60.33203125" style="64" bestFit="1" customWidth="1"/>
    <col min="767" max="767" width="63.33203125" style="64" bestFit="1" customWidth="1"/>
    <col min="768" max="768" width="60.33203125" style="64" bestFit="1" customWidth="1"/>
    <col min="769" max="769" width="63.33203125" style="64" bestFit="1" customWidth="1"/>
    <col min="770" max="770" width="54.109375" style="64" bestFit="1" customWidth="1"/>
    <col min="771" max="771" width="57.109375" style="64" bestFit="1" customWidth="1"/>
    <col min="772" max="772" width="55.44140625" style="64" bestFit="1" customWidth="1"/>
    <col min="773" max="773" width="58.6640625" style="64" bestFit="1" customWidth="1"/>
    <col min="774" max="774" width="54" style="64" bestFit="1" customWidth="1"/>
    <col min="775" max="775" width="57" style="64" bestFit="1" customWidth="1"/>
    <col min="776" max="776" width="57.44140625" style="64" bestFit="1" customWidth="1"/>
    <col min="777" max="777" width="60.44140625" style="64" bestFit="1" customWidth="1"/>
    <col min="778" max="778" width="57.44140625" style="64" bestFit="1" customWidth="1"/>
    <col min="779" max="779" width="60.44140625" style="64" bestFit="1" customWidth="1"/>
    <col min="780" max="780" width="39.77734375" style="64" bestFit="1" customWidth="1"/>
    <col min="781" max="781" width="42.77734375" style="64" bestFit="1" customWidth="1"/>
    <col min="782" max="782" width="42" style="64" bestFit="1" customWidth="1"/>
    <col min="783" max="783" width="42.77734375" style="64" bestFit="1" customWidth="1"/>
    <col min="784" max="784" width="61.77734375" style="64" bestFit="1" customWidth="1"/>
    <col min="785" max="785" width="64.77734375" style="64" bestFit="1" customWidth="1"/>
    <col min="786" max="786" width="61.77734375" style="64" bestFit="1" customWidth="1"/>
    <col min="787" max="787" width="64.77734375" style="64" bestFit="1" customWidth="1"/>
    <col min="788" max="788" width="56.44140625" style="64" bestFit="1" customWidth="1"/>
    <col min="789" max="789" width="59.44140625" style="64" bestFit="1" customWidth="1"/>
    <col min="790" max="790" width="56.44140625" style="64" bestFit="1" customWidth="1"/>
    <col min="791" max="791" width="59.44140625" style="64" bestFit="1" customWidth="1"/>
    <col min="792" max="792" width="43.109375" style="64" bestFit="1" customWidth="1"/>
    <col min="793" max="793" width="46.109375" style="64" bestFit="1" customWidth="1"/>
    <col min="794" max="794" width="43.109375" style="64" bestFit="1" customWidth="1"/>
    <col min="795" max="795" width="46.109375" style="64" bestFit="1" customWidth="1"/>
    <col min="796" max="796" width="54.44140625" style="64" bestFit="1" customWidth="1"/>
    <col min="797" max="797" width="57.44140625" style="64" bestFit="1" customWidth="1"/>
    <col min="798" max="798" width="54.44140625" style="64" bestFit="1" customWidth="1"/>
    <col min="799" max="799" width="57.44140625" style="64" bestFit="1" customWidth="1"/>
    <col min="800" max="800" width="52.6640625" style="64" bestFit="1" customWidth="1"/>
    <col min="801" max="801" width="55.6640625" style="64" bestFit="1" customWidth="1"/>
    <col min="802" max="802" width="52.6640625" style="64" bestFit="1" customWidth="1"/>
    <col min="803" max="803" width="55.6640625" style="64" bestFit="1" customWidth="1"/>
    <col min="804" max="804" width="64.44140625" style="64" bestFit="1" customWidth="1"/>
    <col min="805" max="805" width="67.44140625" style="64" bestFit="1" customWidth="1"/>
    <col min="806" max="806" width="68" style="64" bestFit="1" customWidth="1"/>
    <col min="807" max="807" width="71.109375" style="64" bestFit="1" customWidth="1"/>
    <col min="808" max="808" width="68" style="64" bestFit="1" customWidth="1"/>
    <col min="809" max="809" width="71.109375" style="64" bestFit="1" customWidth="1"/>
    <col min="810" max="810" width="50.77734375" style="64" bestFit="1" customWidth="1"/>
    <col min="811" max="811" width="53.77734375" style="64" bestFit="1" customWidth="1"/>
    <col min="812" max="812" width="50.77734375" style="64" bestFit="1" customWidth="1"/>
    <col min="813" max="813" width="53.77734375" style="64" bestFit="1" customWidth="1"/>
    <col min="814" max="814" width="60.44140625" style="64" bestFit="1" customWidth="1"/>
    <col min="815" max="815" width="63.44140625" style="64" bestFit="1" customWidth="1"/>
    <col min="816" max="816" width="60.44140625" style="64" bestFit="1" customWidth="1"/>
    <col min="817" max="817" width="63.44140625" style="64" bestFit="1" customWidth="1"/>
    <col min="818" max="818" width="55.77734375" style="64" bestFit="1" customWidth="1"/>
    <col min="819" max="819" width="58.77734375" style="64" bestFit="1" customWidth="1"/>
    <col min="820" max="820" width="55.77734375" style="64" bestFit="1" customWidth="1"/>
    <col min="821" max="821" width="58.77734375" style="64" bestFit="1" customWidth="1"/>
    <col min="822" max="822" width="44.6640625" style="64" bestFit="1" customWidth="1"/>
    <col min="823" max="823" width="47.6640625" style="64" bestFit="1" customWidth="1"/>
    <col min="824" max="824" width="44.6640625" style="64" bestFit="1" customWidth="1"/>
    <col min="825" max="825" width="47.6640625" style="64" bestFit="1" customWidth="1"/>
    <col min="826" max="826" width="38.44140625" style="64" bestFit="1" customWidth="1"/>
    <col min="827" max="827" width="41.44140625" style="64" bestFit="1" customWidth="1"/>
    <col min="828" max="828" width="39.6640625" style="64" bestFit="1" customWidth="1"/>
    <col min="829" max="829" width="42.6640625" style="64" bestFit="1" customWidth="1"/>
    <col min="830" max="830" width="37.6640625" style="64" bestFit="1" customWidth="1"/>
    <col min="831" max="831" width="40.6640625" style="64" bestFit="1" customWidth="1"/>
    <col min="832" max="832" width="39.109375" style="64" bestFit="1" customWidth="1"/>
    <col min="833" max="833" width="42.33203125" style="64" bestFit="1" customWidth="1"/>
    <col min="834" max="834" width="39.109375" style="64" bestFit="1" customWidth="1"/>
    <col min="835" max="835" width="42.33203125" style="64" bestFit="1" customWidth="1"/>
    <col min="836" max="836" width="39.109375" style="64" bestFit="1" customWidth="1"/>
    <col min="837" max="837" width="42.33203125" style="64" bestFit="1" customWidth="1"/>
    <col min="838" max="838" width="39.77734375" style="64" bestFit="1" customWidth="1"/>
    <col min="839" max="839" width="42.77734375" style="64" bestFit="1" customWidth="1"/>
    <col min="840" max="840" width="39.6640625" style="64" bestFit="1" customWidth="1"/>
    <col min="841" max="841" width="42.6640625" style="64" bestFit="1" customWidth="1"/>
    <col min="842" max="842" width="40.77734375" style="64" bestFit="1" customWidth="1"/>
    <col min="843" max="843" width="43.77734375" style="64" bestFit="1" customWidth="1"/>
    <col min="844" max="844" width="40.6640625" style="64" bestFit="1" customWidth="1"/>
    <col min="845" max="845" width="43.6640625" style="64" bestFit="1" customWidth="1"/>
    <col min="846" max="846" width="32.44140625" style="64" bestFit="1" customWidth="1"/>
    <col min="847" max="847" width="35.44140625" style="64" bestFit="1" customWidth="1"/>
    <col min="848" max="848" width="36.44140625" style="64" bestFit="1" customWidth="1"/>
    <col min="849" max="849" width="39.44140625" style="64" bestFit="1" customWidth="1"/>
    <col min="850" max="850" width="40.44140625" style="64" bestFit="1" customWidth="1"/>
    <col min="851" max="851" width="43.44140625" style="64" bestFit="1" customWidth="1"/>
    <col min="852" max="852" width="45" style="64" bestFit="1" customWidth="1"/>
    <col min="853" max="853" width="48" style="64" bestFit="1" customWidth="1"/>
    <col min="854" max="854" width="45" style="64" bestFit="1" customWidth="1"/>
    <col min="855" max="855" width="48" style="64" bestFit="1" customWidth="1"/>
    <col min="856" max="856" width="37.6640625" style="64" bestFit="1" customWidth="1"/>
    <col min="857" max="857" width="40.6640625" style="64" bestFit="1" customWidth="1"/>
    <col min="858" max="858" width="42" style="64" bestFit="1" customWidth="1"/>
    <col min="859" max="859" width="36.109375" style="64" bestFit="1" customWidth="1"/>
    <col min="860" max="860" width="36.77734375" style="64" bestFit="1" customWidth="1"/>
    <col min="861" max="861" width="39.77734375" style="64" bestFit="1" customWidth="1"/>
    <col min="862" max="862" width="42" style="64" bestFit="1" customWidth="1"/>
    <col min="863" max="863" width="39.77734375" style="64" bestFit="1" customWidth="1"/>
    <col min="864" max="864" width="60.33203125" style="64" bestFit="1" customWidth="1"/>
    <col min="865" max="865" width="63.33203125" style="64" bestFit="1" customWidth="1"/>
    <col min="866" max="866" width="60.33203125" style="64" bestFit="1" customWidth="1"/>
    <col min="867" max="867" width="63.33203125" style="64" bestFit="1" customWidth="1"/>
    <col min="868" max="868" width="52.44140625" style="64" bestFit="1" customWidth="1"/>
    <col min="869" max="869" width="55.44140625" style="64" bestFit="1" customWidth="1"/>
    <col min="870" max="870" width="52.44140625" style="64" bestFit="1" customWidth="1"/>
    <col min="871" max="871" width="55.44140625" style="64" bestFit="1" customWidth="1"/>
    <col min="872" max="872" width="40.109375" style="64" bestFit="1" customWidth="1"/>
    <col min="873" max="873" width="40.77734375" style="64" bestFit="1" customWidth="1"/>
    <col min="874" max="874" width="41.33203125" style="64" bestFit="1" customWidth="1"/>
    <col min="875" max="875" width="44.33203125" style="64" bestFit="1" customWidth="1"/>
    <col min="876" max="876" width="41.33203125" style="64" bestFit="1" customWidth="1"/>
    <col min="877" max="877" width="44.33203125" style="64" bestFit="1" customWidth="1"/>
    <col min="878" max="878" width="46" style="64" bestFit="1" customWidth="1"/>
    <col min="879" max="879" width="44.33203125" style="64" bestFit="1" customWidth="1"/>
    <col min="880" max="880" width="45" style="64" bestFit="1" customWidth="1"/>
    <col min="881" max="881" width="48" style="64" bestFit="1" customWidth="1"/>
    <col min="882" max="882" width="49.44140625" style="64" bestFit="1" customWidth="1"/>
    <col min="883" max="883" width="48" style="64" bestFit="1" customWidth="1"/>
    <col min="884" max="884" width="32.77734375" style="64" bestFit="1" customWidth="1"/>
    <col min="885" max="885" width="35.77734375" style="64" bestFit="1" customWidth="1"/>
    <col min="886" max="886" width="36.77734375" style="64" bestFit="1" customWidth="1"/>
    <col min="887" max="887" width="39.77734375" style="64" bestFit="1" customWidth="1"/>
    <col min="888" max="888" width="38.44140625" style="64" bestFit="1" customWidth="1"/>
    <col min="889" max="889" width="41.44140625" style="64" bestFit="1" customWidth="1"/>
    <col min="890" max="890" width="36.77734375" style="64" bestFit="1" customWidth="1"/>
    <col min="891" max="891" width="39.77734375" style="64" bestFit="1" customWidth="1"/>
    <col min="892" max="892" width="41.6640625" style="64" bestFit="1" customWidth="1"/>
    <col min="893" max="893" width="44.6640625" style="64" bestFit="1" customWidth="1"/>
    <col min="894" max="894" width="52.109375" style="64" bestFit="1" customWidth="1"/>
    <col min="895" max="895" width="55.109375" style="64" bestFit="1" customWidth="1"/>
    <col min="896" max="896" width="32.44140625" style="64" bestFit="1" customWidth="1"/>
    <col min="897" max="897" width="35.44140625" style="64" bestFit="1" customWidth="1"/>
    <col min="898" max="898" width="44.33203125" style="64" bestFit="1" customWidth="1"/>
    <col min="899" max="899" width="35.44140625" style="64" bestFit="1" customWidth="1"/>
    <col min="900" max="900" width="52.109375" style="64" bestFit="1" customWidth="1"/>
    <col min="901" max="901" width="42.77734375" style="64" bestFit="1" customWidth="1"/>
    <col min="902" max="902" width="39.109375" style="64" bestFit="1" customWidth="1"/>
    <col min="903" max="903" width="42.33203125" style="64" bestFit="1" customWidth="1"/>
    <col min="904" max="904" width="36.6640625" style="64" bestFit="1" customWidth="1"/>
    <col min="905" max="905" width="39.6640625" style="64" bestFit="1" customWidth="1"/>
    <col min="906" max="906" width="34.109375" style="64" bestFit="1" customWidth="1"/>
    <col min="907" max="907" width="37.109375" style="64" bestFit="1" customWidth="1"/>
    <col min="908" max="908" width="33.6640625" style="64" bestFit="1" customWidth="1"/>
    <col min="909" max="909" width="36.6640625" style="64" bestFit="1" customWidth="1"/>
    <col min="910" max="910" width="11.109375" style="64" bestFit="1" customWidth="1"/>
    <col min="911" max="911" width="36.77734375" style="64" bestFit="1" customWidth="1"/>
    <col min="912" max="912" width="39.77734375" style="64" bestFit="1" customWidth="1"/>
    <col min="913" max="913" width="41.6640625" style="64" bestFit="1" customWidth="1"/>
    <col min="914" max="914" width="44.6640625" style="64" bestFit="1" customWidth="1"/>
    <col min="915" max="915" width="52.109375" style="64" bestFit="1" customWidth="1"/>
    <col min="916" max="916" width="55.109375" style="64" bestFit="1" customWidth="1"/>
    <col min="917" max="917" width="32.44140625" style="64" bestFit="1" customWidth="1"/>
    <col min="918" max="918" width="35.44140625" style="64" bestFit="1" customWidth="1"/>
    <col min="919" max="919" width="44.33203125" style="64" bestFit="1" customWidth="1"/>
    <col min="920" max="920" width="35.44140625" style="64" bestFit="1" customWidth="1"/>
    <col min="921" max="921" width="52.109375" style="64" bestFit="1" customWidth="1"/>
    <col min="922" max="922" width="42.77734375" style="64" bestFit="1" customWidth="1"/>
    <col min="923" max="923" width="17" style="64" bestFit="1" customWidth="1"/>
    <col min="924" max="924" width="11.109375" style="64" bestFit="1" customWidth="1"/>
    <col min="925" max="16384" width="8.77734375" style="64"/>
  </cols>
  <sheetData>
    <row r="1" spans="1:5" x14ac:dyDescent="0.25">
      <c r="C1" s="65" t="s">
        <v>36</v>
      </c>
      <c r="D1" s="66">
        <v>29358082.256924093</v>
      </c>
    </row>
    <row r="2" spans="1:5" x14ac:dyDescent="0.25">
      <c r="C2" s="67">
        <v>5.0000000000000001E-3</v>
      </c>
      <c r="D2" s="66">
        <v>146790.41128462047</v>
      </c>
    </row>
    <row r="3" spans="1:5" x14ac:dyDescent="0.25">
      <c r="A3" s="64" t="s">
        <v>37</v>
      </c>
      <c r="B3" s="64" t="s">
        <v>38</v>
      </c>
    </row>
    <row r="5" spans="1:5" x14ac:dyDescent="0.25">
      <c r="A5" s="64" t="s">
        <v>39</v>
      </c>
      <c r="B5" s="64" t="s">
        <v>40</v>
      </c>
      <c r="C5" s="64" t="s">
        <v>41</v>
      </c>
      <c r="D5" s="68" t="s">
        <v>42</v>
      </c>
      <c r="E5" s="69" t="s">
        <v>43</v>
      </c>
    </row>
    <row r="6" spans="1:5" x14ac:dyDescent="0.25">
      <c r="A6" s="64" t="s">
        <v>44</v>
      </c>
      <c r="B6" s="64" t="s">
        <v>45</v>
      </c>
      <c r="C6" s="64" t="s">
        <v>46</v>
      </c>
      <c r="D6" s="68">
        <v>0</v>
      </c>
      <c r="E6" s="70">
        <f>D6/$D$1</f>
        <v>0</v>
      </c>
    </row>
    <row r="7" spans="1:5" x14ac:dyDescent="0.25">
      <c r="B7" s="64" t="s">
        <v>47</v>
      </c>
      <c r="C7" s="64" t="s">
        <v>46</v>
      </c>
      <c r="D7" s="68">
        <v>1513</v>
      </c>
      <c r="E7" s="70">
        <f t="shared" ref="E7:E70" si="0">D7/$D$1</f>
        <v>5.1536063791876582E-5</v>
      </c>
    </row>
    <row r="8" spans="1:5" x14ac:dyDescent="0.25">
      <c r="B8" s="64" t="s">
        <v>48</v>
      </c>
      <c r="C8" s="64" t="s">
        <v>49</v>
      </c>
      <c r="D8" s="68">
        <v>172.69018532394395</v>
      </c>
      <c r="E8" s="70">
        <f t="shared" si="0"/>
        <v>5.8822025162496786E-6</v>
      </c>
    </row>
    <row r="9" spans="1:5" x14ac:dyDescent="0.25">
      <c r="A9" s="64" t="s">
        <v>50</v>
      </c>
      <c r="B9" s="64" t="s">
        <v>51</v>
      </c>
      <c r="C9" s="64" t="s">
        <v>52</v>
      </c>
      <c r="D9" s="68">
        <v>0</v>
      </c>
      <c r="E9" s="70">
        <f t="shared" si="0"/>
        <v>0</v>
      </c>
    </row>
    <row r="10" spans="1:5" x14ac:dyDescent="0.25">
      <c r="B10" s="64" t="s">
        <v>53</v>
      </c>
      <c r="C10" s="64" t="s">
        <v>54</v>
      </c>
      <c r="D10" s="68">
        <v>0</v>
      </c>
      <c r="E10" s="70">
        <f t="shared" si="0"/>
        <v>0</v>
      </c>
    </row>
    <row r="11" spans="1:5" x14ac:dyDescent="0.25">
      <c r="B11" s="64" t="s">
        <v>55</v>
      </c>
      <c r="C11" s="64" t="s">
        <v>56</v>
      </c>
      <c r="D11" s="68">
        <v>0</v>
      </c>
      <c r="E11" s="70">
        <f t="shared" si="0"/>
        <v>0</v>
      </c>
    </row>
    <row r="12" spans="1:5" x14ac:dyDescent="0.25">
      <c r="B12" s="64" t="s">
        <v>57</v>
      </c>
      <c r="C12" s="64" t="s">
        <v>58</v>
      </c>
      <c r="D12" s="68">
        <v>0</v>
      </c>
      <c r="E12" s="70">
        <f t="shared" si="0"/>
        <v>0</v>
      </c>
    </row>
    <row r="13" spans="1:5" x14ac:dyDescent="0.25">
      <c r="B13" s="64" t="s">
        <v>59</v>
      </c>
      <c r="C13" s="64" t="s">
        <v>60</v>
      </c>
      <c r="D13" s="68">
        <v>0</v>
      </c>
      <c r="E13" s="70">
        <f t="shared" si="0"/>
        <v>0</v>
      </c>
    </row>
    <row r="14" spans="1:5" x14ac:dyDescent="0.25">
      <c r="B14" s="64" t="s">
        <v>61</v>
      </c>
      <c r="C14" s="64" t="s">
        <v>62</v>
      </c>
      <c r="D14" s="68">
        <v>0</v>
      </c>
      <c r="E14" s="70">
        <f t="shared" si="0"/>
        <v>0</v>
      </c>
    </row>
    <row r="15" spans="1:5" x14ac:dyDescent="0.25">
      <c r="B15" s="64" t="s">
        <v>63</v>
      </c>
      <c r="C15" s="64" t="s">
        <v>64</v>
      </c>
      <c r="D15" s="68">
        <v>0</v>
      </c>
      <c r="E15" s="70">
        <f t="shared" si="0"/>
        <v>0</v>
      </c>
    </row>
    <row r="16" spans="1:5" x14ac:dyDescent="0.25">
      <c r="B16" s="64" t="s">
        <v>65</v>
      </c>
      <c r="C16" s="64" t="s">
        <v>66</v>
      </c>
      <c r="D16" s="68">
        <v>0</v>
      </c>
      <c r="E16" s="70">
        <f t="shared" si="0"/>
        <v>0</v>
      </c>
    </row>
    <row r="17" spans="2:5" x14ac:dyDescent="0.25">
      <c r="B17" s="64" t="s">
        <v>67</v>
      </c>
      <c r="C17" s="64" t="s">
        <v>52</v>
      </c>
      <c r="D17" s="68">
        <v>2632.7537697847702</v>
      </c>
      <c r="E17" s="70">
        <f t="shared" si="0"/>
        <v>8.9677307487066396E-5</v>
      </c>
    </row>
    <row r="18" spans="2:5" x14ac:dyDescent="0.25">
      <c r="B18" s="64" t="s">
        <v>68</v>
      </c>
      <c r="C18" s="64" t="s">
        <v>54</v>
      </c>
      <c r="D18" s="68">
        <v>1786.7503357176065</v>
      </c>
      <c r="E18" s="70">
        <f t="shared" si="0"/>
        <v>6.0860594369926944E-5</v>
      </c>
    </row>
    <row r="19" spans="2:5" x14ac:dyDescent="0.25">
      <c r="B19" s="64" t="s">
        <v>69</v>
      </c>
      <c r="C19" s="64" t="s">
        <v>56</v>
      </c>
      <c r="D19" s="68">
        <v>2307.5607501680443</v>
      </c>
      <c r="E19" s="70">
        <f t="shared" si="0"/>
        <v>7.8600527445003905E-5</v>
      </c>
    </row>
    <row r="20" spans="2:5" x14ac:dyDescent="0.25">
      <c r="B20" s="64" t="s">
        <v>70</v>
      </c>
      <c r="C20" s="64" t="s">
        <v>58</v>
      </c>
      <c r="D20" s="68">
        <v>845.30679092316893</v>
      </c>
      <c r="E20" s="70">
        <f t="shared" si="0"/>
        <v>2.8792983939671457E-5</v>
      </c>
    </row>
    <row r="21" spans="2:5" x14ac:dyDescent="0.25">
      <c r="B21" s="64" t="s">
        <v>71</v>
      </c>
      <c r="C21" s="64" t="s">
        <v>60</v>
      </c>
      <c r="D21" s="68">
        <v>2551.6645078237871</v>
      </c>
      <c r="E21" s="70">
        <f t="shared" si="0"/>
        <v>8.6915231229791178E-5</v>
      </c>
    </row>
    <row r="22" spans="2:5" x14ac:dyDescent="0.25">
      <c r="B22" s="64" t="s">
        <v>72</v>
      </c>
      <c r="C22" s="64" t="s">
        <v>62</v>
      </c>
      <c r="D22" s="68">
        <v>1927.193593546938</v>
      </c>
      <c r="E22" s="70">
        <f t="shared" si="0"/>
        <v>6.5644396547475788E-5</v>
      </c>
    </row>
    <row r="23" spans="2:5" x14ac:dyDescent="0.25">
      <c r="B23" s="64" t="s">
        <v>73</v>
      </c>
      <c r="C23" s="64" t="s">
        <v>64</v>
      </c>
      <c r="D23" s="68">
        <v>1188.1945463973605</v>
      </c>
      <c r="E23" s="70">
        <f t="shared" si="0"/>
        <v>4.0472485089421168E-5</v>
      </c>
    </row>
    <row r="24" spans="2:5" x14ac:dyDescent="0.25">
      <c r="B24" s="64" t="s">
        <v>74</v>
      </c>
      <c r="C24" s="64" t="s">
        <v>66</v>
      </c>
      <c r="D24" s="68">
        <v>693.43858553232428</v>
      </c>
      <c r="E24" s="70">
        <f t="shared" si="0"/>
        <v>2.3620023251647407E-5</v>
      </c>
    </row>
    <row r="25" spans="2:5" x14ac:dyDescent="0.25">
      <c r="B25" s="64" t="s">
        <v>75</v>
      </c>
      <c r="C25" s="64" t="s">
        <v>76</v>
      </c>
      <c r="D25" s="68">
        <v>36.196074365311283</v>
      </c>
      <c r="E25" s="70">
        <f t="shared" si="0"/>
        <v>1.2329168522843297E-6</v>
      </c>
    </row>
    <row r="26" spans="2:5" x14ac:dyDescent="0.25">
      <c r="B26" s="64" t="s">
        <v>77</v>
      </c>
      <c r="C26" s="64" t="s">
        <v>52</v>
      </c>
      <c r="D26" s="68">
        <v>868.28231592532768</v>
      </c>
      <c r="E26" s="70">
        <f t="shared" si="0"/>
        <v>2.9575580186970272E-5</v>
      </c>
    </row>
    <row r="27" spans="2:5" x14ac:dyDescent="0.25">
      <c r="B27" s="64" t="s">
        <v>78</v>
      </c>
      <c r="C27" s="64" t="s">
        <v>52</v>
      </c>
      <c r="D27" s="68">
        <v>0</v>
      </c>
      <c r="E27" s="70">
        <f t="shared" si="0"/>
        <v>0</v>
      </c>
    </row>
    <row r="28" spans="2:5" x14ac:dyDescent="0.25">
      <c r="B28" s="64" t="s">
        <v>79</v>
      </c>
      <c r="C28" s="64" t="s">
        <v>52</v>
      </c>
      <c r="D28" s="68">
        <v>20297.881943995639</v>
      </c>
      <c r="E28" s="70">
        <f t="shared" si="0"/>
        <v>6.913899132225638E-4</v>
      </c>
    </row>
    <row r="29" spans="2:5" x14ac:dyDescent="0.25">
      <c r="B29" s="64" t="s">
        <v>80</v>
      </c>
      <c r="C29" s="64" t="s">
        <v>54</v>
      </c>
      <c r="D29" s="68">
        <v>13775.404215167229</v>
      </c>
      <c r="E29" s="70">
        <f t="shared" si="0"/>
        <v>4.6922016549355182E-4</v>
      </c>
    </row>
    <row r="30" spans="2:5" x14ac:dyDescent="0.25">
      <c r="B30" s="64" t="s">
        <v>81</v>
      </c>
      <c r="C30" s="64" t="s">
        <v>56</v>
      </c>
      <c r="D30" s="68">
        <v>17790.724002776038</v>
      </c>
      <c r="E30" s="70">
        <f t="shared" si="0"/>
        <v>6.0599067224767727E-4</v>
      </c>
    </row>
    <row r="31" spans="2:5" x14ac:dyDescent="0.25">
      <c r="B31" s="64" t="s">
        <v>82</v>
      </c>
      <c r="C31" s="64" t="s">
        <v>58</v>
      </c>
      <c r="D31" s="68">
        <v>6517.1067820820026</v>
      </c>
      <c r="E31" s="70">
        <f t="shared" si="0"/>
        <v>2.2198680162580938E-4</v>
      </c>
    </row>
    <row r="32" spans="2:5" x14ac:dyDescent="0.25">
      <c r="B32" s="64" t="s">
        <v>83</v>
      </c>
      <c r="C32" s="64" t="s">
        <v>60</v>
      </c>
      <c r="D32" s="68">
        <v>19672.70374271465</v>
      </c>
      <c r="E32" s="70">
        <f t="shared" si="0"/>
        <v>6.7009498680980259E-4</v>
      </c>
    </row>
    <row r="33" spans="2:5" x14ac:dyDescent="0.25">
      <c r="B33" s="64" t="s">
        <v>84</v>
      </c>
      <c r="C33" s="64" t="s">
        <v>62</v>
      </c>
      <c r="D33" s="68">
        <v>14858.187079241528</v>
      </c>
      <c r="E33" s="70">
        <f t="shared" si="0"/>
        <v>5.0610209989915918E-4</v>
      </c>
    </row>
    <row r="34" spans="2:5" x14ac:dyDescent="0.25">
      <c r="B34" s="64" t="s">
        <v>85</v>
      </c>
      <c r="C34" s="64" t="s">
        <v>86</v>
      </c>
      <c r="D34" s="68">
        <v>9160.6867706601788</v>
      </c>
      <c r="E34" s="70">
        <f t="shared" si="0"/>
        <v>3.1203287362203757E-4</v>
      </c>
    </row>
    <row r="35" spans="2:5" x14ac:dyDescent="0.25">
      <c r="B35" s="64" t="s">
        <v>87</v>
      </c>
      <c r="C35" s="64" t="s">
        <v>66</v>
      </c>
      <c r="D35" s="68">
        <v>5346.2403913667595</v>
      </c>
      <c r="E35" s="70">
        <f t="shared" si="0"/>
        <v>1.8210455112768309E-4</v>
      </c>
    </row>
    <row r="36" spans="2:5" x14ac:dyDescent="0.25">
      <c r="B36" s="64" t="s">
        <v>88</v>
      </c>
      <c r="C36" s="64" t="s">
        <v>52</v>
      </c>
      <c r="D36" s="68">
        <v>3926.9871843798328</v>
      </c>
      <c r="E36" s="70">
        <f t="shared" si="0"/>
        <v>1.337617065724262E-4</v>
      </c>
    </row>
    <row r="37" spans="2:5" x14ac:dyDescent="0.25">
      <c r="B37" s="64" t="s">
        <v>89</v>
      </c>
      <c r="C37" s="64" t="s">
        <v>54</v>
      </c>
      <c r="D37" s="68">
        <v>2665.094004807198</v>
      </c>
      <c r="E37" s="70">
        <f t="shared" si="0"/>
        <v>9.0778886082677843E-5</v>
      </c>
    </row>
    <row r="38" spans="2:5" x14ac:dyDescent="0.25">
      <c r="B38" s="64" t="s">
        <v>90</v>
      </c>
      <c r="C38" s="64" t="s">
        <v>56</v>
      </c>
      <c r="D38" s="68">
        <v>3441.9281527949306</v>
      </c>
      <c r="E38" s="70">
        <f t="shared" si="0"/>
        <v>1.1723954319199965E-4</v>
      </c>
    </row>
    <row r="39" spans="2:5" x14ac:dyDescent="0.25">
      <c r="B39" s="64" t="s">
        <v>91</v>
      </c>
      <c r="C39" s="64" t="s">
        <v>58</v>
      </c>
      <c r="D39" s="68">
        <v>1260.848816749598</v>
      </c>
      <c r="E39" s="70">
        <f t="shared" si="0"/>
        <v>4.2947247225326759E-5</v>
      </c>
    </row>
    <row r="40" spans="2:5" x14ac:dyDescent="0.25">
      <c r="B40" s="64" t="s">
        <v>92</v>
      </c>
      <c r="C40" s="64" t="s">
        <v>60</v>
      </c>
      <c r="D40" s="68">
        <v>3806.0302010799633</v>
      </c>
      <c r="E40" s="70">
        <f t="shared" si="0"/>
        <v>1.2964164919806071E-4</v>
      </c>
    </row>
    <row r="41" spans="2:5" x14ac:dyDescent="0.25">
      <c r="B41" s="64" t="s">
        <v>93</v>
      </c>
      <c r="C41" s="64" t="s">
        <v>62</v>
      </c>
      <c r="D41" s="68">
        <v>2874.5773583781838</v>
      </c>
      <c r="E41" s="70">
        <f t="shared" si="0"/>
        <v>9.7914343764746959E-5</v>
      </c>
    </row>
    <row r="42" spans="2:5" x14ac:dyDescent="0.25">
      <c r="B42" s="64" t="s">
        <v>94</v>
      </c>
      <c r="C42" s="64" t="s">
        <v>64</v>
      </c>
      <c r="D42" s="68">
        <v>1772.2958149399328</v>
      </c>
      <c r="E42" s="70">
        <f t="shared" si="0"/>
        <v>6.0368242020370299E-5</v>
      </c>
    </row>
    <row r="43" spans="2:5" x14ac:dyDescent="0.25">
      <c r="B43" s="64" t="s">
        <v>95</v>
      </c>
      <c r="C43" s="64" t="s">
        <v>66</v>
      </c>
      <c r="D43" s="68">
        <v>1034.3241405905308</v>
      </c>
      <c r="E43" s="70">
        <f t="shared" si="0"/>
        <v>3.5231325109683751E-5</v>
      </c>
    </row>
    <row r="44" spans="2:5" x14ac:dyDescent="0.25">
      <c r="B44" s="64" t="s">
        <v>96</v>
      </c>
      <c r="C44" s="64" t="s">
        <v>52</v>
      </c>
      <c r="D44" s="68">
        <v>418.51407748499207</v>
      </c>
      <c r="E44" s="70">
        <f t="shared" si="0"/>
        <v>1.4255497815641064E-5</v>
      </c>
    </row>
    <row r="45" spans="2:5" x14ac:dyDescent="0.25">
      <c r="B45" s="64" t="s">
        <v>97</v>
      </c>
      <c r="C45" s="64" t="s">
        <v>54</v>
      </c>
      <c r="D45" s="68">
        <v>284.02966393244799</v>
      </c>
      <c r="E45" s="70">
        <f t="shared" si="0"/>
        <v>9.6746668071433615E-6</v>
      </c>
    </row>
    <row r="46" spans="2:5" x14ac:dyDescent="0.25">
      <c r="B46" s="64" t="s">
        <v>98</v>
      </c>
      <c r="C46" s="64" t="s">
        <v>56</v>
      </c>
      <c r="D46" s="68">
        <v>366.81996990402405</v>
      </c>
      <c r="E46" s="70">
        <f t="shared" si="0"/>
        <v>1.2494684315339082E-5</v>
      </c>
    </row>
    <row r="47" spans="2:5" x14ac:dyDescent="0.25">
      <c r="B47" s="64" t="s">
        <v>99</v>
      </c>
      <c r="C47" s="64" t="s">
        <v>58</v>
      </c>
      <c r="D47" s="68">
        <v>134.37367210528402</v>
      </c>
      <c r="E47" s="70">
        <f t="shared" si="0"/>
        <v>4.5770589144524939E-6</v>
      </c>
    </row>
    <row r="48" spans="2:5" x14ac:dyDescent="0.25">
      <c r="B48" s="64" t="s">
        <v>100</v>
      </c>
      <c r="C48" s="64" t="s">
        <v>60</v>
      </c>
      <c r="D48" s="68">
        <v>405.62377302392798</v>
      </c>
      <c r="E48" s="70">
        <f t="shared" si="0"/>
        <v>1.3816426068779128E-5</v>
      </c>
    </row>
    <row r="49" spans="2:5" x14ac:dyDescent="0.25">
      <c r="B49" s="64" t="s">
        <v>101</v>
      </c>
      <c r="C49" s="64" t="s">
        <v>62</v>
      </c>
      <c r="D49" s="68">
        <v>306.355139700064</v>
      </c>
      <c r="E49" s="70">
        <f t="shared" si="0"/>
        <v>1.0435120966656814E-5</v>
      </c>
    </row>
    <row r="50" spans="2:5" x14ac:dyDescent="0.25">
      <c r="B50" s="64" t="s">
        <v>102</v>
      </c>
      <c r="C50" s="64" t="s">
        <v>64</v>
      </c>
      <c r="D50" s="68">
        <v>188.88061244665602</v>
      </c>
      <c r="E50" s="70">
        <f t="shared" si="0"/>
        <v>6.4336836035026978E-6</v>
      </c>
    </row>
    <row r="51" spans="2:5" x14ac:dyDescent="0.25">
      <c r="B51" s="64" t="s">
        <v>103</v>
      </c>
      <c r="C51" s="64" t="s">
        <v>66</v>
      </c>
      <c r="D51" s="68">
        <v>110.23203660260401</v>
      </c>
      <c r="E51" s="70">
        <f t="shared" si="0"/>
        <v>3.7547424125976698E-6</v>
      </c>
    </row>
    <row r="52" spans="2:5" x14ac:dyDescent="0.25">
      <c r="B52" s="64" t="s">
        <v>104</v>
      </c>
      <c r="C52" s="64" t="s">
        <v>52</v>
      </c>
      <c r="D52" s="68">
        <v>22413.015335710101</v>
      </c>
      <c r="E52" s="70">
        <f t="shared" si="0"/>
        <v>7.6343594719726628E-4</v>
      </c>
    </row>
    <row r="53" spans="2:5" x14ac:dyDescent="0.25">
      <c r="B53" s="64" t="s">
        <v>105</v>
      </c>
      <c r="C53" s="64" t="s">
        <v>54</v>
      </c>
      <c r="D53" s="68">
        <v>15210.865191847293</v>
      </c>
      <c r="E53" s="70">
        <f t="shared" si="0"/>
        <v>5.1811508186165047E-4</v>
      </c>
    </row>
    <row r="54" spans="2:5" x14ac:dyDescent="0.25">
      <c r="B54" s="64" t="s">
        <v>106</v>
      </c>
      <c r="C54" s="64" t="s">
        <v>56</v>
      </c>
      <c r="D54" s="68">
        <v>19644.599914798415</v>
      </c>
      <c r="E54" s="70">
        <f t="shared" si="0"/>
        <v>6.6913770943486078E-4</v>
      </c>
    </row>
    <row r="55" spans="2:5" x14ac:dyDescent="0.25">
      <c r="B55" s="64" t="s">
        <v>107</v>
      </c>
      <c r="C55" s="64" t="s">
        <v>58</v>
      </c>
      <c r="D55" s="68">
        <v>7196.2195195678032</v>
      </c>
      <c r="E55" s="70">
        <f t="shared" si="0"/>
        <v>2.4511885540039245E-4</v>
      </c>
    </row>
    <row r="56" spans="2:5" x14ac:dyDescent="0.25">
      <c r="B56" s="64" t="s">
        <v>108</v>
      </c>
      <c r="C56" s="64" t="s">
        <v>60</v>
      </c>
      <c r="D56" s="68">
        <v>21722.690667770694</v>
      </c>
      <c r="E56" s="70">
        <f t="shared" si="0"/>
        <v>7.3992199073723232E-4</v>
      </c>
    </row>
    <row r="57" spans="2:5" x14ac:dyDescent="0.25">
      <c r="B57" s="64" t="s">
        <v>109</v>
      </c>
      <c r="C57" s="64" t="s">
        <v>62</v>
      </c>
      <c r="D57" s="68">
        <v>16406.479049721751</v>
      </c>
      <c r="E57" s="70">
        <f t="shared" si="0"/>
        <v>5.5884028480274075E-4</v>
      </c>
    </row>
    <row r="58" spans="2:5" x14ac:dyDescent="0.25">
      <c r="B58" s="64" t="s">
        <v>110</v>
      </c>
      <c r="C58" s="64" t="s">
        <v>64</v>
      </c>
      <c r="D58" s="68">
        <v>10115.272797572808</v>
      </c>
      <c r="E58" s="70">
        <f t="shared" si="0"/>
        <v>3.4454814551747927E-4</v>
      </c>
    </row>
    <row r="59" spans="2:5" x14ac:dyDescent="0.25">
      <c r="B59" s="64" t="s">
        <v>111</v>
      </c>
      <c r="C59" s="64" t="s">
        <v>66</v>
      </c>
      <c r="D59" s="68">
        <v>5903.3434232551435</v>
      </c>
      <c r="E59" s="70">
        <f t="shared" si="0"/>
        <v>2.0108068952163393E-4</v>
      </c>
    </row>
    <row r="60" spans="2:5" x14ac:dyDescent="0.25">
      <c r="B60" s="64" t="s">
        <v>112</v>
      </c>
      <c r="C60" s="64" t="s">
        <v>113</v>
      </c>
      <c r="D60" s="68">
        <v>4717.0526121599996</v>
      </c>
      <c r="E60" s="70">
        <f t="shared" si="0"/>
        <v>1.6067304978844402E-4</v>
      </c>
    </row>
    <row r="61" spans="2:5" x14ac:dyDescent="0.25">
      <c r="B61" s="64" t="s">
        <v>114</v>
      </c>
      <c r="C61" s="64" t="s">
        <v>115</v>
      </c>
      <c r="D61" s="68">
        <v>0</v>
      </c>
      <c r="E61" s="70">
        <f t="shared" si="0"/>
        <v>0</v>
      </c>
    </row>
    <row r="62" spans="2:5" x14ac:dyDescent="0.25">
      <c r="B62" s="64" t="s">
        <v>116</v>
      </c>
      <c r="C62" s="64" t="s">
        <v>117</v>
      </c>
      <c r="D62" s="68">
        <v>0</v>
      </c>
      <c r="E62" s="70">
        <f t="shared" si="0"/>
        <v>0</v>
      </c>
    </row>
    <row r="63" spans="2:5" x14ac:dyDescent="0.25">
      <c r="B63" s="64" t="s">
        <v>118</v>
      </c>
      <c r="C63" s="64" t="s">
        <v>119</v>
      </c>
      <c r="D63" s="68">
        <v>0</v>
      </c>
      <c r="E63" s="70">
        <f t="shared" si="0"/>
        <v>0</v>
      </c>
    </row>
    <row r="64" spans="2:5" x14ac:dyDescent="0.25">
      <c r="B64" s="64" t="s">
        <v>120</v>
      </c>
      <c r="C64" s="64" t="s">
        <v>115</v>
      </c>
      <c r="D64" s="68">
        <v>13237.466746352142</v>
      </c>
      <c r="E64" s="70">
        <f t="shared" si="0"/>
        <v>4.5089684777452007E-4</v>
      </c>
    </row>
    <row r="65" spans="2:5" x14ac:dyDescent="0.25">
      <c r="B65" s="64" t="s">
        <v>121</v>
      </c>
      <c r="C65" s="64" t="s">
        <v>122</v>
      </c>
      <c r="D65" s="68">
        <v>15788.715633493137</v>
      </c>
      <c r="E65" s="70">
        <f t="shared" si="0"/>
        <v>5.3779792206179867E-4</v>
      </c>
    </row>
    <row r="66" spans="2:5" x14ac:dyDescent="0.25">
      <c r="B66" s="64" t="s">
        <v>123</v>
      </c>
      <c r="C66" s="64" t="s">
        <v>119</v>
      </c>
      <c r="D66" s="68">
        <v>13787.190453532712</v>
      </c>
      <c r="E66" s="70">
        <f t="shared" si="0"/>
        <v>4.6962163035295021E-4</v>
      </c>
    </row>
    <row r="67" spans="2:5" x14ac:dyDescent="0.25">
      <c r="B67" s="64" t="s">
        <v>124</v>
      </c>
      <c r="C67" s="64" t="s">
        <v>54</v>
      </c>
      <c r="D67" s="68">
        <v>167.02063066525901</v>
      </c>
      <c r="E67" s="70">
        <f t="shared" si="0"/>
        <v>5.6890851794608368E-6</v>
      </c>
    </row>
    <row r="68" spans="2:5" x14ac:dyDescent="0.25">
      <c r="B68" s="64" t="s">
        <v>125</v>
      </c>
      <c r="C68" s="64" t="s">
        <v>56</v>
      </c>
      <c r="D68" s="68">
        <v>199.21041487995802</v>
      </c>
      <c r="E68" s="70">
        <f t="shared" si="0"/>
        <v>6.7855390940249284E-6</v>
      </c>
    </row>
    <row r="69" spans="2:5" x14ac:dyDescent="0.25">
      <c r="B69" s="64" t="s">
        <v>126</v>
      </c>
      <c r="C69" s="64" t="s">
        <v>62</v>
      </c>
      <c r="D69" s="68">
        <v>173.95664055478301</v>
      </c>
      <c r="E69" s="70">
        <f t="shared" si="0"/>
        <v>5.9253407301069675E-6</v>
      </c>
    </row>
    <row r="70" spans="2:5" x14ac:dyDescent="0.25">
      <c r="B70" s="64" t="s">
        <v>127</v>
      </c>
      <c r="C70" s="64" t="s">
        <v>54</v>
      </c>
      <c r="D70" s="68">
        <v>0</v>
      </c>
      <c r="E70" s="70">
        <f t="shared" si="0"/>
        <v>0</v>
      </c>
    </row>
    <row r="71" spans="2:5" x14ac:dyDescent="0.25">
      <c r="B71" s="64" t="s">
        <v>128</v>
      </c>
      <c r="C71" s="64" t="s">
        <v>56</v>
      </c>
      <c r="D71" s="68">
        <v>0</v>
      </c>
      <c r="E71" s="70">
        <f t="shared" ref="E71:E134" si="1">D71/$D$1</f>
        <v>0</v>
      </c>
    </row>
    <row r="72" spans="2:5" x14ac:dyDescent="0.25">
      <c r="B72" s="64" t="s">
        <v>129</v>
      </c>
      <c r="C72" s="64" t="s">
        <v>62</v>
      </c>
      <c r="D72" s="68">
        <v>0</v>
      </c>
      <c r="E72" s="70">
        <f t="shared" si="1"/>
        <v>0</v>
      </c>
    </row>
    <row r="73" spans="2:5" x14ac:dyDescent="0.25">
      <c r="B73" s="64" t="s">
        <v>130</v>
      </c>
      <c r="C73" s="64" t="s">
        <v>54</v>
      </c>
      <c r="D73" s="68">
        <v>27277.084768063021</v>
      </c>
      <c r="E73" s="70">
        <f t="shared" si="1"/>
        <v>9.2911670896452143E-4</v>
      </c>
    </row>
    <row r="74" spans="2:5" x14ac:dyDescent="0.25">
      <c r="B74" s="64" t="s">
        <v>131</v>
      </c>
      <c r="C74" s="64" t="s">
        <v>56</v>
      </c>
      <c r="D74" s="68">
        <v>31653.24995815615</v>
      </c>
      <c r="E74" s="70">
        <f t="shared" si="1"/>
        <v>1.0781783933005618E-3</v>
      </c>
    </row>
    <row r="75" spans="2:5" x14ac:dyDescent="0.25">
      <c r="B75" s="64" t="s">
        <v>132</v>
      </c>
      <c r="C75" s="64" t="s">
        <v>62</v>
      </c>
      <c r="D75" s="68">
        <v>27765.609981980793</v>
      </c>
      <c r="E75" s="70">
        <f t="shared" si="1"/>
        <v>9.4575693803815417E-4</v>
      </c>
    </row>
    <row r="76" spans="2:5" x14ac:dyDescent="0.25">
      <c r="B76" s="64" t="s">
        <v>133</v>
      </c>
      <c r="C76" s="64" t="s">
        <v>115</v>
      </c>
      <c r="D76" s="68">
        <v>0</v>
      </c>
      <c r="E76" s="70">
        <f t="shared" si="1"/>
        <v>0</v>
      </c>
    </row>
    <row r="77" spans="2:5" x14ac:dyDescent="0.25">
      <c r="B77" s="64" t="s">
        <v>134</v>
      </c>
      <c r="C77" s="64" t="s">
        <v>122</v>
      </c>
      <c r="D77" s="68">
        <v>0</v>
      </c>
      <c r="E77" s="70">
        <f t="shared" si="1"/>
        <v>0</v>
      </c>
    </row>
    <row r="78" spans="2:5" x14ac:dyDescent="0.25">
      <c r="B78" s="64" t="s">
        <v>135</v>
      </c>
      <c r="C78" s="64" t="s">
        <v>119</v>
      </c>
      <c r="D78" s="68">
        <v>0</v>
      </c>
      <c r="E78" s="70">
        <f t="shared" si="1"/>
        <v>0</v>
      </c>
    </row>
    <row r="79" spans="2:5" x14ac:dyDescent="0.25">
      <c r="B79" s="64" t="s">
        <v>136</v>
      </c>
      <c r="C79" s="64" t="s">
        <v>115</v>
      </c>
      <c r="D79" s="68">
        <v>0</v>
      </c>
      <c r="E79" s="70">
        <f t="shared" si="1"/>
        <v>0</v>
      </c>
    </row>
    <row r="80" spans="2:5" x14ac:dyDescent="0.25">
      <c r="B80" s="64" t="s">
        <v>137</v>
      </c>
      <c r="C80" s="64" t="s">
        <v>122</v>
      </c>
      <c r="D80" s="68">
        <v>0</v>
      </c>
      <c r="E80" s="70">
        <f t="shared" si="1"/>
        <v>0</v>
      </c>
    </row>
    <row r="81" spans="2:7" x14ac:dyDescent="0.25">
      <c r="B81" s="64" t="s">
        <v>138</v>
      </c>
      <c r="C81" s="64" t="s">
        <v>119</v>
      </c>
      <c r="D81" s="68">
        <v>0</v>
      </c>
      <c r="E81" s="70">
        <f t="shared" si="1"/>
        <v>0</v>
      </c>
    </row>
    <row r="82" spans="2:7" x14ac:dyDescent="0.25">
      <c r="B82" s="64" t="s">
        <v>139</v>
      </c>
      <c r="C82" s="64" t="s">
        <v>115</v>
      </c>
      <c r="D82" s="68">
        <v>114436.70115391142</v>
      </c>
      <c r="E82" s="70">
        <f t="shared" si="1"/>
        <v>3.8979624129543257E-3</v>
      </c>
    </row>
    <row r="83" spans="2:7" x14ac:dyDescent="0.25">
      <c r="B83" s="64" t="s">
        <v>140</v>
      </c>
      <c r="C83" s="64" t="s">
        <v>122</v>
      </c>
      <c r="D83" s="68">
        <v>135548.77054283602</v>
      </c>
      <c r="E83" s="70">
        <f t="shared" si="1"/>
        <v>4.6170853176510495E-3</v>
      </c>
    </row>
    <row r="84" spans="2:7" x14ac:dyDescent="0.25">
      <c r="B84" s="64" t="s">
        <v>141</v>
      </c>
      <c r="C84" s="64" t="s">
        <v>119</v>
      </c>
      <c r="D84" s="68">
        <v>118365.34133605257</v>
      </c>
      <c r="E84" s="70">
        <f t="shared" si="1"/>
        <v>4.0317804242181437E-3</v>
      </c>
    </row>
    <row r="85" spans="2:7" x14ac:dyDescent="0.25">
      <c r="B85" s="64" t="s">
        <v>142</v>
      </c>
      <c r="C85" s="64" t="s">
        <v>115</v>
      </c>
      <c r="D85" s="68">
        <v>0</v>
      </c>
      <c r="E85" s="70">
        <f t="shared" si="1"/>
        <v>0</v>
      </c>
    </row>
    <row r="86" spans="2:7" x14ac:dyDescent="0.25">
      <c r="B86" s="64" t="s">
        <v>143</v>
      </c>
      <c r="C86" s="64" t="s">
        <v>122</v>
      </c>
      <c r="D86" s="68">
        <v>0</v>
      </c>
      <c r="E86" s="70">
        <f t="shared" si="1"/>
        <v>0</v>
      </c>
    </row>
    <row r="87" spans="2:7" x14ac:dyDescent="0.25">
      <c r="B87" s="64" t="s">
        <v>144</v>
      </c>
      <c r="C87" s="64" t="s">
        <v>119</v>
      </c>
      <c r="D87" s="68">
        <v>0</v>
      </c>
      <c r="E87" s="70">
        <f t="shared" si="1"/>
        <v>0</v>
      </c>
    </row>
    <row r="88" spans="2:7" x14ac:dyDescent="0.25">
      <c r="B88" s="64" t="s">
        <v>145</v>
      </c>
      <c r="C88" s="64" t="s">
        <v>115</v>
      </c>
      <c r="D88" s="68">
        <v>0</v>
      </c>
      <c r="E88" s="70">
        <f t="shared" si="1"/>
        <v>0</v>
      </c>
    </row>
    <row r="89" spans="2:7" x14ac:dyDescent="0.25">
      <c r="B89" s="64" t="s">
        <v>146</v>
      </c>
      <c r="C89" s="64" t="s">
        <v>122</v>
      </c>
      <c r="D89" s="68">
        <v>0</v>
      </c>
      <c r="E89" s="70">
        <f t="shared" si="1"/>
        <v>0</v>
      </c>
    </row>
    <row r="90" spans="2:7" x14ac:dyDescent="0.25">
      <c r="B90" s="64" t="s">
        <v>147</v>
      </c>
      <c r="C90" s="64" t="s">
        <v>119</v>
      </c>
      <c r="D90" s="68">
        <v>0</v>
      </c>
      <c r="E90" s="70">
        <f t="shared" si="1"/>
        <v>0</v>
      </c>
    </row>
    <row r="91" spans="2:7" x14ac:dyDescent="0.25">
      <c r="B91" s="64" t="s">
        <v>148</v>
      </c>
      <c r="C91" s="64" t="s">
        <v>115</v>
      </c>
      <c r="D91" s="68">
        <v>0</v>
      </c>
      <c r="E91" s="70">
        <f t="shared" si="1"/>
        <v>0</v>
      </c>
    </row>
    <row r="92" spans="2:7" x14ac:dyDescent="0.25">
      <c r="B92" s="64" t="s">
        <v>149</v>
      </c>
      <c r="C92" s="64" t="s">
        <v>122</v>
      </c>
      <c r="D92" s="68">
        <v>0</v>
      </c>
      <c r="E92" s="70">
        <f t="shared" si="1"/>
        <v>0</v>
      </c>
    </row>
    <row r="93" spans="2:7" x14ac:dyDescent="0.25">
      <c r="B93" s="64" t="s">
        <v>150</v>
      </c>
      <c r="C93" s="64" t="s">
        <v>119</v>
      </c>
      <c r="D93" s="68">
        <v>0</v>
      </c>
      <c r="E93" s="70">
        <f t="shared" si="1"/>
        <v>0</v>
      </c>
    </row>
    <row r="94" spans="2:7" x14ac:dyDescent="0.25">
      <c r="B94" s="64" t="s">
        <v>151</v>
      </c>
      <c r="C94" s="64" t="s">
        <v>115</v>
      </c>
      <c r="D94" s="68">
        <v>617.52113727979531</v>
      </c>
      <c r="E94" s="70">
        <f t="shared" si="1"/>
        <v>2.1034110194106876E-5</v>
      </c>
    </row>
    <row r="95" spans="2:7" x14ac:dyDescent="0.25">
      <c r="B95" s="64" t="s">
        <v>152</v>
      </c>
      <c r="C95" s="64" t="s">
        <v>122</v>
      </c>
      <c r="D95" s="68">
        <v>736.53560919189806</v>
      </c>
      <c r="E95" s="70">
        <f t="shared" si="1"/>
        <v>2.5088001414608286E-5</v>
      </c>
      <c r="G95" s="68">
        <f>SUM(D63:D66,D82:D84,D94:D96)</f>
        <v>413161.40808319597</v>
      </c>
    </row>
    <row r="96" spans="2:7" ht="14.4" x14ac:dyDescent="0.3">
      <c r="B96" s="64" t="s">
        <v>153</v>
      </c>
      <c r="C96" s="64" t="s">
        <v>119</v>
      </c>
      <c r="D96" s="68">
        <v>643.16547054630655</v>
      </c>
      <c r="E96" s="70">
        <f t="shared" si="1"/>
        <v>2.1907611843229854E-5</v>
      </c>
      <c r="F96" s="71" t="s">
        <v>154</v>
      </c>
      <c r="G96" s="72">
        <f>G95/D1</f>
        <v>1.4073174278464731E-2</v>
      </c>
    </row>
    <row r="97" spans="2:5" x14ac:dyDescent="0.25">
      <c r="B97" s="64" t="s">
        <v>155</v>
      </c>
      <c r="C97" s="64" t="s">
        <v>156</v>
      </c>
      <c r="D97" s="68">
        <v>39017.825570891997</v>
      </c>
      <c r="E97" s="70">
        <f t="shared" si="1"/>
        <v>1.3290318226317271E-3</v>
      </c>
    </row>
    <row r="98" spans="2:5" x14ac:dyDescent="0.25">
      <c r="B98" s="64" t="s">
        <v>157</v>
      </c>
      <c r="C98" s="64" t="s">
        <v>158</v>
      </c>
      <c r="D98" s="68">
        <v>226.90456272307654</v>
      </c>
      <c r="E98" s="70">
        <f t="shared" si="1"/>
        <v>7.7288618765131088E-6</v>
      </c>
    </row>
    <row r="99" spans="2:5" x14ac:dyDescent="0.25">
      <c r="B99" s="64" t="s">
        <v>159</v>
      </c>
      <c r="C99" s="64" t="s">
        <v>160</v>
      </c>
      <c r="D99" s="68">
        <v>1533.6355472940147</v>
      </c>
      <c r="E99" s="70">
        <f t="shared" si="1"/>
        <v>5.2238955319784464E-5</v>
      </c>
    </row>
    <row r="100" spans="2:5" x14ac:dyDescent="0.25">
      <c r="B100" s="64" t="s">
        <v>161</v>
      </c>
      <c r="C100" s="64" t="s">
        <v>162</v>
      </c>
      <c r="D100" s="68">
        <v>756.56220019059708</v>
      </c>
      <c r="E100" s="70">
        <f t="shared" si="1"/>
        <v>2.5770150569428361E-5</v>
      </c>
    </row>
    <row r="101" spans="2:5" x14ac:dyDescent="0.25">
      <c r="B101" s="64" t="s">
        <v>163</v>
      </c>
      <c r="C101" s="64" t="s">
        <v>164</v>
      </c>
      <c r="D101" s="68">
        <v>1578.4324619056958</v>
      </c>
      <c r="E101" s="70">
        <f t="shared" si="1"/>
        <v>5.3764835457991236E-5</v>
      </c>
    </row>
    <row r="102" spans="2:5" x14ac:dyDescent="0.25">
      <c r="B102" s="64" t="s">
        <v>165</v>
      </c>
      <c r="C102" s="64" t="s">
        <v>166</v>
      </c>
      <c r="D102" s="68">
        <v>1635.7639662974332</v>
      </c>
      <c r="E102" s="70">
        <f t="shared" si="1"/>
        <v>5.5717670928987154E-5</v>
      </c>
    </row>
    <row r="103" spans="2:5" x14ac:dyDescent="0.25">
      <c r="B103" s="64" t="s">
        <v>167</v>
      </c>
      <c r="C103" s="64" t="s">
        <v>168</v>
      </c>
      <c r="D103" s="68">
        <v>1390.6272729851833</v>
      </c>
      <c r="E103" s="70">
        <f t="shared" si="1"/>
        <v>4.7367783113871624E-5</v>
      </c>
    </row>
    <row r="104" spans="2:5" x14ac:dyDescent="0.25">
      <c r="B104" s="64" t="s">
        <v>169</v>
      </c>
      <c r="C104" s="64" t="s">
        <v>170</v>
      </c>
      <c r="D104" s="68">
        <v>8859.173136632</v>
      </c>
      <c r="E104" s="70">
        <f t="shared" si="1"/>
        <v>3.0176266484649444E-4</v>
      </c>
    </row>
    <row r="105" spans="2:5" x14ac:dyDescent="0.25">
      <c r="B105" s="64" t="s">
        <v>171</v>
      </c>
      <c r="C105" s="64" t="s">
        <v>76</v>
      </c>
      <c r="D105" s="68">
        <v>0</v>
      </c>
      <c r="E105" s="70">
        <f t="shared" si="1"/>
        <v>0</v>
      </c>
    </row>
    <row r="106" spans="2:5" x14ac:dyDescent="0.25">
      <c r="B106" s="64" t="s">
        <v>172</v>
      </c>
      <c r="C106" s="64" t="s">
        <v>54</v>
      </c>
      <c r="D106" s="68">
        <v>0</v>
      </c>
      <c r="E106" s="70">
        <f t="shared" si="1"/>
        <v>0</v>
      </c>
    </row>
    <row r="107" spans="2:5" x14ac:dyDescent="0.25">
      <c r="B107" s="64" t="s">
        <v>173</v>
      </c>
      <c r="C107" s="64" t="s">
        <v>174</v>
      </c>
      <c r="D107" s="68">
        <v>0</v>
      </c>
      <c r="E107" s="70">
        <f t="shared" si="1"/>
        <v>0</v>
      </c>
    </row>
    <row r="108" spans="2:5" x14ac:dyDescent="0.25">
      <c r="B108" s="64" t="s">
        <v>175</v>
      </c>
      <c r="C108" s="64" t="s">
        <v>176</v>
      </c>
      <c r="D108" s="68">
        <v>0</v>
      </c>
      <c r="E108" s="70">
        <f t="shared" si="1"/>
        <v>0</v>
      </c>
    </row>
    <row r="109" spans="2:5" x14ac:dyDescent="0.25">
      <c r="B109" s="64" t="s">
        <v>177</v>
      </c>
      <c r="C109" s="64" t="s">
        <v>52</v>
      </c>
      <c r="D109" s="68">
        <v>0</v>
      </c>
      <c r="E109" s="70">
        <f t="shared" si="1"/>
        <v>0</v>
      </c>
    </row>
    <row r="110" spans="2:5" x14ac:dyDescent="0.25">
      <c r="B110" s="64" t="s">
        <v>178</v>
      </c>
      <c r="C110" s="64" t="s">
        <v>54</v>
      </c>
      <c r="D110" s="68">
        <v>0</v>
      </c>
      <c r="E110" s="70">
        <f t="shared" si="1"/>
        <v>0</v>
      </c>
    </row>
    <row r="111" spans="2:5" x14ac:dyDescent="0.25">
      <c r="B111" s="64" t="s">
        <v>179</v>
      </c>
      <c r="C111" s="64" t="s">
        <v>56</v>
      </c>
      <c r="D111" s="68">
        <v>0</v>
      </c>
      <c r="E111" s="70">
        <f t="shared" si="1"/>
        <v>0</v>
      </c>
    </row>
    <row r="112" spans="2:5" x14ac:dyDescent="0.25">
      <c r="B112" s="64" t="s">
        <v>180</v>
      </c>
      <c r="C112" s="64" t="s">
        <v>60</v>
      </c>
      <c r="D112" s="68">
        <v>0</v>
      </c>
      <c r="E112" s="70">
        <f t="shared" si="1"/>
        <v>0</v>
      </c>
    </row>
    <row r="113" spans="2:5" x14ac:dyDescent="0.25">
      <c r="B113" s="64" t="s">
        <v>181</v>
      </c>
      <c r="C113" s="64" t="s">
        <v>62</v>
      </c>
      <c r="D113" s="68">
        <v>0</v>
      </c>
      <c r="E113" s="70">
        <f t="shared" si="1"/>
        <v>0</v>
      </c>
    </row>
    <row r="114" spans="2:5" x14ac:dyDescent="0.25">
      <c r="B114" s="64" t="s">
        <v>182</v>
      </c>
      <c r="C114" s="64" t="s">
        <v>176</v>
      </c>
      <c r="D114" s="68">
        <v>0</v>
      </c>
      <c r="E114" s="70">
        <f t="shared" si="1"/>
        <v>0</v>
      </c>
    </row>
    <row r="115" spans="2:5" x14ac:dyDescent="0.25">
      <c r="B115" s="64" t="s">
        <v>183</v>
      </c>
      <c r="C115" s="64" t="s">
        <v>52</v>
      </c>
      <c r="D115" s="68">
        <v>0</v>
      </c>
      <c r="E115" s="70">
        <f t="shared" si="1"/>
        <v>0</v>
      </c>
    </row>
    <row r="116" spans="2:5" x14ac:dyDescent="0.25">
      <c r="B116" s="64" t="s">
        <v>184</v>
      </c>
      <c r="C116" s="64" t="s">
        <v>54</v>
      </c>
      <c r="D116" s="68">
        <v>0</v>
      </c>
      <c r="E116" s="70">
        <f t="shared" si="1"/>
        <v>0</v>
      </c>
    </row>
    <row r="117" spans="2:5" x14ac:dyDescent="0.25">
      <c r="B117" s="64" t="s">
        <v>185</v>
      </c>
      <c r="C117" s="64" t="s">
        <v>56</v>
      </c>
      <c r="D117" s="68">
        <v>0</v>
      </c>
      <c r="E117" s="70">
        <f t="shared" si="1"/>
        <v>0</v>
      </c>
    </row>
    <row r="118" spans="2:5" x14ac:dyDescent="0.25">
      <c r="B118" s="64" t="s">
        <v>186</v>
      </c>
      <c r="C118" s="64" t="s">
        <v>60</v>
      </c>
      <c r="D118" s="68">
        <v>0</v>
      </c>
      <c r="E118" s="70">
        <f t="shared" si="1"/>
        <v>0</v>
      </c>
    </row>
    <row r="119" spans="2:5" x14ac:dyDescent="0.25">
      <c r="B119" s="64" t="s">
        <v>187</v>
      </c>
      <c r="C119" s="64" t="s">
        <v>62</v>
      </c>
      <c r="D119" s="68">
        <v>0</v>
      </c>
      <c r="E119" s="70">
        <f t="shared" si="1"/>
        <v>0</v>
      </c>
    </row>
    <row r="120" spans="2:5" x14ac:dyDescent="0.25">
      <c r="B120" s="64" t="s">
        <v>188</v>
      </c>
      <c r="C120" s="64" t="s">
        <v>176</v>
      </c>
      <c r="D120" s="68">
        <v>0</v>
      </c>
      <c r="E120" s="70">
        <f t="shared" si="1"/>
        <v>0</v>
      </c>
    </row>
    <row r="121" spans="2:5" x14ac:dyDescent="0.25">
      <c r="B121" s="64" t="s">
        <v>189</v>
      </c>
      <c r="C121" s="64" t="s">
        <v>52</v>
      </c>
      <c r="D121" s="68">
        <v>0</v>
      </c>
      <c r="E121" s="70">
        <f t="shared" si="1"/>
        <v>0</v>
      </c>
    </row>
    <row r="122" spans="2:5" x14ac:dyDescent="0.25">
      <c r="B122" s="64" t="s">
        <v>190</v>
      </c>
      <c r="C122" s="64" t="s">
        <v>54</v>
      </c>
      <c r="D122" s="68">
        <v>0</v>
      </c>
      <c r="E122" s="70">
        <f t="shared" si="1"/>
        <v>0</v>
      </c>
    </row>
    <row r="123" spans="2:5" x14ac:dyDescent="0.25">
      <c r="B123" s="64" t="s">
        <v>191</v>
      </c>
      <c r="C123" s="64" t="s">
        <v>56</v>
      </c>
      <c r="D123" s="68">
        <v>0</v>
      </c>
      <c r="E123" s="70">
        <f t="shared" si="1"/>
        <v>0</v>
      </c>
    </row>
    <row r="124" spans="2:5" x14ac:dyDescent="0.25">
      <c r="B124" s="64" t="s">
        <v>192</v>
      </c>
      <c r="C124" s="64" t="s">
        <v>60</v>
      </c>
      <c r="D124" s="68">
        <v>0</v>
      </c>
      <c r="E124" s="70">
        <f t="shared" si="1"/>
        <v>0</v>
      </c>
    </row>
    <row r="125" spans="2:5" x14ac:dyDescent="0.25">
      <c r="B125" s="64" t="s">
        <v>193</v>
      </c>
      <c r="C125" s="64" t="s">
        <v>62</v>
      </c>
      <c r="D125" s="68">
        <v>0</v>
      </c>
      <c r="E125" s="70">
        <f t="shared" si="1"/>
        <v>0</v>
      </c>
    </row>
    <row r="126" spans="2:5" x14ac:dyDescent="0.25">
      <c r="B126" s="64" t="s">
        <v>194</v>
      </c>
      <c r="C126" s="64" t="s">
        <v>176</v>
      </c>
      <c r="D126" s="68">
        <v>0</v>
      </c>
      <c r="E126" s="70">
        <f t="shared" si="1"/>
        <v>0</v>
      </c>
    </row>
    <row r="127" spans="2:5" x14ac:dyDescent="0.25">
      <c r="B127" s="64" t="s">
        <v>195</v>
      </c>
      <c r="C127" s="64" t="s">
        <v>52</v>
      </c>
      <c r="D127" s="68">
        <v>0</v>
      </c>
      <c r="E127" s="70">
        <f t="shared" si="1"/>
        <v>0</v>
      </c>
    </row>
    <row r="128" spans="2:5" x14ac:dyDescent="0.25">
      <c r="B128" s="64" t="s">
        <v>196</v>
      </c>
      <c r="C128" s="64" t="s">
        <v>54</v>
      </c>
      <c r="D128" s="68">
        <v>0</v>
      </c>
      <c r="E128" s="70">
        <f t="shared" si="1"/>
        <v>0</v>
      </c>
    </row>
    <row r="129" spans="1:5" x14ac:dyDescent="0.25">
      <c r="B129" s="64" t="s">
        <v>197</v>
      </c>
      <c r="C129" s="64" t="s">
        <v>56</v>
      </c>
      <c r="D129" s="68">
        <v>0</v>
      </c>
      <c r="E129" s="70">
        <f t="shared" si="1"/>
        <v>0</v>
      </c>
    </row>
    <row r="130" spans="1:5" x14ac:dyDescent="0.25">
      <c r="B130" s="64" t="s">
        <v>198</v>
      </c>
      <c r="C130" s="64" t="s">
        <v>60</v>
      </c>
      <c r="D130" s="68">
        <v>0</v>
      </c>
      <c r="E130" s="70">
        <f t="shared" si="1"/>
        <v>0</v>
      </c>
    </row>
    <row r="131" spans="1:5" x14ac:dyDescent="0.25">
      <c r="B131" s="64" t="s">
        <v>199</v>
      </c>
      <c r="C131" s="64" t="s">
        <v>62</v>
      </c>
      <c r="D131" s="68">
        <v>0</v>
      </c>
      <c r="E131" s="70">
        <f t="shared" si="1"/>
        <v>0</v>
      </c>
    </row>
    <row r="132" spans="1:5" x14ac:dyDescent="0.25">
      <c r="A132" s="64" t="s">
        <v>200</v>
      </c>
      <c r="B132" s="64" t="s">
        <v>201</v>
      </c>
      <c r="C132" s="64" t="s">
        <v>202</v>
      </c>
      <c r="D132" s="68">
        <v>0</v>
      </c>
      <c r="E132" s="70">
        <f t="shared" si="1"/>
        <v>0</v>
      </c>
    </row>
    <row r="133" spans="1:5" x14ac:dyDescent="0.25">
      <c r="B133" s="64" t="s">
        <v>203</v>
      </c>
      <c r="C133" s="64" t="s">
        <v>204</v>
      </c>
      <c r="D133" s="68">
        <v>0</v>
      </c>
      <c r="E133" s="70">
        <f t="shared" si="1"/>
        <v>0</v>
      </c>
    </row>
    <row r="134" spans="1:5" x14ac:dyDescent="0.25">
      <c r="B134" s="64" t="s">
        <v>205</v>
      </c>
      <c r="C134" s="64" t="s">
        <v>46</v>
      </c>
      <c r="D134" s="68">
        <v>6506</v>
      </c>
      <c r="E134" s="70">
        <f t="shared" si="1"/>
        <v>2.2160848052210776E-4</v>
      </c>
    </row>
    <row r="135" spans="1:5" x14ac:dyDescent="0.25">
      <c r="B135" s="64" t="s">
        <v>206</v>
      </c>
      <c r="C135" s="64" t="s">
        <v>207</v>
      </c>
      <c r="D135" s="68">
        <v>9437</v>
      </c>
      <c r="E135" s="70">
        <f t="shared" ref="E135:E198" si="2">D135/$D$1</f>
        <v>3.2144470191932539E-4</v>
      </c>
    </row>
    <row r="136" spans="1:5" x14ac:dyDescent="0.25">
      <c r="B136" s="64" t="s">
        <v>208</v>
      </c>
      <c r="C136" s="64" t="s">
        <v>209</v>
      </c>
      <c r="D136" s="68">
        <v>0</v>
      </c>
      <c r="E136" s="70">
        <f t="shared" si="2"/>
        <v>0</v>
      </c>
    </row>
    <row r="137" spans="1:5" x14ac:dyDescent="0.25">
      <c r="A137" s="64" t="s">
        <v>210</v>
      </c>
      <c r="B137" s="64" t="s">
        <v>211</v>
      </c>
      <c r="C137" s="64" t="s">
        <v>156</v>
      </c>
      <c r="D137" s="68">
        <v>7349.5386517999996</v>
      </c>
      <c r="E137" s="70">
        <f t="shared" si="2"/>
        <v>2.5034123780570217E-4</v>
      </c>
    </row>
    <row r="138" spans="1:5" x14ac:dyDescent="0.25">
      <c r="A138" s="64" t="s">
        <v>212</v>
      </c>
      <c r="B138" s="64" t="s">
        <v>213</v>
      </c>
      <c r="C138" s="64" t="s">
        <v>214</v>
      </c>
      <c r="D138" s="68">
        <v>0.57999999999999996</v>
      </c>
      <c r="E138" s="70">
        <f t="shared" si="2"/>
        <v>1.9756058823059096E-8</v>
      </c>
    </row>
    <row r="139" spans="1:5" x14ac:dyDescent="0.25">
      <c r="B139" s="64" t="s">
        <v>215</v>
      </c>
      <c r="C139" s="64" t="s">
        <v>214</v>
      </c>
      <c r="D139" s="68">
        <v>2.0399999999999998E-5</v>
      </c>
      <c r="E139" s="70">
        <f t="shared" si="2"/>
        <v>6.9486827584552688E-13</v>
      </c>
    </row>
    <row r="140" spans="1:5" x14ac:dyDescent="0.25">
      <c r="A140" s="64" t="s">
        <v>216</v>
      </c>
      <c r="B140" s="64" t="s">
        <v>217</v>
      </c>
      <c r="C140" s="64" t="s">
        <v>76</v>
      </c>
      <c r="D140" s="68">
        <v>0</v>
      </c>
      <c r="E140" s="70">
        <f t="shared" si="2"/>
        <v>0</v>
      </c>
    </row>
    <row r="141" spans="1:5" x14ac:dyDescent="0.25">
      <c r="A141" s="64" t="s">
        <v>218</v>
      </c>
      <c r="B141" s="64" t="s">
        <v>219</v>
      </c>
      <c r="C141" s="64" t="s">
        <v>76</v>
      </c>
      <c r="D141" s="68">
        <v>2.4126345599999936E-2</v>
      </c>
      <c r="E141" s="70">
        <f t="shared" si="2"/>
        <v>8.2179569458457206E-10</v>
      </c>
    </row>
    <row r="142" spans="1:5" x14ac:dyDescent="0.25">
      <c r="B142" s="64" t="s">
        <v>220</v>
      </c>
      <c r="C142" s="64" t="s">
        <v>52</v>
      </c>
      <c r="D142" s="68">
        <v>17373.273426460135</v>
      </c>
      <c r="E142" s="70">
        <f t="shared" si="2"/>
        <v>5.9177139959006194E-4</v>
      </c>
    </row>
    <row r="143" spans="1:5" x14ac:dyDescent="0.25">
      <c r="B143" s="64" t="s">
        <v>221</v>
      </c>
      <c r="C143" s="64" t="s">
        <v>54</v>
      </c>
      <c r="D143" s="68">
        <v>11790.583108643357</v>
      </c>
      <c r="E143" s="70">
        <f t="shared" si="2"/>
        <v>4.0161285078021584E-4</v>
      </c>
    </row>
    <row r="144" spans="1:5" x14ac:dyDescent="0.25">
      <c r="B144" s="64" t="s">
        <v>222</v>
      </c>
      <c r="C144" s="64" t="s">
        <v>56</v>
      </c>
      <c r="D144" s="68">
        <v>15227.357879394171</v>
      </c>
      <c r="E144" s="70">
        <f t="shared" si="2"/>
        <v>5.1867685859497185E-4</v>
      </c>
    </row>
    <row r="145" spans="2:5" x14ac:dyDescent="0.25">
      <c r="B145" s="64" t="s">
        <v>223</v>
      </c>
      <c r="C145" s="64" t="s">
        <v>58</v>
      </c>
      <c r="D145" s="68">
        <v>5578.0932408093577</v>
      </c>
      <c r="E145" s="70">
        <f t="shared" si="2"/>
        <v>1.9000196238954834E-4</v>
      </c>
    </row>
    <row r="146" spans="2:5" x14ac:dyDescent="0.25">
      <c r="B146" s="64" t="s">
        <v>224</v>
      </c>
      <c r="C146" s="64" t="s">
        <v>60</v>
      </c>
      <c r="D146" s="68">
        <v>16838.173662795874</v>
      </c>
      <c r="E146" s="70">
        <f t="shared" si="2"/>
        <v>5.7354474026737891E-4</v>
      </c>
    </row>
    <row r="147" spans="2:5" x14ac:dyDescent="0.25">
      <c r="B147" s="64" t="s">
        <v>225</v>
      </c>
      <c r="C147" s="64" t="s">
        <v>62</v>
      </c>
      <c r="D147" s="68">
        <v>12717.353833340183</v>
      </c>
      <c r="E147" s="70">
        <f t="shared" si="2"/>
        <v>4.3318067311228409E-4</v>
      </c>
    </row>
    <row r="148" spans="2:5" x14ac:dyDescent="0.25">
      <c r="B148" s="64" t="s">
        <v>226</v>
      </c>
      <c r="C148" s="64" t="s">
        <v>64</v>
      </c>
      <c r="D148" s="68">
        <v>7840.7745438638867</v>
      </c>
      <c r="E148" s="70">
        <f t="shared" si="2"/>
        <v>2.6707379846020572E-4</v>
      </c>
    </row>
    <row r="149" spans="2:5" x14ac:dyDescent="0.25">
      <c r="B149" s="64" t="s">
        <v>227</v>
      </c>
      <c r="C149" s="64" t="s">
        <v>207</v>
      </c>
      <c r="D149" s="68">
        <v>4575.9304531907328</v>
      </c>
      <c r="E149" s="70">
        <f t="shared" si="2"/>
        <v>1.5586612276459241E-4</v>
      </c>
    </row>
    <row r="150" spans="2:5" x14ac:dyDescent="0.25">
      <c r="B150" s="64" t="s">
        <v>228</v>
      </c>
      <c r="C150" s="64" t="s">
        <v>115</v>
      </c>
      <c r="D150" s="68">
        <v>260.64437578813204</v>
      </c>
      <c r="E150" s="70">
        <f t="shared" si="2"/>
        <v>8.8781131378790638E-6</v>
      </c>
    </row>
    <row r="151" spans="2:5" x14ac:dyDescent="0.25">
      <c r="B151" s="64" t="s">
        <v>229</v>
      </c>
      <c r="C151" s="64" t="s">
        <v>122</v>
      </c>
      <c r="D151" s="68">
        <v>310.87820726138392</v>
      </c>
      <c r="E151" s="70">
        <f t="shared" si="2"/>
        <v>1.0589186464591482E-5</v>
      </c>
    </row>
    <row r="152" spans="2:5" x14ac:dyDescent="0.25">
      <c r="B152" s="64" t="s">
        <v>230</v>
      </c>
      <c r="C152" s="64" t="s">
        <v>119</v>
      </c>
      <c r="D152" s="68">
        <v>271.46837975048402</v>
      </c>
      <c r="E152" s="70">
        <f t="shared" si="2"/>
        <v>9.2468022050881164E-6</v>
      </c>
    </row>
    <row r="153" spans="2:5" x14ac:dyDescent="0.25">
      <c r="B153" s="64" t="s">
        <v>231</v>
      </c>
      <c r="C153" s="64" t="s">
        <v>232</v>
      </c>
      <c r="D153" s="68">
        <v>576.52322000000061</v>
      </c>
      <c r="E153" s="70">
        <f t="shared" si="2"/>
        <v>1.9637632150309402E-5</v>
      </c>
    </row>
    <row r="154" spans="2:5" x14ac:dyDescent="0.25">
      <c r="B154" s="64" t="s">
        <v>233</v>
      </c>
      <c r="C154" s="64" t="s">
        <v>234</v>
      </c>
      <c r="D154" s="68">
        <v>7690.3638153115207</v>
      </c>
      <c r="E154" s="70">
        <f t="shared" si="2"/>
        <v>2.6195048259658552E-4</v>
      </c>
    </row>
    <row r="155" spans="2:5" x14ac:dyDescent="0.25">
      <c r="B155" s="64" t="s">
        <v>235</v>
      </c>
      <c r="C155" s="64" t="s">
        <v>60</v>
      </c>
      <c r="D155" s="68">
        <v>0</v>
      </c>
      <c r="E155" s="70">
        <f t="shared" si="2"/>
        <v>0</v>
      </c>
    </row>
    <row r="156" spans="2:5" x14ac:dyDescent="0.25">
      <c r="B156" s="64" t="s">
        <v>236</v>
      </c>
      <c r="C156" s="64" t="s">
        <v>237</v>
      </c>
      <c r="D156" s="68">
        <v>1.5691197489408036E-5</v>
      </c>
      <c r="E156" s="70">
        <f t="shared" si="2"/>
        <v>5.3447624242238341E-13</v>
      </c>
    </row>
    <row r="157" spans="2:5" x14ac:dyDescent="0.25">
      <c r="B157" s="64" t="s">
        <v>238</v>
      </c>
      <c r="C157" s="64" t="s">
        <v>76</v>
      </c>
      <c r="D157" s="68">
        <v>5.4448791288192269E-4</v>
      </c>
      <c r="E157" s="70">
        <f t="shared" si="2"/>
        <v>1.8546440060930935E-11</v>
      </c>
    </row>
    <row r="158" spans="2:5" x14ac:dyDescent="0.25">
      <c r="B158" s="64" t="s">
        <v>239</v>
      </c>
      <c r="C158" s="64" t="s">
        <v>237</v>
      </c>
      <c r="D158" s="68">
        <v>31052.445778350455</v>
      </c>
      <c r="E158" s="70">
        <f t="shared" si="2"/>
        <v>1.0577136989602495E-3</v>
      </c>
    </row>
    <row r="159" spans="2:5" x14ac:dyDescent="0.25">
      <c r="B159" s="64" t="s">
        <v>240</v>
      </c>
      <c r="C159" s="64" t="s">
        <v>241</v>
      </c>
      <c r="D159" s="68">
        <v>3537.7555356595212</v>
      </c>
      <c r="E159" s="70">
        <f t="shared" si="2"/>
        <v>1.2050363183464216E-4</v>
      </c>
    </row>
    <row r="160" spans="2:5" x14ac:dyDescent="0.25">
      <c r="B160" s="64" t="s">
        <v>242</v>
      </c>
      <c r="C160" s="64" t="s">
        <v>234</v>
      </c>
      <c r="D160" s="68">
        <v>10927.204781340961</v>
      </c>
      <c r="E160" s="70">
        <f t="shared" si="2"/>
        <v>3.7220431108928389E-4</v>
      </c>
    </row>
    <row r="161" spans="1:5" x14ac:dyDescent="0.25">
      <c r="B161" s="64" t="s">
        <v>243</v>
      </c>
      <c r="C161" s="64" t="s">
        <v>202</v>
      </c>
      <c r="D161" s="68">
        <v>0</v>
      </c>
      <c r="E161" s="70">
        <f t="shared" si="2"/>
        <v>0</v>
      </c>
    </row>
    <row r="162" spans="1:5" x14ac:dyDescent="0.25">
      <c r="B162" s="64" t="s">
        <v>244</v>
      </c>
      <c r="C162" s="64" t="s">
        <v>60</v>
      </c>
      <c r="D162" s="68">
        <v>0</v>
      </c>
      <c r="E162" s="70">
        <f t="shared" si="2"/>
        <v>0</v>
      </c>
    </row>
    <row r="163" spans="1:5" x14ac:dyDescent="0.25">
      <c r="B163" s="64" t="s">
        <v>245</v>
      </c>
      <c r="C163" s="64" t="s">
        <v>60</v>
      </c>
      <c r="D163" s="68">
        <v>0</v>
      </c>
      <c r="E163" s="70">
        <f t="shared" si="2"/>
        <v>0</v>
      </c>
    </row>
    <row r="164" spans="1:5" x14ac:dyDescent="0.25">
      <c r="B164" s="64" t="s">
        <v>246</v>
      </c>
      <c r="C164" s="64" t="s">
        <v>176</v>
      </c>
      <c r="D164" s="68">
        <v>0</v>
      </c>
      <c r="E164" s="70">
        <f t="shared" si="2"/>
        <v>0</v>
      </c>
    </row>
    <row r="165" spans="1:5" x14ac:dyDescent="0.25">
      <c r="B165" s="64" t="s">
        <v>247</v>
      </c>
      <c r="C165" s="64" t="s">
        <v>248</v>
      </c>
      <c r="D165" s="68">
        <v>0</v>
      </c>
      <c r="E165" s="70">
        <f t="shared" si="2"/>
        <v>0</v>
      </c>
    </row>
    <row r="166" spans="1:5" x14ac:dyDescent="0.25">
      <c r="B166" s="64" t="s">
        <v>249</v>
      </c>
      <c r="C166" s="64" t="s">
        <v>66</v>
      </c>
      <c r="D166" s="68">
        <v>0</v>
      </c>
      <c r="E166" s="70">
        <f t="shared" si="2"/>
        <v>0</v>
      </c>
    </row>
    <row r="167" spans="1:5" x14ac:dyDescent="0.25">
      <c r="B167" s="64" t="s">
        <v>250</v>
      </c>
      <c r="C167" s="64" t="s">
        <v>60</v>
      </c>
      <c r="D167" s="68">
        <v>0</v>
      </c>
      <c r="E167" s="70">
        <f t="shared" si="2"/>
        <v>0</v>
      </c>
    </row>
    <row r="168" spans="1:5" x14ac:dyDescent="0.25">
      <c r="A168" s="64" t="s">
        <v>251</v>
      </c>
      <c r="B168" s="64" t="s">
        <v>252</v>
      </c>
      <c r="C168" s="64" t="s">
        <v>174</v>
      </c>
      <c r="D168" s="68">
        <v>0</v>
      </c>
      <c r="E168" s="70">
        <f t="shared" si="2"/>
        <v>0</v>
      </c>
    </row>
    <row r="169" spans="1:5" x14ac:dyDescent="0.25">
      <c r="B169" s="64" t="s">
        <v>253</v>
      </c>
      <c r="C169" s="64" t="s">
        <v>254</v>
      </c>
      <c r="D169" s="68">
        <v>9173.7599999999984</v>
      </c>
      <c r="E169" s="70">
        <f t="shared" si="2"/>
        <v>3.1247817618728724E-4</v>
      </c>
    </row>
    <row r="170" spans="1:5" x14ac:dyDescent="0.25">
      <c r="B170" s="64" t="s">
        <v>255</v>
      </c>
      <c r="C170" s="64" t="s">
        <v>256</v>
      </c>
      <c r="D170" s="68">
        <v>60737.710113199995</v>
      </c>
      <c r="E170" s="70">
        <f t="shared" si="2"/>
        <v>2.0688582306453286E-3</v>
      </c>
    </row>
    <row r="171" spans="1:5" x14ac:dyDescent="0.25">
      <c r="B171" s="64" t="s">
        <v>257</v>
      </c>
      <c r="C171" s="64" t="s">
        <v>54</v>
      </c>
      <c r="D171" s="68">
        <v>18257.992720000002</v>
      </c>
      <c r="E171" s="70">
        <f t="shared" si="2"/>
        <v>6.2190685890914626E-4</v>
      </c>
    </row>
    <row r="172" spans="1:5" x14ac:dyDescent="0.25">
      <c r="B172" s="64" t="s">
        <v>258</v>
      </c>
      <c r="C172" s="64" t="s">
        <v>259</v>
      </c>
      <c r="D172" s="68">
        <v>0</v>
      </c>
      <c r="E172" s="70">
        <f t="shared" si="2"/>
        <v>0</v>
      </c>
    </row>
    <row r="173" spans="1:5" x14ac:dyDescent="0.25">
      <c r="B173" s="64" t="s">
        <v>260</v>
      </c>
      <c r="C173" s="64" t="s">
        <v>259</v>
      </c>
      <c r="D173" s="68">
        <v>0</v>
      </c>
      <c r="E173" s="70">
        <f t="shared" si="2"/>
        <v>0</v>
      </c>
    </row>
    <row r="174" spans="1:5" x14ac:dyDescent="0.25">
      <c r="B174" s="64" t="s">
        <v>261</v>
      </c>
      <c r="C174" s="64" t="s">
        <v>259</v>
      </c>
      <c r="D174" s="68">
        <v>0</v>
      </c>
      <c r="E174" s="70">
        <f t="shared" si="2"/>
        <v>0</v>
      </c>
    </row>
    <row r="175" spans="1:5" x14ac:dyDescent="0.25">
      <c r="B175" s="64" t="s">
        <v>262</v>
      </c>
      <c r="C175" s="64" t="s">
        <v>259</v>
      </c>
      <c r="D175" s="68">
        <v>0</v>
      </c>
      <c r="E175" s="70">
        <f t="shared" si="2"/>
        <v>0</v>
      </c>
    </row>
    <row r="176" spans="1:5" x14ac:dyDescent="0.25">
      <c r="A176" s="64" t="s">
        <v>263</v>
      </c>
      <c r="B176" s="64" t="s">
        <v>264</v>
      </c>
      <c r="C176" s="64" t="s">
        <v>176</v>
      </c>
      <c r="D176" s="68">
        <v>0</v>
      </c>
      <c r="E176" s="70">
        <f t="shared" si="2"/>
        <v>0</v>
      </c>
    </row>
    <row r="177" spans="1:6" x14ac:dyDescent="0.25">
      <c r="B177" s="64" t="s">
        <v>265</v>
      </c>
      <c r="C177" s="64" t="s">
        <v>248</v>
      </c>
      <c r="D177" s="68">
        <v>56224.000410443645</v>
      </c>
      <c r="E177" s="70">
        <f t="shared" si="2"/>
        <v>1.9151114816834888E-3</v>
      </c>
    </row>
    <row r="178" spans="1:6" x14ac:dyDescent="0.25">
      <c r="B178" s="64" t="s">
        <v>266</v>
      </c>
      <c r="C178" s="64" t="s">
        <v>267</v>
      </c>
      <c r="D178" s="68">
        <v>76127.578809377505</v>
      </c>
      <c r="E178" s="70">
        <f t="shared" si="2"/>
        <v>2.5930705603709127E-3</v>
      </c>
      <c r="F178" s="68">
        <f>SUM(D177:D179)</f>
        <v>168011.92817751778</v>
      </c>
    </row>
    <row r="179" spans="1:6" x14ac:dyDescent="0.25">
      <c r="B179" s="64" t="s">
        <v>268</v>
      </c>
      <c r="C179" s="64" t="s">
        <v>248</v>
      </c>
      <c r="D179" s="68">
        <v>35660.348957696624</v>
      </c>
      <c r="E179" s="70">
        <f t="shared" si="2"/>
        <v>1.2146688821708081E-3</v>
      </c>
      <c r="F179" s="73">
        <f>SUM(E177:E179)</f>
        <v>5.7228509242252092E-3</v>
      </c>
    </row>
    <row r="180" spans="1:6" x14ac:dyDescent="0.25">
      <c r="A180" s="64" t="s">
        <v>269</v>
      </c>
      <c r="B180" s="64" t="s">
        <v>270</v>
      </c>
      <c r="C180" s="64" t="s">
        <v>271</v>
      </c>
      <c r="D180" s="68">
        <v>0</v>
      </c>
      <c r="E180" s="70">
        <f t="shared" si="2"/>
        <v>0</v>
      </c>
    </row>
    <row r="181" spans="1:6" x14ac:dyDescent="0.25">
      <c r="B181" s="64" t="s">
        <v>272</v>
      </c>
      <c r="C181" s="64" t="s">
        <v>271</v>
      </c>
      <c r="D181" s="68">
        <v>559.74726979999991</v>
      </c>
      <c r="E181" s="70">
        <f t="shared" si="2"/>
        <v>1.9066206876233673E-5</v>
      </c>
    </row>
    <row r="182" spans="1:6" x14ac:dyDescent="0.25">
      <c r="B182" s="64" t="s">
        <v>273</v>
      </c>
      <c r="C182" s="64" t="s">
        <v>271</v>
      </c>
      <c r="D182" s="68">
        <v>0</v>
      </c>
      <c r="E182" s="70">
        <f t="shared" si="2"/>
        <v>0</v>
      </c>
    </row>
    <row r="183" spans="1:6" x14ac:dyDescent="0.25">
      <c r="A183" s="64" t="s">
        <v>274</v>
      </c>
      <c r="B183" s="64" t="s">
        <v>275</v>
      </c>
      <c r="C183" s="64" t="s">
        <v>275</v>
      </c>
      <c r="D183" s="68">
        <v>0</v>
      </c>
      <c r="E183" s="70">
        <f t="shared" si="2"/>
        <v>0</v>
      </c>
    </row>
    <row r="184" spans="1:6" x14ac:dyDescent="0.25">
      <c r="A184" s="64" t="s">
        <v>276</v>
      </c>
      <c r="B184" s="64" t="s">
        <v>277</v>
      </c>
      <c r="C184" s="64" t="s">
        <v>278</v>
      </c>
      <c r="D184" s="68">
        <v>50649.479570000003</v>
      </c>
      <c r="E184" s="70">
        <f t="shared" si="2"/>
        <v>1.7252312030038796E-3</v>
      </c>
    </row>
    <row r="185" spans="1:6" x14ac:dyDescent="0.25">
      <c r="B185" s="64" t="s">
        <v>279</v>
      </c>
      <c r="C185" s="64" t="s">
        <v>280</v>
      </c>
      <c r="D185" s="68">
        <v>305.94893173289086</v>
      </c>
      <c r="E185" s="70">
        <f t="shared" si="2"/>
        <v>1.0421284641667386E-5</v>
      </c>
    </row>
    <row r="186" spans="1:6" x14ac:dyDescent="0.25">
      <c r="B186" s="64" t="s">
        <v>281</v>
      </c>
      <c r="C186" s="64" t="s">
        <v>282</v>
      </c>
      <c r="D186" s="68">
        <v>1622.4067500000001</v>
      </c>
      <c r="E186" s="70">
        <f t="shared" si="2"/>
        <v>5.5262695151600237E-5</v>
      </c>
    </row>
    <row r="187" spans="1:6" x14ac:dyDescent="0.25">
      <c r="B187" s="64" t="s">
        <v>283</v>
      </c>
      <c r="C187" s="64" t="s">
        <v>284</v>
      </c>
      <c r="D187" s="68">
        <v>0</v>
      </c>
      <c r="E187" s="70">
        <f t="shared" si="2"/>
        <v>0</v>
      </c>
    </row>
    <row r="188" spans="1:6" x14ac:dyDescent="0.25">
      <c r="B188" s="64" t="s">
        <v>285</v>
      </c>
      <c r="C188" s="64" t="s">
        <v>286</v>
      </c>
      <c r="D188" s="68">
        <v>0</v>
      </c>
      <c r="E188" s="70">
        <f t="shared" si="2"/>
        <v>0</v>
      </c>
    </row>
    <row r="189" spans="1:6" x14ac:dyDescent="0.25">
      <c r="B189" s="64" t="s">
        <v>287</v>
      </c>
      <c r="C189" s="64" t="s">
        <v>288</v>
      </c>
      <c r="D189" s="68">
        <v>0</v>
      </c>
      <c r="E189" s="70">
        <f t="shared" si="2"/>
        <v>0</v>
      </c>
    </row>
    <row r="190" spans="1:6" x14ac:dyDescent="0.25">
      <c r="B190" s="64" t="s">
        <v>289</v>
      </c>
      <c r="C190" s="64" t="s">
        <v>290</v>
      </c>
      <c r="D190" s="68">
        <v>0</v>
      </c>
      <c r="E190" s="70">
        <f t="shared" si="2"/>
        <v>0</v>
      </c>
    </row>
    <row r="191" spans="1:6" x14ac:dyDescent="0.25">
      <c r="B191" s="64" t="s">
        <v>291</v>
      </c>
      <c r="C191" s="64" t="s">
        <v>292</v>
      </c>
      <c r="D191" s="68">
        <v>0</v>
      </c>
      <c r="E191" s="70">
        <f t="shared" si="2"/>
        <v>0</v>
      </c>
    </row>
    <row r="192" spans="1:6" x14ac:dyDescent="0.25">
      <c r="B192" s="64" t="s">
        <v>293</v>
      </c>
      <c r="C192" s="64" t="s">
        <v>294</v>
      </c>
      <c r="D192" s="68">
        <v>420.21259351366547</v>
      </c>
      <c r="E192" s="70">
        <f t="shared" si="2"/>
        <v>1.4313352958010685E-5</v>
      </c>
    </row>
    <row r="193" spans="2:5" x14ac:dyDescent="0.25">
      <c r="B193" s="64" t="s">
        <v>295</v>
      </c>
      <c r="C193" s="64" t="s">
        <v>296</v>
      </c>
      <c r="D193" s="68">
        <v>1007.2124320703165</v>
      </c>
      <c r="E193" s="70">
        <f t="shared" si="2"/>
        <v>3.4307841474651015E-5</v>
      </c>
    </row>
    <row r="194" spans="2:5" x14ac:dyDescent="0.25">
      <c r="B194" s="64" t="s">
        <v>297</v>
      </c>
      <c r="C194" s="64" t="s">
        <v>298</v>
      </c>
      <c r="D194" s="68">
        <v>712.96074164922993</v>
      </c>
      <c r="E194" s="70">
        <f t="shared" si="2"/>
        <v>2.4284990259575911E-5</v>
      </c>
    </row>
    <row r="195" spans="2:5" x14ac:dyDescent="0.25">
      <c r="B195" s="64" t="s">
        <v>299</v>
      </c>
      <c r="C195" s="64" t="s">
        <v>300</v>
      </c>
      <c r="D195" s="68">
        <v>173.75248875951735</v>
      </c>
      <c r="E195" s="70">
        <f t="shared" si="2"/>
        <v>5.9183868768723095E-6</v>
      </c>
    </row>
    <row r="196" spans="2:5" x14ac:dyDescent="0.25">
      <c r="B196" s="64" t="s">
        <v>301</v>
      </c>
      <c r="C196" s="64" t="s">
        <v>302</v>
      </c>
      <c r="D196" s="68">
        <v>44.438359703671651</v>
      </c>
      <c r="E196" s="70">
        <f t="shared" si="2"/>
        <v>1.5136669798379246E-6</v>
      </c>
    </row>
    <row r="197" spans="2:5" x14ac:dyDescent="0.25">
      <c r="B197" s="64" t="s">
        <v>303</v>
      </c>
      <c r="C197" s="64" t="s">
        <v>304</v>
      </c>
      <c r="D197" s="68">
        <v>864.47069783556606</v>
      </c>
      <c r="E197" s="70">
        <f t="shared" si="2"/>
        <v>2.9445748202155847E-5</v>
      </c>
    </row>
    <row r="198" spans="2:5" x14ac:dyDescent="0.25">
      <c r="B198" s="64" t="s">
        <v>305</v>
      </c>
      <c r="C198" s="64" t="s">
        <v>306</v>
      </c>
      <c r="D198" s="68">
        <v>1884.7669604679613</v>
      </c>
      <c r="E198" s="70">
        <f t="shared" si="2"/>
        <v>6.4199253342695428E-5</v>
      </c>
    </row>
    <row r="199" spans="2:5" x14ac:dyDescent="0.25">
      <c r="B199" s="64" t="s">
        <v>307</v>
      </c>
      <c r="C199" s="64" t="s">
        <v>308</v>
      </c>
      <c r="D199" s="68">
        <v>868.03669142144645</v>
      </c>
      <c r="E199" s="70">
        <f t="shared" ref="E199:E262" si="3">D199/$D$1</f>
        <v>2.956721368326844E-5</v>
      </c>
    </row>
    <row r="200" spans="2:5" x14ac:dyDescent="0.25">
      <c r="B200" s="64" t="s">
        <v>309</v>
      </c>
      <c r="C200" s="64" t="s">
        <v>310</v>
      </c>
      <c r="D200" s="68">
        <v>10151.067779438741</v>
      </c>
      <c r="E200" s="70">
        <f t="shared" si="3"/>
        <v>3.4576740028870981E-4</v>
      </c>
    </row>
    <row r="201" spans="2:5" x14ac:dyDescent="0.25">
      <c r="B201" s="64" t="s">
        <v>311</v>
      </c>
      <c r="C201" s="64" t="s">
        <v>304</v>
      </c>
      <c r="D201" s="68">
        <v>1194.4791695488461</v>
      </c>
      <c r="E201" s="70">
        <f t="shared" si="3"/>
        <v>4.0686552994009975E-5</v>
      </c>
    </row>
    <row r="202" spans="2:5" x14ac:dyDescent="0.25">
      <c r="B202" s="64" t="s">
        <v>312</v>
      </c>
      <c r="C202" s="64" t="s">
        <v>313</v>
      </c>
      <c r="D202" s="68">
        <v>815.08357041006991</v>
      </c>
      <c r="E202" s="70">
        <f t="shared" si="3"/>
        <v>2.7763515452983402E-5</v>
      </c>
    </row>
    <row r="203" spans="2:5" x14ac:dyDescent="0.25">
      <c r="B203" s="64" t="s">
        <v>314</v>
      </c>
      <c r="C203" s="64" t="s">
        <v>315</v>
      </c>
      <c r="D203" s="68">
        <v>5319.9974400711162</v>
      </c>
      <c r="E203" s="70">
        <f t="shared" si="3"/>
        <v>1.8121065924925654E-4</v>
      </c>
    </row>
    <row r="204" spans="2:5" x14ac:dyDescent="0.25">
      <c r="B204" s="64" t="s">
        <v>316</v>
      </c>
      <c r="C204" s="64" t="s">
        <v>317</v>
      </c>
      <c r="D204" s="68">
        <v>0</v>
      </c>
      <c r="E204" s="70">
        <f t="shared" si="3"/>
        <v>0</v>
      </c>
    </row>
    <row r="205" spans="2:5" x14ac:dyDescent="0.25">
      <c r="B205" s="64" t="s">
        <v>318</v>
      </c>
      <c r="C205" s="64" t="s">
        <v>319</v>
      </c>
      <c r="D205" s="68">
        <v>2704.5101385017729</v>
      </c>
      <c r="E205" s="70">
        <f t="shared" si="3"/>
        <v>9.2121485144484028E-5</v>
      </c>
    </row>
    <row r="206" spans="2:5" x14ac:dyDescent="0.25">
      <c r="B206" s="64" t="s">
        <v>320</v>
      </c>
      <c r="C206" s="64" t="s">
        <v>321</v>
      </c>
      <c r="D206" s="68">
        <v>407.50515038761858</v>
      </c>
      <c r="E206" s="70">
        <f t="shared" si="3"/>
        <v>1.3880509865098857E-5</v>
      </c>
    </row>
    <row r="207" spans="2:5" x14ac:dyDescent="0.25">
      <c r="B207" s="64" t="s">
        <v>322</v>
      </c>
      <c r="C207" s="64" t="s">
        <v>319</v>
      </c>
      <c r="D207" s="68">
        <v>920.21220389321934</v>
      </c>
      <c r="E207" s="70">
        <f t="shared" si="3"/>
        <v>3.1344424878984992E-5</v>
      </c>
    </row>
    <row r="208" spans="2:5" x14ac:dyDescent="0.25">
      <c r="B208" s="64" t="s">
        <v>323</v>
      </c>
      <c r="C208" s="64" t="s">
        <v>324</v>
      </c>
      <c r="D208" s="68">
        <v>2385.9471741254147</v>
      </c>
      <c r="E208" s="70">
        <f t="shared" si="3"/>
        <v>8.1270539173678143E-5</v>
      </c>
    </row>
    <row r="209" spans="2:5" x14ac:dyDescent="0.25">
      <c r="B209" s="64" t="s">
        <v>325</v>
      </c>
      <c r="C209" s="64" t="s">
        <v>326</v>
      </c>
      <c r="D209" s="68">
        <v>57.425369897987594</v>
      </c>
      <c r="E209" s="70">
        <f t="shared" si="3"/>
        <v>1.9560327338630521E-6</v>
      </c>
    </row>
    <row r="210" spans="2:5" x14ac:dyDescent="0.25">
      <c r="B210" s="64" t="s">
        <v>327</v>
      </c>
      <c r="C210" s="64" t="s">
        <v>328</v>
      </c>
      <c r="D210" s="68">
        <v>412.95239552170636</v>
      </c>
      <c r="E210" s="70">
        <f t="shared" si="3"/>
        <v>1.4066054856982755E-5</v>
      </c>
    </row>
    <row r="211" spans="2:5" x14ac:dyDescent="0.25">
      <c r="B211" s="64" t="s">
        <v>329</v>
      </c>
      <c r="C211" s="64" t="s">
        <v>330</v>
      </c>
      <c r="D211" s="68">
        <v>20.127227672284793</v>
      </c>
      <c r="E211" s="70">
        <f t="shared" si="3"/>
        <v>6.8557705834269179E-7</v>
      </c>
    </row>
    <row r="212" spans="2:5" x14ac:dyDescent="0.25">
      <c r="B212" s="64" t="s">
        <v>331</v>
      </c>
      <c r="C212" s="64" t="s">
        <v>332</v>
      </c>
      <c r="D212" s="68">
        <v>2863.2506532723905</v>
      </c>
      <c r="E212" s="70">
        <f t="shared" si="3"/>
        <v>9.7528531605537482E-5</v>
      </c>
    </row>
    <row r="213" spans="2:5" x14ac:dyDescent="0.25">
      <c r="B213" s="64" t="s">
        <v>333</v>
      </c>
      <c r="C213" s="64" t="s">
        <v>334</v>
      </c>
      <c r="D213" s="68">
        <v>5849.9273303854607</v>
      </c>
      <c r="E213" s="70">
        <f t="shared" si="3"/>
        <v>1.9926122146502799E-4</v>
      </c>
    </row>
    <row r="214" spans="2:5" x14ac:dyDescent="0.25">
      <c r="B214" s="64" t="s">
        <v>335</v>
      </c>
      <c r="C214" s="64" t="s">
        <v>336</v>
      </c>
      <c r="D214" s="68">
        <v>1073.1562547228989</v>
      </c>
      <c r="E214" s="70">
        <f t="shared" si="3"/>
        <v>3.6554031197654109E-5</v>
      </c>
    </row>
    <row r="215" spans="2:5" x14ac:dyDescent="0.25">
      <c r="B215" s="64" t="s">
        <v>337</v>
      </c>
      <c r="C215" s="64" t="s">
        <v>338</v>
      </c>
      <c r="D215" s="68">
        <v>578.12324829821455</v>
      </c>
      <c r="E215" s="70">
        <f t="shared" si="3"/>
        <v>1.9692132586823323E-5</v>
      </c>
    </row>
    <row r="216" spans="2:5" x14ac:dyDescent="0.25">
      <c r="B216" s="64" t="s">
        <v>339</v>
      </c>
      <c r="C216" s="64" t="s">
        <v>340</v>
      </c>
      <c r="D216" s="68">
        <v>125.36272332103083</v>
      </c>
      <c r="E216" s="70">
        <f t="shared" si="3"/>
        <v>4.2701264416364958E-6</v>
      </c>
    </row>
    <row r="217" spans="2:5" x14ac:dyDescent="0.25">
      <c r="B217" s="64" t="s">
        <v>341</v>
      </c>
      <c r="C217" s="64" t="s">
        <v>342</v>
      </c>
      <c r="D217" s="68">
        <v>0</v>
      </c>
      <c r="E217" s="70">
        <f t="shared" si="3"/>
        <v>0</v>
      </c>
    </row>
    <row r="218" spans="2:5" x14ac:dyDescent="0.25">
      <c r="B218" s="64" t="s">
        <v>343</v>
      </c>
      <c r="C218" s="64" t="s">
        <v>344</v>
      </c>
      <c r="D218" s="68">
        <v>127.351667048</v>
      </c>
      <c r="E218" s="70">
        <f t="shared" si="3"/>
        <v>4.3378741817498705E-6</v>
      </c>
    </row>
    <row r="219" spans="2:5" x14ac:dyDescent="0.25">
      <c r="B219" s="64" t="s">
        <v>345</v>
      </c>
      <c r="C219" s="64" t="s">
        <v>346</v>
      </c>
      <c r="D219" s="68">
        <v>152.93106999299999</v>
      </c>
      <c r="E219" s="70">
        <f t="shared" si="3"/>
        <v>5.209164163198407E-6</v>
      </c>
    </row>
    <row r="220" spans="2:5" x14ac:dyDescent="0.25">
      <c r="B220" s="64" t="s">
        <v>347</v>
      </c>
      <c r="C220" s="64" t="s">
        <v>348</v>
      </c>
      <c r="D220" s="68">
        <v>1701.7184726730002</v>
      </c>
      <c r="E220" s="70">
        <f t="shared" si="3"/>
        <v>5.7964224562782895E-5</v>
      </c>
    </row>
    <row r="221" spans="2:5" x14ac:dyDescent="0.25">
      <c r="B221" s="64" t="s">
        <v>349</v>
      </c>
      <c r="C221" s="64" t="s">
        <v>350</v>
      </c>
      <c r="D221" s="68">
        <v>439.186662544</v>
      </c>
      <c r="E221" s="70">
        <f t="shared" si="3"/>
        <v>1.495965093021081E-5</v>
      </c>
    </row>
    <row r="222" spans="2:5" x14ac:dyDescent="0.25">
      <c r="B222" s="64" t="s">
        <v>351</v>
      </c>
      <c r="C222" s="64" t="s">
        <v>352</v>
      </c>
      <c r="D222" s="68">
        <v>150.827586096</v>
      </c>
      <c r="E222" s="70">
        <f t="shared" si="3"/>
        <v>5.137514936297563E-6</v>
      </c>
    </row>
    <row r="223" spans="2:5" x14ac:dyDescent="0.25">
      <c r="B223" s="64" t="s">
        <v>353</v>
      </c>
      <c r="C223" s="64" t="s">
        <v>354</v>
      </c>
      <c r="D223" s="68">
        <v>24.878241645999999</v>
      </c>
      <c r="E223" s="70">
        <f t="shared" si="3"/>
        <v>8.474069058149217E-7</v>
      </c>
    </row>
    <row r="224" spans="2:5" x14ac:dyDescent="0.25">
      <c r="B224" s="64" t="s">
        <v>355</v>
      </c>
      <c r="C224" s="64" t="s">
        <v>344</v>
      </c>
      <c r="D224" s="68">
        <v>319.36067078563394</v>
      </c>
      <c r="E224" s="70">
        <f t="shared" si="3"/>
        <v>1.0878117582435509E-5</v>
      </c>
    </row>
    <row r="225" spans="2:5" x14ac:dyDescent="0.25">
      <c r="B225" s="64" t="s">
        <v>356</v>
      </c>
      <c r="C225" s="64" t="s">
        <v>346</v>
      </c>
      <c r="D225" s="68">
        <v>46.632226080184864</v>
      </c>
      <c r="E225" s="70">
        <f t="shared" si="3"/>
        <v>1.5883948301557289E-6</v>
      </c>
    </row>
    <row r="226" spans="2:5" x14ac:dyDescent="0.25">
      <c r="B226" s="64" t="s">
        <v>357</v>
      </c>
      <c r="C226" s="64" t="s">
        <v>348</v>
      </c>
      <c r="D226" s="68">
        <v>119.20901463283167</v>
      </c>
      <c r="E226" s="70">
        <f t="shared" si="3"/>
        <v>4.0605177678019573E-6</v>
      </c>
    </row>
    <row r="227" spans="2:5" x14ac:dyDescent="0.25">
      <c r="B227" s="64" t="s">
        <v>358</v>
      </c>
      <c r="C227" s="64" t="s">
        <v>350</v>
      </c>
      <c r="D227" s="68">
        <v>35.580425971983551</v>
      </c>
      <c r="E227" s="70">
        <f t="shared" si="3"/>
        <v>1.2119465318138048E-6</v>
      </c>
    </row>
    <row r="228" spans="2:5" x14ac:dyDescent="0.25">
      <c r="B228" s="64" t="s">
        <v>359</v>
      </c>
      <c r="C228" s="64" t="s">
        <v>352</v>
      </c>
      <c r="D228" s="68">
        <v>31.619015422180219</v>
      </c>
      <c r="E228" s="70">
        <f t="shared" si="3"/>
        <v>1.0770122907031124E-6</v>
      </c>
    </row>
    <row r="229" spans="2:5" x14ac:dyDescent="0.25">
      <c r="B229" s="64" t="s">
        <v>360</v>
      </c>
      <c r="C229" s="64" t="s">
        <v>354</v>
      </c>
      <c r="D229" s="68">
        <v>6.322197107186124</v>
      </c>
      <c r="E229" s="70">
        <f t="shared" si="3"/>
        <v>2.1534775506990196E-7</v>
      </c>
    </row>
    <row r="230" spans="2:5" x14ac:dyDescent="0.25">
      <c r="B230" s="64" t="s">
        <v>361</v>
      </c>
      <c r="C230" s="64" t="s">
        <v>362</v>
      </c>
      <c r="D230" s="68">
        <v>6214.2243223443256</v>
      </c>
      <c r="E230" s="70">
        <f t="shared" si="3"/>
        <v>2.1166996767572253E-4</v>
      </c>
    </row>
    <row r="231" spans="2:5" x14ac:dyDescent="0.25">
      <c r="B231" s="64" t="s">
        <v>363</v>
      </c>
      <c r="C231" s="64" t="s">
        <v>364</v>
      </c>
      <c r="D231" s="68">
        <v>4360.286688543667</v>
      </c>
      <c r="E231" s="70">
        <f t="shared" si="3"/>
        <v>1.4852082811081077E-4</v>
      </c>
    </row>
    <row r="232" spans="2:5" x14ac:dyDescent="0.25">
      <c r="B232" s="64" t="s">
        <v>365</v>
      </c>
      <c r="C232" s="64" t="s">
        <v>366</v>
      </c>
      <c r="D232" s="68">
        <v>1247.2515661154616</v>
      </c>
      <c r="E232" s="70">
        <f t="shared" si="3"/>
        <v>4.2484095357464907E-5</v>
      </c>
    </row>
    <row r="233" spans="2:5" x14ac:dyDescent="0.25">
      <c r="B233" s="64" t="s">
        <v>367</v>
      </c>
      <c r="C233" s="64" t="s">
        <v>368</v>
      </c>
      <c r="D233" s="68">
        <v>16470.124298034367</v>
      </c>
      <c r="E233" s="70">
        <f t="shared" si="3"/>
        <v>5.6100818009493429E-4</v>
      </c>
    </row>
    <row r="234" spans="2:5" x14ac:dyDescent="0.25">
      <c r="B234" s="64" t="s">
        <v>369</v>
      </c>
      <c r="C234" s="64" t="s">
        <v>370</v>
      </c>
      <c r="D234" s="68">
        <v>3106.9225709956672</v>
      </c>
      <c r="E234" s="70">
        <f t="shared" si="3"/>
        <v>1.0582852598496623E-4</v>
      </c>
    </row>
    <row r="235" spans="2:5" x14ac:dyDescent="0.25">
      <c r="B235" s="64" t="s">
        <v>371</v>
      </c>
      <c r="C235" s="64" t="s">
        <v>362</v>
      </c>
      <c r="D235" s="68">
        <v>3203.5590984053138</v>
      </c>
      <c r="E235" s="70">
        <f t="shared" si="3"/>
        <v>1.0912017584696818E-4</v>
      </c>
    </row>
    <row r="236" spans="2:5" x14ac:dyDescent="0.25">
      <c r="B236" s="64" t="s">
        <v>372</v>
      </c>
      <c r="C236" s="64" t="s">
        <v>373</v>
      </c>
      <c r="D236" s="68">
        <v>719.24355189528706</v>
      </c>
      <c r="E236" s="70">
        <f t="shared" si="3"/>
        <v>2.4498996412671121E-5</v>
      </c>
    </row>
    <row r="237" spans="2:5" x14ac:dyDescent="0.25">
      <c r="B237" s="64" t="s">
        <v>374</v>
      </c>
      <c r="C237" s="64" t="s">
        <v>375</v>
      </c>
      <c r="D237" s="68">
        <v>436.3242978709128</v>
      </c>
      <c r="E237" s="70">
        <f t="shared" si="3"/>
        <v>1.4862152577013299E-5</v>
      </c>
    </row>
    <row r="238" spans="2:5" x14ac:dyDescent="0.25">
      <c r="B238" s="64" t="s">
        <v>376</v>
      </c>
      <c r="C238" s="64" t="s">
        <v>377</v>
      </c>
      <c r="D238" s="68">
        <v>62.411890806515245</v>
      </c>
      <c r="E238" s="70">
        <f t="shared" si="3"/>
        <v>2.1258844586756147E-6</v>
      </c>
    </row>
    <row r="239" spans="2:5" x14ac:dyDescent="0.25">
      <c r="B239" s="64" t="s">
        <v>378</v>
      </c>
      <c r="C239" s="64" t="s">
        <v>379</v>
      </c>
      <c r="D239" s="68">
        <v>759.62874651974016</v>
      </c>
      <c r="E239" s="70">
        <f t="shared" si="3"/>
        <v>2.5874603792983856E-5</v>
      </c>
    </row>
    <row r="240" spans="2:5" x14ac:dyDescent="0.25">
      <c r="B240" s="64" t="s">
        <v>380</v>
      </c>
      <c r="C240" s="64" t="s">
        <v>381</v>
      </c>
      <c r="D240" s="68">
        <v>183.77841873551253</v>
      </c>
      <c r="E240" s="70">
        <f t="shared" si="3"/>
        <v>6.2598918119785721E-6</v>
      </c>
    </row>
    <row r="241" spans="2:5" x14ac:dyDescent="0.25">
      <c r="B241" s="64" t="s">
        <v>382</v>
      </c>
      <c r="C241" s="64" t="s">
        <v>383</v>
      </c>
      <c r="D241" s="68">
        <v>93.611792059975599</v>
      </c>
      <c r="E241" s="70">
        <f t="shared" si="3"/>
        <v>3.1886208111531974E-6</v>
      </c>
    </row>
    <row r="242" spans="2:5" x14ac:dyDescent="0.25">
      <c r="B242" s="64" t="s">
        <v>384</v>
      </c>
      <c r="C242" s="64" t="s">
        <v>385</v>
      </c>
      <c r="D242" s="68">
        <v>14.687284007343798</v>
      </c>
      <c r="E242" s="70">
        <f t="shared" si="3"/>
        <v>5.0028077034492973E-7</v>
      </c>
    </row>
    <row r="243" spans="2:5" x14ac:dyDescent="0.25">
      <c r="B243" s="64" t="s">
        <v>386</v>
      </c>
      <c r="C243" s="64" t="s">
        <v>387</v>
      </c>
      <c r="D243" s="68">
        <v>17.048579147483554</v>
      </c>
      <c r="E243" s="70">
        <f t="shared" si="3"/>
        <v>5.8071160773666177E-7</v>
      </c>
    </row>
    <row r="244" spans="2:5" x14ac:dyDescent="0.25">
      <c r="B244" s="64" t="s">
        <v>388</v>
      </c>
      <c r="C244" s="64" t="s">
        <v>389</v>
      </c>
      <c r="D244" s="68">
        <v>83.651249814478476</v>
      </c>
      <c r="E244" s="70">
        <f t="shared" si="3"/>
        <v>2.8493431240642213E-6</v>
      </c>
    </row>
    <row r="245" spans="2:5" x14ac:dyDescent="0.25">
      <c r="B245" s="64" t="s">
        <v>390</v>
      </c>
      <c r="C245" s="64" t="s">
        <v>391</v>
      </c>
      <c r="D245" s="68">
        <v>111.30335345291984</v>
      </c>
      <c r="E245" s="70">
        <f t="shared" si="3"/>
        <v>3.791233789689004E-6</v>
      </c>
    </row>
    <row r="246" spans="2:5" x14ac:dyDescent="0.25">
      <c r="B246" s="64" t="s">
        <v>392</v>
      </c>
      <c r="C246" s="64" t="s">
        <v>393</v>
      </c>
      <c r="D246" s="68">
        <v>827.28435601880574</v>
      </c>
      <c r="E246" s="70">
        <f t="shared" si="3"/>
        <v>2.8179100691213951E-5</v>
      </c>
    </row>
    <row r="247" spans="2:5" x14ac:dyDescent="0.25">
      <c r="B247" s="64" t="s">
        <v>394</v>
      </c>
      <c r="C247" s="64" t="s">
        <v>395</v>
      </c>
      <c r="D247" s="68">
        <v>403.93727547586457</v>
      </c>
      <c r="E247" s="70">
        <f t="shared" si="3"/>
        <v>1.3758980301943807E-5</v>
      </c>
    </row>
    <row r="248" spans="2:5" x14ac:dyDescent="0.25">
      <c r="B248" s="64" t="s">
        <v>396</v>
      </c>
      <c r="C248" s="64" t="s">
        <v>397</v>
      </c>
      <c r="D248" s="68">
        <v>172.66807438521795</v>
      </c>
      <c r="E248" s="70">
        <f t="shared" si="3"/>
        <v>5.8814493696874307E-6</v>
      </c>
    </row>
    <row r="249" spans="2:5" x14ac:dyDescent="0.25">
      <c r="B249" s="64" t="s">
        <v>398</v>
      </c>
      <c r="C249" s="64" t="s">
        <v>387</v>
      </c>
      <c r="D249" s="68">
        <v>25.219731705231165</v>
      </c>
      <c r="E249" s="70">
        <f t="shared" si="3"/>
        <v>8.5903879839709559E-7</v>
      </c>
    </row>
    <row r="250" spans="2:5" x14ac:dyDescent="0.25">
      <c r="B250" s="64" t="s">
        <v>399</v>
      </c>
      <c r="C250" s="64" t="s">
        <v>400</v>
      </c>
      <c r="D250" s="68">
        <v>91.407265062297782</v>
      </c>
      <c r="E250" s="70">
        <f t="shared" si="3"/>
        <v>3.1135298369408788E-6</v>
      </c>
    </row>
    <row r="251" spans="2:5" x14ac:dyDescent="0.25">
      <c r="B251" s="64" t="s">
        <v>401</v>
      </c>
      <c r="C251" s="64" t="s">
        <v>402</v>
      </c>
      <c r="D251" s="68">
        <v>29.038399251350803</v>
      </c>
      <c r="E251" s="70">
        <f t="shared" si="3"/>
        <v>9.8911090299510652E-7</v>
      </c>
    </row>
    <row r="252" spans="2:5" x14ac:dyDescent="0.25">
      <c r="B252" s="64" t="s">
        <v>403</v>
      </c>
      <c r="C252" s="64" t="s">
        <v>404</v>
      </c>
      <c r="D252" s="68">
        <v>526.78316948358861</v>
      </c>
      <c r="E252" s="70">
        <f t="shared" si="3"/>
        <v>1.7943378074681531E-5</v>
      </c>
    </row>
    <row r="253" spans="2:5" x14ac:dyDescent="0.25">
      <c r="B253" s="64" t="s">
        <v>405</v>
      </c>
      <c r="C253" s="64" t="s">
        <v>406</v>
      </c>
      <c r="D253" s="68">
        <v>176.42318458269341</v>
      </c>
      <c r="E253" s="70">
        <f t="shared" si="3"/>
        <v>6.0093565730467312E-6</v>
      </c>
    </row>
    <row r="254" spans="2:5" x14ac:dyDescent="0.25">
      <c r="B254" s="64" t="s">
        <v>407</v>
      </c>
      <c r="C254" s="64" t="s">
        <v>408</v>
      </c>
      <c r="D254" s="68">
        <v>99.969162161996337</v>
      </c>
      <c r="E254" s="70">
        <f t="shared" si="3"/>
        <v>3.4051666347660925E-6</v>
      </c>
    </row>
    <row r="255" spans="2:5" x14ac:dyDescent="0.25">
      <c r="B255" s="64" t="s">
        <v>409</v>
      </c>
      <c r="C255" s="64" t="s">
        <v>410</v>
      </c>
      <c r="D255" s="68">
        <v>33.203781008100655</v>
      </c>
      <c r="E255" s="70">
        <f t="shared" si="3"/>
        <v>1.1309928461103605E-6</v>
      </c>
    </row>
    <row r="256" spans="2:5" x14ac:dyDescent="0.25">
      <c r="B256" s="64" t="s">
        <v>411</v>
      </c>
      <c r="C256" s="64" t="s">
        <v>412</v>
      </c>
      <c r="D256" s="68">
        <v>7.5104179135999987</v>
      </c>
      <c r="E256" s="70">
        <f t="shared" si="3"/>
        <v>2.5582113463247993E-7</v>
      </c>
    </row>
    <row r="257" spans="2:5" x14ac:dyDescent="0.25">
      <c r="B257" s="64" t="s">
        <v>413</v>
      </c>
      <c r="C257" s="64" t="s">
        <v>414</v>
      </c>
      <c r="D257" s="68">
        <v>7.1468788303999986</v>
      </c>
      <c r="E257" s="70">
        <f t="shared" si="3"/>
        <v>2.4343820443906584E-7</v>
      </c>
    </row>
    <row r="258" spans="2:5" x14ac:dyDescent="0.25">
      <c r="B258" s="64" t="s">
        <v>415</v>
      </c>
      <c r="C258" s="64" t="s">
        <v>416</v>
      </c>
      <c r="D258" s="68">
        <v>88.952703537600016</v>
      </c>
      <c r="E258" s="70">
        <f t="shared" si="3"/>
        <v>3.0299221440671776E-6</v>
      </c>
    </row>
    <row r="259" spans="2:5" x14ac:dyDescent="0.25">
      <c r="B259" s="64" t="s">
        <v>417</v>
      </c>
      <c r="C259" s="64" t="s">
        <v>418</v>
      </c>
      <c r="D259" s="68">
        <v>14.767583881600002</v>
      </c>
      <c r="E259" s="70">
        <f t="shared" si="3"/>
        <v>5.0301595834370529E-7</v>
      </c>
    </row>
    <row r="260" spans="2:5" x14ac:dyDescent="0.25">
      <c r="B260" s="64" t="s">
        <v>419</v>
      </c>
      <c r="C260" s="64" t="s">
        <v>420</v>
      </c>
      <c r="D260" s="68">
        <v>16.869847344</v>
      </c>
      <c r="E260" s="70">
        <f t="shared" si="3"/>
        <v>5.746236145932609E-7</v>
      </c>
    </row>
    <row r="261" spans="2:5" x14ac:dyDescent="0.25">
      <c r="B261" s="64" t="s">
        <v>421</v>
      </c>
      <c r="C261" s="64" t="s">
        <v>422</v>
      </c>
      <c r="D261" s="68">
        <v>0.90952849279999992</v>
      </c>
      <c r="E261" s="70">
        <f t="shared" si="3"/>
        <v>3.0980514491388074E-8</v>
      </c>
    </row>
    <row r="262" spans="2:5" x14ac:dyDescent="0.25">
      <c r="B262" s="64" t="s">
        <v>423</v>
      </c>
      <c r="C262" s="64" t="s">
        <v>424</v>
      </c>
      <c r="D262" s="68">
        <v>74.742232784497489</v>
      </c>
      <c r="E262" s="70">
        <f t="shared" si="3"/>
        <v>2.5458826680298425E-6</v>
      </c>
    </row>
    <row r="263" spans="2:5" x14ac:dyDescent="0.25">
      <c r="B263" s="64" t="s">
        <v>425</v>
      </c>
      <c r="C263" s="64" t="s">
        <v>426</v>
      </c>
      <c r="D263" s="68">
        <v>2.6376637692021569</v>
      </c>
      <c r="E263" s="70">
        <f t="shared" ref="E263:E326" si="4">D263/$D$1</f>
        <v>8.9844552723809636E-8</v>
      </c>
    </row>
    <row r="264" spans="2:5" x14ac:dyDescent="0.25">
      <c r="B264" s="64" t="s">
        <v>427</v>
      </c>
      <c r="C264" s="64" t="s">
        <v>428</v>
      </c>
      <c r="D264" s="68">
        <v>34.428722552404885</v>
      </c>
      <c r="E264" s="70">
        <f t="shared" si="4"/>
        <v>1.1727170137036074E-6</v>
      </c>
    </row>
    <row r="265" spans="2:5" x14ac:dyDescent="0.25">
      <c r="B265" s="64" t="s">
        <v>429</v>
      </c>
      <c r="C265" s="64" t="s">
        <v>430</v>
      </c>
      <c r="D265" s="68">
        <v>8.6503916866660902</v>
      </c>
      <c r="E265" s="70">
        <f t="shared" si="4"/>
        <v>2.9465111552461497E-7</v>
      </c>
    </row>
    <row r="266" spans="2:5" x14ac:dyDescent="0.25">
      <c r="B266" s="64" t="s">
        <v>431</v>
      </c>
      <c r="C266" s="64" t="s">
        <v>432</v>
      </c>
      <c r="D266" s="68">
        <v>4.6371335903693609</v>
      </c>
      <c r="E266" s="70">
        <f t="shared" si="4"/>
        <v>1.5795083445124194E-7</v>
      </c>
    </row>
    <row r="267" spans="2:5" x14ac:dyDescent="0.25">
      <c r="B267" s="64" t="s">
        <v>433</v>
      </c>
      <c r="C267" s="64" t="s">
        <v>434</v>
      </c>
      <c r="D267" s="68">
        <v>8.028561686016647E-2</v>
      </c>
      <c r="E267" s="70">
        <f t="shared" si="4"/>
        <v>2.7347023609224725E-9</v>
      </c>
    </row>
    <row r="268" spans="2:5" x14ac:dyDescent="0.25">
      <c r="B268" s="64" t="s">
        <v>435</v>
      </c>
      <c r="C268" s="64" t="s">
        <v>436</v>
      </c>
      <c r="D268" s="68">
        <v>526.34203227877583</v>
      </c>
      <c r="E268" s="70">
        <f t="shared" si="4"/>
        <v>1.7928351984048216E-5</v>
      </c>
    </row>
    <row r="269" spans="2:5" x14ac:dyDescent="0.25">
      <c r="B269" s="64" t="s">
        <v>437</v>
      </c>
      <c r="C269" s="64" t="s">
        <v>438</v>
      </c>
      <c r="D269" s="68">
        <v>94.293328227655934</v>
      </c>
      <c r="E269" s="70">
        <f t="shared" si="4"/>
        <v>3.2118354122199821E-6</v>
      </c>
    </row>
    <row r="270" spans="2:5" x14ac:dyDescent="0.25">
      <c r="B270" s="64" t="s">
        <v>439</v>
      </c>
      <c r="C270" s="64" t="s">
        <v>440</v>
      </c>
      <c r="D270" s="68">
        <v>523.76516900610477</v>
      </c>
      <c r="E270" s="70">
        <f t="shared" si="4"/>
        <v>1.7840578428196717E-5</v>
      </c>
    </row>
    <row r="271" spans="2:5" x14ac:dyDescent="0.25">
      <c r="B271" s="64" t="s">
        <v>441</v>
      </c>
      <c r="C271" s="64" t="s">
        <v>442</v>
      </c>
      <c r="D271" s="68">
        <v>83.237235932791137</v>
      </c>
      <c r="E271" s="70">
        <f t="shared" si="4"/>
        <v>2.8352409126846039E-6</v>
      </c>
    </row>
    <row r="272" spans="2:5" x14ac:dyDescent="0.25">
      <c r="B272" s="64" t="s">
        <v>443</v>
      </c>
      <c r="C272" s="64" t="s">
        <v>444</v>
      </c>
      <c r="D272" s="68">
        <v>104.86313596515325</v>
      </c>
      <c r="E272" s="70">
        <f t="shared" si="4"/>
        <v>3.5718660043069169E-6</v>
      </c>
    </row>
    <row r="273" spans="2:5" x14ac:dyDescent="0.25">
      <c r="B273" s="64" t="s">
        <v>445</v>
      </c>
      <c r="C273" s="64" t="s">
        <v>446</v>
      </c>
      <c r="D273" s="68">
        <v>32.746218589520687</v>
      </c>
      <c r="E273" s="70">
        <f t="shared" si="4"/>
        <v>1.1154072770471071E-6</v>
      </c>
    </row>
    <row r="274" spans="2:5" x14ac:dyDescent="0.25">
      <c r="B274" s="64" t="s">
        <v>447</v>
      </c>
      <c r="C274" s="64" t="s">
        <v>448</v>
      </c>
      <c r="D274" s="68">
        <v>65.056704763876624</v>
      </c>
      <c r="E274" s="70">
        <f t="shared" si="4"/>
        <v>2.2159725623267856E-6</v>
      </c>
    </row>
    <row r="275" spans="2:5" x14ac:dyDescent="0.25">
      <c r="B275" s="64" t="s">
        <v>449</v>
      </c>
      <c r="C275" s="64" t="s">
        <v>450</v>
      </c>
      <c r="D275" s="68">
        <v>51.233598194468932</v>
      </c>
      <c r="E275" s="70">
        <f t="shared" si="4"/>
        <v>1.7451275511153495E-6</v>
      </c>
    </row>
    <row r="276" spans="2:5" x14ac:dyDescent="0.25">
      <c r="B276" s="64" t="s">
        <v>451</v>
      </c>
      <c r="C276" s="64" t="s">
        <v>452</v>
      </c>
      <c r="D276" s="68">
        <v>504.68011493225026</v>
      </c>
      <c r="E276" s="70">
        <f t="shared" si="4"/>
        <v>1.7190500064534072E-5</v>
      </c>
    </row>
    <row r="277" spans="2:5" x14ac:dyDescent="0.25">
      <c r="B277" s="64" t="s">
        <v>453</v>
      </c>
      <c r="C277" s="64" t="s">
        <v>454</v>
      </c>
      <c r="D277" s="68">
        <v>115.01146458336694</v>
      </c>
      <c r="E277" s="70">
        <f t="shared" si="4"/>
        <v>3.9175401028192682E-6</v>
      </c>
    </row>
    <row r="278" spans="2:5" x14ac:dyDescent="0.25">
      <c r="B278" s="64" t="s">
        <v>455</v>
      </c>
      <c r="C278" s="64" t="s">
        <v>456</v>
      </c>
      <c r="D278" s="68">
        <v>45.509438100719407</v>
      </c>
      <c r="E278" s="70">
        <f t="shared" si="4"/>
        <v>1.550150234693413E-6</v>
      </c>
    </row>
    <row r="279" spans="2:5" x14ac:dyDescent="0.25">
      <c r="B279" s="64" t="s">
        <v>457</v>
      </c>
      <c r="C279" s="64" t="s">
        <v>458</v>
      </c>
      <c r="D279" s="68">
        <v>6.9620294253179562</v>
      </c>
      <c r="E279" s="70">
        <f t="shared" si="4"/>
        <v>2.3714183250767221E-7</v>
      </c>
    </row>
    <row r="280" spans="2:5" x14ac:dyDescent="0.25">
      <c r="B280" s="64" t="s">
        <v>459</v>
      </c>
      <c r="C280" s="64" t="s">
        <v>460</v>
      </c>
      <c r="D280" s="68">
        <v>108.2989404186698</v>
      </c>
      <c r="E280" s="70">
        <f t="shared" si="4"/>
        <v>3.6888969610107123E-6</v>
      </c>
    </row>
    <row r="281" spans="2:5" x14ac:dyDescent="0.25">
      <c r="B281" s="64" t="s">
        <v>461</v>
      </c>
      <c r="C281" s="64" t="s">
        <v>462</v>
      </c>
      <c r="D281" s="68">
        <v>1909.3094731423871</v>
      </c>
      <c r="E281" s="70">
        <f t="shared" si="4"/>
        <v>6.503522459107755E-5</v>
      </c>
    </row>
    <row r="282" spans="2:5" x14ac:dyDescent="0.25">
      <c r="B282" s="64" t="s">
        <v>463</v>
      </c>
      <c r="C282" s="64" t="s">
        <v>464</v>
      </c>
      <c r="D282" s="68">
        <v>70.385821017790164</v>
      </c>
      <c r="E282" s="70">
        <f t="shared" si="4"/>
        <v>2.3974938281668481E-6</v>
      </c>
    </row>
    <row r="283" spans="2:5" x14ac:dyDescent="0.25">
      <c r="B283" s="64" t="s">
        <v>465</v>
      </c>
      <c r="C283" s="64" t="s">
        <v>466</v>
      </c>
      <c r="D283" s="68">
        <v>918.98678901086157</v>
      </c>
      <c r="E283" s="70">
        <f t="shared" si="4"/>
        <v>3.1302684588470316E-5</v>
      </c>
    </row>
    <row r="284" spans="2:5" x14ac:dyDescent="0.25">
      <c r="B284" s="64" t="s">
        <v>467</v>
      </c>
      <c r="C284" s="64" t="s">
        <v>468</v>
      </c>
      <c r="D284" s="68">
        <v>178.59239581107875</v>
      </c>
      <c r="E284" s="70">
        <f t="shared" si="4"/>
        <v>6.0832446155081463E-6</v>
      </c>
    </row>
    <row r="285" spans="2:5" x14ac:dyDescent="0.25">
      <c r="B285" s="64" t="s">
        <v>469</v>
      </c>
      <c r="C285" s="64" t="s">
        <v>470</v>
      </c>
      <c r="D285" s="68">
        <v>208.08646685048797</v>
      </c>
      <c r="E285" s="70">
        <f t="shared" si="4"/>
        <v>7.0878766885875474E-6</v>
      </c>
    </row>
    <row r="286" spans="2:5" x14ac:dyDescent="0.25">
      <c r="B286" s="64" t="s">
        <v>471</v>
      </c>
      <c r="C286" s="64" t="s">
        <v>460</v>
      </c>
      <c r="D286" s="68">
        <v>44.564743748726229</v>
      </c>
      <c r="E286" s="70">
        <f t="shared" si="4"/>
        <v>1.5179718947144666E-6</v>
      </c>
    </row>
    <row r="287" spans="2:5" x14ac:dyDescent="0.25">
      <c r="B287" s="64" t="s">
        <v>472</v>
      </c>
      <c r="C287" s="64" t="s">
        <v>342</v>
      </c>
      <c r="D287" s="68">
        <v>0</v>
      </c>
      <c r="E287" s="70">
        <f t="shared" si="4"/>
        <v>0</v>
      </c>
    </row>
    <row r="288" spans="2:5" x14ac:dyDescent="0.25">
      <c r="B288" s="64" t="s">
        <v>473</v>
      </c>
      <c r="C288" s="64" t="s">
        <v>474</v>
      </c>
      <c r="D288" s="68">
        <v>791.49514836260869</v>
      </c>
      <c r="E288" s="70">
        <f t="shared" si="4"/>
        <v>2.6960042602099287E-5</v>
      </c>
    </row>
    <row r="289" spans="2:5" x14ac:dyDescent="0.25">
      <c r="B289" s="64" t="s">
        <v>475</v>
      </c>
      <c r="C289" s="64" t="s">
        <v>476</v>
      </c>
      <c r="D289" s="68">
        <v>70.437543191118579</v>
      </c>
      <c r="E289" s="70">
        <f t="shared" si="4"/>
        <v>2.3992555976474218E-6</v>
      </c>
    </row>
    <row r="290" spans="2:5" x14ac:dyDescent="0.25">
      <c r="B290" s="64" t="s">
        <v>477</v>
      </c>
      <c r="C290" s="64" t="s">
        <v>478</v>
      </c>
      <c r="D290" s="68">
        <v>317.6157509408207</v>
      </c>
      <c r="E290" s="70">
        <f t="shared" si="4"/>
        <v>1.0818681825374039E-5</v>
      </c>
    </row>
    <row r="291" spans="2:5" x14ac:dyDescent="0.25">
      <c r="B291" s="64" t="s">
        <v>479</v>
      </c>
      <c r="C291" s="64" t="s">
        <v>480</v>
      </c>
      <c r="D291" s="68">
        <v>80.056875184056622</v>
      </c>
      <c r="E291" s="70">
        <f t="shared" si="4"/>
        <v>2.7269109229767634E-6</v>
      </c>
    </row>
    <row r="292" spans="2:5" x14ac:dyDescent="0.25">
      <c r="B292" s="64" t="s">
        <v>481</v>
      </c>
      <c r="C292" s="64" t="s">
        <v>482</v>
      </c>
      <c r="D292" s="68">
        <v>70.578553156598232</v>
      </c>
      <c r="E292" s="70">
        <f t="shared" si="4"/>
        <v>2.4040587031175142E-6</v>
      </c>
    </row>
    <row r="293" spans="2:5" x14ac:dyDescent="0.25">
      <c r="B293" s="64" t="s">
        <v>483</v>
      </c>
      <c r="C293" s="64" t="s">
        <v>484</v>
      </c>
      <c r="D293" s="68">
        <v>22.947839164797365</v>
      </c>
      <c r="E293" s="70">
        <f t="shared" si="4"/>
        <v>7.8165320758937267E-7</v>
      </c>
    </row>
    <row r="294" spans="2:5" x14ac:dyDescent="0.25">
      <c r="B294" s="64" t="s">
        <v>485</v>
      </c>
      <c r="C294" s="64" t="s">
        <v>486</v>
      </c>
      <c r="D294" s="68">
        <v>386.54985774116801</v>
      </c>
      <c r="E294" s="70">
        <f t="shared" si="4"/>
        <v>1.3166727116516623E-5</v>
      </c>
    </row>
    <row r="295" spans="2:5" x14ac:dyDescent="0.25">
      <c r="B295" s="64" t="s">
        <v>487</v>
      </c>
      <c r="C295" s="64" t="s">
        <v>488</v>
      </c>
      <c r="D295" s="68">
        <v>63.125310906309949</v>
      </c>
      <c r="E295" s="70">
        <f t="shared" si="4"/>
        <v>2.1501850956706091E-6</v>
      </c>
    </row>
    <row r="296" spans="2:5" x14ac:dyDescent="0.25">
      <c r="B296" s="64" t="s">
        <v>489</v>
      </c>
      <c r="C296" s="64" t="s">
        <v>490</v>
      </c>
      <c r="D296" s="68">
        <v>330.80355608730827</v>
      </c>
      <c r="E296" s="70">
        <f t="shared" si="4"/>
        <v>1.12678870912724E-5</v>
      </c>
    </row>
    <row r="297" spans="2:5" x14ac:dyDescent="0.25">
      <c r="B297" s="64" t="s">
        <v>491</v>
      </c>
      <c r="C297" s="64" t="s">
        <v>492</v>
      </c>
      <c r="D297" s="68">
        <v>121.09472511474632</v>
      </c>
      <c r="E297" s="70">
        <f t="shared" si="4"/>
        <v>4.1247491595329317E-6</v>
      </c>
    </row>
    <row r="298" spans="2:5" x14ac:dyDescent="0.25">
      <c r="B298" s="64" t="s">
        <v>493</v>
      </c>
      <c r="C298" s="64" t="s">
        <v>494</v>
      </c>
      <c r="D298" s="68">
        <v>100.82302444803263</v>
      </c>
      <c r="E298" s="70">
        <f t="shared" si="4"/>
        <v>3.4342510374380313E-6</v>
      </c>
    </row>
    <row r="299" spans="2:5" x14ac:dyDescent="0.25">
      <c r="B299" s="64" t="s">
        <v>495</v>
      </c>
      <c r="C299" s="64" t="s">
        <v>496</v>
      </c>
      <c r="D299" s="68">
        <v>19.636775702435493</v>
      </c>
      <c r="E299" s="70">
        <f t="shared" si="4"/>
        <v>6.6887119978022978E-7</v>
      </c>
    </row>
    <row r="300" spans="2:5" x14ac:dyDescent="0.25">
      <c r="B300" s="64" t="s">
        <v>497</v>
      </c>
      <c r="C300" s="64" t="s">
        <v>498</v>
      </c>
      <c r="D300" s="68">
        <v>1572.5216487597172</v>
      </c>
      <c r="E300" s="70">
        <f t="shared" si="4"/>
        <v>5.3563500333501472E-5</v>
      </c>
    </row>
    <row r="301" spans="2:5" x14ac:dyDescent="0.25">
      <c r="B301" s="64" t="s">
        <v>499</v>
      </c>
      <c r="C301" s="64" t="s">
        <v>500</v>
      </c>
      <c r="D301" s="68">
        <v>198.44961089736697</v>
      </c>
      <c r="E301" s="70">
        <f t="shared" si="4"/>
        <v>6.7596244591406409E-6</v>
      </c>
    </row>
    <row r="302" spans="2:5" x14ac:dyDescent="0.25">
      <c r="B302" s="64" t="s">
        <v>501</v>
      </c>
      <c r="C302" s="64" t="s">
        <v>502</v>
      </c>
      <c r="D302" s="68">
        <v>949.9388123240808</v>
      </c>
      <c r="E302" s="70">
        <f t="shared" si="4"/>
        <v>3.2356977680312827E-5</v>
      </c>
    </row>
    <row r="303" spans="2:5" x14ac:dyDescent="0.25">
      <c r="B303" s="64" t="s">
        <v>503</v>
      </c>
      <c r="C303" s="64" t="s">
        <v>504</v>
      </c>
      <c r="D303" s="68">
        <v>182.50028624669645</v>
      </c>
      <c r="E303" s="70">
        <f t="shared" si="4"/>
        <v>6.2163558453704458E-6</v>
      </c>
    </row>
    <row r="304" spans="2:5" x14ac:dyDescent="0.25">
      <c r="B304" s="64" t="s">
        <v>505</v>
      </c>
      <c r="C304" s="64" t="s">
        <v>506</v>
      </c>
      <c r="D304" s="68">
        <v>189.29866272381159</v>
      </c>
      <c r="E304" s="70">
        <f t="shared" si="4"/>
        <v>6.447923303272494E-6</v>
      </c>
    </row>
    <row r="305" spans="2:5" x14ac:dyDescent="0.25">
      <c r="B305" s="64" t="s">
        <v>507</v>
      </c>
      <c r="C305" s="64" t="s">
        <v>508</v>
      </c>
      <c r="D305" s="68">
        <v>47.162579048324119</v>
      </c>
      <c r="E305" s="70">
        <f t="shared" si="4"/>
        <v>1.6064598033204584E-6</v>
      </c>
    </row>
    <row r="306" spans="2:5" x14ac:dyDescent="0.25">
      <c r="B306" s="64" t="s">
        <v>509</v>
      </c>
      <c r="C306" s="64" t="s">
        <v>510</v>
      </c>
      <c r="D306" s="68">
        <v>1030.7017751039598</v>
      </c>
      <c r="E306" s="70">
        <f t="shared" si="4"/>
        <v>3.510793947928493E-5</v>
      </c>
    </row>
    <row r="307" spans="2:5" x14ac:dyDescent="0.25">
      <c r="B307" s="64" t="s">
        <v>511</v>
      </c>
      <c r="C307" s="64" t="s">
        <v>512</v>
      </c>
      <c r="D307" s="68">
        <v>31.765579591799998</v>
      </c>
      <c r="E307" s="70">
        <f t="shared" si="4"/>
        <v>1.0820045844209765E-6</v>
      </c>
    </row>
    <row r="308" spans="2:5" x14ac:dyDescent="0.25">
      <c r="B308" s="64" t="s">
        <v>513</v>
      </c>
      <c r="C308" s="64" t="s">
        <v>514</v>
      </c>
      <c r="D308" s="68">
        <v>55.587793227099993</v>
      </c>
      <c r="E308" s="70">
        <f t="shared" si="4"/>
        <v>1.8934408842045407E-6</v>
      </c>
    </row>
    <row r="309" spans="2:5" x14ac:dyDescent="0.25">
      <c r="B309" s="64" t="s">
        <v>515</v>
      </c>
      <c r="C309" s="64" t="s">
        <v>516</v>
      </c>
      <c r="D309" s="68">
        <v>169.81063619960003</v>
      </c>
      <c r="E309" s="70">
        <f t="shared" si="4"/>
        <v>5.784118823345495E-6</v>
      </c>
    </row>
    <row r="310" spans="2:5" x14ac:dyDescent="0.25">
      <c r="B310" s="64" t="s">
        <v>517</v>
      </c>
      <c r="C310" s="64" t="s">
        <v>518</v>
      </c>
      <c r="D310" s="68">
        <v>75.566442689900015</v>
      </c>
      <c r="E310" s="70">
        <f t="shared" si="4"/>
        <v>2.5739570462603259E-6</v>
      </c>
    </row>
    <row r="311" spans="2:5" x14ac:dyDescent="0.25">
      <c r="B311" s="64" t="s">
        <v>519</v>
      </c>
      <c r="C311" s="64" t="s">
        <v>520</v>
      </c>
      <c r="D311" s="68">
        <v>57.964889838399998</v>
      </c>
      <c r="E311" s="70">
        <f t="shared" si="4"/>
        <v>1.9744099539992601E-6</v>
      </c>
    </row>
    <row r="312" spans="2:5" x14ac:dyDescent="0.25">
      <c r="B312" s="64" t="s">
        <v>521</v>
      </c>
      <c r="C312" s="64" t="s">
        <v>522</v>
      </c>
      <c r="D312" s="68">
        <v>3.5163684531999997</v>
      </c>
      <c r="E312" s="70">
        <f t="shared" si="4"/>
        <v>1.1977514138787678E-7</v>
      </c>
    </row>
    <row r="313" spans="2:5" x14ac:dyDescent="0.25">
      <c r="B313" s="64" t="s">
        <v>523</v>
      </c>
      <c r="C313" s="64" t="s">
        <v>524</v>
      </c>
      <c r="D313" s="68">
        <v>0</v>
      </c>
      <c r="E313" s="70">
        <f t="shared" si="4"/>
        <v>0</v>
      </c>
    </row>
    <row r="314" spans="2:5" x14ac:dyDescent="0.25">
      <c r="B314" s="64" t="s">
        <v>525</v>
      </c>
      <c r="C314" s="64" t="s">
        <v>526</v>
      </c>
      <c r="D314" s="68">
        <v>32.263198407499999</v>
      </c>
      <c r="E314" s="70">
        <f t="shared" si="4"/>
        <v>1.0989545613079253E-6</v>
      </c>
    </row>
    <row r="315" spans="2:5" x14ac:dyDescent="0.25">
      <c r="B315" s="64" t="s">
        <v>527</v>
      </c>
      <c r="C315" s="64" t="s">
        <v>528</v>
      </c>
      <c r="D315" s="68">
        <v>8.8910860549999988</v>
      </c>
      <c r="E315" s="70">
        <f t="shared" si="4"/>
        <v>3.0284968810941455E-7</v>
      </c>
    </row>
    <row r="316" spans="2:5" x14ac:dyDescent="0.25">
      <c r="B316" s="64" t="s">
        <v>529</v>
      </c>
      <c r="C316" s="64" t="s">
        <v>530</v>
      </c>
      <c r="D316" s="68">
        <v>700.32708030250001</v>
      </c>
      <c r="E316" s="70">
        <f t="shared" si="4"/>
        <v>2.3854660334202454E-5</v>
      </c>
    </row>
    <row r="317" spans="2:5" x14ac:dyDescent="0.25">
      <c r="B317" s="64" t="s">
        <v>531</v>
      </c>
      <c r="C317" s="64" t="s">
        <v>532</v>
      </c>
      <c r="D317" s="68">
        <v>124.25512838249999</v>
      </c>
      <c r="E317" s="70">
        <f t="shared" si="4"/>
        <v>4.2323993541231555E-6</v>
      </c>
    </row>
    <row r="318" spans="2:5" x14ac:dyDescent="0.25">
      <c r="B318" s="64" t="s">
        <v>533</v>
      </c>
      <c r="C318" s="64" t="s">
        <v>534</v>
      </c>
      <c r="D318" s="68">
        <v>14.304965187499997</v>
      </c>
      <c r="E318" s="70">
        <f t="shared" si="4"/>
        <v>4.8725816156217686E-7</v>
      </c>
    </row>
    <row r="319" spans="2:5" x14ac:dyDescent="0.25">
      <c r="B319" s="64" t="s">
        <v>535</v>
      </c>
      <c r="C319" s="64" t="s">
        <v>524</v>
      </c>
      <c r="D319" s="68">
        <v>0.26409166500000003</v>
      </c>
      <c r="E319" s="70">
        <f t="shared" si="4"/>
        <v>8.9955352903786527E-9</v>
      </c>
    </row>
    <row r="320" spans="2:5" x14ac:dyDescent="0.25">
      <c r="B320" s="64" t="s">
        <v>536</v>
      </c>
      <c r="C320" s="64" t="s">
        <v>237</v>
      </c>
      <c r="D320" s="68">
        <v>0</v>
      </c>
      <c r="E320" s="70">
        <f t="shared" si="4"/>
        <v>0</v>
      </c>
    </row>
    <row r="321" spans="2:5" x14ac:dyDescent="0.25">
      <c r="B321" s="64" t="s">
        <v>537</v>
      </c>
      <c r="C321" s="64" t="s">
        <v>538</v>
      </c>
      <c r="D321" s="68">
        <v>0</v>
      </c>
      <c r="E321" s="70">
        <f t="shared" si="4"/>
        <v>0</v>
      </c>
    </row>
    <row r="322" spans="2:5" x14ac:dyDescent="0.25">
      <c r="B322" s="64" t="s">
        <v>539</v>
      </c>
      <c r="C322" s="64" t="s">
        <v>540</v>
      </c>
      <c r="D322" s="68">
        <v>0</v>
      </c>
      <c r="E322" s="70">
        <f t="shared" si="4"/>
        <v>0</v>
      </c>
    </row>
    <row r="323" spans="2:5" x14ac:dyDescent="0.25">
      <c r="B323" s="64" t="s">
        <v>541</v>
      </c>
      <c r="C323" s="64" t="s">
        <v>542</v>
      </c>
      <c r="D323" s="68">
        <v>0</v>
      </c>
      <c r="E323" s="70">
        <f t="shared" si="4"/>
        <v>0</v>
      </c>
    </row>
    <row r="324" spans="2:5" x14ac:dyDescent="0.25">
      <c r="B324" s="64" t="s">
        <v>543</v>
      </c>
      <c r="C324" s="64" t="s">
        <v>294</v>
      </c>
      <c r="D324" s="68">
        <v>528</v>
      </c>
      <c r="E324" s="70">
        <f t="shared" si="4"/>
        <v>1.7984825963060695E-5</v>
      </c>
    </row>
    <row r="325" spans="2:5" x14ac:dyDescent="0.25">
      <c r="B325" s="64" t="s">
        <v>544</v>
      </c>
      <c r="C325" s="64" t="s">
        <v>296</v>
      </c>
      <c r="D325" s="68">
        <v>2652</v>
      </c>
      <c r="E325" s="70">
        <f t="shared" si="4"/>
        <v>9.0332875859918502E-5</v>
      </c>
    </row>
    <row r="326" spans="2:5" x14ac:dyDescent="0.25">
      <c r="B326" s="64" t="s">
        <v>545</v>
      </c>
      <c r="C326" s="64" t="s">
        <v>298</v>
      </c>
      <c r="D326" s="68">
        <v>1872</v>
      </c>
      <c r="E326" s="70">
        <f t="shared" si="4"/>
        <v>6.3764382959942466E-5</v>
      </c>
    </row>
    <row r="327" spans="2:5" x14ac:dyDescent="0.25">
      <c r="B327" s="64" t="s">
        <v>546</v>
      </c>
      <c r="C327" s="64" t="s">
        <v>300</v>
      </c>
      <c r="D327" s="68">
        <v>456</v>
      </c>
      <c r="E327" s="70">
        <f t="shared" ref="E327:E390" si="5">D327/$D$1</f>
        <v>1.5532349695370601E-5</v>
      </c>
    </row>
    <row r="328" spans="2:5" x14ac:dyDescent="0.25">
      <c r="B328" s="64" t="s">
        <v>547</v>
      </c>
      <c r="C328" s="64" t="s">
        <v>302</v>
      </c>
      <c r="D328" s="68">
        <v>120</v>
      </c>
      <c r="E328" s="70">
        <f t="shared" si="5"/>
        <v>4.0874604461501587E-6</v>
      </c>
    </row>
    <row r="329" spans="2:5" x14ac:dyDescent="0.25">
      <c r="B329" s="64" t="s">
        <v>548</v>
      </c>
      <c r="C329" s="64" t="s">
        <v>306</v>
      </c>
      <c r="D329" s="68">
        <v>696</v>
      </c>
      <c r="E329" s="70">
        <f t="shared" si="5"/>
        <v>2.3707270587670917E-5</v>
      </c>
    </row>
    <row r="330" spans="2:5" x14ac:dyDescent="0.25">
      <c r="B330" s="64" t="s">
        <v>549</v>
      </c>
      <c r="C330" s="64" t="s">
        <v>308</v>
      </c>
      <c r="D330" s="68">
        <v>324</v>
      </c>
      <c r="E330" s="70">
        <f t="shared" si="5"/>
        <v>1.1036143204605428E-5</v>
      </c>
    </row>
    <row r="331" spans="2:5" x14ac:dyDescent="0.25">
      <c r="B331" s="64" t="s">
        <v>550</v>
      </c>
      <c r="C331" s="64" t="s">
        <v>310</v>
      </c>
      <c r="D331" s="68">
        <v>3768</v>
      </c>
      <c r="E331" s="70">
        <f t="shared" si="5"/>
        <v>1.2834625800911496E-4</v>
      </c>
    </row>
    <row r="332" spans="2:5" x14ac:dyDescent="0.25">
      <c r="B332" s="64" t="s">
        <v>551</v>
      </c>
      <c r="C332" s="64" t="s">
        <v>304</v>
      </c>
      <c r="D332" s="68">
        <v>372</v>
      </c>
      <c r="E332" s="70">
        <f t="shared" si="5"/>
        <v>1.267112738306549E-5</v>
      </c>
    </row>
    <row r="333" spans="2:5" x14ac:dyDescent="0.25">
      <c r="B333" s="64" t="s">
        <v>552</v>
      </c>
      <c r="C333" s="64" t="s">
        <v>313</v>
      </c>
      <c r="D333" s="68">
        <v>300</v>
      </c>
      <c r="E333" s="70">
        <f t="shared" si="5"/>
        <v>1.0218651115375396E-5</v>
      </c>
    </row>
    <row r="334" spans="2:5" x14ac:dyDescent="0.25">
      <c r="B334" s="64" t="s">
        <v>553</v>
      </c>
      <c r="C334" s="64" t="s">
        <v>315</v>
      </c>
      <c r="D334" s="68">
        <v>168</v>
      </c>
      <c r="E334" s="70">
        <f t="shared" si="5"/>
        <v>5.7224446246102217E-6</v>
      </c>
    </row>
    <row r="335" spans="2:5" x14ac:dyDescent="0.25">
      <c r="B335" s="64" t="s">
        <v>554</v>
      </c>
      <c r="C335" s="64" t="s">
        <v>321</v>
      </c>
      <c r="D335" s="68">
        <v>540</v>
      </c>
      <c r="E335" s="70">
        <f t="shared" si="5"/>
        <v>1.8393572007675714E-5</v>
      </c>
    </row>
    <row r="336" spans="2:5" x14ac:dyDescent="0.25">
      <c r="B336" s="64" t="s">
        <v>555</v>
      </c>
      <c r="C336" s="64" t="s">
        <v>319</v>
      </c>
      <c r="D336" s="68">
        <v>1092</v>
      </c>
      <c r="E336" s="70">
        <f t="shared" si="5"/>
        <v>3.7195890059966443E-5</v>
      </c>
    </row>
    <row r="337" spans="2:5" x14ac:dyDescent="0.25">
      <c r="B337" s="64" t="s">
        <v>556</v>
      </c>
      <c r="C337" s="64" t="s">
        <v>324</v>
      </c>
      <c r="D337" s="68">
        <v>3312</v>
      </c>
      <c r="E337" s="70">
        <f t="shared" si="5"/>
        <v>1.1281390831374437E-4</v>
      </c>
    </row>
    <row r="338" spans="2:5" x14ac:dyDescent="0.25">
      <c r="B338" s="64" t="s">
        <v>557</v>
      </c>
      <c r="C338" s="64" t="s">
        <v>326</v>
      </c>
      <c r="D338" s="68">
        <v>84</v>
      </c>
      <c r="E338" s="70">
        <f t="shared" si="5"/>
        <v>2.8612223123051109E-6</v>
      </c>
    </row>
    <row r="339" spans="2:5" x14ac:dyDescent="0.25">
      <c r="B339" s="64" t="s">
        <v>558</v>
      </c>
      <c r="C339" s="64" t="s">
        <v>328</v>
      </c>
      <c r="D339" s="68">
        <v>576</v>
      </c>
      <c r="E339" s="70">
        <f t="shared" si="5"/>
        <v>1.9619810141520759E-5</v>
      </c>
    </row>
    <row r="340" spans="2:5" x14ac:dyDescent="0.25">
      <c r="B340" s="64" t="s">
        <v>559</v>
      </c>
      <c r="C340" s="64" t="s">
        <v>330</v>
      </c>
      <c r="D340" s="68">
        <v>24</v>
      </c>
      <c r="E340" s="70">
        <f t="shared" si="5"/>
        <v>8.1749208923003171E-7</v>
      </c>
    </row>
    <row r="341" spans="2:5" x14ac:dyDescent="0.25">
      <c r="B341" s="64" t="s">
        <v>560</v>
      </c>
      <c r="C341" s="64" t="s">
        <v>332</v>
      </c>
      <c r="D341" s="68">
        <v>946.65693611999984</v>
      </c>
      <c r="E341" s="70">
        <f t="shared" si="5"/>
        <v>3.2245189853868304E-5</v>
      </c>
    </row>
    <row r="342" spans="2:5" x14ac:dyDescent="0.25">
      <c r="B342" s="64" t="s">
        <v>561</v>
      </c>
      <c r="C342" s="64" t="s">
        <v>334</v>
      </c>
      <c r="D342" s="68">
        <v>3509.8070783999997</v>
      </c>
      <c r="E342" s="70">
        <f t="shared" si="5"/>
        <v>1.1955164672148205E-4</v>
      </c>
    </row>
    <row r="343" spans="2:5" x14ac:dyDescent="0.25">
      <c r="B343" s="64" t="s">
        <v>562</v>
      </c>
      <c r="C343" s="64" t="s">
        <v>336</v>
      </c>
      <c r="D343" s="68">
        <v>705.32465747999993</v>
      </c>
      <c r="E343" s="70">
        <f t="shared" si="5"/>
        <v>2.4024888659532567E-5</v>
      </c>
    </row>
    <row r="344" spans="2:5" x14ac:dyDescent="0.25">
      <c r="B344" s="64" t="s">
        <v>563</v>
      </c>
      <c r="C344" s="64" t="s">
        <v>338</v>
      </c>
      <c r="D344" s="68">
        <v>379.96757724000003</v>
      </c>
      <c r="E344" s="70">
        <f t="shared" si="5"/>
        <v>1.294252035656671E-5</v>
      </c>
    </row>
    <row r="345" spans="2:5" x14ac:dyDescent="0.25">
      <c r="B345" s="64" t="s">
        <v>564</v>
      </c>
      <c r="C345" s="64" t="s">
        <v>340</v>
      </c>
      <c r="D345" s="68">
        <v>82.393798200000006</v>
      </c>
      <c r="E345" s="70">
        <f t="shared" si="5"/>
        <v>2.8065115929214845E-6</v>
      </c>
    </row>
    <row r="346" spans="2:5" x14ac:dyDescent="0.25">
      <c r="B346" s="64" t="s">
        <v>565</v>
      </c>
      <c r="C346" s="64" t="s">
        <v>364</v>
      </c>
      <c r="D346" s="68">
        <v>210.62441927999998</v>
      </c>
      <c r="E346" s="70">
        <f t="shared" si="5"/>
        <v>7.1743248566695563E-6</v>
      </c>
    </row>
    <row r="347" spans="2:5" x14ac:dyDescent="0.25">
      <c r="B347" s="64" t="s">
        <v>566</v>
      </c>
      <c r="C347" s="64" t="s">
        <v>366</v>
      </c>
      <c r="D347" s="68">
        <v>60.248707392</v>
      </c>
      <c r="E347" s="70">
        <f t="shared" si="5"/>
        <v>2.0522017366372889E-6</v>
      </c>
    </row>
    <row r="348" spans="2:5" x14ac:dyDescent="0.25">
      <c r="B348" s="64" t="s">
        <v>567</v>
      </c>
      <c r="C348" s="64" t="s">
        <v>368</v>
      </c>
      <c r="D348" s="68">
        <v>795.59226576000026</v>
      </c>
      <c r="E348" s="70">
        <f t="shared" si="5"/>
        <v>2.7099599312974884E-5</v>
      </c>
    </row>
    <row r="349" spans="2:5" x14ac:dyDescent="0.25">
      <c r="B349" s="64" t="s">
        <v>568</v>
      </c>
      <c r="C349" s="64" t="s">
        <v>370</v>
      </c>
      <c r="D349" s="68">
        <v>150.08044404000003</v>
      </c>
      <c r="E349" s="70">
        <f t="shared" si="5"/>
        <v>5.1120656562846036E-6</v>
      </c>
    </row>
    <row r="350" spans="2:5" x14ac:dyDescent="0.25">
      <c r="B350" s="64" t="s">
        <v>569</v>
      </c>
      <c r="C350" s="64" t="s">
        <v>362</v>
      </c>
      <c r="D350" s="68">
        <v>154.74848856000003</v>
      </c>
      <c r="E350" s="70">
        <f t="shared" si="5"/>
        <v>5.2710693840876697E-6</v>
      </c>
    </row>
    <row r="351" spans="2:5" x14ac:dyDescent="0.25">
      <c r="B351" s="64" t="s">
        <v>570</v>
      </c>
      <c r="C351" s="64" t="s">
        <v>373</v>
      </c>
      <c r="D351" s="68">
        <v>34.743186924</v>
      </c>
      <c r="E351" s="70">
        <f t="shared" si="5"/>
        <v>1.1834283527087615E-6</v>
      </c>
    </row>
    <row r="352" spans="2:5" x14ac:dyDescent="0.25">
      <c r="B352" s="64" t="s">
        <v>571</v>
      </c>
      <c r="C352" s="64" t="s">
        <v>375</v>
      </c>
      <c r="D352" s="68">
        <v>110.16303905999997</v>
      </c>
      <c r="E352" s="70">
        <f t="shared" si="5"/>
        <v>3.7523922065453733E-6</v>
      </c>
    </row>
    <row r="353" spans="2:5" x14ac:dyDescent="0.25">
      <c r="B353" s="64" t="s">
        <v>572</v>
      </c>
      <c r="C353" s="64" t="s">
        <v>377</v>
      </c>
      <c r="D353" s="68">
        <v>72.593716740000005</v>
      </c>
      <c r="E353" s="70">
        <f t="shared" si="5"/>
        <v>2.4726995484481555E-6</v>
      </c>
    </row>
    <row r="354" spans="2:5" x14ac:dyDescent="0.25">
      <c r="B354" s="64" t="s">
        <v>573</v>
      </c>
      <c r="C354" s="64" t="s">
        <v>379</v>
      </c>
      <c r="D354" s="68">
        <v>883.55397252</v>
      </c>
      <c r="E354" s="70">
        <f t="shared" si="5"/>
        <v>3.0095765955952865E-5</v>
      </c>
    </row>
    <row r="355" spans="2:5" x14ac:dyDescent="0.25">
      <c r="B355" s="64" t="s">
        <v>574</v>
      </c>
      <c r="C355" s="64" t="s">
        <v>381</v>
      </c>
      <c r="D355" s="68">
        <v>213.75988296</v>
      </c>
      <c r="E355" s="70">
        <f t="shared" si="5"/>
        <v>7.2811255547723939E-6</v>
      </c>
    </row>
    <row r="356" spans="2:5" x14ac:dyDescent="0.25">
      <c r="B356" s="64" t="s">
        <v>575</v>
      </c>
      <c r="C356" s="64" t="s">
        <v>383</v>
      </c>
      <c r="D356" s="68">
        <v>108.88354492800003</v>
      </c>
      <c r="E356" s="70">
        <f t="shared" si="5"/>
        <v>3.7088098594151154E-6</v>
      </c>
    </row>
    <row r="357" spans="2:5" x14ac:dyDescent="0.25">
      <c r="B357" s="64" t="s">
        <v>576</v>
      </c>
      <c r="C357" s="64" t="s">
        <v>385</v>
      </c>
      <c r="D357" s="68">
        <v>17.083355772000001</v>
      </c>
      <c r="E357" s="70">
        <f t="shared" si="5"/>
        <v>5.8189617504634169E-7</v>
      </c>
    </row>
    <row r="358" spans="2:5" x14ac:dyDescent="0.25">
      <c r="B358" s="64" t="s">
        <v>577</v>
      </c>
      <c r="C358" s="64" t="s">
        <v>389</v>
      </c>
      <c r="D358" s="68">
        <v>72.776501616000004</v>
      </c>
      <c r="E358" s="70">
        <f t="shared" si="5"/>
        <v>2.4789255980381923E-6</v>
      </c>
    </row>
    <row r="359" spans="2:5" x14ac:dyDescent="0.25">
      <c r="B359" s="64" t="s">
        <v>578</v>
      </c>
      <c r="C359" s="64" t="s">
        <v>391</v>
      </c>
      <c r="D359" s="68">
        <v>96.833803452000026</v>
      </c>
      <c r="E359" s="70">
        <f t="shared" si="5"/>
        <v>3.2983695121694066E-6</v>
      </c>
    </row>
    <row r="360" spans="2:5" x14ac:dyDescent="0.25">
      <c r="B360" s="64" t="s">
        <v>579</v>
      </c>
      <c r="C360" s="64" t="s">
        <v>393</v>
      </c>
      <c r="D360" s="68">
        <v>719.73654203999979</v>
      </c>
      <c r="E360" s="70">
        <f t="shared" si="5"/>
        <v>2.4515788726978248E-5</v>
      </c>
    </row>
    <row r="361" spans="2:5" x14ac:dyDescent="0.25">
      <c r="B361" s="64" t="s">
        <v>580</v>
      </c>
      <c r="C361" s="64" t="s">
        <v>395</v>
      </c>
      <c r="D361" s="68">
        <v>351.42501575999995</v>
      </c>
      <c r="E361" s="70">
        <f t="shared" si="5"/>
        <v>1.1970298764222465E-5</v>
      </c>
    </row>
    <row r="362" spans="2:5" x14ac:dyDescent="0.25">
      <c r="B362" s="64" t="s">
        <v>581</v>
      </c>
      <c r="C362" s="64" t="s">
        <v>397</v>
      </c>
      <c r="D362" s="68">
        <v>150.22104779999998</v>
      </c>
      <c r="E362" s="70">
        <f t="shared" si="5"/>
        <v>5.1168549255144352E-6</v>
      </c>
    </row>
    <row r="363" spans="2:5" x14ac:dyDescent="0.25">
      <c r="B363" s="64" t="s">
        <v>582</v>
      </c>
      <c r="C363" s="64" t="s">
        <v>387</v>
      </c>
      <c r="D363" s="68">
        <v>15.044601383999998</v>
      </c>
      <c r="E363" s="70">
        <f t="shared" si="5"/>
        <v>5.1245177570996602E-7</v>
      </c>
    </row>
    <row r="364" spans="2:5" x14ac:dyDescent="0.25">
      <c r="B364" s="64" t="s">
        <v>583</v>
      </c>
      <c r="C364" s="64" t="s">
        <v>400</v>
      </c>
      <c r="D364" s="68">
        <v>79.800000000000011</v>
      </c>
      <c r="E364" s="70">
        <f t="shared" si="5"/>
        <v>2.7181611966898557E-6</v>
      </c>
    </row>
    <row r="365" spans="2:5" x14ac:dyDescent="0.25">
      <c r="B365" s="64" t="s">
        <v>584</v>
      </c>
      <c r="C365" s="64" t="s">
        <v>402</v>
      </c>
      <c r="D365" s="68">
        <v>44.52</v>
      </c>
      <c r="E365" s="70">
        <f t="shared" si="5"/>
        <v>1.5164478255217089E-6</v>
      </c>
    </row>
    <row r="366" spans="2:5" x14ac:dyDescent="0.25">
      <c r="B366" s="64" t="s">
        <v>585</v>
      </c>
      <c r="C366" s="64" t="s">
        <v>404</v>
      </c>
      <c r="D366" s="68">
        <v>807.2399999999999</v>
      </c>
      <c r="E366" s="70">
        <f t="shared" si="5"/>
        <v>2.7496346421252113E-5</v>
      </c>
    </row>
    <row r="367" spans="2:5" x14ac:dyDescent="0.25">
      <c r="B367" s="64" t="s">
        <v>586</v>
      </c>
      <c r="C367" s="64" t="s">
        <v>406</v>
      </c>
      <c r="D367" s="68">
        <v>270.36</v>
      </c>
      <c r="E367" s="70">
        <f t="shared" si="5"/>
        <v>9.2090483851763073E-6</v>
      </c>
    </row>
    <row r="368" spans="2:5" x14ac:dyDescent="0.25">
      <c r="B368" s="64" t="s">
        <v>587</v>
      </c>
      <c r="C368" s="64" t="s">
        <v>408</v>
      </c>
      <c r="D368" s="68">
        <v>153.23999999999998</v>
      </c>
      <c r="E368" s="70">
        <f t="shared" si="5"/>
        <v>5.2196869897337519E-6</v>
      </c>
    </row>
    <row r="369" spans="1:5" x14ac:dyDescent="0.25">
      <c r="B369" s="64" t="s">
        <v>588</v>
      </c>
      <c r="C369" s="64" t="s">
        <v>410</v>
      </c>
      <c r="D369" s="68">
        <v>50.880000000000017</v>
      </c>
      <c r="E369" s="70">
        <f t="shared" si="5"/>
        <v>1.7330832291676676E-6</v>
      </c>
    </row>
    <row r="370" spans="1:5" x14ac:dyDescent="0.25">
      <c r="B370" s="64" t="s">
        <v>589</v>
      </c>
      <c r="C370" s="64" t="s">
        <v>498</v>
      </c>
      <c r="D370" s="68">
        <v>0</v>
      </c>
      <c r="E370" s="70">
        <f t="shared" si="5"/>
        <v>0</v>
      </c>
    </row>
    <row r="371" spans="1:5" x14ac:dyDescent="0.25">
      <c r="B371" s="64" t="s">
        <v>590</v>
      </c>
      <c r="C371" s="64" t="s">
        <v>500</v>
      </c>
      <c r="D371" s="68">
        <v>0</v>
      </c>
      <c r="E371" s="70">
        <f t="shared" si="5"/>
        <v>0</v>
      </c>
    </row>
    <row r="372" spans="1:5" x14ac:dyDescent="0.25">
      <c r="B372" s="64" t="s">
        <v>591</v>
      </c>
      <c r="C372" s="64" t="s">
        <v>502</v>
      </c>
      <c r="D372" s="68">
        <v>0</v>
      </c>
      <c r="E372" s="70">
        <f t="shared" si="5"/>
        <v>0</v>
      </c>
    </row>
    <row r="373" spans="1:5" x14ac:dyDescent="0.25">
      <c r="B373" s="64" t="s">
        <v>592</v>
      </c>
      <c r="C373" s="64" t="s">
        <v>504</v>
      </c>
      <c r="D373" s="68">
        <v>0</v>
      </c>
      <c r="E373" s="70">
        <f t="shared" si="5"/>
        <v>0</v>
      </c>
    </row>
    <row r="374" spans="1:5" x14ac:dyDescent="0.25">
      <c r="B374" s="64" t="s">
        <v>593</v>
      </c>
      <c r="C374" s="64" t="s">
        <v>506</v>
      </c>
      <c r="D374" s="68">
        <v>0</v>
      </c>
      <c r="E374" s="70">
        <f t="shared" si="5"/>
        <v>0</v>
      </c>
    </row>
    <row r="375" spans="1:5" x14ac:dyDescent="0.25">
      <c r="B375" s="64" t="s">
        <v>594</v>
      </c>
      <c r="C375" s="64" t="s">
        <v>508</v>
      </c>
      <c r="D375" s="68">
        <v>0</v>
      </c>
      <c r="E375" s="70">
        <f t="shared" si="5"/>
        <v>0</v>
      </c>
    </row>
    <row r="376" spans="1:5" x14ac:dyDescent="0.25">
      <c r="A376" s="64" t="s">
        <v>595</v>
      </c>
      <c r="B376" s="64" t="s">
        <v>596</v>
      </c>
      <c r="C376" s="64" t="s">
        <v>204</v>
      </c>
      <c r="D376" s="68">
        <v>0</v>
      </c>
      <c r="E376" s="70">
        <f t="shared" si="5"/>
        <v>0</v>
      </c>
    </row>
    <row r="377" spans="1:5" x14ac:dyDescent="0.25">
      <c r="B377" s="64" t="s">
        <v>597</v>
      </c>
      <c r="C377" s="64" t="s">
        <v>204</v>
      </c>
      <c r="D377" s="68">
        <v>2544.9618952000001</v>
      </c>
      <c r="E377" s="70">
        <f t="shared" si="5"/>
        <v>8.668692569657788E-5</v>
      </c>
    </row>
    <row r="378" spans="1:5" x14ac:dyDescent="0.25">
      <c r="B378" s="64" t="s">
        <v>598</v>
      </c>
      <c r="C378" s="64" t="s">
        <v>599</v>
      </c>
      <c r="D378" s="68">
        <v>6525.9060000000009</v>
      </c>
      <c r="E378" s="70">
        <f t="shared" si="5"/>
        <v>2.2228652208578333E-4</v>
      </c>
    </row>
    <row r="379" spans="1:5" x14ac:dyDescent="0.25">
      <c r="B379" s="64" t="s">
        <v>600</v>
      </c>
      <c r="C379" s="64" t="s">
        <v>259</v>
      </c>
      <c r="D379" s="68">
        <v>46123.000000000087</v>
      </c>
      <c r="E379" s="70">
        <f t="shared" si="5"/>
        <v>1.5710494846482008E-3</v>
      </c>
    </row>
    <row r="380" spans="1:5" x14ac:dyDescent="0.25">
      <c r="B380" s="64" t="s">
        <v>601</v>
      </c>
      <c r="C380" s="64" t="s">
        <v>259</v>
      </c>
      <c r="D380" s="68">
        <v>23907.37</v>
      </c>
      <c r="E380" s="70">
        <f t="shared" si="5"/>
        <v>8.1433691038730756E-4</v>
      </c>
    </row>
    <row r="381" spans="1:5" x14ac:dyDescent="0.25">
      <c r="B381" s="64" t="s">
        <v>602</v>
      </c>
      <c r="C381" s="64" t="s">
        <v>603</v>
      </c>
      <c r="D381" s="68">
        <v>0</v>
      </c>
      <c r="E381" s="70">
        <f t="shared" si="5"/>
        <v>0</v>
      </c>
    </row>
    <row r="382" spans="1:5" x14ac:dyDescent="0.25">
      <c r="B382" s="64" t="s">
        <v>604</v>
      </c>
      <c r="C382" s="64" t="s">
        <v>259</v>
      </c>
      <c r="D382" s="68">
        <v>0</v>
      </c>
      <c r="E382" s="70">
        <f t="shared" si="5"/>
        <v>0</v>
      </c>
    </row>
    <row r="383" spans="1:5" x14ac:dyDescent="0.25">
      <c r="A383" s="64" t="s">
        <v>605</v>
      </c>
      <c r="B383" s="64" t="s">
        <v>606</v>
      </c>
      <c r="C383" s="64" t="s">
        <v>607</v>
      </c>
      <c r="D383" s="68">
        <v>0</v>
      </c>
      <c r="E383" s="70">
        <f t="shared" si="5"/>
        <v>0</v>
      </c>
    </row>
    <row r="384" spans="1:5" x14ac:dyDescent="0.25">
      <c r="B384" s="64" t="s">
        <v>608</v>
      </c>
      <c r="C384" s="64" t="s">
        <v>609</v>
      </c>
      <c r="D384" s="68">
        <v>207.63575000000009</v>
      </c>
      <c r="E384" s="70">
        <f t="shared" si="5"/>
        <v>7.0725242944310261E-6</v>
      </c>
    </row>
    <row r="385" spans="2:5" x14ac:dyDescent="0.25">
      <c r="B385" s="64" t="s">
        <v>610</v>
      </c>
      <c r="C385" s="64" t="s">
        <v>609</v>
      </c>
      <c r="D385" s="68">
        <v>0</v>
      </c>
      <c r="E385" s="70">
        <f t="shared" si="5"/>
        <v>0</v>
      </c>
    </row>
    <row r="386" spans="2:5" x14ac:dyDescent="0.25">
      <c r="B386" s="64" t="s">
        <v>611</v>
      </c>
      <c r="C386" s="64" t="s">
        <v>612</v>
      </c>
      <c r="D386" s="68">
        <v>0</v>
      </c>
      <c r="E386" s="70">
        <f t="shared" si="5"/>
        <v>0</v>
      </c>
    </row>
    <row r="387" spans="2:5" x14ac:dyDescent="0.25">
      <c r="B387" s="64" t="s">
        <v>613</v>
      </c>
      <c r="C387" s="64" t="s">
        <v>603</v>
      </c>
      <c r="D387" s="68">
        <v>0</v>
      </c>
      <c r="E387" s="70">
        <f t="shared" si="5"/>
        <v>0</v>
      </c>
    </row>
    <row r="388" spans="2:5" x14ac:dyDescent="0.25">
      <c r="B388" s="64" t="s">
        <v>614</v>
      </c>
      <c r="C388" s="64" t="s">
        <v>603</v>
      </c>
      <c r="D388" s="68">
        <v>0</v>
      </c>
      <c r="E388" s="70">
        <f t="shared" si="5"/>
        <v>0</v>
      </c>
    </row>
    <row r="389" spans="2:5" x14ac:dyDescent="0.25">
      <c r="B389" s="64" t="s">
        <v>615</v>
      </c>
      <c r="C389" s="64" t="s">
        <v>603</v>
      </c>
      <c r="D389" s="68">
        <v>0</v>
      </c>
      <c r="E389" s="70">
        <f t="shared" si="5"/>
        <v>0</v>
      </c>
    </row>
    <row r="390" spans="2:5" x14ac:dyDescent="0.25">
      <c r="B390" s="64" t="s">
        <v>616</v>
      </c>
      <c r="C390" s="64" t="s">
        <v>603</v>
      </c>
      <c r="D390" s="68">
        <v>0</v>
      </c>
      <c r="E390" s="70">
        <f t="shared" si="5"/>
        <v>0</v>
      </c>
    </row>
    <row r="391" spans="2:5" x14ac:dyDescent="0.25">
      <c r="B391" s="64" t="s">
        <v>617</v>
      </c>
      <c r="C391" s="64" t="s">
        <v>603</v>
      </c>
      <c r="D391" s="68">
        <v>0</v>
      </c>
      <c r="E391" s="70">
        <f t="shared" ref="E391:E454" si="6">D391/$D$1</f>
        <v>0</v>
      </c>
    </row>
    <row r="392" spans="2:5" x14ac:dyDescent="0.25">
      <c r="B392" s="64" t="s">
        <v>618</v>
      </c>
      <c r="C392" s="64" t="s">
        <v>603</v>
      </c>
      <c r="D392" s="68">
        <v>116571.06</v>
      </c>
      <c r="E392" s="70">
        <f t="shared" si="6"/>
        <v>3.9706633076316408E-3</v>
      </c>
    </row>
    <row r="393" spans="2:5" x14ac:dyDescent="0.25">
      <c r="B393" s="64" t="s">
        <v>619</v>
      </c>
      <c r="C393" s="64" t="s">
        <v>603</v>
      </c>
      <c r="D393" s="68">
        <v>121561.12</v>
      </c>
      <c r="E393" s="70">
        <f t="shared" si="6"/>
        <v>4.1406355815809407E-3</v>
      </c>
    </row>
    <row r="394" spans="2:5" x14ac:dyDescent="0.25">
      <c r="B394" s="64" t="s">
        <v>620</v>
      </c>
      <c r="C394" s="64" t="s">
        <v>603</v>
      </c>
      <c r="D394" s="68">
        <v>0</v>
      </c>
      <c r="E394" s="70">
        <f t="shared" si="6"/>
        <v>0</v>
      </c>
    </row>
    <row r="395" spans="2:5" x14ac:dyDescent="0.25">
      <c r="B395" s="64" t="s">
        <v>621</v>
      </c>
      <c r="C395" s="64" t="s">
        <v>603</v>
      </c>
      <c r="D395" s="68">
        <v>0</v>
      </c>
      <c r="E395" s="70">
        <f t="shared" si="6"/>
        <v>0</v>
      </c>
    </row>
    <row r="396" spans="2:5" x14ac:dyDescent="0.25">
      <c r="B396" s="64" t="s">
        <v>622</v>
      </c>
      <c r="C396" s="64" t="s">
        <v>603</v>
      </c>
      <c r="D396" s="68">
        <v>0</v>
      </c>
      <c r="E396" s="70">
        <f t="shared" si="6"/>
        <v>0</v>
      </c>
    </row>
    <row r="397" spans="2:5" x14ac:dyDescent="0.25">
      <c r="B397" s="64" t="s">
        <v>623</v>
      </c>
      <c r="C397" s="64" t="s">
        <v>603</v>
      </c>
      <c r="D397" s="68">
        <v>0</v>
      </c>
      <c r="E397" s="70">
        <f t="shared" si="6"/>
        <v>0</v>
      </c>
    </row>
    <row r="398" spans="2:5" x14ac:dyDescent="0.25">
      <c r="B398" s="64" t="s">
        <v>624</v>
      </c>
      <c r="C398" s="64" t="s">
        <v>603</v>
      </c>
      <c r="D398" s="68">
        <v>0</v>
      </c>
      <c r="E398" s="70">
        <f t="shared" si="6"/>
        <v>0</v>
      </c>
    </row>
    <row r="399" spans="2:5" x14ac:dyDescent="0.25">
      <c r="B399" s="64" t="s">
        <v>625</v>
      </c>
      <c r="C399" s="64" t="s">
        <v>259</v>
      </c>
      <c r="D399" s="68">
        <v>0</v>
      </c>
      <c r="E399" s="70">
        <f t="shared" si="6"/>
        <v>0</v>
      </c>
    </row>
    <row r="400" spans="2:5" x14ac:dyDescent="0.25">
      <c r="B400" s="64" t="s">
        <v>626</v>
      </c>
      <c r="C400" s="64" t="s">
        <v>259</v>
      </c>
      <c r="D400" s="68">
        <v>0</v>
      </c>
      <c r="E400" s="70">
        <f t="shared" si="6"/>
        <v>0</v>
      </c>
    </row>
    <row r="401" spans="1:5" x14ac:dyDescent="0.25">
      <c r="B401" s="64" t="s">
        <v>627</v>
      </c>
      <c r="C401" s="64" t="s">
        <v>259</v>
      </c>
      <c r="D401" s="68">
        <v>0</v>
      </c>
      <c r="E401" s="70">
        <f t="shared" si="6"/>
        <v>0</v>
      </c>
    </row>
    <row r="402" spans="1:5" x14ac:dyDescent="0.25">
      <c r="B402" s="64" t="s">
        <v>628</v>
      </c>
      <c r="C402" s="64" t="s">
        <v>629</v>
      </c>
      <c r="D402" s="68">
        <v>0</v>
      </c>
      <c r="E402" s="70">
        <f t="shared" si="6"/>
        <v>0</v>
      </c>
    </row>
    <row r="403" spans="1:5" x14ac:dyDescent="0.25">
      <c r="B403" s="64" t="s">
        <v>630</v>
      </c>
      <c r="C403" s="64" t="s">
        <v>510</v>
      </c>
      <c r="D403" s="68">
        <v>0</v>
      </c>
      <c r="E403" s="70">
        <f t="shared" si="6"/>
        <v>0</v>
      </c>
    </row>
    <row r="404" spans="1:5" x14ac:dyDescent="0.25">
      <c r="B404" s="64" t="s">
        <v>631</v>
      </c>
      <c r="C404" s="64" t="s">
        <v>632</v>
      </c>
      <c r="D404" s="68">
        <v>0</v>
      </c>
      <c r="E404" s="70">
        <f t="shared" si="6"/>
        <v>0</v>
      </c>
    </row>
    <row r="405" spans="1:5" x14ac:dyDescent="0.25">
      <c r="B405" s="64" t="s">
        <v>633</v>
      </c>
      <c r="C405" s="64" t="s">
        <v>634</v>
      </c>
      <c r="D405" s="68">
        <v>0</v>
      </c>
      <c r="E405" s="70">
        <f t="shared" si="6"/>
        <v>0</v>
      </c>
    </row>
    <row r="406" spans="1:5" x14ac:dyDescent="0.25">
      <c r="B406" s="64" t="s">
        <v>635</v>
      </c>
      <c r="C406" s="64" t="s">
        <v>636</v>
      </c>
      <c r="D406" s="68">
        <v>0</v>
      </c>
      <c r="E406" s="70">
        <f t="shared" si="6"/>
        <v>0</v>
      </c>
    </row>
    <row r="407" spans="1:5" x14ac:dyDescent="0.25">
      <c r="B407" s="64" t="s">
        <v>637</v>
      </c>
      <c r="C407" s="64" t="s">
        <v>603</v>
      </c>
      <c r="D407" s="68">
        <v>0</v>
      </c>
      <c r="E407" s="70">
        <f t="shared" si="6"/>
        <v>0</v>
      </c>
    </row>
    <row r="408" spans="1:5" x14ac:dyDescent="0.25">
      <c r="B408" s="64" t="s">
        <v>638</v>
      </c>
      <c r="C408" s="64" t="s">
        <v>259</v>
      </c>
      <c r="D408" s="68">
        <v>0</v>
      </c>
      <c r="E408" s="70">
        <f t="shared" si="6"/>
        <v>0</v>
      </c>
    </row>
    <row r="409" spans="1:5" x14ac:dyDescent="0.25">
      <c r="B409" s="64" t="s">
        <v>639</v>
      </c>
      <c r="C409" s="64" t="s">
        <v>603</v>
      </c>
      <c r="D409" s="68">
        <v>115791.56</v>
      </c>
      <c r="E409" s="70">
        <f t="shared" si="6"/>
        <v>3.9441118458168568E-3</v>
      </c>
    </row>
    <row r="410" spans="1:5" x14ac:dyDescent="0.25">
      <c r="B410" s="64" t="s">
        <v>640</v>
      </c>
      <c r="C410" s="64" t="s">
        <v>603</v>
      </c>
      <c r="D410" s="68">
        <v>114460.61</v>
      </c>
      <c r="E410" s="70">
        <f t="shared" si="6"/>
        <v>3.8987768001434941E-3</v>
      </c>
    </row>
    <row r="411" spans="1:5" x14ac:dyDescent="0.25">
      <c r="A411" s="64" t="s">
        <v>641</v>
      </c>
      <c r="B411" s="64" t="s">
        <v>642</v>
      </c>
      <c r="C411" s="64" t="s">
        <v>643</v>
      </c>
      <c r="D411" s="68">
        <v>0</v>
      </c>
      <c r="E411" s="70">
        <f t="shared" si="6"/>
        <v>0</v>
      </c>
    </row>
    <row r="412" spans="1:5" x14ac:dyDescent="0.25">
      <c r="B412" s="64" t="s">
        <v>644</v>
      </c>
      <c r="C412" s="64" t="s">
        <v>643</v>
      </c>
      <c r="D412" s="68">
        <v>442.72146600000002</v>
      </c>
      <c r="E412" s="70">
        <f t="shared" si="6"/>
        <v>1.5080054007805103E-5</v>
      </c>
    </row>
    <row r="413" spans="1:5" x14ac:dyDescent="0.25">
      <c r="B413" s="64" t="s">
        <v>645</v>
      </c>
      <c r="C413" s="64" t="s">
        <v>643</v>
      </c>
      <c r="D413" s="68">
        <v>0</v>
      </c>
      <c r="E413" s="70">
        <f t="shared" si="6"/>
        <v>0</v>
      </c>
    </row>
    <row r="414" spans="1:5" x14ac:dyDescent="0.25">
      <c r="B414" s="64" t="s">
        <v>646</v>
      </c>
      <c r="C414" s="64" t="s">
        <v>643</v>
      </c>
      <c r="D414" s="68">
        <v>0</v>
      </c>
      <c r="E414" s="70">
        <f t="shared" si="6"/>
        <v>0</v>
      </c>
    </row>
    <row r="415" spans="1:5" x14ac:dyDescent="0.25">
      <c r="B415" s="64" t="s">
        <v>647</v>
      </c>
      <c r="C415" s="64" t="s">
        <v>643</v>
      </c>
      <c r="D415" s="68">
        <v>0</v>
      </c>
      <c r="E415" s="70">
        <f t="shared" si="6"/>
        <v>0</v>
      </c>
    </row>
    <row r="416" spans="1:5" x14ac:dyDescent="0.25">
      <c r="B416" s="64" t="s">
        <v>648</v>
      </c>
      <c r="C416" s="64" t="s">
        <v>643</v>
      </c>
      <c r="D416" s="68">
        <v>0</v>
      </c>
      <c r="E416" s="70">
        <f t="shared" si="6"/>
        <v>0</v>
      </c>
    </row>
    <row r="417" spans="2:5" x14ac:dyDescent="0.25">
      <c r="B417" s="64" t="s">
        <v>649</v>
      </c>
      <c r="C417" s="64" t="s">
        <v>643</v>
      </c>
      <c r="D417" s="68">
        <v>473.25274959999996</v>
      </c>
      <c r="E417" s="70">
        <f t="shared" si="6"/>
        <v>1.6120015791848374E-5</v>
      </c>
    </row>
    <row r="418" spans="2:5" x14ac:dyDescent="0.25">
      <c r="B418" s="64" t="s">
        <v>650</v>
      </c>
      <c r="C418" s="64" t="s">
        <v>643</v>
      </c>
      <c r="D418" s="68">
        <v>0</v>
      </c>
      <c r="E418" s="70">
        <f t="shared" si="6"/>
        <v>0</v>
      </c>
    </row>
    <row r="419" spans="2:5" x14ac:dyDescent="0.25">
      <c r="B419" s="64" t="s">
        <v>651</v>
      </c>
      <c r="C419" s="64" t="s">
        <v>643</v>
      </c>
      <c r="D419" s="68">
        <v>882.42615999999987</v>
      </c>
      <c r="E419" s="70">
        <f t="shared" si="6"/>
        <v>3.0057350213734755E-5</v>
      </c>
    </row>
    <row r="420" spans="2:5" x14ac:dyDescent="0.25">
      <c r="B420" s="64" t="s">
        <v>652</v>
      </c>
      <c r="C420" s="64" t="s">
        <v>643</v>
      </c>
      <c r="D420" s="68">
        <v>13446.205219900001</v>
      </c>
      <c r="E420" s="70">
        <f t="shared" si="6"/>
        <v>4.5800693322632538E-4</v>
      </c>
    </row>
    <row r="421" spans="2:5" x14ac:dyDescent="0.25">
      <c r="B421" s="64" t="s">
        <v>653</v>
      </c>
      <c r="C421" s="64" t="s">
        <v>176</v>
      </c>
      <c r="D421" s="68">
        <v>0</v>
      </c>
      <c r="E421" s="70">
        <f t="shared" si="6"/>
        <v>0</v>
      </c>
    </row>
    <row r="422" spans="2:5" x14ac:dyDescent="0.25">
      <c r="B422" s="64" t="s">
        <v>654</v>
      </c>
      <c r="C422" s="64" t="s">
        <v>176</v>
      </c>
      <c r="D422" s="68">
        <v>0</v>
      </c>
      <c r="E422" s="70">
        <f t="shared" si="6"/>
        <v>0</v>
      </c>
    </row>
    <row r="423" spans="2:5" x14ac:dyDescent="0.25">
      <c r="B423" s="64" t="s">
        <v>655</v>
      </c>
      <c r="C423" s="64" t="s">
        <v>176</v>
      </c>
      <c r="D423" s="68">
        <v>0</v>
      </c>
      <c r="E423" s="70">
        <f t="shared" si="6"/>
        <v>0</v>
      </c>
    </row>
    <row r="424" spans="2:5" x14ac:dyDescent="0.25">
      <c r="B424" s="64" t="s">
        <v>656</v>
      </c>
      <c r="C424" s="64" t="s">
        <v>176</v>
      </c>
      <c r="D424" s="68">
        <v>0</v>
      </c>
      <c r="E424" s="70">
        <f t="shared" si="6"/>
        <v>0</v>
      </c>
    </row>
    <row r="425" spans="2:5" x14ac:dyDescent="0.25">
      <c r="B425" s="64" t="s">
        <v>657</v>
      </c>
      <c r="C425" s="64" t="s">
        <v>176</v>
      </c>
      <c r="D425" s="68">
        <v>0</v>
      </c>
      <c r="E425" s="70">
        <f t="shared" si="6"/>
        <v>0</v>
      </c>
    </row>
    <row r="426" spans="2:5" x14ac:dyDescent="0.25">
      <c r="B426" s="64" t="s">
        <v>658</v>
      </c>
      <c r="C426" s="64" t="s">
        <v>176</v>
      </c>
      <c r="D426" s="68">
        <v>613.33933841055773</v>
      </c>
      <c r="E426" s="70">
        <f t="shared" si="6"/>
        <v>2.0891669048508842E-5</v>
      </c>
    </row>
    <row r="427" spans="2:5" x14ac:dyDescent="0.25">
      <c r="B427" s="64" t="s">
        <v>659</v>
      </c>
      <c r="C427" s="64" t="s">
        <v>176</v>
      </c>
      <c r="D427" s="68">
        <v>23891.450428673001</v>
      </c>
      <c r="E427" s="70">
        <f t="shared" si="6"/>
        <v>8.1379465523631785E-4</v>
      </c>
    </row>
    <row r="428" spans="2:5" x14ac:dyDescent="0.25">
      <c r="B428" s="64" t="s">
        <v>660</v>
      </c>
      <c r="C428" s="64" t="s">
        <v>176</v>
      </c>
      <c r="D428" s="68">
        <v>6.95289</v>
      </c>
      <c r="E428" s="70">
        <f t="shared" si="6"/>
        <v>2.368305238452748E-7</v>
      </c>
    </row>
    <row r="429" spans="2:5" x14ac:dyDescent="0.25">
      <c r="B429" s="64" t="s">
        <v>661</v>
      </c>
      <c r="C429" s="64" t="s">
        <v>176</v>
      </c>
      <c r="D429" s="68">
        <v>0</v>
      </c>
      <c r="E429" s="70">
        <f t="shared" si="6"/>
        <v>0</v>
      </c>
    </row>
    <row r="430" spans="2:5" x14ac:dyDescent="0.25">
      <c r="B430" s="64" t="s">
        <v>662</v>
      </c>
      <c r="C430" s="64" t="s">
        <v>176</v>
      </c>
      <c r="D430" s="68">
        <v>0</v>
      </c>
      <c r="E430" s="70">
        <f t="shared" si="6"/>
        <v>0</v>
      </c>
    </row>
    <row r="431" spans="2:5" x14ac:dyDescent="0.25">
      <c r="B431" s="64" t="s">
        <v>663</v>
      </c>
      <c r="C431" s="64" t="s">
        <v>176</v>
      </c>
      <c r="D431" s="68">
        <v>0</v>
      </c>
      <c r="E431" s="70">
        <f t="shared" si="6"/>
        <v>0</v>
      </c>
    </row>
    <row r="432" spans="2:5" x14ac:dyDescent="0.25">
      <c r="B432" s="64" t="s">
        <v>664</v>
      </c>
      <c r="C432" s="64" t="s">
        <v>267</v>
      </c>
      <c r="D432" s="68">
        <v>0</v>
      </c>
      <c r="E432" s="70">
        <f t="shared" si="6"/>
        <v>0</v>
      </c>
    </row>
    <row r="433" spans="2:5" x14ac:dyDescent="0.25">
      <c r="B433" s="64" t="s">
        <v>665</v>
      </c>
      <c r="C433" s="64" t="s">
        <v>248</v>
      </c>
      <c r="D433" s="68">
        <v>0</v>
      </c>
      <c r="E433" s="70">
        <f t="shared" si="6"/>
        <v>0</v>
      </c>
    </row>
    <row r="434" spans="2:5" x14ac:dyDescent="0.25">
      <c r="B434" s="64" t="s">
        <v>666</v>
      </c>
      <c r="C434" s="64" t="s">
        <v>267</v>
      </c>
      <c r="D434" s="68">
        <v>20417.802619572598</v>
      </c>
      <c r="E434" s="70">
        <f t="shared" si="6"/>
        <v>6.9547467170670064E-4</v>
      </c>
    </row>
    <row r="435" spans="2:5" x14ac:dyDescent="0.25">
      <c r="B435" s="64" t="s">
        <v>667</v>
      </c>
      <c r="C435" s="64" t="s">
        <v>248</v>
      </c>
      <c r="D435" s="68">
        <v>6547.670625027401</v>
      </c>
      <c r="E435" s="70">
        <f t="shared" si="6"/>
        <v>2.2302787245182323E-4</v>
      </c>
    </row>
    <row r="436" spans="2:5" x14ac:dyDescent="0.25">
      <c r="B436" s="64" t="s">
        <v>668</v>
      </c>
      <c r="C436" s="64" t="s">
        <v>267</v>
      </c>
      <c r="D436" s="68">
        <v>0</v>
      </c>
      <c r="E436" s="70">
        <f t="shared" si="6"/>
        <v>0</v>
      </c>
    </row>
    <row r="437" spans="2:5" x14ac:dyDescent="0.25">
      <c r="B437" s="64" t="s">
        <v>669</v>
      </c>
      <c r="C437" s="64" t="s">
        <v>248</v>
      </c>
      <c r="D437" s="68">
        <v>0</v>
      </c>
      <c r="E437" s="70">
        <f t="shared" si="6"/>
        <v>0</v>
      </c>
    </row>
    <row r="438" spans="2:5" x14ac:dyDescent="0.25">
      <c r="B438" s="64" t="s">
        <v>670</v>
      </c>
      <c r="C438" s="64" t="s">
        <v>267</v>
      </c>
      <c r="D438" s="68">
        <v>0</v>
      </c>
      <c r="E438" s="70">
        <f t="shared" si="6"/>
        <v>0</v>
      </c>
    </row>
    <row r="439" spans="2:5" x14ac:dyDescent="0.25">
      <c r="B439" s="64" t="s">
        <v>671</v>
      </c>
      <c r="C439" s="64" t="s">
        <v>248</v>
      </c>
      <c r="D439" s="68">
        <v>0</v>
      </c>
      <c r="E439" s="70">
        <f t="shared" si="6"/>
        <v>0</v>
      </c>
    </row>
    <row r="440" spans="2:5" x14ac:dyDescent="0.25">
      <c r="B440" s="64" t="s">
        <v>672</v>
      </c>
      <c r="C440" s="64" t="s">
        <v>267</v>
      </c>
      <c r="D440" s="68">
        <v>0</v>
      </c>
      <c r="E440" s="70">
        <f t="shared" si="6"/>
        <v>0</v>
      </c>
    </row>
    <row r="441" spans="2:5" x14ac:dyDescent="0.25">
      <c r="B441" s="64" t="s">
        <v>673</v>
      </c>
      <c r="C441" s="64" t="s">
        <v>248</v>
      </c>
      <c r="D441" s="68">
        <v>0</v>
      </c>
      <c r="E441" s="70">
        <f t="shared" si="6"/>
        <v>0</v>
      </c>
    </row>
    <row r="442" spans="2:5" x14ac:dyDescent="0.25">
      <c r="B442" s="64" t="s">
        <v>674</v>
      </c>
      <c r="C442" s="64" t="s">
        <v>248</v>
      </c>
      <c r="D442" s="68">
        <v>0</v>
      </c>
      <c r="E442" s="70">
        <f t="shared" si="6"/>
        <v>0</v>
      </c>
    </row>
    <row r="443" spans="2:5" x14ac:dyDescent="0.25">
      <c r="B443" s="64" t="s">
        <v>675</v>
      </c>
      <c r="C443" s="64" t="s">
        <v>267</v>
      </c>
      <c r="D443" s="68">
        <v>0</v>
      </c>
      <c r="E443" s="70">
        <f t="shared" si="6"/>
        <v>0</v>
      </c>
    </row>
    <row r="444" spans="2:5" x14ac:dyDescent="0.25">
      <c r="B444" s="64" t="s">
        <v>676</v>
      </c>
      <c r="C444" s="64" t="s">
        <v>248</v>
      </c>
      <c r="D444" s="68">
        <v>0</v>
      </c>
      <c r="E444" s="70">
        <f t="shared" si="6"/>
        <v>0</v>
      </c>
    </row>
    <row r="445" spans="2:5" x14ac:dyDescent="0.25">
      <c r="B445" s="64" t="s">
        <v>677</v>
      </c>
      <c r="C445" s="64" t="s">
        <v>267</v>
      </c>
      <c r="D445" s="68">
        <v>0</v>
      </c>
      <c r="E445" s="70">
        <f t="shared" si="6"/>
        <v>0</v>
      </c>
    </row>
    <row r="446" spans="2:5" x14ac:dyDescent="0.25">
      <c r="B446" s="64" t="s">
        <v>678</v>
      </c>
      <c r="C446" s="64" t="s">
        <v>248</v>
      </c>
      <c r="D446" s="68">
        <v>0</v>
      </c>
      <c r="E446" s="70">
        <f t="shared" si="6"/>
        <v>0</v>
      </c>
    </row>
    <row r="447" spans="2:5" x14ac:dyDescent="0.25">
      <c r="B447" s="64" t="s">
        <v>679</v>
      </c>
      <c r="C447" s="64" t="s">
        <v>267</v>
      </c>
      <c r="D447" s="68">
        <v>0</v>
      </c>
      <c r="E447" s="70">
        <f t="shared" si="6"/>
        <v>0</v>
      </c>
    </row>
    <row r="448" spans="2:5" x14ac:dyDescent="0.25">
      <c r="B448" s="64" t="s">
        <v>680</v>
      </c>
      <c r="C448" s="64" t="s">
        <v>248</v>
      </c>
      <c r="D448" s="68">
        <v>0</v>
      </c>
      <c r="E448" s="70">
        <f t="shared" si="6"/>
        <v>0</v>
      </c>
    </row>
    <row r="449" spans="2:5" x14ac:dyDescent="0.25">
      <c r="B449" s="64" t="s">
        <v>681</v>
      </c>
      <c r="C449" s="64" t="s">
        <v>248</v>
      </c>
      <c r="D449" s="68">
        <v>1.5459725526443555E-3</v>
      </c>
      <c r="E449" s="70">
        <f t="shared" si="6"/>
        <v>5.2659180498063303E-11</v>
      </c>
    </row>
    <row r="450" spans="2:5" x14ac:dyDescent="0.25">
      <c r="B450" s="64" t="s">
        <v>682</v>
      </c>
      <c r="C450" s="64" t="s">
        <v>267</v>
      </c>
      <c r="D450" s="68">
        <v>106762.15999157417</v>
      </c>
      <c r="E450" s="70">
        <f t="shared" si="6"/>
        <v>3.6365508842592861E-3</v>
      </c>
    </row>
    <row r="451" spans="2:5" x14ac:dyDescent="0.25">
      <c r="B451" s="64" t="s">
        <v>683</v>
      </c>
      <c r="C451" s="64" t="s">
        <v>248</v>
      </c>
      <c r="D451" s="68">
        <v>26564.308244642376</v>
      </c>
      <c r="E451" s="70">
        <f t="shared" si="6"/>
        <v>9.0483799357763545E-4</v>
      </c>
    </row>
    <row r="452" spans="2:5" x14ac:dyDescent="0.25">
      <c r="B452" s="64" t="s">
        <v>684</v>
      </c>
      <c r="C452" s="64" t="s">
        <v>248</v>
      </c>
      <c r="D452" s="68">
        <v>0</v>
      </c>
      <c r="E452" s="70">
        <f t="shared" si="6"/>
        <v>0</v>
      </c>
    </row>
    <row r="453" spans="2:5" x14ac:dyDescent="0.25">
      <c r="B453" s="64" t="s">
        <v>685</v>
      </c>
      <c r="C453" s="64" t="s">
        <v>267</v>
      </c>
      <c r="D453" s="68">
        <v>0</v>
      </c>
      <c r="E453" s="70">
        <f t="shared" si="6"/>
        <v>0</v>
      </c>
    </row>
    <row r="454" spans="2:5" x14ac:dyDescent="0.25">
      <c r="B454" s="64" t="s">
        <v>686</v>
      </c>
      <c r="C454" s="64" t="s">
        <v>248</v>
      </c>
      <c r="D454" s="68">
        <v>0</v>
      </c>
      <c r="E454" s="70">
        <f t="shared" si="6"/>
        <v>0</v>
      </c>
    </row>
    <row r="455" spans="2:5" x14ac:dyDescent="0.25">
      <c r="B455" s="64" t="s">
        <v>687</v>
      </c>
      <c r="C455" s="64" t="s">
        <v>267</v>
      </c>
      <c r="D455" s="68">
        <v>0</v>
      </c>
      <c r="E455" s="70">
        <f t="shared" ref="E455:E460" si="7">D455/$D$1</f>
        <v>0</v>
      </c>
    </row>
    <row r="456" spans="2:5" x14ac:dyDescent="0.25">
      <c r="B456" s="64" t="s">
        <v>688</v>
      </c>
      <c r="C456" s="64" t="s">
        <v>248</v>
      </c>
      <c r="D456" s="68">
        <v>0</v>
      </c>
      <c r="E456" s="70">
        <f t="shared" si="7"/>
        <v>0</v>
      </c>
    </row>
    <row r="457" spans="2:5" x14ac:dyDescent="0.25">
      <c r="B457" s="64" t="s">
        <v>689</v>
      </c>
      <c r="C457" s="64" t="s">
        <v>248</v>
      </c>
      <c r="D457" s="68">
        <v>0</v>
      </c>
      <c r="E457" s="70">
        <f t="shared" si="7"/>
        <v>0</v>
      </c>
    </row>
    <row r="458" spans="2:5" x14ac:dyDescent="0.25">
      <c r="B458" s="64" t="s">
        <v>690</v>
      </c>
      <c r="C458" s="64" t="s">
        <v>267</v>
      </c>
      <c r="D458" s="68">
        <v>0</v>
      </c>
      <c r="E458" s="70">
        <f t="shared" si="7"/>
        <v>0</v>
      </c>
    </row>
    <row r="459" spans="2:5" x14ac:dyDescent="0.25">
      <c r="B459" s="64" t="s">
        <v>691</v>
      </c>
      <c r="C459" s="64" t="s">
        <v>248</v>
      </c>
      <c r="D459" s="68">
        <v>0</v>
      </c>
      <c r="E459" s="70">
        <f t="shared" si="7"/>
        <v>0</v>
      </c>
    </row>
    <row r="460" spans="2:5" x14ac:dyDescent="0.25">
      <c r="B460" s="64" t="s">
        <v>692</v>
      </c>
      <c r="C460" s="64" t="s">
        <v>267</v>
      </c>
      <c r="D460" s="68">
        <v>0</v>
      </c>
      <c r="E460" s="70">
        <f t="shared" si="7"/>
        <v>0</v>
      </c>
    </row>
    <row r="461" spans="2:5" x14ac:dyDescent="0.25">
      <c r="B461" s="64" t="s">
        <v>693</v>
      </c>
      <c r="C461" s="64" t="s">
        <v>248</v>
      </c>
      <c r="D461" s="68">
        <v>0</v>
      </c>
      <c r="E461" s="70">
        <f>D461/$D$1</f>
        <v>0</v>
      </c>
    </row>
    <row r="462" spans="2:5" x14ac:dyDescent="0.25">
      <c r="B462" s="64" t="s">
        <v>694</v>
      </c>
      <c r="C462" s="64" t="s">
        <v>248</v>
      </c>
      <c r="D462" s="68">
        <v>0</v>
      </c>
      <c r="E462" s="70">
        <f t="shared" ref="E462:E525" si="8">D462/$D$1</f>
        <v>0</v>
      </c>
    </row>
    <row r="463" spans="2:5" x14ac:dyDescent="0.25">
      <c r="B463" s="64" t="s">
        <v>695</v>
      </c>
      <c r="C463" s="64" t="s">
        <v>267</v>
      </c>
      <c r="D463" s="68">
        <v>0</v>
      </c>
      <c r="E463" s="70">
        <f t="shared" si="8"/>
        <v>0</v>
      </c>
    </row>
    <row r="464" spans="2:5" x14ac:dyDescent="0.25">
      <c r="B464" s="64" t="s">
        <v>696</v>
      </c>
      <c r="C464" s="64" t="s">
        <v>248</v>
      </c>
      <c r="D464" s="68">
        <v>0</v>
      </c>
      <c r="E464" s="70">
        <f t="shared" si="8"/>
        <v>0</v>
      </c>
    </row>
    <row r="465" spans="2:6" x14ac:dyDescent="0.25">
      <c r="B465" s="64" t="s">
        <v>697</v>
      </c>
      <c r="C465" s="64" t="s">
        <v>248</v>
      </c>
      <c r="D465" s="68">
        <v>0</v>
      </c>
      <c r="E465" s="70">
        <f t="shared" si="8"/>
        <v>0</v>
      </c>
    </row>
    <row r="466" spans="2:6" x14ac:dyDescent="0.25">
      <c r="B466" s="64" t="s">
        <v>698</v>
      </c>
      <c r="C466" s="64" t="s">
        <v>267</v>
      </c>
      <c r="D466" s="68">
        <v>0</v>
      </c>
      <c r="E466" s="70">
        <f t="shared" si="8"/>
        <v>0</v>
      </c>
    </row>
    <row r="467" spans="2:6" x14ac:dyDescent="0.25">
      <c r="B467" s="64" t="s">
        <v>699</v>
      </c>
      <c r="C467" s="64" t="s">
        <v>248</v>
      </c>
      <c r="D467" s="68">
        <v>0</v>
      </c>
      <c r="E467" s="70">
        <f t="shared" si="8"/>
        <v>0</v>
      </c>
    </row>
    <row r="468" spans="2:6" x14ac:dyDescent="0.25">
      <c r="B468" s="64" t="s">
        <v>700</v>
      </c>
      <c r="C468" s="64" t="s">
        <v>248</v>
      </c>
      <c r="D468" s="68">
        <v>0</v>
      </c>
      <c r="E468" s="70">
        <f t="shared" si="8"/>
        <v>0</v>
      </c>
    </row>
    <row r="469" spans="2:6" x14ac:dyDescent="0.25">
      <c r="B469" s="64" t="s">
        <v>701</v>
      </c>
      <c r="C469" s="64" t="s">
        <v>248</v>
      </c>
      <c r="D469" s="68">
        <v>0</v>
      </c>
      <c r="E469" s="70">
        <f t="shared" si="8"/>
        <v>0</v>
      </c>
    </row>
    <row r="470" spans="2:6" x14ac:dyDescent="0.25">
      <c r="B470" s="64" t="s">
        <v>702</v>
      </c>
      <c r="C470" s="64" t="s">
        <v>267</v>
      </c>
      <c r="D470" s="68">
        <v>0</v>
      </c>
      <c r="E470" s="70">
        <f t="shared" si="8"/>
        <v>0</v>
      </c>
    </row>
    <row r="471" spans="2:6" x14ac:dyDescent="0.25">
      <c r="B471" s="64" t="s">
        <v>703</v>
      </c>
      <c r="C471" s="64" t="s">
        <v>248</v>
      </c>
      <c r="D471" s="68">
        <v>0</v>
      </c>
      <c r="E471" s="70">
        <f t="shared" si="8"/>
        <v>0</v>
      </c>
    </row>
    <row r="472" spans="2:6" x14ac:dyDescent="0.25">
      <c r="B472" s="64" t="s">
        <v>704</v>
      </c>
      <c r="C472" s="64" t="s">
        <v>248</v>
      </c>
      <c r="D472" s="68">
        <v>0</v>
      </c>
      <c r="E472" s="70">
        <f t="shared" si="8"/>
        <v>0</v>
      </c>
    </row>
    <row r="473" spans="2:6" x14ac:dyDescent="0.25">
      <c r="B473" s="64" t="s">
        <v>705</v>
      </c>
      <c r="C473" s="64" t="s">
        <v>267</v>
      </c>
      <c r="D473" s="68">
        <v>26711.986685888704</v>
      </c>
      <c r="E473" s="70">
        <f t="shared" si="8"/>
        <v>9.098682418054977E-4</v>
      </c>
    </row>
    <row r="474" spans="2:6" x14ac:dyDescent="0.25">
      <c r="B474" s="64" t="s">
        <v>706</v>
      </c>
      <c r="C474" s="64" t="s">
        <v>248</v>
      </c>
      <c r="D474" s="68">
        <v>12512.663366811299</v>
      </c>
      <c r="E474" s="70">
        <f t="shared" si="8"/>
        <v>4.2620847156527714E-4</v>
      </c>
    </row>
    <row r="475" spans="2:6" x14ac:dyDescent="0.25">
      <c r="B475" s="64" t="s">
        <v>707</v>
      </c>
      <c r="C475" s="64" t="s">
        <v>267</v>
      </c>
      <c r="D475" s="68">
        <v>175250.08819071486</v>
      </c>
      <c r="E475" s="70">
        <f t="shared" si="8"/>
        <v>5.9693983638656163E-3</v>
      </c>
      <c r="F475" s="66">
        <f>SUM(D475:D476)</f>
        <v>193301.65865041205</v>
      </c>
    </row>
    <row r="476" spans="2:6" x14ac:dyDescent="0.25">
      <c r="B476" s="64" t="s">
        <v>708</v>
      </c>
      <c r="C476" s="64" t="s">
        <v>248</v>
      </c>
      <c r="D476" s="68">
        <v>18051.570459697188</v>
      </c>
      <c r="E476" s="70">
        <f t="shared" si="8"/>
        <v>6.148756687075407E-4</v>
      </c>
      <c r="F476" s="73">
        <f>SUM(E475:E476)</f>
        <v>6.584274032573157E-3</v>
      </c>
    </row>
    <row r="477" spans="2:6" x14ac:dyDescent="0.25">
      <c r="B477" s="64" t="s">
        <v>709</v>
      </c>
      <c r="C477" s="64" t="s">
        <v>267</v>
      </c>
      <c r="D477" s="68">
        <v>0</v>
      </c>
      <c r="E477" s="70">
        <f t="shared" si="8"/>
        <v>0</v>
      </c>
    </row>
    <row r="478" spans="2:6" x14ac:dyDescent="0.25">
      <c r="B478" s="64" t="s">
        <v>710</v>
      </c>
      <c r="C478" s="64" t="s">
        <v>248</v>
      </c>
      <c r="D478" s="68">
        <v>0</v>
      </c>
      <c r="E478" s="70">
        <f t="shared" si="8"/>
        <v>0</v>
      </c>
    </row>
    <row r="479" spans="2:6" x14ac:dyDescent="0.25">
      <c r="B479" s="64" t="s">
        <v>711</v>
      </c>
      <c r="C479" s="64" t="s">
        <v>267</v>
      </c>
      <c r="D479" s="68">
        <v>1514.4113417448</v>
      </c>
      <c r="E479" s="70">
        <f t="shared" si="8"/>
        <v>5.1584137154858833E-5</v>
      </c>
    </row>
    <row r="480" spans="2:6" x14ac:dyDescent="0.25">
      <c r="B480" s="64" t="s">
        <v>712</v>
      </c>
      <c r="C480" s="64" t="s">
        <v>248</v>
      </c>
      <c r="D480" s="68">
        <v>709.39385905519998</v>
      </c>
      <c r="E480" s="70">
        <f t="shared" si="8"/>
        <v>2.4163494496916253E-5</v>
      </c>
    </row>
    <row r="481" spans="2:5" x14ac:dyDescent="0.25">
      <c r="B481" s="64" t="s">
        <v>713</v>
      </c>
      <c r="C481" s="64" t="s">
        <v>267</v>
      </c>
      <c r="D481" s="68">
        <v>0</v>
      </c>
      <c r="E481" s="70">
        <f t="shared" si="8"/>
        <v>0</v>
      </c>
    </row>
    <row r="482" spans="2:5" x14ac:dyDescent="0.25">
      <c r="B482" s="64" t="s">
        <v>714</v>
      </c>
      <c r="C482" s="64" t="s">
        <v>248</v>
      </c>
      <c r="D482" s="68">
        <v>0</v>
      </c>
      <c r="E482" s="70">
        <f t="shared" si="8"/>
        <v>0</v>
      </c>
    </row>
    <row r="483" spans="2:5" x14ac:dyDescent="0.25">
      <c r="B483" s="64" t="s">
        <v>715</v>
      </c>
      <c r="C483" s="64" t="s">
        <v>267</v>
      </c>
      <c r="D483" s="68">
        <v>0</v>
      </c>
      <c r="E483" s="70">
        <f t="shared" si="8"/>
        <v>0</v>
      </c>
    </row>
    <row r="484" spans="2:5" x14ac:dyDescent="0.25">
      <c r="B484" s="64" t="s">
        <v>716</v>
      </c>
      <c r="C484" s="64" t="s">
        <v>248</v>
      </c>
      <c r="D484" s="68">
        <v>0</v>
      </c>
      <c r="E484" s="70">
        <f t="shared" si="8"/>
        <v>0</v>
      </c>
    </row>
    <row r="485" spans="2:5" x14ac:dyDescent="0.25">
      <c r="B485" s="64" t="s">
        <v>717</v>
      </c>
      <c r="C485" s="64" t="s">
        <v>248</v>
      </c>
      <c r="D485" s="68">
        <v>0</v>
      </c>
      <c r="E485" s="70">
        <f t="shared" si="8"/>
        <v>0</v>
      </c>
    </row>
    <row r="486" spans="2:5" x14ac:dyDescent="0.25">
      <c r="B486" s="64" t="s">
        <v>718</v>
      </c>
      <c r="C486" s="64" t="s">
        <v>267</v>
      </c>
      <c r="D486" s="68">
        <v>0</v>
      </c>
      <c r="E486" s="70">
        <f t="shared" si="8"/>
        <v>0</v>
      </c>
    </row>
    <row r="487" spans="2:5" x14ac:dyDescent="0.25">
      <c r="B487" s="64" t="s">
        <v>719</v>
      </c>
      <c r="C487" s="64" t="s">
        <v>248</v>
      </c>
      <c r="D487" s="68">
        <v>0</v>
      </c>
      <c r="E487" s="70">
        <f t="shared" si="8"/>
        <v>0</v>
      </c>
    </row>
    <row r="488" spans="2:5" x14ac:dyDescent="0.25">
      <c r="B488" s="64" t="s">
        <v>720</v>
      </c>
      <c r="C488" s="64" t="s">
        <v>267</v>
      </c>
      <c r="D488" s="68">
        <v>0</v>
      </c>
      <c r="E488" s="70">
        <f t="shared" si="8"/>
        <v>0</v>
      </c>
    </row>
    <row r="489" spans="2:5" x14ac:dyDescent="0.25">
      <c r="B489" s="64" t="s">
        <v>721</v>
      </c>
      <c r="C489" s="64" t="s">
        <v>248</v>
      </c>
      <c r="D489" s="68">
        <v>0</v>
      </c>
      <c r="E489" s="70">
        <f t="shared" si="8"/>
        <v>0</v>
      </c>
    </row>
    <row r="490" spans="2:5" x14ac:dyDescent="0.25">
      <c r="B490" s="64" t="s">
        <v>722</v>
      </c>
      <c r="C490" s="64" t="s">
        <v>267</v>
      </c>
      <c r="D490" s="68">
        <v>1138.1994161334001</v>
      </c>
      <c r="E490" s="70">
        <f t="shared" si="8"/>
        <v>3.8769542443970642E-5</v>
      </c>
    </row>
    <row r="491" spans="2:5" x14ac:dyDescent="0.25">
      <c r="B491" s="64" t="s">
        <v>723</v>
      </c>
      <c r="C491" s="64" t="s">
        <v>248</v>
      </c>
      <c r="D491" s="68">
        <v>533.16536526660013</v>
      </c>
      <c r="E491" s="70">
        <f t="shared" si="8"/>
        <v>1.8160769514870247E-5</v>
      </c>
    </row>
    <row r="492" spans="2:5" x14ac:dyDescent="0.25">
      <c r="B492" s="64" t="s">
        <v>724</v>
      </c>
      <c r="C492" s="64" t="s">
        <v>267</v>
      </c>
      <c r="D492" s="68">
        <v>0</v>
      </c>
      <c r="E492" s="70">
        <f t="shared" si="8"/>
        <v>0</v>
      </c>
    </row>
    <row r="493" spans="2:5" x14ac:dyDescent="0.25">
      <c r="B493" s="64" t="s">
        <v>725</v>
      </c>
      <c r="C493" s="64" t="s">
        <v>248</v>
      </c>
      <c r="D493" s="68">
        <v>0</v>
      </c>
      <c r="E493" s="70">
        <f t="shared" si="8"/>
        <v>0</v>
      </c>
    </row>
    <row r="494" spans="2:5" x14ac:dyDescent="0.25">
      <c r="B494" s="64" t="s">
        <v>726</v>
      </c>
      <c r="C494" s="64" t="s">
        <v>267</v>
      </c>
      <c r="D494" s="68">
        <v>0</v>
      </c>
      <c r="E494" s="70">
        <f t="shared" si="8"/>
        <v>0</v>
      </c>
    </row>
    <row r="495" spans="2:5" x14ac:dyDescent="0.25">
      <c r="B495" s="64" t="s">
        <v>727</v>
      </c>
      <c r="C495" s="64" t="s">
        <v>248</v>
      </c>
      <c r="D495" s="68">
        <v>0</v>
      </c>
      <c r="E495" s="70">
        <f t="shared" si="8"/>
        <v>0</v>
      </c>
    </row>
    <row r="496" spans="2:5" x14ac:dyDescent="0.25">
      <c r="B496" s="64" t="s">
        <v>728</v>
      </c>
      <c r="C496" s="64" t="s">
        <v>52</v>
      </c>
      <c r="D496" s="68">
        <v>2976.8462740999998</v>
      </c>
      <c r="E496" s="70">
        <f t="shared" si="8"/>
        <v>1.0139784499711018E-4</v>
      </c>
    </row>
    <row r="497" spans="2:5" x14ac:dyDescent="0.25">
      <c r="B497" s="64" t="s">
        <v>729</v>
      </c>
      <c r="C497" s="64" t="s">
        <v>52</v>
      </c>
      <c r="D497" s="68">
        <v>0</v>
      </c>
      <c r="E497" s="70">
        <f t="shared" si="8"/>
        <v>0</v>
      </c>
    </row>
    <row r="498" spans="2:5" x14ac:dyDescent="0.25">
      <c r="B498" s="64" t="s">
        <v>730</v>
      </c>
      <c r="C498" s="64" t="s">
        <v>52</v>
      </c>
      <c r="D498" s="68">
        <v>0</v>
      </c>
      <c r="E498" s="70">
        <f t="shared" si="8"/>
        <v>0</v>
      </c>
    </row>
    <row r="499" spans="2:5" x14ac:dyDescent="0.25">
      <c r="B499" s="64" t="s">
        <v>731</v>
      </c>
      <c r="C499" s="64" t="s">
        <v>76</v>
      </c>
      <c r="D499" s="68">
        <v>1905.2240104000002</v>
      </c>
      <c r="E499" s="70">
        <f t="shared" si="8"/>
        <v>6.489606486304649E-5</v>
      </c>
    </row>
    <row r="500" spans="2:5" x14ac:dyDescent="0.25">
      <c r="B500" s="64" t="s">
        <v>732</v>
      </c>
      <c r="C500" s="64" t="s">
        <v>76</v>
      </c>
      <c r="D500" s="68">
        <v>0</v>
      </c>
      <c r="E500" s="70">
        <f t="shared" si="8"/>
        <v>0</v>
      </c>
    </row>
    <row r="501" spans="2:5" x14ac:dyDescent="0.25">
      <c r="B501" s="64" t="s">
        <v>733</v>
      </c>
      <c r="C501" s="64" t="s">
        <v>76</v>
      </c>
      <c r="D501" s="68">
        <v>0</v>
      </c>
      <c r="E501" s="70">
        <f t="shared" si="8"/>
        <v>0</v>
      </c>
    </row>
    <row r="502" spans="2:5" x14ac:dyDescent="0.25">
      <c r="B502" s="64" t="s">
        <v>734</v>
      </c>
      <c r="C502" s="64" t="s">
        <v>76</v>
      </c>
      <c r="D502" s="68">
        <v>0</v>
      </c>
      <c r="E502" s="70">
        <f t="shared" si="8"/>
        <v>0</v>
      </c>
    </row>
    <row r="503" spans="2:5" x14ac:dyDescent="0.25">
      <c r="B503" s="64" t="s">
        <v>735</v>
      </c>
      <c r="C503" s="64" t="s">
        <v>76</v>
      </c>
      <c r="D503" s="68">
        <v>0</v>
      </c>
      <c r="E503" s="70">
        <f t="shared" si="8"/>
        <v>0</v>
      </c>
    </row>
    <row r="504" spans="2:5" x14ac:dyDescent="0.25">
      <c r="B504" s="64" t="s">
        <v>736</v>
      </c>
      <c r="C504" s="64" t="s">
        <v>76</v>
      </c>
      <c r="D504" s="68">
        <v>772.22454590000007</v>
      </c>
      <c r="E504" s="70">
        <f t="shared" si="8"/>
        <v>2.6303644057604316E-5</v>
      </c>
    </row>
    <row r="505" spans="2:5" x14ac:dyDescent="0.25">
      <c r="B505" s="64" t="s">
        <v>737</v>
      </c>
      <c r="C505" s="64" t="s">
        <v>76</v>
      </c>
      <c r="D505" s="68">
        <v>7764.6968735999999</v>
      </c>
      <c r="E505" s="70">
        <f t="shared" si="8"/>
        <v>2.6448242789321497E-4</v>
      </c>
    </row>
    <row r="506" spans="2:5" x14ac:dyDescent="0.25">
      <c r="B506" s="64" t="s">
        <v>738</v>
      </c>
      <c r="C506" s="64" t="s">
        <v>176</v>
      </c>
      <c r="D506" s="68">
        <v>39669.632649599997</v>
      </c>
      <c r="E506" s="70">
        <f t="shared" si="8"/>
        <v>1.3512337864045574E-3</v>
      </c>
    </row>
    <row r="507" spans="2:5" x14ac:dyDescent="0.25">
      <c r="B507" s="64" t="s">
        <v>739</v>
      </c>
      <c r="C507" s="64" t="s">
        <v>740</v>
      </c>
      <c r="D507" s="68">
        <v>6046</v>
      </c>
      <c r="E507" s="70">
        <f t="shared" si="8"/>
        <v>2.059398821451988E-4</v>
      </c>
    </row>
    <row r="508" spans="2:5" x14ac:dyDescent="0.25">
      <c r="B508" s="64" t="s">
        <v>741</v>
      </c>
      <c r="C508" s="64" t="s">
        <v>176</v>
      </c>
      <c r="D508" s="68">
        <v>20000.000000399992</v>
      </c>
      <c r="E508" s="70">
        <f t="shared" si="8"/>
        <v>6.8124340770531764E-4</v>
      </c>
    </row>
    <row r="509" spans="2:5" x14ac:dyDescent="0.25">
      <c r="B509" s="64" t="s">
        <v>742</v>
      </c>
      <c r="C509" s="64" t="s">
        <v>176</v>
      </c>
      <c r="D509" s="68">
        <v>13581.114700300001</v>
      </c>
      <c r="E509" s="70">
        <f t="shared" si="8"/>
        <v>4.6260224293420596E-4</v>
      </c>
    </row>
    <row r="510" spans="2:5" x14ac:dyDescent="0.25">
      <c r="B510" s="64" t="s">
        <v>743</v>
      </c>
      <c r="C510" s="64" t="s">
        <v>176</v>
      </c>
      <c r="D510" s="68">
        <v>0</v>
      </c>
      <c r="E510" s="70">
        <f t="shared" si="8"/>
        <v>0</v>
      </c>
    </row>
    <row r="511" spans="2:5" x14ac:dyDescent="0.25">
      <c r="B511" s="64" t="s">
        <v>744</v>
      </c>
      <c r="C511" s="64" t="s">
        <v>176</v>
      </c>
      <c r="D511" s="68">
        <v>18770.3046196</v>
      </c>
      <c r="E511" s="70">
        <f t="shared" si="8"/>
        <v>6.3935731412337164E-4</v>
      </c>
    </row>
    <row r="512" spans="2:5" x14ac:dyDescent="0.25">
      <c r="B512" s="64" t="s">
        <v>745</v>
      </c>
      <c r="C512" s="64" t="s">
        <v>248</v>
      </c>
      <c r="D512" s="68">
        <v>0</v>
      </c>
      <c r="E512" s="70">
        <f t="shared" si="8"/>
        <v>0</v>
      </c>
    </row>
    <row r="513" spans="2:7" x14ac:dyDescent="0.25">
      <c r="B513" s="64" t="s">
        <v>746</v>
      </c>
      <c r="C513" s="64" t="s">
        <v>267</v>
      </c>
      <c r="D513" s="68">
        <v>4727.1060421248603</v>
      </c>
      <c r="E513" s="70">
        <f t="shared" si="8"/>
        <v>1.610154914328566E-4</v>
      </c>
    </row>
    <row r="514" spans="2:7" x14ac:dyDescent="0.25">
      <c r="B514" s="64" t="s">
        <v>747</v>
      </c>
      <c r="C514" s="64" t="s">
        <v>248</v>
      </c>
      <c r="D514" s="68">
        <v>2214.31252193514</v>
      </c>
      <c r="E514" s="70">
        <f t="shared" si="8"/>
        <v>7.5424290406874087E-5</v>
      </c>
    </row>
    <row r="515" spans="2:7" x14ac:dyDescent="0.25">
      <c r="B515" s="64" t="s">
        <v>748</v>
      </c>
      <c r="C515" s="64" t="s">
        <v>267</v>
      </c>
      <c r="D515" s="68">
        <v>0</v>
      </c>
      <c r="E515" s="70">
        <f t="shared" si="8"/>
        <v>0</v>
      </c>
    </row>
    <row r="516" spans="2:7" x14ac:dyDescent="0.25">
      <c r="B516" s="64" t="s">
        <v>749</v>
      </c>
      <c r="C516" s="64" t="s">
        <v>248</v>
      </c>
      <c r="D516" s="68">
        <v>0</v>
      </c>
      <c r="E516" s="70">
        <f t="shared" si="8"/>
        <v>0</v>
      </c>
    </row>
    <row r="517" spans="2:7" x14ac:dyDescent="0.25">
      <c r="B517" s="64" t="s">
        <v>750</v>
      </c>
      <c r="C517" s="64" t="s">
        <v>751</v>
      </c>
      <c r="D517" s="68">
        <v>0</v>
      </c>
      <c r="E517" s="70">
        <f t="shared" si="8"/>
        <v>0</v>
      </c>
    </row>
    <row r="518" spans="2:7" x14ac:dyDescent="0.25">
      <c r="B518" s="64" t="s">
        <v>752</v>
      </c>
      <c r="C518" s="64" t="s">
        <v>753</v>
      </c>
      <c r="D518" s="68">
        <v>0</v>
      </c>
      <c r="E518" s="70">
        <f t="shared" si="8"/>
        <v>0</v>
      </c>
    </row>
    <row r="519" spans="2:7" x14ac:dyDescent="0.25">
      <c r="B519" s="64" t="s">
        <v>754</v>
      </c>
      <c r="C519" s="64" t="s">
        <v>751</v>
      </c>
      <c r="D519" s="68">
        <v>101459.31519547831</v>
      </c>
      <c r="E519" s="70">
        <f t="shared" si="8"/>
        <v>3.455924481291661E-3</v>
      </c>
    </row>
    <row r="520" spans="2:7" x14ac:dyDescent="0.25">
      <c r="B520" s="64" t="s">
        <v>755</v>
      </c>
      <c r="C520" s="64" t="s">
        <v>756</v>
      </c>
      <c r="D520" s="68">
        <v>47526.463358821697</v>
      </c>
      <c r="E520" s="70">
        <f t="shared" si="8"/>
        <v>1.6188544927049041E-3</v>
      </c>
    </row>
    <row r="521" spans="2:7" x14ac:dyDescent="0.25">
      <c r="B521" s="64" t="s">
        <v>757</v>
      </c>
      <c r="C521" s="64" t="s">
        <v>758</v>
      </c>
      <c r="D521" s="68">
        <v>8221.2144977850003</v>
      </c>
      <c r="E521" s="70">
        <f t="shared" si="8"/>
        <v>2.8003240899177024E-4</v>
      </c>
    </row>
    <row r="522" spans="2:7" x14ac:dyDescent="0.25">
      <c r="B522" s="64" t="s">
        <v>759</v>
      </c>
      <c r="C522" s="64" t="s">
        <v>760</v>
      </c>
      <c r="D522" s="68">
        <v>3851.0534872150001</v>
      </c>
      <c r="E522" s="70">
        <f t="shared" si="8"/>
        <v>1.3117524004166624E-4</v>
      </c>
    </row>
    <row r="523" spans="2:7" x14ac:dyDescent="0.25">
      <c r="B523" s="64" t="s">
        <v>761</v>
      </c>
      <c r="C523" s="64" t="s">
        <v>52</v>
      </c>
      <c r="D523" s="68">
        <v>71108.35927144</v>
      </c>
      <c r="E523" s="70">
        <f t="shared" si="8"/>
        <v>2.422105049272049E-3</v>
      </c>
    </row>
    <row r="524" spans="2:7" x14ac:dyDescent="0.25">
      <c r="B524" s="64" t="s">
        <v>762</v>
      </c>
      <c r="C524" s="64" t="s">
        <v>52</v>
      </c>
      <c r="D524" s="68">
        <v>0</v>
      </c>
      <c r="E524" s="70">
        <f t="shared" si="8"/>
        <v>0</v>
      </c>
    </row>
    <row r="525" spans="2:7" x14ac:dyDescent="0.25">
      <c r="B525" s="64" t="s">
        <v>763</v>
      </c>
      <c r="C525" s="64" t="s">
        <v>52</v>
      </c>
      <c r="D525" s="68">
        <v>18770.307129600002</v>
      </c>
      <c r="E525" s="70">
        <f t="shared" si="8"/>
        <v>6.3935739961941938E-4</v>
      </c>
      <c r="G525" s="66">
        <f>SUM(GETPIVOTDATA("2024",$A$5,"CAP B2: Model Project -&gt; Cap B2: Model Project Management Function of CAP B2: Model Project","Transmission","CAP B2: Model Project","PEF Transmission Maintenance FF SPP","CAP B2: Model Depr Group","PEF Transmission (Excl. ECC) 353.1 SPP"),D519:D522,GETPIVOTDATA("2024",$A$5,"CAP B2: Model Project -&gt; Cap B2: Model Project Management Function of CAP B2: Model Project","Transmission","CAP B2: Model Project","PEF Transmission Maintenance HB SPP","CAP B2: Model Depr Group","PEF Distribution Station Equip 362.0 SPP"))</f>
        <v>176173.06760529999</v>
      </c>
    </row>
    <row r="526" spans="2:7" ht="14.4" x14ac:dyDescent="0.3">
      <c r="B526" s="64" t="s">
        <v>764</v>
      </c>
      <c r="C526" s="64" t="s">
        <v>765</v>
      </c>
      <c r="D526" s="68">
        <v>9069.0210660000012</v>
      </c>
      <c r="E526" s="70">
        <f t="shared" ref="E526:E538" si="9">D526/$D$1</f>
        <v>3.0891054077147959E-4</v>
      </c>
      <c r="F526" s="71" t="s">
        <v>766</v>
      </c>
      <c r="G526" s="74">
        <f>SUM(E507,E519:E522,E526)</f>
        <v>6.0008370459466798E-3</v>
      </c>
    </row>
    <row r="527" spans="2:7" x14ac:dyDescent="0.25">
      <c r="B527" s="64" t="s">
        <v>767</v>
      </c>
      <c r="C527" s="64" t="s">
        <v>768</v>
      </c>
      <c r="D527" s="68">
        <v>4001.9113395999998</v>
      </c>
      <c r="E527" s="70">
        <f t="shared" si="9"/>
        <v>1.3631378591345659E-4</v>
      </c>
    </row>
    <row r="528" spans="2:7" x14ac:dyDescent="0.25">
      <c r="B528" s="64" t="s">
        <v>769</v>
      </c>
      <c r="C528" s="64" t="s">
        <v>768</v>
      </c>
      <c r="D528" s="68">
        <v>0</v>
      </c>
      <c r="E528" s="70">
        <f t="shared" si="9"/>
        <v>0</v>
      </c>
    </row>
    <row r="529" spans="1:5" x14ac:dyDescent="0.25">
      <c r="B529" s="64" t="s">
        <v>770</v>
      </c>
      <c r="C529" s="64" t="s">
        <v>76</v>
      </c>
      <c r="D529" s="68">
        <v>0</v>
      </c>
      <c r="E529" s="70">
        <f t="shared" si="9"/>
        <v>0</v>
      </c>
    </row>
    <row r="530" spans="1:5" x14ac:dyDescent="0.25">
      <c r="B530" s="64" t="s">
        <v>771</v>
      </c>
      <c r="C530" s="64" t="s">
        <v>772</v>
      </c>
      <c r="D530" s="68">
        <v>3398.3464400000003</v>
      </c>
      <c r="E530" s="70">
        <f t="shared" si="9"/>
        <v>1.1575505546512669E-4</v>
      </c>
    </row>
    <row r="531" spans="1:5" x14ac:dyDescent="0.25">
      <c r="B531" s="64" t="s">
        <v>773</v>
      </c>
      <c r="C531" s="64" t="s">
        <v>113</v>
      </c>
      <c r="D531" s="68">
        <v>5051.6185255999999</v>
      </c>
      <c r="E531" s="70">
        <f t="shared" si="9"/>
        <v>1.7206909093691149E-4</v>
      </c>
    </row>
    <row r="532" spans="1:5" x14ac:dyDescent="0.25">
      <c r="B532" s="64" t="s">
        <v>774</v>
      </c>
      <c r="C532" s="64" t="s">
        <v>176</v>
      </c>
      <c r="D532" s="68">
        <v>0</v>
      </c>
      <c r="E532" s="70">
        <f t="shared" si="9"/>
        <v>0</v>
      </c>
    </row>
    <row r="533" spans="1:5" x14ac:dyDescent="0.25">
      <c r="B533" s="64" t="s">
        <v>775</v>
      </c>
      <c r="C533" s="64" t="s">
        <v>176</v>
      </c>
      <c r="D533" s="68">
        <v>0</v>
      </c>
      <c r="E533" s="70">
        <f t="shared" si="9"/>
        <v>0</v>
      </c>
    </row>
    <row r="534" spans="1:5" x14ac:dyDescent="0.25">
      <c r="B534" s="64" t="s">
        <v>776</v>
      </c>
      <c r="C534" s="64" t="s">
        <v>176</v>
      </c>
      <c r="D534" s="68">
        <v>0</v>
      </c>
      <c r="E534" s="70">
        <f t="shared" si="9"/>
        <v>0</v>
      </c>
    </row>
    <row r="535" spans="1:5" x14ac:dyDescent="0.25">
      <c r="B535" s="64" t="s">
        <v>777</v>
      </c>
      <c r="C535" s="64" t="s">
        <v>176</v>
      </c>
      <c r="D535" s="68">
        <v>0</v>
      </c>
      <c r="E535" s="70">
        <f t="shared" si="9"/>
        <v>0</v>
      </c>
    </row>
    <row r="536" spans="1:5" x14ac:dyDescent="0.25">
      <c r="B536" s="64" t="s">
        <v>778</v>
      </c>
      <c r="C536" s="64" t="s">
        <v>248</v>
      </c>
      <c r="D536" s="68">
        <v>0</v>
      </c>
      <c r="E536" s="70">
        <f t="shared" si="9"/>
        <v>0</v>
      </c>
    </row>
    <row r="537" spans="1:5" x14ac:dyDescent="0.25">
      <c r="B537" s="64" t="s">
        <v>779</v>
      </c>
      <c r="C537" s="64" t="s">
        <v>248</v>
      </c>
      <c r="D537" s="68">
        <v>0</v>
      </c>
      <c r="E537" s="70">
        <f t="shared" si="9"/>
        <v>0</v>
      </c>
    </row>
    <row r="538" spans="1:5" x14ac:dyDescent="0.25">
      <c r="B538" s="64" t="s">
        <v>780</v>
      </c>
      <c r="C538" s="64" t="s">
        <v>248</v>
      </c>
      <c r="D538" s="68">
        <v>0</v>
      </c>
      <c r="E538" s="70">
        <f t="shared" si="9"/>
        <v>0</v>
      </c>
    </row>
    <row r="539" spans="1:5" x14ac:dyDescent="0.25">
      <c r="A539" s="64" t="s">
        <v>781</v>
      </c>
      <c r="D539" s="68">
        <v>2805180.2968248827</v>
      </c>
    </row>
    <row r="541" spans="1:5" x14ac:dyDescent="0.25">
      <c r="C541" s="75" t="s">
        <v>782</v>
      </c>
      <c r="D541" s="76">
        <v>0</v>
      </c>
    </row>
    <row r="544" spans="1:5" x14ac:dyDescent="0.25">
      <c r="B544" s="77" t="s">
        <v>783</v>
      </c>
    </row>
  </sheetData>
  <conditionalFormatting sqref="E1:E1048576">
    <cfRule type="cellIs" dxfId="565" priority="1" operator="greaterThan">
      <formula>0.0049</formula>
    </cfRule>
  </conditionalFormatting>
  <printOptions horizontalCentered="1"/>
  <pageMargins left="0.5" right="0.5" top="0.75" bottom="0.5" header="0.5" footer="0.5"/>
  <pageSetup scale="74" pageOrder="overThenDown" orientation="landscape" cellComments="asDisplayed" r:id="rId2"/>
  <headerFooter>
    <oddHeader>&amp;RDEF’s Response to OPC POD 1 (1-26)
Q7
Page &amp;P of &amp;N</oddHeader>
    <oddFooter>&amp;R20240025-OPCPOD1-00004221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7952-1350-4ECC-BAF7-424FD2D62C21}">
  <dimension ref="A1:N534"/>
  <sheetViews>
    <sheetView tabSelected="1" topLeftCell="C497" workbookViewId="0">
      <selection activeCell="D21" sqref="D21"/>
    </sheetView>
  </sheetViews>
  <sheetFormatPr defaultRowHeight="13.2" x14ac:dyDescent="0.25"/>
  <cols>
    <col min="1" max="1" width="17.77734375" customWidth="1"/>
    <col min="2" max="2" width="28.33203125" customWidth="1"/>
    <col min="3" max="3" width="85.6640625" customWidth="1"/>
    <col min="4" max="4" width="25" customWidth="1"/>
    <col min="5" max="5" width="29" customWidth="1"/>
    <col min="6" max="6" width="73.6640625" customWidth="1"/>
    <col min="7" max="7" width="75.44140625" customWidth="1"/>
    <col min="8" max="8" width="10" customWidth="1"/>
  </cols>
  <sheetData>
    <row r="1" spans="1:14" x14ac:dyDescent="0.25">
      <c r="A1" t="s">
        <v>784</v>
      </c>
      <c r="B1" t="s">
        <v>37</v>
      </c>
      <c r="C1" t="s">
        <v>785</v>
      </c>
      <c r="D1" t="s">
        <v>40</v>
      </c>
      <c r="E1" t="s">
        <v>41</v>
      </c>
      <c r="F1" t="s">
        <v>786</v>
      </c>
      <c r="G1" t="s">
        <v>787</v>
      </c>
      <c r="H1" t="s">
        <v>788</v>
      </c>
      <c r="I1" t="s">
        <v>789</v>
      </c>
      <c r="J1" t="s">
        <v>790</v>
      </c>
      <c r="K1" t="s">
        <v>791</v>
      </c>
      <c r="L1" t="s">
        <v>792</v>
      </c>
      <c r="M1" t="s">
        <v>793</v>
      </c>
      <c r="N1" t="s">
        <v>794</v>
      </c>
    </row>
    <row r="2" spans="1:14" x14ac:dyDescent="0.25">
      <c r="A2" t="s">
        <v>795</v>
      </c>
      <c r="B2" t="s">
        <v>38</v>
      </c>
      <c r="C2" t="s">
        <v>251</v>
      </c>
      <c r="D2" t="s">
        <v>255</v>
      </c>
      <c r="E2" t="s">
        <v>256</v>
      </c>
      <c r="F2" t="s">
        <v>796</v>
      </c>
      <c r="G2" t="s">
        <v>797</v>
      </c>
      <c r="H2">
        <v>42787.42</v>
      </c>
      <c r="I2">
        <v>61511.294148200002</v>
      </c>
      <c r="J2">
        <v>60737.710113199995</v>
      </c>
      <c r="K2">
        <v>60960</v>
      </c>
      <c r="L2">
        <v>61760.000000000102</v>
      </c>
      <c r="M2">
        <v>63000</v>
      </c>
      <c r="N2">
        <v>0</v>
      </c>
    </row>
    <row r="3" spans="1:14" x14ac:dyDescent="0.25">
      <c r="A3" t="s">
        <v>795</v>
      </c>
      <c r="B3" t="s">
        <v>38</v>
      </c>
      <c r="C3" t="s">
        <v>200</v>
      </c>
      <c r="D3" t="s">
        <v>203</v>
      </c>
      <c r="E3" t="s">
        <v>204</v>
      </c>
      <c r="F3" t="s">
        <v>798</v>
      </c>
      <c r="G3" t="s">
        <v>797</v>
      </c>
      <c r="H3">
        <v>6552.78</v>
      </c>
      <c r="I3">
        <v>3894.3800000000006</v>
      </c>
      <c r="J3">
        <v>0</v>
      </c>
      <c r="K3">
        <v>0</v>
      </c>
      <c r="L3">
        <v>0</v>
      </c>
      <c r="M3">
        <v>0</v>
      </c>
      <c r="N3">
        <v>0</v>
      </c>
    </row>
    <row r="4" spans="1:14" x14ac:dyDescent="0.25">
      <c r="A4" t="s">
        <v>795</v>
      </c>
      <c r="B4" t="s">
        <v>38</v>
      </c>
      <c r="C4" t="s">
        <v>595</v>
      </c>
      <c r="D4" t="s">
        <v>596</v>
      </c>
      <c r="E4" t="s">
        <v>204</v>
      </c>
      <c r="F4" t="s">
        <v>798</v>
      </c>
      <c r="G4" t="s">
        <v>797</v>
      </c>
      <c r="H4">
        <v>55257.890000000007</v>
      </c>
      <c r="I4">
        <v>21647.61</v>
      </c>
      <c r="J4">
        <v>0</v>
      </c>
      <c r="K4">
        <v>0</v>
      </c>
      <c r="L4">
        <v>0</v>
      </c>
      <c r="M4">
        <v>0</v>
      </c>
      <c r="N4">
        <v>0</v>
      </c>
    </row>
    <row r="5" spans="1:14" x14ac:dyDescent="0.25">
      <c r="A5" t="s">
        <v>795</v>
      </c>
      <c r="B5" t="s">
        <v>38</v>
      </c>
      <c r="C5" t="s">
        <v>595</v>
      </c>
      <c r="D5" t="s">
        <v>597</v>
      </c>
      <c r="E5" t="s">
        <v>204</v>
      </c>
      <c r="F5" t="s">
        <v>798</v>
      </c>
      <c r="G5" t="s">
        <v>797</v>
      </c>
      <c r="H5">
        <v>163.37</v>
      </c>
      <c r="I5">
        <v>25354.431047800001</v>
      </c>
      <c r="J5">
        <v>2544.9618952000001</v>
      </c>
      <c r="K5">
        <v>300</v>
      </c>
      <c r="L5">
        <v>300</v>
      </c>
      <c r="M5">
        <v>300</v>
      </c>
      <c r="N5">
        <v>0</v>
      </c>
    </row>
    <row r="6" spans="1:14" x14ac:dyDescent="0.25">
      <c r="A6" t="s">
        <v>795</v>
      </c>
      <c r="B6" t="s">
        <v>38</v>
      </c>
      <c r="C6" t="s">
        <v>276</v>
      </c>
      <c r="D6" t="s">
        <v>281</v>
      </c>
      <c r="E6" t="s">
        <v>282</v>
      </c>
      <c r="F6" t="s">
        <v>799</v>
      </c>
      <c r="G6" t="s">
        <v>800</v>
      </c>
      <c r="H6">
        <v>0</v>
      </c>
      <c r="I6">
        <v>1727.0877700000001</v>
      </c>
      <c r="J6">
        <v>1622.4067500000001</v>
      </c>
      <c r="K6">
        <v>0</v>
      </c>
      <c r="L6">
        <v>0</v>
      </c>
      <c r="M6">
        <v>0</v>
      </c>
      <c r="N6">
        <v>0</v>
      </c>
    </row>
    <row r="7" spans="1:14" x14ac:dyDescent="0.25">
      <c r="A7" t="s">
        <v>795</v>
      </c>
      <c r="B7" t="s">
        <v>38</v>
      </c>
      <c r="C7" t="s">
        <v>276</v>
      </c>
      <c r="D7" t="s">
        <v>289</v>
      </c>
      <c r="E7" t="s">
        <v>290</v>
      </c>
      <c r="F7" t="s">
        <v>799</v>
      </c>
      <c r="G7" t="s">
        <v>801</v>
      </c>
      <c r="H7">
        <v>0</v>
      </c>
      <c r="I7">
        <v>1410.0351099999998</v>
      </c>
      <c r="J7">
        <v>0</v>
      </c>
      <c r="K7">
        <v>0</v>
      </c>
      <c r="L7">
        <v>1981.25</v>
      </c>
      <c r="M7">
        <v>0</v>
      </c>
      <c r="N7">
        <v>0</v>
      </c>
    </row>
    <row r="8" spans="1:14" x14ac:dyDescent="0.25">
      <c r="A8" t="s">
        <v>795</v>
      </c>
      <c r="B8" t="s">
        <v>38</v>
      </c>
      <c r="C8" t="s">
        <v>276</v>
      </c>
      <c r="D8" t="s">
        <v>291</v>
      </c>
      <c r="E8" t="s">
        <v>292</v>
      </c>
      <c r="F8" t="s">
        <v>799</v>
      </c>
      <c r="G8" t="s">
        <v>802</v>
      </c>
      <c r="H8">
        <v>0</v>
      </c>
      <c r="I8">
        <v>2459.5187100000003</v>
      </c>
      <c r="J8">
        <v>0</v>
      </c>
      <c r="K8">
        <v>1980.73</v>
      </c>
      <c r="L8">
        <v>0</v>
      </c>
      <c r="M8">
        <v>0</v>
      </c>
      <c r="N8">
        <v>0</v>
      </c>
    </row>
    <row r="9" spans="1:14" x14ac:dyDescent="0.25">
      <c r="A9" t="s">
        <v>795</v>
      </c>
      <c r="B9" t="s">
        <v>38</v>
      </c>
      <c r="C9" t="s">
        <v>276</v>
      </c>
      <c r="D9" t="s">
        <v>299</v>
      </c>
      <c r="E9" t="s">
        <v>300</v>
      </c>
      <c r="F9" t="s">
        <v>803</v>
      </c>
      <c r="G9" t="s">
        <v>804</v>
      </c>
      <c r="H9">
        <v>0</v>
      </c>
      <c r="I9">
        <v>263.66882162050592</v>
      </c>
      <c r="J9">
        <v>173.75248875951735</v>
      </c>
      <c r="K9">
        <v>1551.5284111815545</v>
      </c>
      <c r="L9">
        <v>575.95260815089637</v>
      </c>
      <c r="M9">
        <v>845.61627045330636</v>
      </c>
      <c r="N9">
        <v>0</v>
      </c>
    </row>
    <row r="10" spans="1:14" x14ac:dyDescent="0.25">
      <c r="A10" t="s">
        <v>795</v>
      </c>
      <c r="B10" t="s">
        <v>38</v>
      </c>
      <c r="C10" t="s">
        <v>276</v>
      </c>
      <c r="D10" t="s">
        <v>546</v>
      </c>
      <c r="E10" t="s">
        <v>300</v>
      </c>
      <c r="F10" t="s">
        <v>803</v>
      </c>
      <c r="G10" t="s">
        <v>804</v>
      </c>
      <c r="H10">
        <v>0</v>
      </c>
      <c r="I10">
        <v>96</v>
      </c>
      <c r="J10">
        <v>456</v>
      </c>
      <c r="K10">
        <v>506</v>
      </c>
      <c r="L10">
        <v>567</v>
      </c>
      <c r="M10">
        <v>1491</v>
      </c>
      <c r="N10">
        <v>0</v>
      </c>
    </row>
    <row r="11" spans="1:14" x14ac:dyDescent="0.25">
      <c r="A11" t="s">
        <v>795</v>
      </c>
      <c r="B11" t="s">
        <v>38</v>
      </c>
      <c r="C11" t="s">
        <v>276</v>
      </c>
      <c r="D11" t="s">
        <v>295</v>
      </c>
      <c r="E11" t="s">
        <v>296</v>
      </c>
      <c r="F11" t="s">
        <v>803</v>
      </c>
      <c r="G11" t="s">
        <v>804</v>
      </c>
      <c r="H11">
        <v>0</v>
      </c>
      <c r="I11">
        <v>1528.4415030916066</v>
      </c>
      <c r="J11">
        <v>1007.2124320703165</v>
      </c>
      <c r="K11">
        <v>8993.9442047539869</v>
      </c>
      <c r="L11">
        <v>3338.6921584934544</v>
      </c>
      <c r="M11">
        <v>4901.8931673259885</v>
      </c>
      <c r="N11">
        <v>0</v>
      </c>
    </row>
    <row r="12" spans="1:14" x14ac:dyDescent="0.25">
      <c r="A12" t="s">
        <v>795</v>
      </c>
      <c r="B12" t="s">
        <v>38</v>
      </c>
      <c r="C12" t="s">
        <v>276</v>
      </c>
      <c r="D12" t="s">
        <v>544</v>
      </c>
      <c r="E12" t="s">
        <v>296</v>
      </c>
      <c r="F12" t="s">
        <v>803</v>
      </c>
      <c r="G12" t="s">
        <v>804</v>
      </c>
      <c r="H12">
        <v>0</v>
      </c>
      <c r="I12">
        <v>528</v>
      </c>
      <c r="J12">
        <v>2652</v>
      </c>
      <c r="K12">
        <v>2931</v>
      </c>
      <c r="L12">
        <v>3287</v>
      </c>
      <c r="M12">
        <v>8641</v>
      </c>
      <c r="N12">
        <v>0</v>
      </c>
    </row>
    <row r="13" spans="1:14" x14ac:dyDescent="0.25">
      <c r="A13" t="s">
        <v>795</v>
      </c>
      <c r="B13" t="s">
        <v>38</v>
      </c>
      <c r="C13" t="s">
        <v>276</v>
      </c>
      <c r="D13" t="s">
        <v>301</v>
      </c>
      <c r="E13" t="s">
        <v>302</v>
      </c>
      <c r="F13" t="s">
        <v>803</v>
      </c>
      <c r="G13" t="s">
        <v>804</v>
      </c>
      <c r="H13">
        <v>0</v>
      </c>
      <c r="I13">
        <v>67.435062493016972</v>
      </c>
      <c r="J13">
        <v>44.438359703671651</v>
      </c>
      <c r="K13">
        <v>396.81201609655602</v>
      </c>
      <c r="L13">
        <v>147.30373658064769</v>
      </c>
      <c r="M13">
        <v>216.27215133416072</v>
      </c>
      <c r="N13">
        <v>0</v>
      </c>
    </row>
    <row r="14" spans="1:14" x14ac:dyDescent="0.25">
      <c r="A14" t="s">
        <v>795</v>
      </c>
      <c r="B14" t="s">
        <v>38</v>
      </c>
      <c r="C14" t="s">
        <v>276</v>
      </c>
      <c r="D14" t="s">
        <v>547</v>
      </c>
      <c r="E14" t="s">
        <v>302</v>
      </c>
      <c r="F14" t="s">
        <v>803</v>
      </c>
      <c r="G14" t="s">
        <v>804</v>
      </c>
      <c r="H14">
        <v>0</v>
      </c>
      <c r="I14">
        <v>24</v>
      </c>
      <c r="J14">
        <v>120</v>
      </c>
      <c r="K14">
        <v>129</v>
      </c>
      <c r="L14">
        <v>145</v>
      </c>
      <c r="M14">
        <v>381</v>
      </c>
      <c r="N14">
        <v>0</v>
      </c>
    </row>
    <row r="15" spans="1:14" x14ac:dyDescent="0.25">
      <c r="A15" t="s">
        <v>795</v>
      </c>
      <c r="B15" t="s">
        <v>38</v>
      </c>
      <c r="C15" t="s">
        <v>276</v>
      </c>
      <c r="D15" t="s">
        <v>293</v>
      </c>
      <c r="E15" t="s">
        <v>294</v>
      </c>
      <c r="F15" t="s">
        <v>803</v>
      </c>
      <c r="G15" t="s">
        <v>804</v>
      </c>
      <c r="H15">
        <v>10106.370000000001</v>
      </c>
      <c r="I15">
        <v>966.4332692749108</v>
      </c>
      <c r="J15">
        <v>420.21259351366547</v>
      </c>
      <c r="K15">
        <v>2464.8400470615456</v>
      </c>
      <c r="L15">
        <v>673.84967336612146</v>
      </c>
      <c r="M15">
        <v>980.75084590980384</v>
      </c>
      <c r="N15">
        <v>0</v>
      </c>
    </row>
    <row r="16" spans="1:14" x14ac:dyDescent="0.25">
      <c r="A16" t="s">
        <v>795</v>
      </c>
      <c r="B16" t="s">
        <v>38</v>
      </c>
      <c r="C16" t="s">
        <v>276</v>
      </c>
      <c r="D16" t="s">
        <v>543</v>
      </c>
      <c r="E16" t="s">
        <v>294</v>
      </c>
      <c r="F16" t="s">
        <v>803</v>
      </c>
      <c r="G16" t="s">
        <v>804</v>
      </c>
      <c r="H16">
        <v>0</v>
      </c>
      <c r="I16">
        <v>108</v>
      </c>
      <c r="J16">
        <v>528</v>
      </c>
      <c r="K16">
        <v>585</v>
      </c>
      <c r="L16">
        <v>656</v>
      </c>
      <c r="M16">
        <v>1726</v>
      </c>
      <c r="N16">
        <v>0</v>
      </c>
    </row>
    <row r="17" spans="1:14" x14ac:dyDescent="0.25">
      <c r="A17" t="s">
        <v>795</v>
      </c>
      <c r="B17" t="s">
        <v>38</v>
      </c>
      <c r="C17" t="s">
        <v>276</v>
      </c>
      <c r="D17" t="s">
        <v>297</v>
      </c>
      <c r="E17" t="s">
        <v>298</v>
      </c>
      <c r="F17" t="s">
        <v>803</v>
      </c>
      <c r="G17" t="s">
        <v>804</v>
      </c>
      <c r="H17">
        <v>0</v>
      </c>
      <c r="I17">
        <v>1081.9155452358232</v>
      </c>
      <c r="J17">
        <v>712.96074164922993</v>
      </c>
      <c r="K17">
        <v>6366.4107597123311</v>
      </c>
      <c r="L17">
        <v>2363.3128358151416</v>
      </c>
      <c r="M17">
        <v>3469.8330437401432</v>
      </c>
      <c r="N17">
        <v>0</v>
      </c>
    </row>
    <row r="18" spans="1:14" x14ac:dyDescent="0.25">
      <c r="A18" t="s">
        <v>795</v>
      </c>
      <c r="B18" t="s">
        <v>38</v>
      </c>
      <c r="C18" t="s">
        <v>276</v>
      </c>
      <c r="D18" t="s">
        <v>545</v>
      </c>
      <c r="E18" t="s">
        <v>298</v>
      </c>
      <c r="F18" t="s">
        <v>803</v>
      </c>
      <c r="G18" t="s">
        <v>804</v>
      </c>
      <c r="H18">
        <v>0</v>
      </c>
      <c r="I18">
        <v>372</v>
      </c>
      <c r="J18">
        <v>1872</v>
      </c>
      <c r="K18">
        <v>2074</v>
      </c>
      <c r="L18">
        <v>2326</v>
      </c>
      <c r="M18">
        <v>6116</v>
      </c>
      <c r="N18">
        <v>0</v>
      </c>
    </row>
    <row r="19" spans="1:14" x14ac:dyDescent="0.25">
      <c r="A19" t="s">
        <v>795</v>
      </c>
      <c r="B19" t="s">
        <v>38</v>
      </c>
      <c r="C19" t="s">
        <v>212</v>
      </c>
      <c r="D19" t="s">
        <v>213</v>
      </c>
      <c r="E19" t="s">
        <v>214</v>
      </c>
      <c r="F19" t="s">
        <v>803</v>
      </c>
      <c r="G19" t="s">
        <v>805</v>
      </c>
      <c r="H19">
        <v>422.74</v>
      </c>
      <c r="I19">
        <v>0</v>
      </c>
      <c r="J19">
        <v>0.57999999999999996</v>
      </c>
      <c r="K19">
        <v>0</v>
      </c>
      <c r="L19">
        <v>0</v>
      </c>
      <c r="M19">
        <v>0</v>
      </c>
      <c r="N19">
        <v>0</v>
      </c>
    </row>
    <row r="20" spans="1:14" x14ac:dyDescent="0.25">
      <c r="A20" t="s">
        <v>795</v>
      </c>
      <c r="B20" t="s">
        <v>38</v>
      </c>
      <c r="C20" t="s">
        <v>212</v>
      </c>
      <c r="D20" t="s">
        <v>215</v>
      </c>
      <c r="E20" t="s">
        <v>214</v>
      </c>
      <c r="F20" t="s">
        <v>803</v>
      </c>
      <c r="G20" t="s">
        <v>805</v>
      </c>
      <c r="H20">
        <v>91.93</v>
      </c>
      <c r="I20">
        <v>359.57914160000001</v>
      </c>
      <c r="J20">
        <v>2.0399999999999998E-5</v>
      </c>
      <c r="K20">
        <v>29.89555</v>
      </c>
      <c r="L20">
        <v>29.89555</v>
      </c>
      <c r="M20">
        <v>29.89555</v>
      </c>
      <c r="N20">
        <v>0</v>
      </c>
    </row>
    <row r="21" spans="1:14" x14ac:dyDescent="0.25">
      <c r="A21" t="s">
        <v>795</v>
      </c>
      <c r="B21" t="s">
        <v>38</v>
      </c>
      <c r="C21" t="s">
        <v>276</v>
      </c>
      <c r="D21" t="s">
        <v>316</v>
      </c>
      <c r="E21" t="s">
        <v>317</v>
      </c>
      <c r="F21" t="s">
        <v>799</v>
      </c>
      <c r="G21" t="s">
        <v>806</v>
      </c>
      <c r="H21">
        <v>2.5499999999999998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</row>
    <row r="22" spans="1:14" x14ac:dyDescent="0.25">
      <c r="A22" t="s">
        <v>795</v>
      </c>
      <c r="B22" t="s">
        <v>38</v>
      </c>
      <c r="C22" t="s">
        <v>276</v>
      </c>
      <c r="D22" t="s">
        <v>305</v>
      </c>
      <c r="E22" t="s">
        <v>306</v>
      </c>
      <c r="F22" t="s">
        <v>799</v>
      </c>
      <c r="G22" t="s">
        <v>807</v>
      </c>
      <c r="H22">
        <v>0</v>
      </c>
      <c r="I22">
        <v>935.33495511561273</v>
      </c>
      <c r="J22">
        <v>1884.7669604679613</v>
      </c>
      <c r="K22">
        <v>743.08723731285681</v>
      </c>
      <c r="L22">
        <v>989.2280599706155</v>
      </c>
      <c r="M22">
        <v>1607.5563923013574</v>
      </c>
      <c r="N22">
        <v>0</v>
      </c>
    </row>
    <row r="23" spans="1:14" x14ac:dyDescent="0.25">
      <c r="A23" t="s">
        <v>795</v>
      </c>
      <c r="B23" t="s">
        <v>38</v>
      </c>
      <c r="C23" t="s">
        <v>276</v>
      </c>
      <c r="D23" t="s">
        <v>548</v>
      </c>
      <c r="E23" t="s">
        <v>306</v>
      </c>
      <c r="F23" t="s">
        <v>799</v>
      </c>
      <c r="G23" t="s">
        <v>807</v>
      </c>
      <c r="H23">
        <v>0</v>
      </c>
      <c r="I23">
        <v>144</v>
      </c>
      <c r="J23">
        <v>696</v>
      </c>
      <c r="K23">
        <v>773</v>
      </c>
      <c r="L23">
        <v>867</v>
      </c>
      <c r="M23">
        <v>0</v>
      </c>
      <c r="N23">
        <v>0</v>
      </c>
    </row>
    <row r="24" spans="1:14" x14ac:dyDescent="0.25">
      <c r="A24" t="s">
        <v>795</v>
      </c>
      <c r="B24" t="s">
        <v>38</v>
      </c>
      <c r="C24" t="s">
        <v>276</v>
      </c>
      <c r="D24" t="s">
        <v>307</v>
      </c>
      <c r="E24" t="s">
        <v>308</v>
      </c>
      <c r="F24" t="s">
        <v>799</v>
      </c>
      <c r="G24" t="s">
        <v>807</v>
      </c>
      <c r="H24">
        <v>0</v>
      </c>
      <c r="I24">
        <v>430.77212028791018</v>
      </c>
      <c r="J24">
        <v>868.03669142144645</v>
      </c>
      <c r="K24">
        <v>342.23283392444057</v>
      </c>
      <c r="L24">
        <v>455.59474205781083</v>
      </c>
      <c r="M24">
        <v>740.3686433081333</v>
      </c>
      <c r="N24">
        <v>0</v>
      </c>
    </row>
    <row r="25" spans="1:14" x14ac:dyDescent="0.25">
      <c r="A25" t="s">
        <v>795</v>
      </c>
      <c r="B25" t="s">
        <v>38</v>
      </c>
      <c r="C25" t="s">
        <v>276</v>
      </c>
      <c r="D25" t="s">
        <v>549</v>
      </c>
      <c r="E25" t="s">
        <v>308</v>
      </c>
      <c r="F25" t="s">
        <v>799</v>
      </c>
      <c r="G25" t="s">
        <v>807</v>
      </c>
      <c r="H25">
        <v>0</v>
      </c>
      <c r="I25">
        <v>60</v>
      </c>
      <c r="J25">
        <v>324</v>
      </c>
      <c r="K25">
        <v>356</v>
      </c>
      <c r="L25">
        <v>399</v>
      </c>
      <c r="M25">
        <v>0</v>
      </c>
      <c r="N25">
        <v>0</v>
      </c>
    </row>
    <row r="26" spans="1:14" x14ac:dyDescent="0.25">
      <c r="A26" t="s">
        <v>795</v>
      </c>
      <c r="B26" t="s">
        <v>38</v>
      </c>
      <c r="C26" t="s">
        <v>276</v>
      </c>
      <c r="D26" t="s">
        <v>309</v>
      </c>
      <c r="E26" t="s">
        <v>310</v>
      </c>
      <c r="F26" t="s">
        <v>799</v>
      </c>
      <c r="G26" t="s">
        <v>807</v>
      </c>
      <c r="H26">
        <v>0</v>
      </c>
      <c r="I26">
        <v>5037.5716069956397</v>
      </c>
      <c r="J26">
        <v>10151.067779438741</v>
      </c>
      <c r="K26">
        <v>4002.1562629851769</v>
      </c>
      <c r="L26">
        <v>5327.8326131941431</v>
      </c>
      <c r="M26">
        <v>8658.0530828136034</v>
      </c>
      <c r="N26">
        <v>0</v>
      </c>
    </row>
    <row r="27" spans="1:14" x14ac:dyDescent="0.25">
      <c r="A27" t="s">
        <v>795</v>
      </c>
      <c r="B27" t="s">
        <v>38</v>
      </c>
      <c r="C27" t="s">
        <v>276</v>
      </c>
      <c r="D27" t="s">
        <v>550</v>
      </c>
      <c r="E27" t="s">
        <v>310</v>
      </c>
      <c r="F27" t="s">
        <v>799</v>
      </c>
      <c r="G27" t="s">
        <v>807</v>
      </c>
      <c r="H27">
        <v>0</v>
      </c>
      <c r="I27">
        <v>756</v>
      </c>
      <c r="J27">
        <v>3768</v>
      </c>
      <c r="K27">
        <v>4165</v>
      </c>
      <c r="L27">
        <v>4671</v>
      </c>
      <c r="M27">
        <v>0</v>
      </c>
      <c r="N27">
        <v>0</v>
      </c>
    </row>
    <row r="28" spans="1:14" x14ac:dyDescent="0.25">
      <c r="A28" t="s">
        <v>795</v>
      </c>
      <c r="B28" t="s">
        <v>38</v>
      </c>
      <c r="C28" t="s">
        <v>276</v>
      </c>
      <c r="D28" t="s">
        <v>277</v>
      </c>
      <c r="E28" t="s">
        <v>278</v>
      </c>
      <c r="F28" t="s">
        <v>799</v>
      </c>
      <c r="G28" t="s">
        <v>807</v>
      </c>
      <c r="H28">
        <v>0</v>
      </c>
      <c r="I28">
        <v>18225.489980000002</v>
      </c>
      <c r="J28">
        <v>50649.479570000003</v>
      </c>
      <c r="K28">
        <v>0</v>
      </c>
      <c r="L28">
        <v>0</v>
      </c>
      <c r="M28">
        <v>0</v>
      </c>
      <c r="N28">
        <v>0</v>
      </c>
    </row>
    <row r="29" spans="1:14" x14ac:dyDescent="0.25">
      <c r="A29" t="s">
        <v>795</v>
      </c>
      <c r="B29" t="s">
        <v>38</v>
      </c>
      <c r="C29" t="s">
        <v>276</v>
      </c>
      <c r="D29" t="s">
        <v>303</v>
      </c>
      <c r="E29" t="s">
        <v>304</v>
      </c>
      <c r="F29" t="s">
        <v>799</v>
      </c>
      <c r="G29" t="s">
        <v>807</v>
      </c>
      <c r="H29">
        <v>6483.6699999999992</v>
      </c>
      <c r="I29">
        <v>664.50037786784674</v>
      </c>
      <c r="J29">
        <v>864.47069783556606</v>
      </c>
      <c r="K29">
        <v>272.76125703034847</v>
      </c>
      <c r="L29">
        <v>193.94727022699212</v>
      </c>
      <c r="M29">
        <v>185.97613896373616</v>
      </c>
      <c r="N29">
        <v>0</v>
      </c>
    </row>
    <row r="30" spans="1:14" x14ac:dyDescent="0.25">
      <c r="A30" t="s">
        <v>795</v>
      </c>
      <c r="B30" t="s">
        <v>38</v>
      </c>
      <c r="C30" t="s">
        <v>276</v>
      </c>
      <c r="D30" t="s">
        <v>311</v>
      </c>
      <c r="E30" t="s">
        <v>304</v>
      </c>
      <c r="F30" t="s">
        <v>799</v>
      </c>
      <c r="G30" t="s">
        <v>807</v>
      </c>
      <c r="H30">
        <v>0</v>
      </c>
      <c r="I30">
        <v>648.80003978079617</v>
      </c>
      <c r="J30">
        <v>1194.4791695488461</v>
      </c>
      <c r="K30">
        <v>438.75401428914472</v>
      </c>
      <c r="L30">
        <v>548.83100310649672</v>
      </c>
      <c r="M30">
        <v>888.05460922348652</v>
      </c>
      <c r="N30">
        <v>0</v>
      </c>
    </row>
    <row r="31" spans="1:14" x14ac:dyDescent="0.25">
      <c r="A31" t="s">
        <v>795</v>
      </c>
      <c r="B31" t="s">
        <v>38</v>
      </c>
      <c r="C31" t="s">
        <v>276</v>
      </c>
      <c r="D31" t="s">
        <v>551</v>
      </c>
      <c r="E31" t="s">
        <v>304</v>
      </c>
      <c r="F31" t="s">
        <v>799</v>
      </c>
      <c r="G31" t="s">
        <v>807</v>
      </c>
      <c r="H31">
        <v>0</v>
      </c>
      <c r="I31">
        <v>72</v>
      </c>
      <c r="J31">
        <v>372</v>
      </c>
      <c r="K31">
        <v>406</v>
      </c>
      <c r="L31">
        <v>455</v>
      </c>
      <c r="M31">
        <v>0</v>
      </c>
      <c r="N31">
        <v>0</v>
      </c>
    </row>
    <row r="32" spans="1:14" x14ac:dyDescent="0.25">
      <c r="A32" t="s">
        <v>795</v>
      </c>
      <c r="B32" t="s">
        <v>38</v>
      </c>
      <c r="C32" t="s">
        <v>276</v>
      </c>
      <c r="D32" t="s">
        <v>312</v>
      </c>
      <c r="E32" t="s">
        <v>313</v>
      </c>
      <c r="F32" t="s">
        <v>799</v>
      </c>
      <c r="G32" t="s">
        <v>807</v>
      </c>
      <c r="H32">
        <v>0</v>
      </c>
      <c r="I32">
        <v>404.49359031404538</v>
      </c>
      <c r="J32">
        <v>815.08357041006991</v>
      </c>
      <c r="K32">
        <v>321.35560291032158</v>
      </c>
      <c r="L32">
        <v>427.80039322281084</v>
      </c>
      <c r="M32">
        <v>695.20050681002135</v>
      </c>
      <c r="N32">
        <v>0</v>
      </c>
    </row>
    <row r="33" spans="1:14" x14ac:dyDescent="0.25">
      <c r="A33" t="s">
        <v>795</v>
      </c>
      <c r="B33" t="s">
        <v>38</v>
      </c>
      <c r="C33" t="s">
        <v>276</v>
      </c>
      <c r="D33" t="s">
        <v>552</v>
      </c>
      <c r="E33" t="s">
        <v>313</v>
      </c>
      <c r="F33" t="s">
        <v>799</v>
      </c>
      <c r="G33" t="s">
        <v>807</v>
      </c>
      <c r="H33">
        <v>0</v>
      </c>
      <c r="I33">
        <v>60</v>
      </c>
      <c r="J33">
        <v>300</v>
      </c>
      <c r="K33">
        <v>334</v>
      </c>
      <c r="L33">
        <v>375</v>
      </c>
      <c r="M33">
        <v>0</v>
      </c>
      <c r="N33">
        <v>0</v>
      </c>
    </row>
    <row r="34" spans="1:14" x14ac:dyDescent="0.25">
      <c r="A34" t="s">
        <v>795</v>
      </c>
      <c r="B34" t="s">
        <v>38</v>
      </c>
      <c r="C34" t="s">
        <v>276</v>
      </c>
      <c r="D34" t="s">
        <v>314</v>
      </c>
      <c r="E34" t="s">
        <v>315</v>
      </c>
      <c r="F34" t="s">
        <v>799</v>
      </c>
      <c r="G34" t="s">
        <v>807</v>
      </c>
      <c r="H34">
        <v>4582.26</v>
      </c>
      <c r="I34">
        <v>3962.6823396381506</v>
      </c>
      <c r="J34">
        <v>5319.9974400711162</v>
      </c>
      <c r="K34">
        <v>1337.823267703526</v>
      </c>
      <c r="L34">
        <v>948.65304166477642</v>
      </c>
      <c r="M34">
        <v>1451.2707860363735</v>
      </c>
      <c r="N34">
        <v>0</v>
      </c>
    </row>
    <row r="35" spans="1:14" x14ac:dyDescent="0.25">
      <c r="A35" t="s">
        <v>795</v>
      </c>
      <c r="B35" t="s">
        <v>38</v>
      </c>
      <c r="C35" t="s">
        <v>276</v>
      </c>
      <c r="D35" t="s">
        <v>553</v>
      </c>
      <c r="E35" t="s">
        <v>315</v>
      </c>
      <c r="F35" t="s">
        <v>799</v>
      </c>
      <c r="G35" t="s">
        <v>807</v>
      </c>
      <c r="H35">
        <v>0</v>
      </c>
      <c r="I35">
        <v>36</v>
      </c>
      <c r="J35">
        <v>168</v>
      </c>
      <c r="K35">
        <v>191</v>
      </c>
      <c r="L35">
        <v>214</v>
      </c>
      <c r="M35">
        <v>0</v>
      </c>
      <c r="N35">
        <v>0</v>
      </c>
    </row>
    <row r="36" spans="1:14" x14ac:dyDescent="0.25">
      <c r="A36" t="s">
        <v>795</v>
      </c>
      <c r="B36" t="s">
        <v>38</v>
      </c>
      <c r="C36" t="s">
        <v>276</v>
      </c>
      <c r="D36" t="s">
        <v>511</v>
      </c>
      <c r="E36" t="s">
        <v>512</v>
      </c>
      <c r="F36" t="s">
        <v>799</v>
      </c>
      <c r="G36" t="s">
        <v>808</v>
      </c>
      <c r="H36">
        <v>0</v>
      </c>
      <c r="I36">
        <v>93.85504895759999</v>
      </c>
      <c r="J36">
        <v>31.765579591799998</v>
      </c>
      <c r="K36">
        <v>51.79651699019999</v>
      </c>
      <c r="L36">
        <v>19.901980389599998</v>
      </c>
      <c r="M36">
        <v>0</v>
      </c>
      <c r="N36">
        <v>0</v>
      </c>
    </row>
    <row r="37" spans="1:14" x14ac:dyDescent="0.25">
      <c r="A37" t="s">
        <v>795</v>
      </c>
      <c r="B37" t="s">
        <v>38</v>
      </c>
      <c r="C37" t="s">
        <v>276</v>
      </c>
      <c r="D37" t="s">
        <v>513</v>
      </c>
      <c r="E37" t="s">
        <v>514</v>
      </c>
      <c r="F37" t="s">
        <v>799</v>
      </c>
      <c r="G37" t="s">
        <v>808</v>
      </c>
      <c r="H37">
        <v>0</v>
      </c>
      <c r="I37">
        <v>164.2405119572</v>
      </c>
      <c r="J37">
        <v>55.587793227099993</v>
      </c>
      <c r="K37">
        <v>90.640690751899996</v>
      </c>
      <c r="L37">
        <v>34.827230761199999</v>
      </c>
      <c r="M37">
        <v>0</v>
      </c>
      <c r="N37">
        <v>0</v>
      </c>
    </row>
    <row r="38" spans="1:14" x14ac:dyDescent="0.25">
      <c r="A38" t="s">
        <v>795</v>
      </c>
      <c r="B38" t="s">
        <v>38</v>
      </c>
      <c r="C38" t="s">
        <v>276</v>
      </c>
      <c r="D38" t="s">
        <v>515</v>
      </c>
      <c r="E38" t="s">
        <v>516</v>
      </c>
      <c r="F38" t="s">
        <v>799</v>
      </c>
      <c r="G38" t="s">
        <v>808</v>
      </c>
      <c r="H38">
        <v>0</v>
      </c>
      <c r="I38">
        <v>501.7250048272</v>
      </c>
      <c r="J38">
        <v>169.81063619960003</v>
      </c>
      <c r="K38">
        <v>276.8908868044</v>
      </c>
      <c r="L38">
        <v>106.3908795312</v>
      </c>
      <c r="M38">
        <v>0</v>
      </c>
      <c r="N38">
        <v>0</v>
      </c>
    </row>
    <row r="39" spans="1:14" x14ac:dyDescent="0.25">
      <c r="A39" t="s">
        <v>795</v>
      </c>
      <c r="B39" t="s">
        <v>38</v>
      </c>
      <c r="C39" t="s">
        <v>276</v>
      </c>
      <c r="D39" t="s">
        <v>517</v>
      </c>
      <c r="E39" t="s">
        <v>518</v>
      </c>
      <c r="F39" t="s">
        <v>799</v>
      </c>
      <c r="G39" t="s">
        <v>808</v>
      </c>
      <c r="H39">
        <v>0</v>
      </c>
      <c r="I39">
        <v>223.26972368680001</v>
      </c>
      <c r="J39">
        <v>75.566442689900015</v>
      </c>
      <c r="K39">
        <v>123.21760166110002</v>
      </c>
      <c r="L39">
        <v>47.344385962799997</v>
      </c>
      <c r="M39">
        <v>0</v>
      </c>
      <c r="N39">
        <v>0</v>
      </c>
    </row>
    <row r="40" spans="1:14" x14ac:dyDescent="0.25">
      <c r="A40" t="s">
        <v>795</v>
      </c>
      <c r="B40" t="s">
        <v>38</v>
      </c>
      <c r="C40" t="s">
        <v>276</v>
      </c>
      <c r="D40" t="s">
        <v>519</v>
      </c>
      <c r="E40" t="s">
        <v>520</v>
      </c>
      <c r="F40" t="s">
        <v>799</v>
      </c>
      <c r="G40" t="s">
        <v>808</v>
      </c>
      <c r="H40">
        <v>0</v>
      </c>
      <c r="I40">
        <v>171.26391658880002</v>
      </c>
      <c r="J40">
        <v>57.964889838399998</v>
      </c>
      <c r="K40">
        <v>94.516751777600007</v>
      </c>
      <c r="L40">
        <v>36.316545004799998</v>
      </c>
      <c r="M40">
        <v>0</v>
      </c>
      <c r="N40">
        <v>0</v>
      </c>
    </row>
    <row r="41" spans="1:14" x14ac:dyDescent="0.25">
      <c r="A41" t="s">
        <v>795</v>
      </c>
      <c r="B41" t="s">
        <v>38</v>
      </c>
      <c r="C41" t="s">
        <v>276</v>
      </c>
      <c r="D41" t="s">
        <v>521</v>
      </c>
      <c r="E41" t="s">
        <v>522</v>
      </c>
      <c r="F41" t="s">
        <v>799</v>
      </c>
      <c r="G41" t="s">
        <v>808</v>
      </c>
      <c r="H41">
        <v>0</v>
      </c>
      <c r="I41">
        <v>10.3895139824</v>
      </c>
      <c r="J41">
        <v>3.5163684531999997</v>
      </c>
      <c r="K41">
        <v>5.7337420147999989</v>
      </c>
      <c r="L41">
        <v>2.2030983503999999</v>
      </c>
      <c r="M41">
        <v>0</v>
      </c>
      <c r="N41">
        <v>0</v>
      </c>
    </row>
    <row r="42" spans="1:14" x14ac:dyDescent="0.25">
      <c r="A42" t="s">
        <v>795</v>
      </c>
      <c r="B42" t="s">
        <v>38</v>
      </c>
      <c r="C42" t="s">
        <v>276</v>
      </c>
      <c r="D42" t="s">
        <v>525</v>
      </c>
      <c r="E42" t="s">
        <v>526</v>
      </c>
      <c r="F42" t="s">
        <v>799</v>
      </c>
      <c r="G42" t="s">
        <v>809</v>
      </c>
      <c r="H42">
        <v>0</v>
      </c>
      <c r="I42">
        <v>24.204081474999999</v>
      </c>
      <c r="J42">
        <v>32.263198407499999</v>
      </c>
      <c r="K42">
        <v>0</v>
      </c>
      <c r="L42">
        <v>0</v>
      </c>
      <c r="M42">
        <v>0</v>
      </c>
      <c r="N42">
        <v>0</v>
      </c>
    </row>
    <row r="43" spans="1:14" x14ac:dyDescent="0.25">
      <c r="A43" t="s">
        <v>795</v>
      </c>
      <c r="B43" t="s">
        <v>38</v>
      </c>
      <c r="C43" t="s">
        <v>276</v>
      </c>
      <c r="D43" t="s">
        <v>527</v>
      </c>
      <c r="E43" t="s">
        <v>528</v>
      </c>
      <c r="F43" t="s">
        <v>799</v>
      </c>
      <c r="G43" t="s">
        <v>809</v>
      </c>
      <c r="H43">
        <v>0</v>
      </c>
      <c r="I43">
        <v>6.6701561500000004</v>
      </c>
      <c r="J43">
        <v>8.8910860549999988</v>
      </c>
      <c r="K43">
        <v>0</v>
      </c>
      <c r="L43">
        <v>0</v>
      </c>
      <c r="M43">
        <v>0</v>
      </c>
      <c r="N43">
        <v>0</v>
      </c>
    </row>
    <row r="44" spans="1:14" x14ac:dyDescent="0.25">
      <c r="A44" t="s">
        <v>795</v>
      </c>
      <c r="B44" t="s">
        <v>38</v>
      </c>
      <c r="C44" t="s">
        <v>276</v>
      </c>
      <c r="D44" t="s">
        <v>529</v>
      </c>
      <c r="E44" t="s">
        <v>530</v>
      </c>
      <c r="F44" t="s">
        <v>799</v>
      </c>
      <c r="G44" t="s">
        <v>809</v>
      </c>
      <c r="H44">
        <v>0</v>
      </c>
      <c r="I44">
        <v>710.94036882499995</v>
      </c>
      <c r="J44">
        <v>700.32708030250001</v>
      </c>
      <c r="K44">
        <v>0</v>
      </c>
      <c r="L44">
        <v>0</v>
      </c>
      <c r="M44">
        <v>0</v>
      </c>
      <c r="N44">
        <v>0</v>
      </c>
    </row>
    <row r="45" spans="1:14" x14ac:dyDescent="0.25">
      <c r="A45" t="s">
        <v>795</v>
      </c>
      <c r="B45" t="s">
        <v>38</v>
      </c>
      <c r="C45" t="s">
        <v>276</v>
      </c>
      <c r="D45" t="s">
        <v>531</v>
      </c>
      <c r="E45" t="s">
        <v>532</v>
      </c>
      <c r="F45" t="s">
        <v>799</v>
      </c>
      <c r="G45" t="s">
        <v>809</v>
      </c>
      <c r="H45">
        <v>0</v>
      </c>
      <c r="I45">
        <v>93.21708322500001</v>
      </c>
      <c r="J45">
        <v>124.25512838249999</v>
      </c>
      <c r="K45">
        <v>0</v>
      </c>
      <c r="L45">
        <v>0</v>
      </c>
      <c r="M45">
        <v>0</v>
      </c>
      <c r="N45">
        <v>0</v>
      </c>
    </row>
    <row r="46" spans="1:14" x14ac:dyDescent="0.25">
      <c r="A46" t="s">
        <v>795</v>
      </c>
      <c r="B46" t="s">
        <v>38</v>
      </c>
      <c r="C46" t="s">
        <v>276</v>
      </c>
      <c r="D46" t="s">
        <v>533</v>
      </c>
      <c r="E46" t="s">
        <v>534</v>
      </c>
      <c r="F46" t="s">
        <v>799</v>
      </c>
      <c r="G46" t="s">
        <v>809</v>
      </c>
      <c r="H46">
        <v>0</v>
      </c>
      <c r="I46">
        <v>10.731686875000001</v>
      </c>
      <c r="J46">
        <v>14.304965187499997</v>
      </c>
      <c r="K46">
        <v>0</v>
      </c>
      <c r="L46">
        <v>0</v>
      </c>
      <c r="M46">
        <v>0</v>
      </c>
      <c r="N46">
        <v>0</v>
      </c>
    </row>
    <row r="47" spans="1:14" x14ac:dyDescent="0.25">
      <c r="A47" t="s">
        <v>795</v>
      </c>
      <c r="B47" t="s">
        <v>38</v>
      </c>
      <c r="C47" t="s">
        <v>276</v>
      </c>
      <c r="D47" t="s">
        <v>523</v>
      </c>
      <c r="E47" t="s">
        <v>524</v>
      </c>
      <c r="F47" t="s">
        <v>799</v>
      </c>
      <c r="G47" t="s">
        <v>809</v>
      </c>
      <c r="H47">
        <v>790.43</v>
      </c>
      <c r="I47">
        <v>4299.8100000000004</v>
      </c>
      <c r="J47">
        <v>0</v>
      </c>
      <c r="K47">
        <v>0</v>
      </c>
      <c r="L47">
        <v>0</v>
      </c>
      <c r="M47">
        <v>0</v>
      </c>
      <c r="N47">
        <v>0</v>
      </c>
    </row>
    <row r="48" spans="1:14" x14ac:dyDescent="0.25">
      <c r="A48" t="s">
        <v>795</v>
      </c>
      <c r="B48" t="s">
        <v>38</v>
      </c>
      <c r="C48" t="s">
        <v>276</v>
      </c>
      <c r="D48" t="s">
        <v>535</v>
      </c>
      <c r="E48" t="s">
        <v>524</v>
      </c>
      <c r="F48" t="s">
        <v>799</v>
      </c>
      <c r="G48" t="s">
        <v>809</v>
      </c>
      <c r="H48">
        <v>0</v>
      </c>
      <c r="I48">
        <v>0.19812345000000001</v>
      </c>
      <c r="J48">
        <v>0.26409166500000003</v>
      </c>
      <c r="K48">
        <v>0</v>
      </c>
      <c r="L48">
        <v>0</v>
      </c>
      <c r="M48">
        <v>0</v>
      </c>
      <c r="N48">
        <v>0</v>
      </c>
    </row>
    <row r="49" spans="1:14" x14ac:dyDescent="0.25">
      <c r="A49" t="s">
        <v>795</v>
      </c>
      <c r="B49" t="s">
        <v>38</v>
      </c>
      <c r="C49" t="s">
        <v>276</v>
      </c>
      <c r="D49" t="s">
        <v>318</v>
      </c>
      <c r="E49" t="s">
        <v>319</v>
      </c>
      <c r="F49" t="s">
        <v>799</v>
      </c>
      <c r="G49" t="s">
        <v>810</v>
      </c>
      <c r="H49">
        <v>169.34</v>
      </c>
      <c r="I49">
        <v>3948.6931734380369</v>
      </c>
      <c r="J49">
        <v>2704.5101385017729</v>
      </c>
      <c r="K49">
        <v>6986.3957493375819</v>
      </c>
      <c r="L49">
        <v>4024.6346885155226</v>
      </c>
      <c r="M49">
        <v>1732.6813389465447</v>
      </c>
      <c r="N49">
        <v>0</v>
      </c>
    </row>
    <row r="50" spans="1:14" x14ac:dyDescent="0.25">
      <c r="A50" t="s">
        <v>795</v>
      </c>
      <c r="B50" t="s">
        <v>38</v>
      </c>
      <c r="C50" t="s">
        <v>276</v>
      </c>
      <c r="D50" t="s">
        <v>322</v>
      </c>
      <c r="E50" t="s">
        <v>319</v>
      </c>
      <c r="F50" t="s">
        <v>799</v>
      </c>
      <c r="G50" t="s">
        <v>810</v>
      </c>
      <c r="H50">
        <v>0</v>
      </c>
      <c r="I50">
        <v>833.46785302461558</v>
      </c>
      <c r="J50">
        <v>920.21220389321934</v>
      </c>
      <c r="K50">
        <v>3821.7371053776797</v>
      </c>
      <c r="L50">
        <v>4738.2129320232252</v>
      </c>
      <c r="M50">
        <v>4174.9449400827889</v>
      </c>
      <c r="N50">
        <v>0</v>
      </c>
    </row>
    <row r="51" spans="1:14" x14ac:dyDescent="0.25">
      <c r="A51" t="s">
        <v>795</v>
      </c>
      <c r="B51" t="s">
        <v>38</v>
      </c>
      <c r="C51" t="s">
        <v>276</v>
      </c>
      <c r="D51" t="s">
        <v>555</v>
      </c>
      <c r="E51" t="s">
        <v>319</v>
      </c>
      <c r="F51" t="s">
        <v>799</v>
      </c>
      <c r="G51" t="s">
        <v>810</v>
      </c>
      <c r="H51">
        <v>0</v>
      </c>
      <c r="I51">
        <v>216</v>
      </c>
      <c r="J51">
        <v>1092</v>
      </c>
      <c r="K51">
        <v>1206</v>
      </c>
      <c r="L51">
        <v>1353</v>
      </c>
      <c r="M51">
        <v>3556</v>
      </c>
      <c r="N51">
        <v>0</v>
      </c>
    </row>
    <row r="52" spans="1:14" x14ac:dyDescent="0.25">
      <c r="A52" t="s">
        <v>795</v>
      </c>
      <c r="B52" t="s">
        <v>38</v>
      </c>
      <c r="C52" t="s">
        <v>276</v>
      </c>
      <c r="D52" t="s">
        <v>323</v>
      </c>
      <c r="E52" t="s">
        <v>324</v>
      </c>
      <c r="F52" t="s">
        <v>799</v>
      </c>
      <c r="G52" t="s">
        <v>810</v>
      </c>
      <c r="H52">
        <v>0</v>
      </c>
      <c r="I52">
        <v>1932.5976369363907</v>
      </c>
      <c r="J52">
        <v>2385.9471741254147</v>
      </c>
      <c r="K52">
        <v>10556.045196989968</v>
      </c>
      <c r="L52">
        <v>13794.061660279149</v>
      </c>
      <c r="M52">
        <v>12430.604339365329</v>
      </c>
      <c r="N52">
        <v>0</v>
      </c>
    </row>
    <row r="53" spans="1:14" x14ac:dyDescent="0.25">
      <c r="A53" t="s">
        <v>795</v>
      </c>
      <c r="B53" t="s">
        <v>38</v>
      </c>
      <c r="C53" t="s">
        <v>276</v>
      </c>
      <c r="D53" t="s">
        <v>556</v>
      </c>
      <c r="E53" t="s">
        <v>324</v>
      </c>
      <c r="F53" t="s">
        <v>799</v>
      </c>
      <c r="G53" t="s">
        <v>810</v>
      </c>
      <c r="H53">
        <v>0</v>
      </c>
      <c r="I53">
        <v>672</v>
      </c>
      <c r="J53">
        <v>3312</v>
      </c>
      <c r="K53">
        <v>3668</v>
      </c>
      <c r="L53">
        <v>4113</v>
      </c>
      <c r="M53">
        <v>10814</v>
      </c>
      <c r="N53">
        <v>0</v>
      </c>
    </row>
    <row r="54" spans="1:14" x14ac:dyDescent="0.25">
      <c r="A54" t="s">
        <v>795</v>
      </c>
      <c r="B54" t="s">
        <v>38</v>
      </c>
      <c r="C54" t="s">
        <v>276</v>
      </c>
      <c r="D54" t="s">
        <v>279</v>
      </c>
      <c r="E54" t="s">
        <v>280</v>
      </c>
      <c r="F54" t="s">
        <v>799</v>
      </c>
      <c r="G54" t="s">
        <v>810</v>
      </c>
      <c r="H54">
        <v>139050.59999999998</v>
      </c>
      <c r="I54">
        <v>0</v>
      </c>
      <c r="J54">
        <v>305.94893173289086</v>
      </c>
      <c r="K54">
        <v>45170.661090474568</v>
      </c>
      <c r="L54">
        <v>55472.732014020476</v>
      </c>
      <c r="M54">
        <v>0</v>
      </c>
      <c r="N54">
        <v>0</v>
      </c>
    </row>
    <row r="55" spans="1:14" x14ac:dyDescent="0.25">
      <c r="A55" t="s">
        <v>795</v>
      </c>
      <c r="B55" t="s">
        <v>38</v>
      </c>
      <c r="C55" t="s">
        <v>276</v>
      </c>
      <c r="D55" t="s">
        <v>325</v>
      </c>
      <c r="E55" t="s">
        <v>326</v>
      </c>
      <c r="F55" t="s">
        <v>799</v>
      </c>
      <c r="G55" t="s">
        <v>810</v>
      </c>
      <c r="H55">
        <v>0</v>
      </c>
      <c r="I55">
        <v>46.514078504579437</v>
      </c>
      <c r="J55">
        <v>57.425369897987594</v>
      </c>
      <c r="K55">
        <v>254.06370821656839</v>
      </c>
      <c r="L55">
        <v>331.99666426706403</v>
      </c>
      <c r="M55">
        <v>299.18197047537603</v>
      </c>
      <c r="N55">
        <v>0</v>
      </c>
    </row>
    <row r="56" spans="1:14" x14ac:dyDescent="0.25">
      <c r="A56" t="s">
        <v>795</v>
      </c>
      <c r="B56" t="s">
        <v>38</v>
      </c>
      <c r="C56" t="s">
        <v>276</v>
      </c>
      <c r="D56" t="s">
        <v>557</v>
      </c>
      <c r="E56" t="s">
        <v>326</v>
      </c>
      <c r="F56" t="s">
        <v>799</v>
      </c>
      <c r="G56" t="s">
        <v>810</v>
      </c>
      <c r="H56">
        <v>0</v>
      </c>
      <c r="I56">
        <v>12</v>
      </c>
      <c r="J56">
        <v>84</v>
      </c>
      <c r="K56">
        <v>88</v>
      </c>
      <c r="L56">
        <v>99</v>
      </c>
      <c r="M56">
        <v>260</v>
      </c>
      <c r="N56">
        <v>0</v>
      </c>
    </row>
    <row r="57" spans="1:14" x14ac:dyDescent="0.25">
      <c r="A57" t="s">
        <v>795</v>
      </c>
      <c r="B57" t="s">
        <v>38</v>
      </c>
      <c r="C57" t="s">
        <v>276</v>
      </c>
      <c r="D57" t="s">
        <v>327</v>
      </c>
      <c r="E57" t="s">
        <v>328</v>
      </c>
      <c r="F57" t="s">
        <v>799</v>
      </c>
      <c r="G57" t="s">
        <v>810</v>
      </c>
      <c r="H57">
        <v>0</v>
      </c>
      <c r="I57">
        <v>334.48805254668298</v>
      </c>
      <c r="J57">
        <v>412.95239552170636</v>
      </c>
      <c r="K57">
        <v>1827.0053140171067</v>
      </c>
      <c r="L57">
        <v>2387.4337964028882</v>
      </c>
      <c r="M57">
        <v>2151.4524555711187</v>
      </c>
      <c r="N57">
        <v>0</v>
      </c>
    </row>
    <row r="58" spans="1:14" x14ac:dyDescent="0.25">
      <c r="A58" t="s">
        <v>795</v>
      </c>
      <c r="B58" t="s">
        <v>38</v>
      </c>
      <c r="C58" t="s">
        <v>276</v>
      </c>
      <c r="D58" t="s">
        <v>558</v>
      </c>
      <c r="E58" t="s">
        <v>328</v>
      </c>
      <c r="F58" t="s">
        <v>799</v>
      </c>
      <c r="G58" t="s">
        <v>810</v>
      </c>
      <c r="H58">
        <v>0</v>
      </c>
      <c r="I58">
        <v>120</v>
      </c>
      <c r="J58">
        <v>576</v>
      </c>
      <c r="K58">
        <v>635</v>
      </c>
      <c r="L58">
        <v>712</v>
      </c>
      <c r="M58">
        <v>1872</v>
      </c>
      <c r="N58">
        <v>0</v>
      </c>
    </row>
    <row r="59" spans="1:14" x14ac:dyDescent="0.25">
      <c r="A59" t="s">
        <v>795</v>
      </c>
      <c r="B59" t="s">
        <v>38</v>
      </c>
      <c r="C59" t="s">
        <v>276</v>
      </c>
      <c r="D59" t="s">
        <v>329</v>
      </c>
      <c r="E59" t="s">
        <v>330</v>
      </c>
      <c r="F59" t="s">
        <v>799</v>
      </c>
      <c r="G59" t="s">
        <v>810</v>
      </c>
      <c r="H59">
        <v>0</v>
      </c>
      <c r="I59">
        <v>16.302889292507743</v>
      </c>
      <c r="J59">
        <v>20.127227672284793</v>
      </c>
      <c r="K59">
        <v>89.048391800504476</v>
      </c>
      <c r="L59">
        <v>116.36547696198744</v>
      </c>
      <c r="M59">
        <v>104.86380473131169</v>
      </c>
      <c r="N59">
        <v>0</v>
      </c>
    </row>
    <row r="60" spans="1:14" x14ac:dyDescent="0.25">
      <c r="A60" t="s">
        <v>795</v>
      </c>
      <c r="B60" t="s">
        <v>38</v>
      </c>
      <c r="C60" t="s">
        <v>276</v>
      </c>
      <c r="D60" t="s">
        <v>559</v>
      </c>
      <c r="E60" t="s">
        <v>330</v>
      </c>
      <c r="F60" t="s">
        <v>799</v>
      </c>
      <c r="G60" t="s">
        <v>810</v>
      </c>
      <c r="H60">
        <v>0</v>
      </c>
      <c r="I60">
        <v>0</v>
      </c>
      <c r="J60">
        <v>24</v>
      </c>
      <c r="K60">
        <v>31</v>
      </c>
      <c r="L60">
        <v>35</v>
      </c>
      <c r="M60">
        <v>91</v>
      </c>
      <c r="N60">
        <v>0</v>
      </c>
    </row>
    <row r="61" spans="1:14" x14ac:dyDescent="0.25">
      <c r="A61" t="s">
        <v>795</v>
      </c>
      <c r="B61" t="s">
        <v>38</v>
      </c>
      <c r="C61" t="s">
        <v>276</v>
      </c>
      <c r="D61" t="s">
        <v>320</v>
      </c>
      <c r="E61" t="s">
        <v>321</v>
      </c>
      <c r="F61" t="s">
        <v>799</v>
      </c>
      <c r="G61" t="s">
        <v>810</v>
      </c>
      <c r="H61">
        <v>2146.54</v>
      </c>
      <c r="I61">
        <v>342.3563562571739</v>
      </c>
      <c r="J61">
        <v>407.50515038761858</v>
      </c>
      <c r="K61">
        <v>1768.1288284285956</v>
      </c>
      <c r="L61">
        <v>2274.8372552402634</v>
      </c>
      <c r="M61">
        <v>2036.7498058474844</v>
      </c>
      <c r="N61">
        <v>0</v>
      </c>
    </row>
    <row r="62" spans="1:14" x14ac:dyDescent="0.25">
      <c r="A62" t="s">
        <v>795</v>
      </c>
      <c r="B62" t="s">
        <v>38</v>
      </c>
      <c r="C62" t="s">
        <v>276</v>
      </c>
      <c r="D62" t="s">
        <v>554</v>
      </c>
      <c r="E62" t="s">
        <v>321</v>
      </c>
      <c r="F62" t="s">
        <v>799</v>
      </c>
      <c r="G62" t="s">
        <v>810</v>
      </c>
      <c r="H62">
        <v>0</v>
      </c>
      <c r="I62">
        <v>108</v>
      </c>
      <c r="J62">
        <v>540</v>
      </c>
      <c r="K62">
        <v>597</v>
      </c>
      <c r="L62">
        <v>670</v>
      </c>
      <c r="M62">
        <v>1761</v>
      </c>
      <c r="N62">
        <v>0</v>
      </c>
    </row>
    <row r="63" spans="1:14" x14ac:dyDescent="0.25">
      <c r="A63" t="s">
        <v>795</v>
      </c>
      <c r="B63" t="s">
        <v>38</v>
      </c>
      <c r="C63" t="s">
        <v>200</v>
      </c>
      <c r="D63" t="s">
        <v>201</v>
      </c>
      <c r="E63" t="s">
        <v>202</v>
      </c>
      <c r="F63" t="s">
        <v>811</v>
      </c>
      <c r="G63" t="s">
        <v>797</v>
      </c>
      <c r="H63">
        <v>551.98</v>
      </c>
      <c r="I63">
        <v>5258.7199999999993</v>
      </c>
      <c r="J63">
        <v>0</v>
      </c>
      <c r="K63">
        <v>0</v>
      </c>
      <c r="L63">
        <v>0</v>
      </c>
      <c r="M63">
        <v>0</v>
      </c>
      <c r="N63">
        <v>0</v>
      </c>
    </row>
    <row r="64" spans="1:14" x14ac:dyDescent="0.25">
      <c r="A64" t="s">
        <v>795</v>
      </c>
      <c r="B64" t="s">
        <v>38</v>
      </c>
      <c r="C64" t="s">
        <v>218</v>
      </c>
      <c r="D64" t="s">
        <v>243</v>
      </c>
      <c r="E64" t="s">
        <v>202</v>
      </c>
      <c r="F64" t="s">
        <v>811</v>
      </c>
      <c r="G64" t="s">
        <v>797</v>
      </c>
      <c r="H64">
        <v>146.66999999999999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</row>
    <row r="65" spans="1:14" x14ac:dyDescent="0.25">
      <c r="A65" t="s">
        <v>795</v>
      </c>
      <c r="B65" t="s">
        <v>38</v>
      </c>
      <c r="C65" t="s">
        <v>276</v>
      </c>
      <c r="D65" t="s">
        <v>341</v>
      </c>
      <c r="E65" t="s">
        <v>342</v>
      </c>
      <c r="F65" t="s">
        <v>803</v>
      </c>
      <c r="G65" t="s">
        <v>812</v>
      </c>
      <c r="H65">
        <v>1654.99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</row>
    <row r="66" spans="1:14" x14ac:dyDescent="0.25">
      <c r="A66" t="s">
        <v>795</v>
      </c>
      <c r="B66" t="s">
        <v>38</v>
      </c>
      <c r="C66" t="s">
        <v>276</v>
      </c>
      <c r="D66" t="s">
        <v>472</v>
      </c>
      <c r="E66" t="s">
        <v>342</v>
      </c>
      <c r="F66" t="s">
        <v>803</v>
      </c>
      <c r="G66" t="s">
        <v>812</v>
      </c>
      <c r="H66">
        <v>208.58999999999997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</row>
    <row r="67" spans="1:14" x14ac:dyDescent="0.25">
      <c r="A67" t="s">
        <v>795</v>
      </c>
      <c r="B67" t="s">
        <v>38</v>
      </c>
      <c r="C67" t="s">
        <v>276</v>
      </c>
      <c r="D67" t="s">
        <v>337</v>
      </c>
      <c r="E67" t="s">
        <v>338</v>
      </c>
      <c r="F67" t="s">
        <v>803</v>
      </c>
      <c r="G67" t="s">
        <v>805</v>
      </c>
      <c r="H67">
        <v>0</v>
      </c>
      <c r="I67">
        <v>987.59846905672271</v>
      </c>
      <c r="J67">
        <v>578.12324829821455</v>
      </c>
      <c r="K67">
        <v>816.46392776899643</v>
      </c>
      <c r="L67">
        <v>640.79064457273466</v>
      </c>
      <c r="M67">
        <v>325.36303739837388</v>
      </c>
      <c r="N67">
        <v>0</v>
      </c>
    </row>
    <row r="68" spans="1:14" x14ac:dyDescent="0.25">
      <c r="A68" t="s">
        <v>795</v>
      </c>
      <c r="B68" t="s">
        <v>38</v>
      </c>
      <c r="C68" t="s">
        <v>276</v>
      </c>
      <c r="D68" t="s">
        <v>563</v>
      </c>
      <c r="E68" t="s">
        <v>338</v>
      </c>
      <c r="F68" t="s">
        <v>803</v>
      </c>
      <c r="G68" t="s">
        <v>805</v>
      </c>
      <c r="H68">
        <v>0</v>
      </c>
      <c r="I68">
        <v>76.627046543999995</v>
      </c>
      <c r="J68">
        <v>379.96757724000003</v>
      </c>
      <c r="K68">
        <v>420.58130119999998</v>
      </c>
      <c r="L68">
        <v>471.6642296</v>
      </c>
      <c r="M68">
        <v>0</v>
      </c>
      <c r="N68">
        <v>0</v>
      </c>
    </row>
    <row r="69" spans="1:14" x14ac:dyDescent="0.25">
      <c r="A69" t="s">
        <v>795</v>
      </c>
      <c r="B69" t="s">
        <v>38</v>
      </c>
      <c r="C69" t="s">
        <v>276</v>
      </c>
      <c r="D69" t="s">
        <v>333</v>
      </c>
      <c r="E69" t="s">
        <v>334</v>
      </c>
      <c r="F69" t="s">
        <v>803</v>
      </c>
      <c r="G69" t="s">
        <v>805</v>
      </c>
      <c r="H69">
        <v>3168.0400000000004</v>
      </c>
      <c r="I69">
        <v>10423.813118664821</v>
      </c>
      <c r="J69">
        <v>5849.9273303854607</v>
      </c>
      <c r="K69">
        <v>7975.0645290455013</v>
      </c>
      <c r="L69">
        <v>6044.4097352371591</v>
      </c>
      <c r="M69">
        <v>3063.3257994186447</v>
      </c>
      <c r="N69">
        <v>0</v>
      </c>
    </row>
    <row r="70" spans="1:14" x14ac:dyDescent="0.25">
      <c r="A70" t="s">
        <v>795</v>
      </c>
      <c r="B70" t="s">
        <v>38</v>
      </c>
      <c r="C70" t="s">
        <v>276</v>
      </c>
      <c r="D70" t="s">
        <v>561</v>
      </c>
      <c r="E70" t="s">
        <v>334</v>
      </c>
      <c r="F70" t="s">
        <v>803</v>
      </c>
      <c r="G70" t="s">
        <v>805</v>
      </c>
      <c r="H70">
        <v>0</v>
      </c>
      <c r="I70">
        <v>707.81342015999996</v>
      </c>
      <c r="J70">
        <v>3509.8070783999997</v>
      </c>
      <c r="K70">
        <v>3884.9610250000001</v>
      </c>
      <c r="L70">
        <v>4356.8202950000004</v>
      </c>
      <c r="M70">
        <v>0</v>
      </c>
      <c r="N70">
        <v>0</v>
      </c>
    </row>
    <row r="71" spans="1:14" x14ac:dyDescent="0.25">
      <c r="A71" t="s">
        <v>795</v>
      </c>
      <c r="B71" t="s">
        <v>38</v>
      </c>
      <c r="C71" t="s">
        <v>276</v>
      </c>
      <c r="D71" t="s">
        <v>339</v>
      </c>
      <c r="E71" t="s">
        <v>340</v>
      </c>
      <c r="F71" t="s">
        <v>803</v>
      </c>
      <c r="G71" t="s">
        <v>805</v>
      </c>
      <c r="H71">
        <v>0</v>
      </c>
      <c r="I71">
        <v>214.15508543044683</v>
      </c>
      <c r="J71">
        <v>125.36272332103083</v>
      </c>
      <c r="K71">
        <v>177.04666316103771</v>
      </c>
      <c r="L71">
        <v>138.95283301876194</v>
      </c>
      <c r="M71">
        <v>70.552456815059912</v>
      </c>
      <c r="N71">
        <v>0</v>
      </c>
    </row>
    <row r="72" spans="1:14" x14ac:dyDescent="0.25">
      <c r="A72" t="s">
        <v>795</v>
      </c>
      <c r="B72" t="s">
        <v>38</v>
      </c>
      <c r="C72" t="s">
        <v>276</v>
      </c>
      <c r="D72" t="s">
        <v>564</v>
      </c>
      <c r="E72" t="s">
        <v>340</v>
      </c>
      <c r="F72" t="s">
        <v>803</v>
      </c>
      <c r="G72" t="s">
        <v>805</v>
      </c>
      <c r="H72">
        <v>0</v>
      </c>
      <c r="I72">
        <v>16.616137236000004</v>
      </c>
      <c r="J72">
        <v>82.393798200000006</v>
      </c>
      <c r="K72">
        <v>91.200652210000001</v>
      </c>
      <c r="L72">
        <v>102.2776934</v>
      </c>
      <c r="M72">
        <v>0</v>
      </c>
      <c r="N72">
        <v>0</v>
      </c>
    </row>
    <row r="73" spans="1:14" x14ac:dyDescent="0.25">
      <c r="A73" t="s">
        <v>795</v>
      </c>
      <c r="B73" t="s">
        <v>38</v>
      </c>
      <c r="C73" t="s">
        <v>276</v>
      </c>
      <c r="D73" t="s">
        <v>331</v>
      </c>
      <c r="E73" t="s">
        <v>332</v>
      </c>
      <c r="F73" t="s">
        <v>803</v>
      </c>
      <c r="G73" t="s">
        <v>805</v>
      </c>
      <c r="H73">
        <v>9239.9700000000012</v>
      </c>
      <c r="I73">
        <v>6092.9143869959653</v>
      </c>
      <c r="J73">
        <v>2863.2506532723905</v>
      </c>
      <c r="K73">
        <v>3243.6076271592901</v>
      </c>
      <c r="L73">
        <v>1946.3395319393203</v>
      </c>
      <c r="M73">
        <v>972.25104472147973</v>
      </c>
      <c r="N73">
        <v>0</v>
      </c>
    </row>
    <row r="74" spans="1:14" x14ac:dyDescent="0.25">
      <c r="A74" t="s">
        <v>795</v>
      </c>
      <c r="B74" t="s">
        <v>38</v>
      </c>
      <c r="C74" t="s">
        <v>276</v>
      </c>
      <c r="D74" t="s">
        <v>560</v>
      </c>
      <c r="E74" t="s">
        <v>332</v>
      </c>
      <c r="F74" t="s">
        <v>803</v>
      </c>
      <c r="G74" t="s">
        <v>805</v>
      </c>
      <c r="H74">
        <v>0</v>
      </c>
      <c r="I74">
        <v>190.90977611999998</v>
      </c>
      <c r="J74">
        <v>946.65693611999984</v>
      </c>
      <c r="K74">
        <v>1047.8425789999999</v>
      </c>
      <c r="L74">
        <v>1175.111355</v>
      </c>
      <c r="M74">
        <v>0</v>
      </c>
      <c r="N74">
        <v>0</v>
      </c>
    </row>
    <row r="75" spans="1:14" x14ac:dyDescent="0.25">
      <c r="A75" t="s">
        <v>795</v>
      </c>
      <c r="B75" t="s">
        <v>38</v>
      </c>
      <c r="C75" t="s">
        <v>276</v>
      </c>
      <c r="D75" t="s">
        <v>335</v>
      </c>
      <c r="E75" t="s">
        <v>336</v>
      </c>
      <c r="F75" t="s">
        <v>803</v>
      </c>
      <c r="G75" t="s">
        <v>805</v>
      </c>
      <c r="H75">
        <v>0</v>
      </c>
      <c r="I75">
        <v>1833.2552398520365</v>
      </c>
      <c r="J75">
        <v>1073.1562547228989</v>
      </c>
      <c r="K75">
        <v>1515.5874849981935</v>
      </c>
      <c r="L75">
        <v>1189.4877332349563</v>
      </c>
      <c r="M75">
        <v>603.96521037152911</v>
      </c>
      <c r="N75">
        <v>0</v>
      </c>
    </row>
    <row r="76" spans="1:14" x14ac:dyDescent="0.25">
      <c r="A76" t="s">
        <v>795</v>
      </c>
      <c r="B76" t="s">
        <v>38</v>
      </c>
      <c r="C76" t="s">
        <v>276</v>
      </c>
      <c r="D76" t="s">
        <v>562</v>
      </c>
      <c r="E76" t="s">
        <v>336</v>
      </c>
      <c r="F76" t="s">
        <v>803</v>
      </c>
      <c r="G76" t="s">
        <v>805</v>
      </c>
      <c r="H76">
        <v>0</v>
      </c>
      <c r="I76">
        <v>142.24094004</v>
      </c>
      <c r="J76">
        <v>705.32465747999993</v>
      </c>
      <c r="K76">
        <v>780.71493469999996</v>
      </c>
      <c r="L76">
        <v>875.53894360000004</v>
      </c>
      <c r="M76">
        <v>0</v>
      </c>
      <c r="N76">
        <v>0</v>
      </c>
    </row>
    <row r="77" spans="1:14" x14ac:dyDescent="0.25">
      <c r="A77" t="s">
        <v>795</v>
      </c>
      <c r="B77" t="s">
        <v>38</v>
      </c>
      <c r="C77" t="s">
        <v>44</v>
      </c>
      <c r="D77" t="s">
        <v>48</v>
      </c>
      <c r="E77" t="s">
        <v>49</v>
      </c>
      <c r="F77" t="s">
        <v>811</v>
      </c>
      <c r="G77" t="s">
        <v>797</v>
      </c>
      <c r="H77">
        <v>-385.25</v>
      </c>
      <c r="I77">
        <v>171.23360793881091</v>
      </c>
      <c r="J77">
        <v>172.69018532394395</v>
      </c>
      <c r="K77">
        <v>172.69018532394395</v>
      </c>
      <c r="L77">
        <v>172.69018532394395</v>
      </c>
      <c r="M77">
        <v>172.69018532394395</v>
      </c>
      <c r="N77">
        <v>0</v>
      </c>
    </row>
    <row r="78" spans="1:14" x14ac:dyDescent="0.25">
      <c r="A78" t="s">
        <v>795</v>
      </c>
      <c r="B78" t="s">
        <v>38</v>
      </c>
      <c r="C78" t="s">
        <v>44</v>
      </c>
      <c r="D78" t="s">
        <v>45</v>
      </c>
      <c r="E78" t="s">
        <v>46</v>
      </c>
      <c r="F78" t="s">
        <v>811</v>
      </c>
      <c r="G78" t="s">
        <v>797</v>
      </c>
      <c r="H78">
        <v>0</v>
      </c>
      <c r="I78">
        <v>1018.3758299999997</v>
      </c>
      <c r="J78">
        <v>0</v>
      </c>
      <c r="K78">
        <v>0</v>
      </c>
      <c r="L78">
        <v>0</v>
      </c>
      <c r="M78">
        <v>0</v>
      </c>
      <c r="N78">
        <v>0</v>
      </c>
    </row>
    <row r="79" spans="1:14" x14ac:dyDescent="0.25">
      <c r="A79" t="s">
        <v>795</v>
      </c>
      <c r="B79" t="s">
        <v>38</v>
      </c>
      <c r="C79" t="s">
        <v>44</v>
      </c>
      <c r="D79" t="s">
        <v>47</v>
      </c>
      <c r="E79" t="s">
        <v>46</v>
      </c>
      <c r="F79" t="s">
        <v>811</v>
      </c>
      <c r="G79" t="s">
        <v>797</v>
      </c>
      <c r="H79">
        <v>0</v>
      </c>
      <c r="I79">
        <v>0</v>
      </c>
      <c r="J79">
        <v>1513</v>
      </c>
      <c r="K79">
        <v>0</v>
      </c>
      <c r="L79">
        <v>0</v>
      </c>
      <c r="M79">
        <v>0</v>
      </c>
      <c r="N79">
        <v>0</v>
      </c>
    </row>
    <row r="80" spans="1:14" x14ac:dyDescent="0.25">
      <c r="A80" t="s">
        <v>795</v>
      </c>
      <c r="B80" t="s">
        <v>38</v>
      </c>
      <c r="C80" t="s">
        <v>200</v>
      </c>
      <c r="D80" t="s">
        <v>205</v>
      </c>
      <c r="E80" t="s">
        <v>46</v>
      </c>
      <c r="F80" t="s">
        <v>811</v>
      </c>
      <c r="G80" t="s">
        <v>797</v>
      </c>
      <c r="H80">
        <v>0</v>
      </c>
      <c r="I80">
        <v>11051</v>
      </c>
      <c r="J80">
        <v>6506</v>
      </c>
      <c r="K80">
        <v>6439</v>
      </c>
      <c r="L80">
        <v>6439</v>
      </c>
      <c r="M80">
        <v>6439</v>
      </c>
      <c r="N80">
        <v>0</v>
      </c>
    </row>
    <row r="81" spans="1:14" x14ac:dyDescent="0.25">
      <c r="A81" t="s">
        <v>795</v>
      </c>
      <c r="B81" t="s">
        <v>38</v>
      </c>
      <c r="C81" t="s">
        <v>276</v>
      </c>
      <c r="D81" t="s">
        <v>343</v>
      </c>
      <c r="E81" t="s">
        <v>344</v>
      </c>
      <c r="F81" t="s">
        <v>799</v>
      </c>
      <c r="G81" t="s">
        <v>800</v>
      </c>
      <c r="H81">
        <v>0</v>
      </c>
      <c r="I81">
        <v>209.25046886079997</v>
      </c>
      <c r="J81">
        <v>127.351667048</v>
      </c>
      <c r="K81">
        <v>0</v>
      </c>
      <c r="L81">
        <v>166.44193904622395</v>
      </c>
      <c r="M81">
        <v>0</v>
      </c>
      <c r="N81">
        <v>0</v>
      </c>
    </row>
    <row r="82" spans="1:14" x14ac:dyDescent="0.25">
      <c r="A82" t="s">
        <v>795</v>
      </c>
      <c r="B82" t="s">
        <v>38</v>
      </c>
      <c r="C82" t="s">
        <v>276</v>
      </c>
      <c r="D82" t="s">
        <v>355</v>
      </c>
      <c r="E82" t="s">
        <v>344</v>
      </c>
      <c r="F82" t="s">
        <v>799</v>
      </c>
      <c r="G82" t="s">
        <v>800</v>
      </c>
      <c r="H82">
        <v>2140.31</v>
      </c>
      <c r="I82">
        <v>1464.1924488123327</v>
      </c>
      <c r="J82">
        <v>319.36067078563394</v>
      </c>
      <c r="K82">
        <v>192.77195813703705</v>
      </c>
      <c r="L82">
        <v>188.40702294114595</v>
      </c>
      <c r="M82">
        <v>184.15572388871303</v>
      </c>
      <c r="N82">
        <v>0</v>
      </c>
    </row>
    <row r="83" spans="1:14" x14ac:dyDescent="0.25">
      <c r="A83" t="s">
        <v>795</v>
      </c>
      <c r="B83" t="s">
        <v>38</v>
      </c>
      <c r="C83" t="s">
        <v>276</v>
      </c>
      <c r="D83" t="s">
        <v>345</v>
      </c>
      <c r="E83" t="s">
        <v>346</v>
      </c>
      <c r="F83" t="s">
        <v>799</v>
      </c>
      <c r="G83" t="s">
        <v>800</v>
      </c>
      <c r="H83">
        <v>0</v>
      </c>
      <c r="I83">
        <v>251.27977388279999</v>
      </c>
      <c r="J83">
        <v>152.93106999299999</v>
      </c>
      <c r="K83">
        <v>0</v>
      </c>
      <c r="L83">
        <v>199.87056618326824</v>
      </c>
      <c r="M83">
        <v>0</v>
      </c>
      <c r="N83">
        <v>0</v>
      </c>
    </row>
    <row r="84" spans="1:14" x14ac:dyDescent="0.25">
      <c r="A84" t="s">
        <v>795</v>
      </c>
      <c r="B84" t="s">
        <v>38</v>
      </c>
      <c r="C84" t="s">
        <v>276</v>
      </c>
      <c r="D84" t="s">
        <v>356</v>
      </c>
      <c r="E84" t="s">
        <v>346</v>
      </c>
      <c r="F84" t="s">
        <v>799</v>
      </c>
      <c r="G84" t="s">
        <v>800</v>
      </c>
      <c r="H84">
        <v>0</v>
      </c>
      <c r="I84">
        <v>116.76030890817704</v>
      </c>
      <c r="J84">
        <v>46.632226080184864</v>
      </c>
      <c r="K84">
        <v>8.7089625654056739</v>
      </c>
      <c r="L84">
        <v>9.5593310333495189</v>
      </c>
      <c r="M84">
        <v>10.387561121482879</v>
      </c>
      <c r="N84">
        <v>0</v>
      </c>
    </row>
    <row r="85" spans="1:14" x14ac:dyDescent="0.25">
      <c r="A85" t="s">
        <v>795</v>
      </c>
      <c r="B85" t="s">
        <v>38</v>
      </c>
      <c r="C85" t="s">
        <v>276</v>
      </c>
      <c r="D85" t="s">
        <v>347</v>
      </c>
      <c r="E85" t="s">
        <v>348</v>
      </c>
      <c r="F85" t="s">
        <v>799</v>
      </c>
      <c r="G85" t="s">
        <v>800</v>
      </c>
      <c r="H85">
        <v>0</v>
      </c>
      <c r="I85">
        <v>2796.0795216107999</v>
      </c>
      <c r="J85">
        <v>1701.7184726730002</v>
      </c>
      <c r="K85">
        <v>0</v>
      </c>
      <c r="L85">
        <v>2224.0259755029297</v>
      </c>
      <c r="M85">
        <v>0</v>
      </c>
      <c r="N85">
        <v>0</v>
      </c>
    </row>
    <row r="86" spans="1:14" x14ac:dyDescent="0.25">
      <c r="A86" t="s">
        <v>795</v>
      </c>
      <c r="B86" t="s">
        <v>38</v>
      </c>
      <c r="C86" t="s">
        <v>276</v>
      </c>
      <c r="D86" t="s">
        <v>357</v>
      </c>
      <c r="E86" t="s">
        <v>348</v>
      </c>
      <c r="F86" t="s">
        <v>799</v>
      </c>
      <c r="G86" t="s">
        <v>800</v>
      </c>
      <c r="H86">
        <v>0</v>
      </c>
      <c r="I86">
        <v>298.48202719799565</v>
      </c>
      <c r="J86">
        <v>119.20901463283167</v>
      </c>
      <c r="K86">
        <v>22.263291572464272</v>
      </c>
      <c r="L86">
        <v>24.437144198845569</v>
      </c>
      <c r="M86">
        <v>26.554403034524334</v>
      </c>
      <c r="N86">
        <v>0</v>
      </c>
    </row>
    <row r="87" spans="1:14" x14ac:dyDescent="0.25">
      <c r="A87" t="s">
        <v>795</v>
      </c>
      <c r="B87" t="s">
        <v>38</v>
      </c>
      <c r="C87" t="s">
        <v>276</v>
      </c>
      <c r="D87" t="s">
        <v>349</v>
      </c>
      <c r="E87" t="s">
        <v>350</v>
      </c>
      <c r="F87" t="s">
        <v>799</v>
      </c>
      <c r="G87" t="s">
        <v>800</v>
      </c>
      <c r="H87">
        <v>0</v>
      </c>
      <c r="I87">
        <v>721.62396602239994</v>
      </c>
      <c r="J87">
        <v>439.186662544</v>
      </c>
      <c r="K87">
        <v>0</v>
      </c>
      <c r="L87">
        <v>573.98480664876297</v>
      </c>
      <c r="M87">
        <v>0</v>
      </c>
      <c r="N87">
        <v>0</v>
      </c>
    </row>
    <row r="88" spans="1:14" x14ac:dyDescent="0.25">
      <c r="A88" t="s">
        <v>795</v>
      </c>
      <c r="B88" t="s">
        <v>38</v>
      </c>
      <c r="C88" t="s">
        <v>276</v>
      </c>
      <c r="D88" t="s">
        <v>358</v>
      </c>
      <c r="E88" t="s">
        <v>350</v>
      </c>
      <c r="F88" t="s">
        <v>799</v>
      </c>
      <c r="G88" t="s">
        <v>800</v>
      </c>
      <c r="H88">
        <v>0</v>
      </c>
      <c r="I88">
        <v>89.088209523384066</v>
      </c>
      <c r="J88">
        <v>35.580425971983551</v>
      </c>
      <c r="K88">
        <v>6.6449454357672826</v>
      </c>
      <c r="L88">
        <v>7.2937772601489526</v>
      </c>
      <c r="M88">
        <v>7.9257174829452284</v>
      </c>
      <c r="N88">
        <v>0</v>
      </c>
    </row>
    <row r="89" spans="1:14" x14ac:dyDescent="0.25">
      <c r="A89" t="s">
        <v>795</v>
      </c>
      <c r="B89" t="s">
        <v>38</v>
      </c>
      <c r="C89" t="s">
        <v>276</v>
      </c>
      <c r="D89" t="s">
        <v>351</v>
      </c>
      <c r="E89" t="s">
        <v>352</v>
      </c>
      <c r="F89" t="s">
        <v>799</v>
      </c>
      <c r="G89" t="s">
        <v>800</v>
      </c>
      <c r="H89">
        <v>0</v>
      </c>
      <c r="I89">
        <v>247.82355692159999</v>
      </c>
      <c r="J89">
        <v>150.827586096</v>
      </c>
      <c r="K89">
        <v>0</v>
      </c>
      <c r="L89">
        <v>197.11744674804686</v>
      </c>
      <c r="M89">
        <v>0</v>
      </c>
      <c r="N89">
        <v>0</v>
      </c>
    </row>
    <row r="90" spans="1:14" x14ac:dyDescent="0.25">
      <c r="A90" t="s">
        <v>795</v>
      </c>
      <c r="B90" t="s">
        <v>38</v>
      </c>
      <c r="C90" t="s">
        <v>276</v>
      </c>
      <c r="D90" t="s">
        <v>359</v>
      </c>
      <c r="E90" t="s">
        <v>352</v>
      </c>
      <c r="F90" t="s">
        <v>799</v>
      </c>
      <c r="G90" t="s">
        <v>800</v>
      </c>
      <c r="H90">
        <v>0</v>
      </c>
      <c r="I90">
        <v>79.169413909556624</v>
      </c>
      <c r="J90">
        <v>31.619015422180219</v>
      </c>
      <c r="K90">
        <v>5.9051185159647135</v>
      </c>
      <c r="L90">
        <v>6.4817114853035163</v>
      </c>
      <c r="M90">
        <v>7.0432935098196054</v>
      </c>
      <c r="N90">
        <v>0</v>
      </c>
    </row>
    <row r="91" spans="1:14" x14ac:dyDescent="0.25">
      <c r="A91" t="s">
        <v>795</v>
      </c>
      <c r="B91" t="s">
        <v>38</v>
      </c>
      <c r="C91" t="s">
        <v>276</v>
      </c>
      <c r="D91" t="s">
        <v>353</v>
      </c>
      <c r="E91" t="s">
        <v>354</v>
      </c>
      <c r="F91" t="s">
        <v>799</v>
      </c>
      <c r="G91" t="s">
        <v>800</v>
      </c>
      <c r="H91">
        <v>0</v>
      </c>
      <c r="I91">
        <v>40.877232701600001</v>
      </c>
      <c r="J91">
        <v>24.878241645999999</v>
      </c>
      <c r="K91">
        <v>0</v>
      </c>
      <c r="L91">
        <v>32.513380997721356</v>
      </c>
      <c r="M91">
        <v>0</v>
      </c>
      <c r="N91">
        <v>0</v>
      </c>
    </row>
    <row r="92" spans="1:14" x14ac:dyDescent="0.25">
      <c r="A92" t="s">
        <v>795</v>
      </c>
      <c r="B92" t="s">
        <v>38</v>
      </c>
      <c r="C92" t="s">
        <v>276</v>
      </c>
      <c r="D92" t="s">
        <v>360</v>
      </c>
      <c r="E92" t="s">
        <v>354</v>
      </c>
      <c r="F92" t="s">
        <v>799</v>
      </c>
      <c r="G92" t="s">
        <v>800</v>
      </c>
      <c r="H92">
        <v>0</v>
      </c>
      <c r="I92">
        <v>15.829861648554365</v>
      </c>
      <c r="J92">
        <v>6.322197107186124</v>
      </c>
      <c r="K92">
        <v>1.1807237733605898</v>
      </c>
      <c r="L92">
        <v>1.2960130812060355</v>
      </c>
      <c r="M92">
        <v>1.4083009625153566</v>
      </c>
      <c r="N92">
        <v>0</v>
      </c>
    </row>
    <row r="93" spans="1:14" x14ac:dyDescent="0.25">
      <c r="A93" t="s">
        <v>795</v>
      </c>
      <c r="B93" t="s">
        <v>38</v>
      </c>
      <c r="C93" t="s">
        <v>251</v>
      </c>
      <c r="D93" t="s">
        <v>253</v>
      </c>
      <c r="E93" t="s">
        <v>254</v>
      </c>
      <c r="F93" t="s">
        <v>796</v>
      </c>
      <c r="G93" t="s">
        <v>797</v>
      </c>
      <c r="H93">
        <v>0</v>
      </c>
      <c r="I93">
        <v>11866.92</v>
      </c>
      <c r="J93">
        <v>9173.7599999999984</v>
      </c>
      <c r="K93">
        <v>4855</v>
      </c>
      <c r="L93">
        <v>2601</v>
      </c>
      <c r="M93">
        <v>3076</v>
      </c>
      <c r="N93">
        <v>0</v>
      </c>
    </row>
    <row r="94" spans="1:14" x14ac:dyDescent="0.25">
      <c r="A94" t="s">
        <v>795</v>
      </c>
      <c r="B94" t="s">
        <v>38</v>
      </c>
      <c r="C94" t="s">
        <v>218</v>
      </c>
      <c r="D94" t="s">
        <v>219</v>
      </c>
      <c r="E94" t="s">
        <v>76</v>
      </c>
      <c r="F94" t="s">
        <v>796</v>
      </c>
      <c r="G94" t="s">
        <v>797</v>
      </c>
      <c r="H94">
        <v>0</v>
      </c>
      <c r="I94">
        <v>60.315864000000005</v>
      </c>
      <c r="J94">
        <v>2.4126345599999936E-2</v>
      </c>
      <c r="K94">
        <v>9.6505382399999729E-6</v>
      </c>
      <c r="L94">
        <v>0</v>
      </c>
      <c r="M94">
        <v>0</v>
      </c>
      <c r="N94">
        <v>0</v>
      </c>
    </row>
    <row r="95" spans="1:14" x14ac:dyDescent="0.25">
      <c r="A95" t="s">
        <v>795</v>
      </c>
      <c r="B95" t="s">
        <v>38</v>
      </c>
      <c r="C95" t="s">
        <v>50</v>
      </c>
      <c r="D95" t="s">
        <v>75</v>
      </c>
      <c r="E95" t="s">
        <v>76</v>
      </c>
      <c r="F95" t="s">
        <v>796</v>
      </c>
      <c r="G95" t="s">
        <v>797</v>
      </c>
      <c r="H95">
        <v>355.43</v>
      </c>
      <c r="I95">
        <v>198.97609529345638</v>
      </c>
      <c r="J95">
        <v>36.196074365311283</v>
      </c>
      <c r="K95">
        <v>4.6267777319466505</v>
      </c>
      <c r="L95">
        <v>0</v>
      </c>
      <c r="M95">
        <v>0</v>
      </c>
      <c r="N95">
        <v>0</v>
      </c>
    </row>
    <row r="96" spans="1:14" x14ac:dyDescent="0.25">
      <c r="A96" t="s">
        <v>795</v>
      </c>
      <c r="B96" t="s">
        <v>38</v>
      </c>
      <c r="C96" t="s">
        <v>216</v>
      </c>
      <c r="D96" t="s">
        <v>217</v>
      </c>
      <c r="E96" t="s">
        <v>76</v>
      </c>
      <c r="F96" t="s">
        <v>796</v>
      </c>
      <c r="G96" t="s">
        <v>797</v>
      </c>
      <c r="H96">
        <v>16.98</v>
      </c>
      <c r="I96">
        <v>10248.89617</v>
      </c>
      <c r="J96">
        <v>0</v>
      </c>
      <c r="K96">
        <v>0</v>
      </c>
      <c r="L96">
        <v>0</v>
      </c>
      <c r="M96">
        <v>0</v>
      </c>
      <c r="N96">
        <v>0</v>
      </c>
    </row>
    <row r="97" spans="1:14" x14ac:dyDescent="0.25">
      <c r="A97" t="s">
        <v>795</v>
      </c>
      <c r="B97" t="s">
        <v>38</v>
      </c>
      <c r="C97" t="s">
        <v>218</v>
      </c>
      <c r="D97" t="s">
        <v>238</v>
      </c>
      <c r="E97" t="s">
        <v>76</v>
      </c>
      <c r="F97" t="s">
        <v>796</v>
      </c>
      <c r="G97" t="s">
        <v>797</v>
      </c>
      <c r="H97">
        <v>0</v>
      </c>
      <c r="I97">
        <v>3403.0494555120003</v>
      </c>
      <c r="J97">
        <v>5.4448791288192269E-4</v>
      </c>
      <c r="K97">
        <v>0</v>
      </c>
      <c r="L97">
        <v>0</v>
      </c>
      <c r="M97">
        <v>0</v>
      </c>
      <c r="N97">
        <v>0</v>
      </c>
    </row>
    <row r="98" spans="1:14" x14ac:dyDescent="0.25">
      <c r="A98" t="s">
        <v>795</v>
      </c>
      <c r="B98" t="s">
        <v>38</v>
      </c>
      <c r="C98" t="s">
        <v>641</v>
      </c>
      <c r="D98" t="s">
        <v>731</v>
      </c>
      <c r="E98" t="s">
        <v>76</v>
      </c>
      <c r="F98" t="s">
        <v>796</v>
      </c>
      <c r="G98" t="s">
        <v>797</v>
      </c>
      <c r="H98">
        <v>0</v>
      </c>
      <c r="I98">
        <v>0</v>
      </c>
      <c r="J98">
        <v>1905.2240104000002</v>
      </c>
      <c r="K98">
        <v>0</v>
      </c>
      <c r="L98">
        <v>0</v>
      </c>
      <c r="M98">
        <v>0</v>
      </c>
      <c r="N98">
        <v>0</v>
      </c>
    </row>
    <row r="99" spans="1:14" x14ac:dyDescent="0.25">
      <c r="A99" t="s">
        <v>795</v>
      </c>
      <c r="B99" t="s">
        <v>38</v>
      </c>
      <c r="C99" t="s">
        <v>641</v>
      </c>
      <c r="D99" t="s">
        <v>732</v>
      </c>
      <c r="E99" t="s">
        <v>76</v>
      </c>
      <c r="F99" t="s">
        <v>796</v>
      </c>
      <c r="G99" t="s">
        <v>797</v>
      </c>
      <c r="H99">
        <v>0</v>
      </c>
      <c r="I99">
        <v>0</v>
      </c>
      <c r="J99">
        <v>0</v>
      </c>
      <c r="K99">
        <v>0</v>
      </c>
      <c r="L99">
        <v>0</v>
      </c>
      <c r="M99">
        <v>2000</v>
      </c>
      <c r="N99">
        <v>0</v>
      </c>
    </row>
    <row r="100" spans="1:14" x14ac:dyDescent="0.25">
      <c r="A100" t="s">
        <v>795</v>
      </c>
      <c r="B100" t="s">
        <v>38</v>
      </c>
      <c r="C100" t="s">
        <v>641</v>
      </c>
      <c r="D100" t="s">
        <v>733</v>
      </c>
      <c r="E100" t="s">
        <v>76</v>
      </c>
      <c r="F100" t="s">
        <v>796</v>
      </c>
      <c r="G100" t="s">
        <v>797</v>
      </c>
      <c r="H100">
        <v>0</v>
      </c>
      <c r="I100">
        <v>0</v>
      </c>
      <c r="J100">
        <v>0</v>
      </c>
      <c r="K100">
        <v>0</v>
      </c>
      <c r="L100">
        <v>4000</v>
      </c>
      <c r="M100">
        <v>0</v>
      </c>
      <c r="N100">
        <v>0</v>
      </c>
    </row>
    <row r="101" spans="1:14" x14ac:dyDescent="0.25">
      <c r="A101" t="s">
        <v>795</v>
      </c>
      <c r="B101" t="s">
        <v>38</v>
      </c>
      <c r="C101" t="s">
        <v>641</v>
      </c>
      <c r="D101" t="s">
        <v>734</v>
      </c>
      <c r="E101" t="s">
        <v>76</v>
      </c>
      <c r="F101" t="s">
        <v>796</v>
      </c>
      <c r="G101" t="s">
        <v>797</v>
      </c>
      <c r="H101">
        <v>0</v>
      </c>
      <c r="I101">
        <v>355.31394360000002</v>
      </c>
      <c r="J101">
        <v>0</v>
      </c>
      <c r="K101">
        <v>0</v>
      </c>
      <c r="L101">
        <v>0</v>
      </c>
      <c r="M101">
        <v>0</v>
      </c>
      <c r="N101">
        <v>0</v>
      </c>
    </row>
    <row r="102" spans="1:14" x14ac:dyDescent="0.25">
      <c r="A102" t="s">
        <v>795</v>
      </c>
      <c r="B102" t="s">
        <v>38</v>
      </c>
      <c r="C102" t="s">
        <v>641</v>
      </c>
      <c r="D102" t="s">
        <v>735</v>
      </c>
      <c r="E102" t="s">
        <v>76</v>
      </c>
      <c r="F102" t="s">
        <v>796</v>
      </c>
      <c r="G102" t="s">
        <v>797</v>
      </c>
      <c r="H102">
        <v>0</v>
      </c>
      <c r="I102">
        <v>7755.0206315999994</v>
      </c>
      <c r="J102">
        <v>0</v>
      </c>
      <c r="K102">
        <v>0</v>
      </c>
      <c r="L102">
        <v>0</v>
      </c>
      <c r="M102">
        <v>0</v>
      </c>
      <c r="N102">
        <v>0</v>
      </c>
    </row>
    <row r="103" spans="1:14" x14ac:dyDescent="0.25">
      <c r="A103" t="s">
        <v>795</v>
      </c>
      <c r="B103" t="s">
        <v>38</v>
      </c>
      <c r="C103" t="s">
        <v>641</v>
      </c>
      <c r="D103" t="s">
        <v>736</v>
      </c>
      <c r="E103" t="s">
        <v>76</v>
      </c>
      <c r="F103" t="s">
        <v>796</v>
      </c>
      <c r="G103" t="s">
        <v>797</v>
      </c>
      <c r="H103">
        <v>0</v>
      </c>
      <c r="I103">
        <v>0</v>
      </c>
      <c r="J103">
        <v>772.22454590000007</v>
      </c>
      <c r="K103">
        <v>0</v>
      </c>
      <c r="L103">
        <v>0</v>
      </c>
      <c r="M103">
        <v>0</v>
      </c>
      <c r="N103">
        <v>0</v>
      </c>
    </row>
    <row r="104" spans="1:14" x14ac:dyDescent="0.25">
      <c r="A104" t="s">
        <v>795</v>
      </c>
      <c r="B104" t="s">
        <v>38</v>
      </c>
      <c r="C104" t="s">
        <v>641</v>
      </c>
      <c r="D104" t="s">
        <v>737</v>
      </c>
      <c r="E104" t="s">
        <v>76</v>
      </c>
      <c r="F104" t="s">
        <v>796</v>
      </c>
      <c r="G104" t="s">
        <v>797</v>
      </c>
      <c r="H104">
        <v>0</v>
      </c>
      <c r="I104">
        <v>0</v>
      </c>
      <c r="J104">
        <v>7764.6968735999999</v>
      </c>
      <c r="K104">
        <v>0</v>
      </c>
      <c r="L104">
        <v>0</v>
      </c>
      <c r="M104">
        <v>0</v>
      </c>
      <c r="N104">
        <v>0</v>
      </c>
    </row>
    <row r="105" spans="1:14" x14ac:dyDescent="0.25">
      <c r="A105" t="s">
        <v>795</v>
      </c>
      <c r="B105" t="s">
        <v>38</v>
      </c>
      <c r="C105" t="s">
        <v>641</v>
      </c>
      <c r="D105" t="s">
        <v>770</v>
      </c>
      <c r="E105" t="s">
        <v>76</v>
      </c>
      <c r="F105" t="s">
        <v>796</v>
      </c>
      <c r="G105" t="s">
        <v>797</v>
      </c>
      <c r="H105">
        <v>0</v>
      </c>
      <c r="I105">
        <v>1116.0819122</v>
      </c>
      <c r="J105">
        <v>0</v>
      </c>
      <c r="K105">
        <v>0</v>
      </c>
      <c r="L105">
        <v>0</v>
      </c>
      <c r="M105">
        <v>0</v>
      </c>
      <c r="N105">
        <v>0</v>
      </c>
    </row>
    <row r="106" spans="1:14" x14ac:dyDescent="0.25">
      <c r="A106" t="s">
        <v>795</v>
      </c>
      <c r="B106" t="s">
        <v>38</v>
      </c>
      <c r="C106" t="s">
        <v>50</v>
      </c>
      <c r="D106" t="s">
        <v>171</v>
      </c>
      <c r="E106" t="s">
        <v>76</v>
      </c>
      <c r="F106" t="s">
        <v>796</v>
      </c>
      <c r="G106" t="s">
        <v>797</v>
      </c>
      <c r="H106">
        <v>20.54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</row>
    <row r="107" spans="1:14" x14ac:dyDescent="0.25">
      <c r="A107" t="s">
        <v>795</v>
      </c>
      <c r="B107" t="s">
        <v>38</v>
      </c>
      <c r="C107" t="s">
        <v>50</v>
      </c>
      <c r="D107" t="s">
        <v>116</v>
      </c>
      <c r="E107" t="s">
        <v>117</v>
      </c>
      <c r="F107" t="s">
        <v>798</v>
      </c>
      <c r="G107" t="s">
        <v>797</v>
      </c>
      <c r="H107">
        <v>12.95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</row>
    <row r="108" spans="1:14" x14ac:dyDescent="0.25">
      <c r="A108" t="s">
        <v>795</v>
      </c>
      <c r="B108" t="s">
        <v>38</v>
      </c>
      <c r="C108" t="s">
        <v>50</v>
      </c>
      <c r="D108" t="s">
        <v>167</v>
      </c>
      <c r="E108" t="s">
        <v>168</v>
      </c>
      <c r="F108" t="s">
        <v>798</v>
      </c>
      <c r="G108" t="s">
        <v>797</v>
      </c>
      <c r="H108">
        <v>0</v>
      </c>
      <c r="I108">
        <v>1389.0719808960396</v>
      </c>
      <c r="J108">
        <v>1390.6272729851833</v>
      </c>
      <c r="K108">
        <v>933.78647133408015</v>
      </c>
      <c r="L108">
        <v>877.29119209040425</v>
      </c>
      <c r="M108">
        <v>861.47251459105178</v>
      </c>
      <c r="N108">
        <v>0</v>
      </c>
    </row>
    <row r="109" spans="1:14" x14ac:dyDescent="0.25">
      <c r="A109" t="s">
        <v>795</v>
      </c>
      <c r="B109" t="s">
        <v>38</v>
      </c>
      <c r="C109" t="s">
        <v>50</v>
      </c>
      <c r="D109" t="s">
        <v>112</v>
      </c>
      <c r="E109" t="s">
        <v>113</v>
      </c>
      <c r="F109" t="s">
        <v>798</v>
      </c>
      <c r="G109" t="s">
        <v>797</v>
      </c>
      <c r="H109">
        <v>6514.5700000000006</v>
      </c>
      <c r="I109">
        <v>4530.2949215999997</v>
      </c>
      <c r="J109">
        <v>4717.0526121599996</v>
      </c>
      <c r="K109">
        <v>4833.141459999998</v>
      </c>
      <c r="L109">
        <v>4952.1325013999985</v>
      </c>
      <c r="M109">
        <v>5074.098313200001</v>
      </c>
      <c r="N109">
        <v>0</v>
      </c>
    </row>
    <row r="110" spans="1:14" x14ac:dyDescent="0.25">
      <c r="A110" t="s">
        <v>795</v>
      </c>
      <c r="B110" t="s">
        <v>38</v>
      </c>
      <c r="C110" t="s">
        <v>641</v>
      </c>
      <c r="D110" t="s">
        <v>773</v>
      </c>
      <c r="E110" t="s">
        <v>113</v>
      </c>
      <c r="F110" t="s">
        <v>798</v>
      </c>
      <c r="G110" t="s">
        <v>797</v>
      </c>
      <c r="H110">
        <v>15781.75</v>
      </c>
      <c r="I110">
        <v>0</v>
      </c>
      <c r="J110">
        <v>5051.6185255999999</v>
      </c>
      <c r="K110">
        <v>0</v>
      </c>
      <c r="L110">
        <v>0</v>
      </c>
      <c r="M110">
        <v>0</v>
      </c>
      <c r="N110">
        <v>0</v>
      </c>
    </row>
    <row r="111" spans="1:14" x14ac:dyDescent="0.25">
      <c r="A111" t="s">
        <v>795</v>
      </c>
      <c r="B111" t="s">
        <v>38</v>
      </c>
      <c r="C111" t="s">
        <v>50</v>
      </c>
      <c r="D111" t="s">
        <v>157</v>
      </c>
      <c r="E111" t="s">
        <v>158</v>
      </c>
      <c r="F111" t="s">
        <v>798</v>
      </c>
      <c r="G111" t="s">
        <v>797</v>
      </c>
      <c r="H111">
        <v>0</v>
      </c>
      <c r="I111">
        <v>226.65079028652985</v>
      </c>
      <c r="J111">
        <v>226.90456272307654</v>
      </c>
      <c r="K111">
        <v>152.36319254688001</v>
      </c>
      <c r="L111">
        <v>143.145023968044</v>
      </c>
      <c r="M111">
        <v>140.563936878372</v>
      </c>
      <c r="N111">
        <v>0</v>
      </c>
    </row>
    <row r="112" spans="1:14" x14ac:dyDescent="0.25">
      <c r="A112" t="s">
        <v>795</v>
      </c>
      <c r="B112" t="s">
        <v>38</v>
      </c>
      <c r="C112" t="s">
        <v>50</v>
      </c>
      <c r="D112" t="s">
        <v>161</v>
      </c>
      <c r="E112" t="s">
        <v>162</v>
      </c>
      <c r="F112" t="s">
        <v>798</v>
      </c>
      <c r="G112" t="s">
        <v>797</v>
      </c>
      <c r="H112">
        <v>0</v>
      </c>
      <c r="I112">
        <v>755.71605311167809</v>
      </c>
      <c r="J112">
        <v>756.56220019059708</v>
      </c>
      <c r="K112">
        <v>508.02077665584</v>
      </c>
      <c r="L112">
        <v>477.28486805164209</v>
      </c>
      <c r="M112">
        <v>468.678814017246</v>
      </c>
      <c r="N112">
        <v>0</v>
      </c>
    </row>
    <row r="113" spans="1:14" x14ac:dyDescent="0.25">
      <c r="A113" t="s">
        <v>795</v>
      </c>
      <c r="B113" t="s">
        <v>38</v>
      </c>
      <c r="C113" t="s">
        <v>50</v>
      </c>
      <c r="D113" t="s">
        <v>159</v>
      </c>
      <c r="E113" t="s">
        <v>160</v>
      </c>
      <c r="F113" t="s">
        <v>798</v>
      </c>
      <c r="G113" t="s">
        <v>797</v>
      </c>
      <c r="H113">
        <v>0</v>
      </c>
      <c r="I113">
        <v>1531.9203132549067</v>
      </c>
      <c r="J113">
        <v>1533.6355472940147</v>
      </c>
      <c r="K113">
        <v>1029.8144972707198</v>
      </c>
      <c r="L113">
        <v>967.5093992868359</v>
      </c>
      <c r="M113">
        <v>950.06397261106792</v>
      </c>
      <c r="N113">
        <v>0</v>
      </c>
    </row>
    <row r="114" spans="1:14" x14ac:dyDescent="0.25">
      <c r="A114" t="s">
        <v>795</v>
      </c>
      <c r="B114" t="s">
        <v>38</v>
      </c>
      <c r="C114" t="s">
        <v>50</v>
      </c>
      <c r="D114" t="s">
        <v>163</v>
      </c>
      <c r="E114" t="s">
        <v>164</v>
      </c>
      <c r="F114" t="s">
        <v>798</v>
      </c>
      <c r="G114" t="s">
        <v>797</v>
      </c>
      <c r="H114">
        <v>0</v>
      </c>
      <c r="I114">
        <v>1576.6671265286757</v>
      </c>
      <c r="J114">
        <v>1578.4324619056958</v>
      </c>
      <c r="K114">
        <v>1059.8949894590398</v>
      </c>
      <c r="L114">
        <v>995.76998311480179</v>
      </c>
      <c r="M114">
        <v>977.81498212032602</v>
      </c>
      <c r="N114">
        <v>0</v>
      </c>
    </row>
    <row r="115" spans="1:14" x14ac:dyDescent="0.25">
      <c r="A115" t="s">
        <v>795</v>
      </c>
      <c r="B115" t="s">
        <v>38</v>
      </c>
      <c r="C115" t="s">
        <v>641</v>
      </c>
      <c r="D115" t="s">
        <v>771</v>
      </c>
      <c r="E115" t="s">
        <v>772</v>
      </c>
      <c r="F115" t="s">
        <v>798</v>
      </c>
      <c r="G115" t="s">
        <v>797</v>
      </c>
      <c r="H115">
        <v>3814.06</v>
      </c>
      <c r="I115">
        <v>1363.1444799999999</v>
      </c>
      <c r="J115">
        <v>3398.3464400000003</v>
      </c>
      <c r="K115">
        <v>1444.8030000000001</v>
      </c>
      <c r="L115">
        <v>1488.1469999999999</v>
      </c>
      <c r="M115">
        <v>1488.1469999999999</v>
      </c>
      <c r="N115">
        <v>0</v>
      </c>
    </row>
    <row r="116" spans="1:14" x14ac:dyDescent="0.25">
      <c r="A116" t="s">
        <v>795</v>
      </c>
      <c r="B116" t="s">
        <v>38</v>
      </c>
      <c r="C116" t="s">
        <v>210</v>
      </c>
      <c r="D116" t="s">
        <v>211</v>
      </c>
      <c r="E116" t="s">
        <v>156</v>
      </c>
      <c r="F116" t="s">
        <v>798</v>
      </c>
      <c r="G116" t="s">
        <v>797</v>
      </c>
      <c r="H116">
        <v>490.29</v>
      </c>
      <c r="I116">
        <v>7334.3214353999983</v>
      </c>
      <c r="J116">
        <v>7349.5386517999996</v>
      </c>
      <c r="K116">
        <v>8567</v>
      </c>
      <c r="L116">
        <v>10061</v>
      </c>
      <c r="M116">
        <v>11372</v>
      </c>
      <c r="N116">
        <v>0</v>
      </c>
    </row>
    <row r="117" spans="1:14" x14ac:dyDescent="0.25">
      <c r="A117" t="s">
        <v>795</v>
      </c>
      <c r="B117" t="s">
        <v>38</v>
      </c>
      <c r="C117" t="s">
        <v>50</v>
      </c>
      <c r="D117" t="s">
        <v>155</v>
      </c>
      <c r="E117" t="s">
        <v>156</v>
      </c>
      <c r="F117" t="s">
        <v>798</v>
      </c>
      <c r="G117" t="s">
        <v>797</v>
      </c>
      <c r="H117">
        <v>8511.7200000000012</v>
      </c>
      <c r="I117">
        <v>24961.795864599997</v>
      </c>
      <c r="J117">
        <v>39017.825570891997</v>
      </c>
      <c r="K117">
        <v>23558.531791417838</v>
      </c>
      <c r="L117">
        <v>3018.5767558283565</v>
      </c>
      <c r="M117">
        <v>60.371535116567003</v>
      </c>
      <c r="N117">
        <v>0</v>
      </c>
    </row>
    <row r="118" spans="1:14" x14ac:dyDescent="0.25">
      <c r="A118" t="s">
        <v>795</v>
      </c>
      <c r="B118" t="s">
        <v>38</v>
      </c>
      <c r="C118" t="s">
        <v>50</v>
      </c>
      <c r="D118" t="s">
        <v>165</v>
      </c>
      <c r="E118" t="s">
        <v>166</v>
      </c>
      <c r="F118" t="s">
        <v>798</v>
      </c>
      <c r="G118" t="s">
        <v>797</v>
      </c>
      <c r="H118">
        <v>0</v>
      </c>
      <c r="I118">
        <v>1633.93451076617</v>
      </c>
      <c r="J118">
        <v>1635.7639662974332</v>
      </c>
      <c r="K118">
        <v>1098.3922807334397</v>
      </c>
      <c r="L118">
        <v>1031.9381388882714</v>
      </c>
      <c r="M118">
        <v>1013.3309799819359</v>
      </c>
      <c r="N118">
        <v>0</v>
      </c>
    </row>
    <row r="119" spans="1:14" x14ac:dyDescent="0.25">
      <c r="A119" t="s">
        <v>795</v>
      </c>
      <c r="B119" t="s">
        <v>38</v>
      </c>
      <c r="C119" t="s">
        <v>251</v>
      </c>
      <c r="D119" t="s">
        <v>252</v>
      </c>
      <c r="E119" t="s">
        <v>174</v>
      </c>
      <c r="F119" t="s">
        <v>796</v>
      </c>
      <c r="G119" t="s">
        <v>797</v>
      </c>
      <c r="H119">
        <v>0</v>
      </c>
      <c r="I119">
        <v>0</v>
      </c>
      <c r="J119">
        <v>0</v>
      </c>
      <c r="K119">
        <v>6852</v>
      </c>
      <c r="L119">
        <v>9112</v>
      </c>
      <c r="M119">
        <v>11484</v>
      </c>
      <c r="N119">
        <v>0</v>
      </c>
    </row>
    <row r="120" spans="1:14" x14ac:dyDescent="0.25">
      <c r="A120" t="s">
        <v>795</v>
      </c>
      <c r="B120" t="s">
        <v>38</v>
      </c>
      <c r="C120" t="s">
        <v>50</v>
      </c>
      <c r="D120" t="s">
        <v>173</v>
      </c>
      <c r="E120" t="s">
        <v>174</v>
      </c>
      <c r="F120" t="s">
        <v>796</v>
      </c>
      <c r="G120" t="s">
        <v>797</v>
      </c>
      <c r="H120">
        <v>4654.83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</row>
    <row r="121" spans="1:14" x14ac:dyDescent="0.25">
      <c r="A121" t="s">
        <v>795</v>
      </c>
      <c r="B121" t="s">
        <v>38</v>
      </c>
      <c r="C121" t="s">
        <v>50</v>
      </c>
      <c r="D121" t="s">
        <v>118</v>
      </c>
      <c r="E121" t="s">
        <v>119</v>
      </c>
      <c r="F121" t="s">
        <v>796</v>
      </c>
      <c r="G121" t="s">
        <v>797</v>
      </c>
      <c r="H121">
        <v>7266.4299999999994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</row>
    <row r="122" spans="1:14" x14ac:dyDescent="0.25">
      <c r="A122" t="s">
        <v>795</v>
      </c>
      <c r="B122" t="s">
        <v>38</v>
      </c>
      <c r="C122" t="s">
        <v>50</v>
      </c>
      <c r="D122" t="s">
        <v>123</v>
      </c>
      <c r="E122" t="s">
        <v>119</v>
      </c>
      <c r="F122" t="s">
        <v>796</v>
      </c>
      <c r="G122" t="s">
        <v>797</v>
      </c>
      <c r="H122">
        <v>0</v>
      </c>
      <c r="I122">
        <v>20078.741918286705</v>
      </c>
      <c r="J122">
        <v>13787.190453532712</v>
      </c>
      <c r="K122">
        <v>15472.88285075288</v>
      </c>
      <c r="L122">
        <v>14913.283886141175</v>
      </c>
      <c r="M122">
        <v>14245.514423462408</v>
      </c>
      <c r="N122">
        <v>0</v>
      </c>
    </row>
    <row r="123" spans="1:14" x14ac:dyDescent="0.25">
      <c r="A123" t="s">
        <v>795</v>
      </c>
      <c r="B123" t="s">
        <v>38</v>
      </c>
      <c r="C123" t="s">
        <v>50</v>
      </c>
      <c r="D123" t="s">
        <v>135</v>
      </c>
      <c r="E123" t="s">
        <v>119</v>
      </c>
      <c r="F123" t="s">
        <v>796</v>
      </c>
      <c r="G123" t="s">
        <v>797</v>
      </c>
      <c r="H123">
        <v>0</v>
      </c>
      <c r="I123">
        <v>0</v>
      </c>
      <c r="J123">
        <v>0</v>
      </c>
      <c r="K123">
        <v>45294.731622787767</v>
      </c>
      <c r="L123">
        <v>0</v>
      </c>
      <c r="M123">
        <v>0</v>
      </c>
      <c r="N123">
        <v>0</v>
      </c>
    </row>
    <row r="124" spans="1:14" x14ac:dyDescent="0.25">
      <c r="A124" t="s">
        <v>795</v>
      </c>
      <c r="B124" t="s">
        <v>38</v>
      </c>
      <c r="C124" t="s">
        <v>50</v>
      </c>
      <c r="D124" t="s">
        <v>138</v>
      </c>
      <c r="E124" t="s">
        <v>119</v>
      </c>
      <c r="F124" t="s">
        <v>796</v>
      </c>
      <c r="G124" t="s">
        <v>797</v>
      </c>
      <c r="H124">
        <v>0</v>
      </c>
      <c r="I124">
        <v>51669.057587106203</v>
      </c>
      <c r="J124">
        <v>0</v>
      </c>
      <c r="K124">
        <v>0</v>
      </c>
      <c r="L124">
        <v>0</v>
      </c>
      <c r="M124">
        <v>0</v>
      </c>
      <c r="N124">
        <v>0</v>
      </c>
    </row>
    <row r="125" spans="1:14" x14ac:dyDescent="0.25">
      <c r="A125" t="s">
        <v>795</v>
      </c>
      <c r="B125" t="s">
        <v>38</v>
      </c>
      <c r="C125" t="s">
        <v>50</v>
      </c>
      <c r="D125" t="s">
        <v>141</v>
      </c>
      <c r="E125" t="s">
        <v>119</v>
      </c>
      <c r="F125" t="s">
        <v>796</v>
      </c>
      <c r="G125" t="s">
        <v>797</v>
      </c>
      <c r="H125">
        <v>0</v>
      </c>
      <c r="I125">
        <v>0</v>
      </c>
      <c r="J125">
        <v>118365.34133605257</v>
      </c>
      <c r="K125">
        <v>0</v>
      </c>
      <c r="L125">
        <v>0</v>
      </c>
      <c r="M125">
        <v>0</v>
      </c>
      <c r="N125">
        <v>0</v>
      </c>
    </row>
    <row r="126" spans="1:14" x14ac:dyDescent="0.25">
      <c r="A126" t="s">
        <v>795</v>
      </c>
      <c r="B126" t="s">
        <v>38</v>
      </c>
      <c r="C126" t="s">
        <v>50</v>
      </c>
      <c r="D126" t="s">
        <v>144</v>
      </c>
      <c r="E126" t="s">
        <v>119</v>
      </c>
      <c r="F126" t="s">
        <v>796</v>
      </c>
      <c r="G126" t="s">
        <v>797</v>
      </c>
      <c r="H126">
        <v>0</v>
      </c>
      <c r="I126">
        <v>0</v>
      </c>
      <c r="J126">
        <v>0</v>
      </c>
      <c r="K126">
        <v>179769.02378997547</v>
      </c>
      <c r="L126">
        <v>0</v>
      </c>
      <c r="M126">
        <v>0</v>
      </c>
      <c r="N126">
        <v>0</v>
      </c>
    </row>
    <row r="127" spans="1:14" x14ac:dyDescent="0.25">
      <c r="A127" t="s">
        <v>795</v>
      </c>
      <c r="B127" t="s">
        <v>38</v>
      </c>
      <c r="C127" t="s">
        <v>50</v>
      </c>
      <c r="D127" t="s">
        <v>147</v>
      </c>
      <c r="E127" t="s">
        <v>119</v>
      </c>
      <c r="F127" t="s">
        <v>796</v>
      </c>
      <c r="G127" t="s">
        <v>797</v>
      </c>
      <c r="H127">
        <v>0</v>
      </c>
      <c r="I127">
        <v>0</v>
      </c>
      <c r="J127">
        <v>0</v>
      </c>
      <c r="K127">
        <v>0</v>
      </c>
      <c r="L127">
        <v>53508.47606854546</v>
      </c>
      <c r="M127">
        <v>0</v>
      </c>
      <c r="N127">
        <v>0</v>
      </c>
    </row>
    <row r="128" spans="1:14" x14ac:dyDescent="0.25">
      <c r="A128" t="s">
        <v>795</v>
      </c>
      <c r="B128" t="s">
        <v>38</v>
      </c>
      <c r="C128" t="s">
        <v>50</v>
      </c>
      <c r="D128" t="s">
        <v>150</v>
      </c>
      <c r="E128" t="s">
        <v>119</v>
      </c>
      <c r="F128" t="s">
        <v>796</v>
      </c>
      <c r="G128" t="s">
        <v>797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282.63143930859997</v>
      </c>
    </row>
    <row r="129" spans="1:14" x14ac:dyDescent="0.25">
      <c r="A129" t="s">
        <v>795</v>
      </c>
      <c r="B129" t="s">
        <v>38</v>
      </c>
      <c r="C129" t="s">
        <v>50</v>
      </c>
      <c r="D129" t="s">
        <v>153</v>
      </c>
      <c r="E129" t="s">
        <v>119</v>
      </c>
      <c r="F129" t="s">
        <v>796</v>
      </c>
      <c r="G129" t="s">
        <v>797</v>
      </c>
      <c r="H129">
        <v>0</v>
      </c>
      <c r="I129">
        <v>624.40023880363344</v>
      </c>
      <c r="J129">
        <v>643.16547054630655</v>
      </c>
      <c r="K129">
        <v>573.70705105804996</v>
      </c>
      <c r="L129">
        <v>590.91826495671194</v>
      </c>
      <c r="M129">
        <v>608.64581151682012</v>
      </c>
      <c r="N129">
        <v>0</v>
      </c>
    </row>
    <row r="130" spans="1:14" x14ac:dyDescent="0.25">
      <c r="A130" t="s">
        <v>795</v>
      </c>
      <c r="B130" t="s">
        <v>38</v>
      </c>
      <c r="C130" t="s">
        <v>218</v>
      </c>
      <c r="D130" t="s">
        <v>230</v>
      </c>
      <c r="E130" t="s">
        <v>119</v>
      </c>
      <c r="F130" t="s">
        <v>796</v>
      </c>
      <c r="G130" t="s">
        <v>797</v>
      </c>
      <c r="H130">
        <v>0</v>
      </c>
      <c r="I130">
        <v>68.326342210448004</v>
      </c>
      <c r="J130">
        <v>271.46837975048402</v>
      </c>
      <c r="K130">
        <v>604.83510107075995</v>
      </c>
      <c r="L130">
        <v>636.55173478215204</v>
      </c>
      <c r="M130">
        <v>0</v>
      </c>
      <c r="N130">
        <v>0</v>
      </c>
    </row>
    <row r="131" spans="1:14" x14ac:dyDescent="0.25">
      <c r="A131" t="s">
        <v>795</v>
      </c>
      <c r="B131" t="s">
        <v>38</v>
      </c>
      <c r="C131" t="s">
        <v>50</v>
      </c>
      <c r="D131" t="s">
        <v>61</v>
      </c>
      <c r="E131" t="s">
        <v>62</v>
      </c>
      <c r="F131" t="s">
        <v>796</v>
      </c>
      <c r="G131" t="s">
        <v>797</v>
      </c>
      <c r="H131">
        <v>0</v>
      </c>
      <c r="I131">
        <v>0</v>
      </c>
      <c r="J131">
        <v>0</v>
      </c>
      <c r="K131">
        <v>39.06280000000001</v>
      </c>
      <c r="L131">
        <v>40.042799999999986</v>
      </c>
      <c r="M131">
        <v>41.042399999999994</v>
      </c>
      <c r="N131">
        <v>0</v>
      </c>
    </row>
    <row r="132" spans="1:14" x14ac:dyDescent="0.25">
      <c r="A132" t="s">
        <v>795</v>
      </c>
      <c r="B132" t="s">
        <v>38</v>
      </c>
      <c r="C132" t="s">
        <v>50</v>
      </c>
      <c r="D132" t="s">
        <v>72</v>
      </c>
      <c r="E132" t="s">
        <v>62</v>
      </c>
      <c r="F132" t="s">
        <v>796</v>
      </c>
      <c r="G132" t="s">
        <v>797</v>
      </c>
      <c r="H132">
        <v>0</v>
      </c>
      <c r="I132">
        <v>1687.6346258827766</v>
      </c>
      <c r="J132">
        <v>1927.193593546938</v>
      </c>
      <c r="K132">
        <v>800.5326</v>
      </c>
      <c r="L132">
        <v>820.54419999999993</v>
      </c>
      <c r="M132">
        <v>841.05559999999991</v>
      </c>
      <c r="N132">
        <v>0</v>
      </c>
    </row>
    <row r="133" spans="1:14" x14ac:dyDescent="0.25">
      <c r="A133" t="s">
        <v>795</v>
      </c>
      <c r="B133" t="s">
        <v>38</v>
      </c>
      <c r="C133" t="s">
        <v>218</v>
      </c>
      <c r="D133" t="s">
        <v>225</v>
      </c>
      <c r="E133" t="s">
        <v>62</v>
      </c>
      <c r="F133" t="s">
        <v>796</v>
      </c>
      <c r="G133" t="s">
        <v>797</v>
      </c>
      <c r="H133">
        <v>0</v>
      </c>
      <c r="I133">
        <v>4363.9371492591908</v>
      </c>
      <c r="J133">
        <v>12717.353833340183</v>
      </c>
      <c r="K133">
        <v>11201.279250175568</v>
      </c>
      <c r="L133">
        <v>12224.296511700069</v>
      </c>
      <c r="M133">
        <v>14632.291318604683</v>
      </c>
      <c r="N133">
        <v>0</v>
      </c>
    </row>
    <row r="134" spans="1:14" x14ac:dyDescent="0.25">
      <c r="A134" t="s">
        <v>795</v>
      </c>
      <c r="B134" t="s">
        <v>38</v>
      </c>
      <c r="C134" t="s">
        <v>50</v>
      </c>
      <c r="D134" t="s">
        <v>84</v>
      </c>
      <c r="E134" t="s">
        <v>62</v>
      </c>
      <c r="F134" t="s">
        <v>796</v>
      </c>
      <c r="G134" t="s">
        <v>797</v>
      </c>
      <c r="H134">
        <v>0</v>
      </c>
      <c r="I134">
        <v>14682.048705131196</v>
      </c>
      <c r="J134">
        <v>14858.187079241528</v>
      </c>
      <c r="K134">
        <v>25921.989799999999</v>
      </c>
      <c r="L134">
        <v>26570.044199999993</v>
      </c>
      <c r="M134">
        <v>27234.288199999992</v>
      </c>
      <c r="N134">
        <v>0</v>
      </c>
    </row>
    <row r="135" spans="1:14" x14ac:dyDescent="0.25">
      <c r="A135" t="s">
        <v>795</v>
      </c>
      <c r="B135" t="s">
        <v>38</v>
      </c>
      <c r="C135" t="s">
        <v>50</v>
      </c>
      <c r="D135" t="s">
        <v>93</v>
      </c>
      <c r="E135" t="s">
        <v>62</v>
      </c>
      <c r="F135" t="s">
        <v>796</v>
      </c>
      <c r="G135" t="s">
        <v>797</v>
      </c>
      <c r="H135">
        <v>0</v>
      </c>
      <c r="I135">
        <v>2070.0821402403108</v>
      </c>
      <c r="J135">
        <v>2874.5773583781838</v>
      </c>
      <c r="K135">
        <v>3002.3251856850288</v>
      </c>
      <c r="L135">
        <v>3837.4272435871599</v>
      </c>
      <c r="M135">
        <v>4146.4408075381798</v>
      </c>
      <c r="N135">
        <v>0</v>
      </c>
    </row>
    <row r="136" spans="1:14" x14ac:dyDescent="0.25">
      <c r="A136" t="s">
        <v>795</v>
      </c>
      <c r="B136" t="s">
        <v>38</v>
      </c>
      <c r="C136" t="s">
        <v>50</v>
      </c>
      <c r="D136" t="s">
        <v>101</v>
      </c>
      <c r="E136" t="s">
        <v>62</v>
      </c>
      <c r="F136" t="s">
        <v>796</v>
      </c>
      <c r="G136" t="s">
        <v>797</v>
      </c>
      <c r="H136">
        <v>0</v>
      </c>
      <c r="I136">
        <v>292.08710360502397</v>
      </c>
      <c r="J136">
        <v>306.355139700064</v>
      </c>
      <c r="K136">
        <v>308.2447368</v>
      </c>
      <c r="L136">
        <v>315.95085521999999</v>
      </c>
      <c r="M136">
        <v>325.42938122240002</v>
      </c>
      <c r="N136">
        <v>0</v>
      </c>
    </row>
    <row r="137" spans="1:14" x14ac:dyDescent="0.25">
      <c r="A137" t="s">
        <v>795</v>
      </c>
      <c r="B137" t="s">
        <v>38</v>
      </c>
      <c r="C137" t="s">
        <v>50</v>
      </c>
      <c r="D137" t="s">
        <v>109</v>
      </c>
      <c r="E137" t="s">
        <v>62</v>
      </c>
      <c r="F137" t="s">
        <v>796</v>
      </c>
      <c r="G137" t="s">
        <v>797</v>
      </c>
      <c r="H137">
        <v>0</v>
      </c>
      <c r="I137">
        <v>16215.276434981013</v>
      </c>
      <c r="J137">
        <v>16406.479049721751</v>
      </c>
      <c r="K137">
        <v>16379.778672455743</v>
      </c>
      <c r="L137">
        <v>17545.817418381615</v>
      </c>
      <c r="M137">
        <v>18958.817158162339</v>
      </c>
      <c r="N137">
        <v>0</v>
      </c>
    </row>
    <row r="138" spans="1:14" x14ac:dyDescent="0.25">
      <c r="A138" t="s">
        <v>795</v>
      </c>
      <c r="B138" t="s">
        <v>38</v>
      </c>
      <c r="C138" t="s">
        <v>50</v>
      </c>
      <c r="D138" t="s">
        <v>126</v>
      </c>
      <c r="E138" t="s">
        <v>62</v>
      </c>
      <c r="F138" t="s">
        <v>796</v>
      </c>
      <c r="G138" t="s">
        <v>797</v>
      </c>
      <c r="H138">
        <v>0</v>
      </c>
      <c r="I138">
        <v>15834.583476525388</v>
      </c>
      <c r="J138">
        <v>173.95664055478301</v>
      </c>
      <c r="K138">
        <v>0</v>
      </c>
      <c r="L138">
        <v>0</v>
      </c>
      <c r="M138">
        <v>0</v>
      </c>
      <c r="N138">
        <v>0</v>
      </c>
    </row>
    <row r="139" spans="1:14" x14ac:dyDescent="0.25">
      <c r="A139" t="s">
        <v>795</v>
      </c>
      <c r="B139" t="s">
        <v>38</v>
      </c>
      <c r="C139" t="s">
        <v>50</v>
      </c>
      <c r="D139" t="s">
        <v>129</v>
      </c>
      <c r="E139" t="s">
        <v>62</v>
      </c>
      <c r="F139" t="s">
        <v>796</v>
      </c>
      <c r="G139" t="s">
        <v>797</v>
      </c>
      <c r="H139">
        <v>0</v>
      </c>
      <c r="I139">
        <v>0</v>
      </c>
      <c r="J139">
        <v>0</v>
      </c>
      <c r="K139">
        <v>27179.257156170417</v>
      </c>
      <c r="L139">
        <v>0</v>
      </c>
      <c r="M139">
        <v>0</v>
      </c>
      <c r="N139">
        <v>0</v>
      </c>
    </row>
    <row r="140" spans="1:14" x14ac:dyDescent="0.25">
      <c r="A140" t="s">
        <v>795</v>
      </c>
      <c r="B140" t="s">
        <v>38</v>
      </c>
      <c r="C140" t="s">
        <v>50</v>
      </c>
      <c r="D140" t="s">
        <v>132</v>
      </c>
      <c r="E140" t="s">
        <v>62</v>
      </c>
      <c r="F140" t="s">
        <v>796</v>
      </c>
      <c r="G140" t="s">
        <v>797</v>
      </c>
      <c r="H140">
        <v>0</v>
      </c>
      <c r="I140">
        <v>0</v>
      </c>
      <c r="J140">
        <v>27765.609981980793</v>
      </c>
      <c r="K140">
        <v>0</v>
      </c>
      <c r="L140">
        <v>1295.7843653776583</v>
      </c>
      <c r="M140">
        <v>0</v>
      </c>
      <c r="N140">
        <v>0</v>
      </c>
    </row>
    <row r="141" spans="1:14" x14ac:dyDescent="0.25">
      <c r="A141" t="s">
        <v>795</v>
      </c>
      <c r="B141" t="s">
        <v>38</v>
      </c>
      <c r="C141" t="s">
        <v>50</v>
      </c>
      <c r="D141" t="s">
        <v>181</v>
      </c>
      <c r="E141" t="s">
        <v>62</v>
      </c>
      <c r="F141" t="s">
        <v>796</v>
      </c>
      <c r="G141" t="s">
        <v>797</v>
      </c>
      <c r="H141">
        <v>0</v>
      </c>
      <c r="I141">
        <v>0</v>
      </c>
      <c r="J141">
        <v>0</v>
      </c>
      <c r="K141">
        <v>120</v>
      </c>
      <c r="L141">
        <v>0</v>
      </c>
      <c r="M141">
        <v>0</v>
      </c>
      <c r="N141">
        <v>0</v>
      </c>
    </row>
    <row r="142" spans="1:14" x14ac:dyDescent="0.25">
      <c r="A142" t="s">
        <v>795</v>
      </c>
      <c r="B142" t="s">
        <v>38</v>
      </c>
      <c r="C142" t="s">
        <v>50</v>
      </c>
      <c r="D142" t="s">
        <v>187</v>
      </c>
      <c r="E142" t="s">
        <v>62</v>
      </c>
      <c r="F142" t="s">
        <v>796</v>
      </c>
      <c r="G142" t="s">
        <v>797</v>
      </c>
      <c r="H142">
        <v>0</v>
      </c>
      <c r="I142">
        <v>0</v>
      </c>
      <c r="J142">
        <v>0</v>
      </c>
      <c r="K142">
        <v>1068</v>
      </c>
      <c r="L142">
        <v>0</v>
      </c>
      <c r="M142">
        <v>0</v>
      </c>
      <c r="N142">
        <v>0</v>
      </c>
    </row>
    <row r="143" spans="1:14" x14ac:dyDescent="0.25">
      <c r="A143" t="s">
        <v>795</v>
      </c>
      <c r="B143" t="s">
        <v>38</v>
      </c>
      <c r="C143" t="s">
        <v>50</v>
      </c>
      <c r="D143" t="s">
        <v>193</v>
      </c>
      <c r="E143" t="s">
        <v>62</v>
      </c>
      <c r="F143" t="s">
        <v>796</v>
      </c>
      <c r="G143" t="s">
        <v>797</v>
      </c>
      <c r="H143">
        <v>0</v>
      </c>
      <c r="I143">
        <v>0</v>
      </c>
      <c r="J143">
        <v>0</v>
      </c>
      <c r="K143">
        <v>0</v>
      </c>
      <c r="L143">
        <v>1977.42</v>
      </c>
      <c r="M143">
        <v>0</v>
      </c>
      <c r="N143">
        <v>0</v>
      </c>
    </row>
    <row r="144" spans="1:14" x14ac:dyDescent="0.25">
      <c r="A144" t="s">
        <v>795</v>
      </c>
      <c r="B144" t="s">
        <v>38</v>
      </c>
      <c r="C144" t="s">
        <v>50</v>
      </c>
      <c r="D144" t="s">
        <v>199</v>
      </c>
      <c r="E144" t="s">
        <v>62</v>
      </c>
      <c r="F144" t="s">
        <v>796</v>
      </c>
      <c r="G144" t="s">
        <v>797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9300</v>
      </c>
      <c r="N144">
        <v>0</v>
      </c>
    </row>
    <row r="145" spans="1:14" x14ac:dyDescent="0.25">
      <c r="A145" t="s">
        <v>795</v>
      </c>
      <c r="B145" t="s">
        <v>38</v>
      </c>
      <c r="C145" t="s">
        <v>200</v>
      </c>
      <c r="D145" t="s">
        <v>206</v>
      </c>
      <c r="E145" t="s">
        <v>207</v>
      </c>
      <c r="F145" t="s">
        <v>796</v>
      </c>
      <c r="G145" t="s">
        <v>797</v>
      </c>
      <c r="H145">
        <v>0.15000000000000002</v>
      </c>
      <c r="I145">
        <v>21131.64</v>
      </c>
      <c r="J145">
        <v>9437</v>
      </c>
      <c r="K145">
        <v>19132</v>
      </c>
      <c r="L145">
        <v>19132</v>
      </c>
      <c r="M145">
        <v>19132</v>
      </c>
      <c r="N145">
        <v>0</v>
      </c>
    </row>
    <row r="146" spans="1:14" x14ac:dyDescent="0.25">
      <c r="A146" t="s">
        <v>795</v>
      </c>
      <c r="B146" t="s">
        <v>38</v>
      </c>
      <c r="C146" t="s">
        <v>218</v>
      </c>
      <c r="D146" t="s">
        <v>227</v>
      </c>
      <c r="E146" t="s">
        <v>207</v>
      </c>
      <c r="F146" t="s">
        <v>796</v>
      </c>
      <c r="G146" t="s">
        <v>797</v>
      </c>
      <c r="H146">
        <v>0</v>
      </c>
      <c r="I146">
        <v>1570.2223244551037</v>
      </c>
      <c r="J146">
        <v>4575.9304531907328</v>
      </c>
      <c r="K146">
        <v>4030.8530991269381</v>
      </c>
      <c r="L146">
        <v>4398.1569412396502</v>
      </c>
      <c r="M146">
        <v>5265.104062776496</v>
      </c>
      <c r="N146">
        <v>0</v>
      </c>
    </row>
    <row r="147" spans="1:14" x14ac:dyDescent="0.25">
      <c r="A147" t="s">
        <v>795</v>
      </c>
      <c r="B147" t="s">
        <v>38</v>
      </c>
      <c r="C147" t="s">
        <v>50</v>
      </c>
      <c r="D147" t="s">
        <v>55</v>
      </c>
      <c r="E147" t="s">
        <v>56</v>
      </c>
      <c r="F147" t="s">
        <v>796</v>
      </c>
      <c r="G147" t="s">
        <v>797</v>
      </c>
      <c r="H147">
        <v>0</v>
      </c>
      <c r="I147">
        <v>0</v>
      </c>
      <c r="J147">
        <v>0</v>
      </c>
      <c r="K147">
        <v>46.775399999999998</v>
      </c>
      <c r="L147">
        <v>47.941600000000008</v>
      </c>
      <c r="M147">
        <v>49.146999999999991</v>
      </c>
      <c r="N147">
        <v>0</v>
      </c>
    </row>
    <row r="148" spans="1:14" x14ac:dyDescent="0.25">
      <c r="A148" t="s">
        <v>795</v>
      </c>
      <c r="B148" t="s">
        <v>38</v>
      </c>
      <c r="C148" t="s">
        <v>50</v>
      </c>
      <c r="D148" t="s">
        <v>69</v>
      </c>
      <c r="E148" t="s">
        <v>56</v>
      </c>
      <c r="F148" t="s">
        <v>796</v>
      </c>
      <c r="G148" t="s">
        <v>797</v>
      </c>
      <c r="H148">
        <v>0</v>
      </c>
      <c r="I148">
        <v>2020.7204073070088</v>
      </c>
      <c r="J148">
        <v>2307.5607501680443</v>
      </c>
      <c r="K148">
        <v>958.52819999999997</v>
      </c>
      <c r="L148">
        <v>982.4892000000001</v>
      </c>
      <c r="M148">
        <v>1007.0577999999998</v>
      </c>
      <c r="N148">
        <v>0</v>
      </c>
    </row>
    <row r="149" spans="1:14" x14ac:dyDescent="0.25">
      <c r="A149" t="s">
        <v>795</v>
      </c>
      <c r="B149" t="s">
        <v>38</v>
      </c>
      <c r="C149" t="s">
        <v>218</v>
      </c>
      <c r="D149" t="s">
        <v>222</v>
      </c>
      <c r="E149" t="s">
        <v>56</v>
      </c>
      <c r="F149" t="s">
        <v>796</v>
      </c>
      <c r="G149" t="s">
        <v>797</v>
      </c>
      <c r="H149">
        <v>0</v>
      </c>
      <c r="I149">
        <v>5225.2405339813995</v>
      </c>
      <c r="J149">
        <v>15227.357879394171</v>
      </c>
      <c r="K149">
        <v>13412.487831131271</v>
      </c>
      <c r="L149">
        <v>14637.186395132449</v>
      </c>
      <c r="M149">
        <v>17519.425074558058</v>
      </c>
      <c r="N149">
        <v>0</v>
      </c>
    </row>
    <row r="150" spans="1:14" x14ac:dyDescent="0.25">
      <c r="A150" t="s">
        <v>795</v>
      </c>
      <c r="B150" t="s">
        <v>38</v>
      </c>
      <c r="C150" t="s">
        <v>50</v>
      </c>
      <c r="D150" t="s">
        <v>81</v>
      </c>
      <c r="E150" t="s">
        <v>56</v>
      </c>
      <c r="F150" t="s">
        <v>796</v>
      </c>
      <c r="G150" t="s">
        <v>797</v>
      </c>
      <c r="H150">
        <v>0</v>
      </c>
      <c r="I150">
        <v>17579.821475880781</v>
      </c>
      <c r="J150">
        <v>17790.724002776038</v>
      </c>
      <c r="K150">
        <v>31038.177799999998</v>
      </c>
      <c r="L150">
        <v>31814.132000000009</v>
      </c>
      <c r="M150">
        <v>32609.480400000008</v>
      </c>
      <c r="N150">
        <v>0</v>
      </c>
    </row>
    <row r="151" spans="1:14" x14ac:dyDescent="0.25">
      <c r="A151" t="s">
        <v>795</v>
      </c>
      <c r="B151" t="s">
        <v>38</v>
      </c>
      <c r="C151" t="s">
        <v>50</v>
      </c>
      <c r="D151" t="s">
        <v>90</v>
      </c>
      <c r="E151" t="s">
        <v>56</v>
      </c>
      <c r="F151" t="s">
        <v>796</v>
      </c>
      <c r="G151" t="s">
        <v>797</v>
      </c>
      <c r="H151">
        <v>0</v>
      </c>
      <c r="I151">
        <v>2478.6509837087933</v>
      </c>
      <c r="J151">
        <v>3441.9281527949306</v>
      </c>
      <c r="K151">
        <v>3594.8893670702309</v>
      </c>
      <c r="L151">
        <v>4594.8141995583101</v>
      </c>
      <c r="M151">
        <v>4964.8172827101889</v>
      </c>
      <c r="N151">
        <v>0</v>
      </c>
    </row>
    <row r="152" spans="1:14" x14ac:dyDescent="0.25">
      <c r="A152" t="s">
        <v>795</v>
      </c>
      <c r="B152" t="s">
        <v>38</v>
      </c>
      <c r="C152" t="s">
        <v>50</v>
      </c>
      <c r="D152" t="s">
        <v>98</v>
      </c>
      <c r="E152" t="s">
        <v>56</v>
      </c>
      <c r="F152" t="s">
        <v>796</v>
      </c>
      <c r="G152" t="s">
        <v>797</v>
      </c>
      <c r="H152">
        <v>0</v>
      </c>
      <c r="I152">
        <v>349.73587405338407</v>
      </c>
      <c r="J152">
        <v>366.81996990402405</v>
      </c>
      <c r="K152">
        <v>369.08251380000002</v>
      </c>
      <c r="L152">
        <v>378.30957664499999</v>
      </c>
      <c r="M152">
        <v>389.65886435840002</v>
      </c>
      <c r="N152">
        <v>0</v>
      </c>
    </row>
    <row r="153" spans="1:14" x14ac:dyDescent="0.25">
      <c r="A153" t="s">
        <v>795</v>
      </c>
      <c r="B153" t="s">
        <v>38</v>
      </c>
      <c r="C153" t="s">
        <v>50</v>
      </c>
      <c r="D153" t="s">
        <v>106</v>
      </c>
      <c r="E153" t="s">
        <v>56</v>
      </c>
      <c r="F153" t="s">
        <v>796</v>
      </c>
      <c r="G153" t="s">
        <v>797</v>
      </c>
      <c r="H153">
        <v>0</v>
      </c>
      <c r="I153">
        <v>19415.659941885162</v>
      </c>
      <c r="J153">
        <v>19644.599914798415</v>
      </c>
      <c r="K153">
        <v>19612.629726229901</v>
      </c>
      <c r="L153">
        <v>21008.80769832536</v>
      </c>
      <c r="M153">
        <v>22700.688965694379</v>
      </c>
      <c r="N153">
        <v>0</v>
      </c>
    </row>
    <row r="154" spans="1:14" x14ac:dyDescent="0.25">
      <c r="A154" t="s">
        <v>795</v>
      </c>
      <c r="B154" t="s">
        <v>38</v>
      </c>
      <c r="C154" t="s">
        <v>50</v>
      </c>
      <c r="D154" t="s">
        <v>125</v>
      </c>
      <c r="E154" t="s">
        <v>56</v>
      </c>
      <c r="F154" t="s">
        <v>796</v>
      </c>
      <c r="G154" t="s">
        <v>797</v>
      </c>
      <c r="H154">
        <v>0</v>
      </c>
      <c r="I154">
        <v>18133.33445478071</v>
      </c>
      <c r="J154">
        <v>199.21041487995802</v>
      </c>
      <c r="K154">
        <v>0</v>
      </c>
      <c r="L154">
        <v>0</v>
      </c>
      <c r="M154">
        <v>0</v>
      </c>
      <c r="N154">
        <v>0</v>
      </c>
    </row>
    <row r="155" spans="1:14" x14ac:dyDescent="0.25">
      <c r="A155" t="s">
        <v>795</v>
      </c>
      <c r="B155" t="s">
        <v>38</v>
      </c>
      <c r="C155" t="s">
        <v>50</v>
      </c>
      <c r="D155" t="s">
        <v>128</v>
      </c>
      <c r="E155" t="s">
        <v>56</v>
      </c>
      <c r="F155" t="s">
        <v>796</v>
      </c>
      <c r="G155" t="s">
        <v>797</v>
      </c>
      <c r="H155">
        <v>0</v>
      </c>
      <c r="I155">
        <v>0</v>
      </c>
      <c r="J155">
        <v>0</v>
      </c>
      <c r="K155">
        <v>31124.94629088138</v>
      </c>
      <c r="L155">
        <v>0</v>
      </c>
      <c r="M155">
        <v>0</v>
      </c>
      <c r="N155">
        <v>0</v>
      </c>
    </row>
    <row r="156" spans="1:14" x14ac:dyDescent="0.25">
      <c r="A156" t="s">
        <v>795</v>
      </c>
      <c r="B156" t="s">
        <v>38</v>
      </c>
      <c r="C156" t="s">
        <v>50</v>
      </c>
      <c r="D156" t="s">
        <v>131</v>
      </c>
      <c r="E156" t="s">
        <v>56</v>
      </c>
      <c r="F156" t="s">
        <v>796</v>
      </c>
      <c r="G156" t="s">
        <v>797</v>
      </c>
      <c r="H156">
        <v>0</v>
      </c>
      <c r="I156">
        <v>0</v>
      </c>
      <c r="J156">
        <v>31653.24995815615</v>
      </c>
      <c r="K156">
        <v>0</v>
      </c>
      <c r="L156">
        <v>1482.6179761557062</v>
      </c>
      <c r="M156">
        <v>0</v>
      </c>
      <c r="N156">
        <v>0</v>
      </c>
    </row>
    <row r="157" spans="1:14" x14ac:dyDescent="0.25">
      <c r="A157" t="s">
        <v>795</v>
      </c>
      <c r="B157" t="s">
        <v>38</v>
      </c>
      <c r="C157" t="s">
        <v>50</v>
      </c>
      <c r="D157" t="s">
        <v>179</v>
      </c>
      <c r="E157" t="s">
        <v>56</v>
      </c>
      <c r="F157" t="s">
        <v>796</v>
      </c>
      <c r="G157" t="s">
        <v>797</v>
      </c>
      <c r="H157">
        <v>0</v>
      </c>
      <c r="I157">
        <v>0</v>
      </c>
      <c r="J157">
        <v>0</v>
      </c>
      <c r="K157">
        <v>30</v>
      </c>
      <c r="L157">
        <v>0</v>
      </c>
      <c r="M157">
        <v>0</v>
      </c>
      <c r="N157">
        <v>0</v>
      </c>
    </row>
    <row r="158" spans="1:14" x14ac:dyDescent="0.25">
      <c r="A158" t="s">
        <v>795</v>
      </c>
      <c r="B158" t="s">
        <v>38</v>
      </c>
      <c r="C158" t="s">
        <v>50</v>
      </c>
      <c r="D158" t="s">
        <v>185</v>
      </c>
      <c r="E158" t="s">
        <v>56</v>
      </c>
      <c r="F158" t="s">
        <v>796</v>
      </c>
      <c r="G158" t="s">
        <v>797</v>
      </c>
      <c r="H158">
        <v>0</v>
      </c>
      <c r="I158">
        <v>0</v>
      </c>
      <c r="J158">
        <v>0</v>
      </c>
      <c r="K158">
        <v>267</v>
      </c>
      <c r="L158">
        <v>0</v>
      </c>
      <c r="M158">
        <v>0</v>
      </c>
      <c r="N158">
        <v>0</v>
      </c>
    </row>
    <row r="159" spans="1:14" x14ac:dyDescent="0.25">
      <c r="A159" t="s">
        <v>795</v>
      </c>
      <c r="B159" t="s">
        <v>38</v>
      </c>
      <c r="C159" t="s">
        <v>50</v>
      </c>
      <c r="D159" t="s">
        <v>191</v>
      </c>
      <c r="E159" t="s">
        <v>56</v>
      </c>
      <c r="F159" t="s">
        <v>796</v>
      </c>
      <c r="G159" t="s">
        <v>797</v>
      </c>
      <c r="H159">
        <v>0</v>
      </c>
      <c r="I159">
        <v>0</v>
      </c>
      <c r="J159">
        <v>0</v>
      </c>
      <c r="K159">
        <v>0</v>
      </c>
      <c r="L159">
        <v>494.36</v>
      </c>
      <c r="M159">
        <v>0</v>
      </c>
      <c r="N159">
        <v>0</v>
      </c>
    </row>
    <row r="160" spans="1:14" x14ac:dyDescent="0.25">
      <c r="A160" t="s">
        <v>795</v>
      </c>
      <c r="B160" t="s">
        <v>38</v>
      </c>
      <c r="C160" t="s">
        <v>50</v>
      </c>
      <c r="D160" t="s">
        <v>197</v>
      </c>
      <c r="E160" t="s">
        <v>56</v>
      </c>
      <c r="F160" t="s">
        <v>796</v>
      </c>
      <c r="G160" t="s">
        <v>797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2325</v>
      </c>
      <c r="N160">
        <v>0</v>
      </c>
    </row>
    <row r="161" spans="1:14" x14ac:dyDescent="0.25">
      <c r="A161" t="s">
        <v>795</v>
      </c>
      <c r="B161" t="s">
        <v>38</v>
      </c>
      <c r="C161" t="s">
        <v>50</v>
      </c>
      <c r="D161" t="s">
        <v>121</v>
      </c>
      <c r="E161" t="s">
        <v>122</v>
      </c>
      <c r="F161" t="s">
        <v>796</v>
      </c>
      <c r="G161" t="s">
        <v>797</v>
      </c>
      <c r="H161">
        <v>0</v>
      </c>
      <c r="I161">
        <v>22993.629303561065</v>
      </c>
      <c r="J161">
        <v>15788.715633493137</v>
      </c>
      <c r="K161">
        <v>17719.124732790879</v>
      </c>
      <c r="L161">
        <v>17078.287214020871</v>
      </c>
      <c r="M161">
        <v>16313.575782021755</v>
      </c>
      <c r="N161">
        <v>0</v>
      </c>
    </row>
    <row r="162" spans="1:14" x14ac:dyDescent="0.25">
      <c r="A162" t="s">
        <v>795</v>
      </c>
      <c r="B162" t="s">
        <v>38</v>
      </c>
      <c r="C162" t="s">
        <v>50</v>
      </c>
      <c r="D162" t="s">
        <v>134</v>
      </c>
      <c r="E162" t="s">
        <v>122</v>
      </c>
      <c r="F162" t="s">
        <v>796</v>
      </c>
      <c r="G162" t="s">
        <v>797</v>
      </c>
      <c r="H162">
        <v>0</v>
      </c>
      <c r="I162">
        <v>0</v>
      </c>
      <c r="J162">
        <v>0</v>
      </c>
      <c r="K162">
        <v>51870.295090058935</v>
      </c>
      <c r="L162">
        <v>0</v>
      </c>
      <c r="M162">
        <v>0</v>
      </c>
      <c r="N162">
        <v>0</v>
      </c>
    </row>
    <row r="163" spans="1:14" x14ac:dyDescent="0.25">
      <c r="A163" t="s">
        <v>795</v>
      </c>
      <c r="B163" t="s">
        <v>38</v>
      </c>
      <c r="C163" t="s">
        <v>50</v>
      </c>
      <c r="D163" t="s">
        <v>137</v>
      </c>
      <c r="E163" t="s">
        <v>122</v>
      </c>
      <c r="F163" t="s">
        <v>796</v>
      </c>
      <c r="G163" t="s">
        <v>797</v>
      </c>
      <c r="H163">
        <v>0</v>
      </c>
      <c r="I163">
        <v>59169.999866388302</v>
      </c>
      <c r="J163">
        <v>0</v>
      </c>
      <c r="K163">
        <v>0</v>
      </c>
      <c r="L163">
        <v>0</v>
      </c>
      <c r="M163">
        <v>0</v>
      </c>
      <c r="N163">
        <v>0</v>
      </c>
    </row>
    <row r="164" spans="1:14" x14ac:dyDescent="0.25">
      <c r="A164" t="s">
        <v>795</v>
      </c>
      <c r="B164" t="s">
        <v>38</v>
      </c>
      <c r="C164" t="s">
        <v>50</v>
      </c>
      <c r="D164" t="s">
        <v>140</v>
      </c>
      <c r="E164" t="s">
        <v>122</v>
      </c>
      <c r="F164" t="s">
        <v>796</v>
      </c>
      <c r="G164" t="s">
        <v>797</v>
      </c>
      <c r="H164">
        <v>0</v>
      </c>
      <c r="I164">
        <v>0</v>
      </c>
      <c r="J164">
        <v>135548.77054283602</v>
      </c>
      <c r="K164">
        <v>0</v>
      </c>
      <c r="L164">
        <v>0</v>
      </c>
      <c r="M164">
        <v>0</v>
      </c>
      <c r="N164">
        <v>0</v>
      </c>
    </row>
    <row r="165" spans="1:14" x14ac:dyDescent="0.25">
      <c r="A165" t="s">
        <v>795</v>
      </c>
      <c r="B165" t="s">
        <v>38</v>
      </c>
      <c r="C165" t="s">
        <v>50</v>
      </c>
      <c r="D165" t="s">
        <v>143</v>
      </c>
      <c r="E165" t="s">
        <v>122</v>
      </c>
      <c r="F165" t="s">
        <v>796</v>
      </c>
      <c r="G165" t="s">
        <v>797</v>
      </c>
      <c r="H165">
        <v>0</v>
      </c>
      <c r="I165">
        <v>0</v>
      </c>
      <c r="J165">
        <v>0</v>
      </c>
      <c r="K165">
        <v>205866.59812212264</v>
      </c>
      <c r="L165">
        <v>0</v>
      </c>
      <c r="M165">
        <v>0</v>
      </c>
      <c r="N165">
        <v>0</v>
      </c>
    </row>
    <row r="166" spans="1:14" x14ac:dyDescent="0.25">
      <c r="A166" t="s">
        <v>795</v>
      </c>
      <c r="B166" t="s">
        <v>38</v>
      </c>
      <c r="C166" t="s">
        <v>50</v>
      </c>
      <c r="D166" t="s">
        <v>146</v>
      </c>
      <c r="E166" t="s">
        <v>122</v>
      </c>
      <c r="F166" t="s">
        <v>796</v>
      </c>
      <c r="G166" t="s">
        <v>797</v>
      </c>
      <c r="H166">
        <v>0</v>
      </c>
      <c r="I166">
        <v>0</v>
      </c>
      <c r="J166">
        <v>0</v>
      </c>
      <c r="K166">
        <v>0</v>
      </c>
      <c r="L166">
        <v>61276.451897519437</v>
      </c>
      <c r="M166">
        <v>0</v>
      </c>
      <c r="N166">
        <v>0</v>
      </c>
    </row>
    <row r="167" spans="1:14" x14ac:dyDescent="0.25">
      <c r="A167" t="s">
        <v>795</v>
      </c>
      <c r="B167" t="s">
        <v>38</v>
      </c>
      <c r="C167" t="s">
        <v>50</v>
      </c>
      <c r="D167" t="s">
        <v>149</v>
      </c>
      <c r="E167" t="s">
        <v>122</v>
      </c>
      <c r="F167" t="s">
        <v>796</v>
      </c>
      <c r="G167" t="s">
        <v>797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323.66183954359997</v>
      </c>
    </row>
    <row r="168" spans="1:14" x14ac:dyDescent="0.25">
      <c r="A168" t="s">
        <v>795</v>
      </c>
      <c r="B168" t="s">
        <v>38</v>
      </c>
      <c r="C168" t="s">
        <v>50</v>
      </c>
      <c r="D168" t="s">
        <v>152</v>
      </c>
      <c r="E168" t="s">
        <v>122</v>
      </c>
      <c r="F168" t="s">
        <v>796</v>
      </c>
      <c r="G168" t="s">
        <v>797</v>
      </c>
      <c r="H168">
        <v>0</v>
      </c>
      <c r="I168">
        <v>715.04617602709038</v>
      </c>
      <c r="J168">
        <v>736.53560919189806</v>
      </c>
      <c r="K168">
        <v>656.9937157692998</v>
      </c>
      <c r="L168">
        <v>676.70352995291194</v>
      </c>
      <c r="M168">
        <v>697.00463426131989</v>
      </c>
      <c r="N168">
        <v>0</v>
      </c>
    </row>
    <row r="169" spans="1:14" x14ac:dyDescent="0.25">
      <c r="A169" t="s">
        <v>795</v>
      </c>
      <c r="B169" t="s">
        <v>38</v>
      </c>
      <c r="C169" t="s">
        <v>218</v>
      </c>
      <c r="D169" t="s">
        <v>229</v>
      </c>
      <c r="E169" t="s">
        <v>122</v>
      </c>
      <c r="F169" t="s">
        <v>796</v>
      </c>
      <c r="G169" t="s">
        <v>797</v>
      </c>
      <c r="H169">
        <v>0</v>
      </c>
      <c r="I169">
        <v>78.24546930524798</v>
      </c>
      <c r="J169">
        <v>310.87820726138392</v>
      </c>
      <c r="K169">
        <v>692.64071227175975</v>
      </c>
      <c r="L169">
        <v>728.961738822352</v>
      </c>
      <c r="M169">
        <v>0</v>
      </c>
      <c r="N169">
        <v>0</v>
      </c>
    </row>
    <row r="170" spans="1:14" x14ac:dyDescent="0.25">
      <c r="A170" t="s">
        <v>795</v>
      </c>
      <c r="B170" t="s">
        <v>38</v>
      </c>
      <c r="C170" t="s">
        <v>50</v>
      </c>
      <c r="D170" t="s">
        <v>63</v>
      </c>
      <c r="E170" t="s">
        <v>64</v>
      </c>
      <c r="F170" t="s">
        <v>796</v>
      </c>
      <c r="G170" t="s">
        <v>797</v>
      </c>
      <c r="H170">
        <v>0</v>
      </c>
      <c r="I170">
        <v>0</v>
      </c>
      <c r="J170">
        <v>0</v>
      </c>
      <c r="K170">
        <v>24.0884</v>
      </c>
      <c r="L170">
        <v>24.686200000000007</v>
      </c>
      <c r="M170">
        <v>25.303599999999999</v>
      </c>
      <c r="N170">
        <v>0</v>
      </c>
    </row>
    <row r="171" spans="1:14" x14ac:dyDescent="0.25">
      <c r="A171" t="s">
        <v>795</v>
      </c>
      <c r="B171" t="s">
        <v>38</v>
      </c>
      <c r="C171" t="s">
        <v>50</v>
      </c>
      <c r="D171" t="s">
        <v>73</v>
      </c>
      <c r="E171" t="s">
        <v>64</v>
      </c>
      <c r="F171" t="s">
        <v>796</v>
      </c>
      <c r="G171" t="s">
        <v>797</v>
      </c>
      <c r="H171">
        <v>0</v>
      </c>
      <c r="I171">
        <v>1040.496536258554</v>
      </c>
      <c r="J171">
        <v>1188.1945463973605</v>
      </c>
      <c r="K171">
        <v>493.55740000000003</v>
      </c>
      <c r="L171">
        <v>505.89560000000006</v>
      </c>
      <c r="M171">
        <v>518.54740000000004</v>
      </c>
      <c r="N171">
        <v>0</v>
      </c>
    </row>
    <row r="172" spans="1:14" x14ac:dyDescent="0.25">
      <c r="A172" t="s">
        <v>795</v>
      </c>
      <c r="B172" t="s">
        <v>38</v>
      </c>
      <c r="C172" t="s">
        <v>218</v>
      </c>
      <c r="D172" t="s">
        <v>226</v>
      </c>
      <c r="E172" t="s">
        <v>64</v>
      </c>
      <c r="F172" t="s">
        <v>796</v>
      </c>
      <c r="G172" t="s">
        <v>797</v>
      </c>
      <c r="H172">
        <v>0</v>
      </c>
      <c r="I172">
        <v>2690.547716084614</v>
      </c>
      <c r="J172">
        <v>7840.7745438638867</v>
      </c>
      <c r="K172">
        <v>6906.0369843187709</v>
      </c>
      <c r="L172">
        <v>7536.4046147937288</v>
      </c>
      <c r="M172">
        <v>9020.7687618459167</v>
      </c>
      <c r="N172">
        <v>0</v>
      </c>
    </row>
    <row r="173" spans="1:14" x14ac:dyDescent="0.25">
      <c r="A173" t="s">
        <v>795</v>
      </c>
      <c r="B173" t="s">
        <v>38</v>
      </c>
      <c r="C173" t="s">
        <v>50</v>
      </c>
      <c r="D173" t="s">
        <v>94</v>
      </c>
      <c r="E173" t="s">
        <v>64</v>
      </c>
      <c r="F173" t="s">
        <v>796</v>
      </c>
      <c r="G173" t="s">
        <v>797</v>
      </c>
      <c r="H173">
        <v>0</v>
      </c>
      <c r="I173">
        <v>1276.2912443586879</v>
      </c>
      <c r="J173">
        <v>1772.2958149399328</v>
      </c>
      <c r="K173">
        <v>1851.0576332794913</v>
      </c>
      <c r="L173">
        <v>2365.9325862717842</v>
      </c>
      <c r="M173">
        <v>2556.4522272039903</v>
      </c>
      <c r="N173">
        <v>0</v>
      </c>
    </row>
    <row r="174" spans="1:14" x14ac:dyDescent="0.25">
      <c r="A174" t="s">
        <v>795</v>
      </c>
      <c r="B174" t="s">
        <v>38</v>
      </c>
      <c r="C174" t="s">
        <v>50</v>
      </c>
      <c r="D174" t="s">
        <v>102</v>
      </c>
      <c r="E174" t="s">
        <v>64</v>
      </c>
      <c r="F174" t="s">
        <v>796</v>
      </c>
      <c r="G174" t="s">
        <v>797</v>
      </c>
      <c r="H174">
        <v>0</v>
      </c>
      <c r="I174">
        <v>180.083778162496</v>
      </c>
      <c r="J174">
        <v>188.88061244665602</v>
      </c>
      <c r="K174">
        <v>190.04562720000001</v>
      </c>
      <c r="L174">
        <v>194.79676788</v>
      </c>
      <c r="M174">
        <v>200.64067112960001</v>
      </c>
      <c r="N174">
        <v>0</v>
      </c>
    </row>
    <row r="175" spans="1:14" x14ac:dyDescent="0.25">
      <c r="A175" t="s">
        <v>795</v>
      </c>
      <c r="B175" t="s">
        <v>38</v>
      </c>
      <c r="C175" t="s">
        <v>50</v>
      </c>
      <c r="D175" t="s">
        <v>110</v>
      </c>
      <c r="E175" t="s">
        <v>64</v>
      </c>
      <c r="F175" t="s">
        <v>796</v>
      </c>
      <c r="G175" t="s">
        <v>797</v>
      </c>
      <c r="H175">
        <v>2381.5099999999998</v>
      </c>
      <c r="I175">
        <v>9997.3884787100924</v>
      </c>
      <c r="J175">
        <v>10115.272797572808</v>
      </c>
      <c r="K175">
        <v>10098.810910837377</v>
      </c>
      <c r="L175">
        <v>10817.722017348062</v>
      </c>
      <c r="M175">
        <v>11688.894789242946</v>
      </c>
      <c r="N175">
        <v>0</v>
      </c>
    </row>
    <row r="176" spans="1:14" x14ac:dyDescent="0.25">
      <c r="A176" t="s">
        <v>795</v>
      </c>
      <c r="B176" t="s">
        <v>38</v>
      </c>
      <c r="C176" t="s">
        <v>50</v>
      </c>
      <c r="D176" t="s">
        <v>53</v>
      </c>
      <c r="E176" t="s">
        <v>54</v>
      </c>
      <c r="F176" t="s">
        <v>796</v>
      </c>
      <c r="G176" t="s">
        <v>797</v>
      </c>
      <c r="H176">
        <v>0</v>
      </c>
      <c r="I176">
        <v>0</v>
      </c>
      <c r="J176">
        <v>0</v>
      </c>
      <c r="K176">
        <v>36.220800000000011</v>
      </c>
      <c r="L176">
        <v>37.122399999999999</v>
      </c>
      <c r="M176">
        <v>38.053400000000003</v>
      </c>
      <c r="N176">
        <v>0</v>
      </c>
    </row>
    <row r="177" spans="1:14" x14ac:dyDescent="0.25">
      <c r="A177" t="s">
        <v>795</v>
      </c>
      <c r="B177" t="s">
        <v>38</v>
      </c>
      <c r="C177" t="s">
        <v>50</v>
      </c>
      <c r="D177" t="s">
        <v>68</v>
      </c>
      <c r="E177" t="s">
        <v>54</v>
      </c>
      <c r="F177" t="s">
        <v>796</v>
      </c>
      <c r="G177" t="s">
        <v>797</v>
      </c>
      <c r="H177">
        <v>0</v>
      </c>
      <c r="I177">
        <v>1564.6491065876751</v>
      </c>
      <c r="J177">
        <v>1786.7503357176065</v>
      </c>
      <c r="K177">
        <v>742.19320000000005</v>
      </c>
      <c r="L177">
        <v>760.74459999999988</v>
      </c>
      <c r="M177">
        <v>779.76639999999998</v>
      </c>
      <c r="N177">
        <v>0</v>
      </c>
    </row>
    <row r="178" spans="1:14" x14ac:dyDescent="0.25">
      <c r="A178" t="s">
        <v>795</v>
      </c>
      <c r="B178" t="s">
        <v>38</v>
      </c>
      <c r="C178" t="s">
        <v>218</v>
      </c>
      <c r="D178" t="s">
        <v>221</v>
      </c>
      <c r="E178" t="s">
        <v>54</v>
      </c>
      <c r="F178" t="s">
        <v>796</v>
      </c>
      <c r="G178" t="s">
        <v>797</v>
      </c>
      <c r="H178">
        <v>0</v>
      </c>
      <c r="I178">
        <v>4045.9174379771448</v>
      </c>
      <c r="J178">
        <v>11790.583108643357</v>
      </c>
      <c r="K178">
        <v>10385.091875668846</v>
      </c>
      <c r="L178">
        <v>11333.081436750268</v>
      </c>
      <c r="M178">
        <v>13565.097032574697</v>
      </c>
      <c r="N178">
        <v>0</v>
      </c>
    </row>
    <row r="179" spans="1:14" x14ac:dyDescent="0.25">
      <c r="A179" t="s">
        <v>795</v>
      </c>
      <c r="B179" t="s">
        <v>38</v>
      </c>
      <c r="C179" t="s">
        <v>50</v>
      </c>
      <c r="D179" t="s">
        <v>80</v>
      </c>
      <c r="E179" t="s">
        <v>54</v>
      </c>
      <c r="F179" t="s">
        <v>796</v>
      </c>
      <c r="G179" t="s">
        <v>797</v>
      </c>
      <c r="H179">
        <v>0</v>
      </c>
      <c r="I179">
        <v>13612.101835931369</v>
      </c>
      <c r="J179">
        <v>13775.404215167229</v>
      </c>
      <c r="K179">
        <v>24032.941800000001</v>
      </c>
      <c r="L179">
        <v>24633.760199999997</v>
      </c>
      <c r="M179">
        <v>25249.611799999995</v>
      </c>
      <c r="N179">
        <v>0</v>
      </c>
    </row>
    <row r="180" spans="1:14" x14ac:dyDescent="0.25">
      <c r="A180" t="s">
        <v>795</v>
      </c>
      <c r="B180" t="s">
        <v>38</v>
      </c>
      <c r="C180" t="s">
        <v>50</v>
      </c>
      <c r="D180" t="s">
        <v>89</v>
      </c>
      <c r="E180" t="s">
        <v>54</v>
      </c>
      <c r="F180" t="s">
        <v>796</v>
      </c>
      <c r="G180" t="s">
        <v>797</v>
      </c>
      <c r="H180">
        <v>0</v>
      </c>
      <c r="I180">
        <v>2023.4459352075173</v>
      </c>
      <c r="J180">
        <v>2665.094004807198</v>
      </c>
      <c r="K180">
        <v>2783.5322571735715</v>
      </c>
      <c r="L180">
        <v>3557.7766752285816</v>
      </c>
      <c r="M180">
        <v>3844.2710320900546</v>
      </c>
      <c r="N180">
        <v>0</v>
      </c>
    </row>
    <row r="181" spans="1:14" x14ac:dyDescent="0.25">
      <c r="A181" t="s">
        <v>795</v>
      </c>
      <c r="B181" t="s">
        <v>38</v>
      </c>
      <c r="C181" t="s">
        <v>50</v>
      </c>
      <c r="D181" t="s">
        <v>97</v>
      </c>
      <c r="E181" t="s">
        <v>54</v>
      </c>
      <c r="F181" t="s">
        <v>796</v>
      </c>
      <c r="G181" t="s">
        <v>797</v>
      </c>
      <c r="H181">
        <v>0</v>
      </c>
      <c r="I181">
        <v>270.80140374716797</v>
      </c>
      <c r="J181">
        <v>284.02966393244799</v>
      </c>
      <c r="K181">
        <v>285.78155759999999</v>
      </c>
      <c r="L181">
        <v>292.92609654</v>
      </c>
      <c r="M181">
        <v>301.7138797568</v>
      </c>
      <c r="N181">
        <v>0</v>
      </c>
    </row>
    <row r="182" spans="1:14" x14ac:dyDescent="0.25">
      <c r="A182" t="s">
        <v>795</v>
      </c>
      <c r="B182" t="s">
        <v>38</v>
      </c>
      <c r="C182" t="s">
        <v>50</v>
      </c>
      <c r="D182" t="s">
        <v>105</v>
      </c>
      <c r="E182" t="s">
        <v>54</v>
      </c>
      <c r="F182" t="s">
        <v>796</v>
      </c>
      <c r="G182" t="s">
        <v>797</v>
      </c>
      <c r="H182">
        <v>0</v>
      </c>
      <c r="I182">
        <v>15033.596370893316</v>
      </c>
      <c r="J182">
        <v>15210.865191847293</v>
      </c>
      <c r="K182">
        <v>15186.110591062205</v>
      </c>
      <c r="L182">
        <v>16267.174853479317</v>
      </c>
      <c r="M182">
        <v>17577.202952304346</v>
      </c>
      <c r="N182">
        <v>0</v>
      </c>
    </row>
    <row r="183" spans="1:14" x14ac:dyDescent="0.25">
      <c r="A183" t="s">
        <v>795</v>
      </c>
      <c r="B183" t="s">
        <v>38</v>
      </c>
      <c r="C183" t="s">
        <v>50</v>
      </c>
      <c r="D183" t="s">
        <v>124</v>
      </c>
      <c r="E183" t="s">
        <v>54</v>
      </c>
      <c r="F183" t="s">
        <v>796</v>
      </c>
      <c r="G183" t="s">
        <v>797</v>
      </c>
      <c r="H183">
        <v>254.27999999999994</v>
      </c>
      <c r="I183">
        <v>127891.00598859393</v>
      </c>
      <c r="J183">
        <v>167.02063066525901</v>
      </c>
      <c r="K183">
        <v>0</v>
      </c>
      <c r="L183">
        <v>0</v>
      </c>
      <c r="M183">
        <v>0</v>
      </c>
      <c r="N183">
        <v>0</v>
      </c>
    </row>
    <row r="184" spans="1:14" x14ac:dyDescent="0.25">
      <c r="A184" t="s">
        <v>795</v>
      </c>
      <c r="B184" t="s">
        <v>38</v>
      </c>
      <c r="C184" t="s">
        <v>50</v>
      </c>
      <c r="D184" t="s">
        <v>127</v>
      </c>
      <c r="E184" t="s">
        <v>54</v>
      </c>
      <c r="F184" t="s">
        <v>796</v>
      </c>
      <c r="G184" t="s">
        <v>797</v>
      </c>
      <c r="H184">
        <v>0</v>
      </c>
      <c r="I184">
        <v>0</v>
      </c>
      <c r="J184">
        <v>0</v>
      </c>
      <c r="K184">
        <v>26095.564140348186</v>
      </c>
      <c r="L184">
        <v>0</v>
      </c>
      <c r="M184">
        <v>0</v>
      </c>
      <c r="N184">
        <v>0</v>
      </c>
    </row>
    <row r="185" spans="1:14" x14ac:dyDescent="0.25">
      <c r="A185" t="s">
        <v>795</v>
      </c>
      <c r="B185" t="s">
        <v>38</v>
      </c>
      <c r="C185" t="s">
        <v>50</v>
      </c>
      <c r="D185" t="s">
        <v>130</v>
      </c>
      <c r="E185" t="s">
        <v>54</v>
      </c>
      <c r="F185" t="s">
        <v>796</v>
      </c>
      <c r="G185" t="s">
        <v>797</v>
      </c>
      <c r="H185">
        <v>0</v>
      </c>
      <c r="I185">
        <v>0</v>
      </c>
      <c r="J185">
        <v>27277.084768063021</v>
      </c>
      <c r="K185">
        <v>0</v>
      </c>
      <c r="L185">
        <v>1249.6446584666555</v>
      </c>
      <c r="M185">
        <v>0</v>
      </c>
      <c r="N185">
        <v>0</v>
      </c>
    </row>
    <row r="186" spans="1:14" x14ac:dyDescent="0.25">
      <c r="A186" t="s">
        <v>795</v>
      </c>
      <c r="B186" t="s">
        <v>38</v>
      </c>
      <c r="C186" t="s">
        <v>251</v>
      </c>
      <c r="D186" t="s">
        <v>257</v>
      </c>
      <c r="E186" t="s">
        <v>54</v>
      </c>
      <c r="F186" t="s">
        <v>796</v>
      </c>
      <c r="G186" t="s">
        <v>797</v>
      </c>
      <c r="H186">
        <v>1412.53</v>
      </c>
      <c r="I186">
        <v>18270.546289999998</v>
      </c>
      <c r="J186">
        <v>18257.992720000002</v>
      </c>
      <c r="K186">
        <v>17631</v>
      </c>
      <c r="L186">
        <v>19071</v>
      </c>
      <c r="M186">
        <v>20031</v>
      </c>
      <c r="N186">
        <v>0</v>
      </c>
    </row>
    <row r="187" spans="1:14" x14ac:dyDescent="0.25">
      <c r="A187" t="s">
        <v>795</v>
      </c>
      <c r="B187" t="s">
        <v>38</v>
      </c>
      <c r="C187" t="s">
        <v>50</v>
      </c>
      <c r="D187" t="s">
        <v>172</v>
      </c>
      <c r="E187" t="s">
        <v>54</v>
      </c>
      <c r="F187" t="s">
        <v>796</v>
      </c>
      <c r="G187" t="s">
        <v>797</v>
      </c>
      <c r="H187">
        <v>-4.2499999999999982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</row>
    <row r="188" spans="1:14" x14ac:dyDescent="0.25">
      <c r="A188" t="s">
        <v>795</v>
      </c>
      <c r="B188" t="s">
        <v>38</v>
      </c>
      <c r="C188" t="s">
        <v>50</v>
      </c>
      <c r="D188" t="s">
        <v>178</v>
      </c>
      <c r="E188" t="s">
        <v>54</v>
      </c>
      <c r="F188" t="s">
        <v>796</v>
      </c>
      <c r="G188" t="s">
        <v>797</v>
      </c>
      <c r="H188">
        <v>0</v>
      </c>
      <c r="I188">
        <v>0</v>
      </c>
      <c r="J188">
        <v>0</v>
      </c>
      <c r="K188">
        <v>70</v>
      </c>
      <c r="L188">
        <v>0</v>
      </c>
      <c r="M188">
        <v>0</v>
      </c>
      <c r="N188">
        <v>0</v>
      </c>
    </row>
    <row r="189" spans="1:14" x14ac:dyDescent="0.25">
      <c r="A189" t="s">
        <v>795</v>
      </c>
      <c r="B189" t="s">
        <v>38</v>
      </c>
      <c r="C189" t="s">
        <v>50</v>
      </c>
      <c r="D189" t="s">
        <v>184</v>
      </c>
      <c r="E189" t="s">
        <v>54</v>
      </c>
      <c r="F189" t="s">
        <v>796</v>
      </c>
      <c r="G189" t="s">
        <v>797</v>
      </c>
      <c r="H189">
        <v>0</v>
      </c>
      <c r="I189">
        <v>0</v>
      </c>
      <c r="J189">
        <v>0</v>
      </c>
      <c r="K189">
        <v>623</v>
      </c>
      <c r="L189">
        <v>0</v>
      </c>
      <c r="M189">
        <v>0</v>
      </c>
      <c r="N189">
        <v>0</v>
      </c>
    </row>
    <row r="190" spans="1:14" x14ac:dyDescent="0.25">
      <c r="A190" t="s">
        <v>795</v>
      </c>
      <c r="B190" t="s">
        <v>38</v>
      </c>
      <c r="C190" t="s">
        <v>50</v>
      </c>
      <c r="D190" t="s">
        <v>190</v>
      </c>
      <c r="E190" t="s">
        <v>54</v>
      </c>
      <c r="F190" t="s">
        <v>796</v>
      </c>
      <c r="G190" t="s">
        <v>797</v>
      </c>
      <c r="H190">
        <v>0</v>
      </c>
      <c r="I190">
        <v>0</v>
      </c>
      <c r="J190">
        <v>0</v>
      </c>
      <c r="K190">
        <v>0</v>
      </c>
      <c r="L190">
        <v>1153.5</v>
      </c>
      <c r="M190">
        <v>0</v>
      </c>
      <c r="N190">
        <v>0</v>
      </c>
    </row>
    <row r="191" spans="1:14" x14ac:dyDescent="0.25">
      <c r="A191" t="s">
        <v>795</v>
      </c>
      <c r="B191" t="s">
        <v>38</v>
      </c>
      <c r="C191" t="s">
        <v>50</v>
      </c>
      <c r="D191" t="s">
        <v>196</v>
      </c>
      <c r="E191" t="s">
        <v>54</v>
      </c>
      <c r="F191" t="s">
        <v>796</v>
      </c>
      <c r="G191" t="s">
        <v>797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5425</v>
      </c>
      <c r="N191">
        <v>0</v>
      </c>
    </row>
    <row r="192" spans="1:14" x14ac:dyDescent="0.25">
      <c r="A192" t="s">
        <v>795</v>
      </c>
      <c r="B192" t="s">
        <v>38</v>
      </c>
      <c r="C192" t="s">
        <v>50</v>
      </c>
      <c r="D192" t="s">
        <v>114</v>
      </c>
      <c r="E192" t="s">
        <v>115</v>
      </c>
      <c r="F192" t="s">
        <v>796</v>
      </c>
      <c r="G192" t="s">
        <v>797</v>
      </c>
      <c r="H192">
        <v>106045.61000000002</v>
      </c>
      <c r="I192">
        <v>40961.919999999998</v>
      </c>
      <c r="J192">
        <v>0</v>
      </c>
      <c r="K192">
        <v>0</v>
      </c>
      <c r="L192">
        <v>0</v>
      </c>
      <c r="M192">
        <v>0</v>
      </c>
      <c r="N192">
        <v>0</v>
      </c>
    </row>
    <row r="193" spans="1:14" x14ac:dyDescent="0.25">
      <c r="A193" t="s">
        <v>795</v>
      </c>
      <c r="B193" t="s">
        <v>38</v>
      </c>
      <c r="C193" t="s">
        <v>50</v>
      </c>
      <c r="D193" t="s">
        <v>120</v>
      </c>
      <c r="E193" t="s">
        <v>115</v>
      </c>
      <c r="F193" t="s">
        <v>796</v>
      </c>
      <c r="G193" t="s">
        <v>797</v>
      </c>
      <c r="H193">
        <v>0</v>
      </c>
      <c r="I193">
        <v>19278.161083486215</v>
      </c>
      <c r="J193">
        <v>13237.466746352142</v>
      </c>
      <c r="K193">
        <v>14855.947112456235</v>
      </c>
      <c r="L193">
        <v>14318.660512237957</v>
      </c>
      <c r="M193">
        <v>13677.51639471584</v>
      </c>
      <c r="N193">
        <v>0</v>
      </c>
    </row>
    <row r="194" spans="1:14" x14ac:dyDescent="0.25">
      <c r="A194" t="s">
        <v>795</v>
      </c>
      <c r="B194" t="s">
        <v>38</v>
      </c>
      <c r="C194" t="s">
        <v>50</v>
      </c>
      <c r="D194" t="s">
        <v>133</v>
      </c>
      <c r="E194" t="s">
        <v>115</v>
      </c>
      <c r="F194" t="s">
        <v>796</v>
      </c>
      <c r="G194" t="s">
        <v>797</v>
      </c>
      <c r="H194">
        <v>0</v>
      </c>
      <c r="I194">
        <v>0</v>
      </c>
      <c r="J194">
        <v>0</v>
      </c>
      <c r="K194">
        <v>43488.737292953272</v>
      </c>
      <c r="L194">
        <v>0</v>
      </c>
      <c r="M194">
        <v>0</v>
      </c>
      <c r="N194">
        <v>0</v>
      </c>
    </row>
    <row r="195" spans="1:14" x14ac:dyDescent="0.25">
      <c r="A195" t="s">
        <v>795</v>
      </c>
      <c r="B195" t="s">
        <v>38</v>
      </c>
      <c r="C195" t="s">
        <v>50</v>
      </c>
      <c r="D195" t="s">
        <v>136</v>
      </c>
      <c r="E195" t="s">
        <v>115</v>
      </c>
      <c r="F195" t="s">
        <v>796</v>
      </c>
      <c r="G195" t="s">
        <v>797</v>
      </c>
      <c r="H195">
        <v>0</v>
      </c>
      <c r="I195">
        <v>64830.185739705514</v>
      </c>
      <c r="J195">
        <v>0</v>
      </c>
      <c r="K195">
        <v>0</v>
      </c>
      <c r="L195">
        <v>0</v>
      </c>
      <c r="M195">
        <v>0</v>
      </c>
      <c r="N195">
        <v>0</v>
      </c>
    </row>
    <row r="196" spans="1:14" x14ac:dyDescent="0.25">
      <c r="A196" t="s">
        <v>795</v>
      </c>
      <c r="B196" t="s">
        <v>38</v>
      </c>
      <c r="C196" t="s">
        <v>50</v>
      </c>
      <c r="D196" t="s">
        <v>139</v>
      </c>
      <c r="E196" t="s">
        <v>115</v>
      </c>
      <c r="F196" t="s">
        <v>796</v>
      </c>
      <c r="G196" t="s">
        <v>797</v>
      </c>
      <c r="H196">
        <v>0</v>
      </c>
      <c r="I196">
        <v>0</v>
      </c>
      <c r="J196">
        <v>114436.70115391142</v>
      </c>
      <c r="K196">
        <v>0</v>
      </c>
      <c r="L196">
        <v>0</v>
      </c>
      <c r="M196">
        <v>0</v>
      </c>
      <c r="N196">
        <v>0</v>
      </c>
    </row>
    <row r="197" spans="1:14" x14ac:dyDescent="0.25">
      <c r="A197" t="s">
        <v>795</v>
      </c>
      <c r="B197" t="s">
        <v>38</v>
      </c>
      <c r="C197" t="s">
        <v>50</v>
      </c>
      <c r="D197" t="s">
        <v>142</v>
      </c>
      <c r="E197" t="s">
        <v>115</v>
      </c>
      <c r="F197" t="s">
        <v>796</v>
      </c>
      <c r="G197" t="s">
        <v>797</v>
      </c>
      <c r="H197">
        <v>0</v>
      </c>
      <c r="I197">
        <v>0</v>
      </c>
      <c r="J197">
        <v>0</v>
      </c>
      <c r="K197">
        <v>172601.26219800179</v>
      </c>
      <c r="L197">
        <v>0</v>
      </c>
      <c r="M197">
        <v>0</v>
      </c>
      <c r="N197">
        <v>0</v>
      </c>
    </row>
    <row r="198" spans="1:14" x14ac:dyDescent="0.25">
      <c r="A198" t="s">
        <v>795</v>
      </c>
      <c r="B198" t="s">
        <v>38</v>
      </c>
      <c r="C198" t="s">
        <v>50</v>
      </c>
      <c r="D198" t="s">
        <v>145</v>
      </c>
      <c r="E198" t="s">
        <v>115</v>
      </c>
      <c r="F198" t="s">
        <v>796</v>
      </c>
      <c r="G198" t="s">
        <v>797</v>
      </c>
      <c r="H198">
        <v>0</v>
      </c>
      <c r="I198">
        <v>0</v>
      </c>
      <c r="J198">
        <v>0</v>
      </c>
      <c r="K198">
        <v>0</v>
      </c>
      <c r="L198">
        <v>56738.456385935169</v>
      </c>
      <c r="M198">
        <v>0</v>
      </c>
      <c r="N198">
        <v>0</v>
      </c>
    </row>
    <row r="199" spans="1:14" x14ac:dyDescent="0.25">
      <c r="A199" t="s">
        <v>795</v>
      </c>
      <c r="B199" t="s">
        <v>38</v>
      </c>
      <c r="C199" t="s">
        <v>50</v>
      </c>
      <c r="D199" t="s">
        <v>148</v>
      </c>
      <c r="E199" t="s">
        <v>115</v>
      </c>
      <c r="F199" t="s">
        <v>796</v>
      </c>
      <c r="G199" t="s">
        <v>797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271.36234114779995</v>
      </c>
    </row>
    <row r="200" spans="1:14" x14ac:dyDescent="0.25">
      <c r="A200" t="s">
        <v>795</v>
      </c>
      <c r="B200" t="s">
        <v>38</v>
      </c>
      <c r="C200" t="s">
        <v>50</v>
      </c>
      <c r="D200" t="s">
        <v>151</v>
      </c>
      <c r="E200" t="s">
        <v>115</v>
      </c>
      <c r="F200" t="s">
        <v>796</v>
      </c>
      <c r="G200" t="s">
        <v>797</v>
      </c>
      <c r="H200">
        <v>14061.010000000002</v>
      </c>
      <c r="I200">
        <v>599.50411401327642</v>
      </c>
      <c r="J200">
        <v>617.52113727979531</v>
      </c>
      <c r="K200">
        <v>550.83216817264997</v>
      </c>
      <c r="L200">
        <v>567.35713549037609</v>
      </c>
      <c r="M200">
        <v>584.37784822186006</v>
      </c>
      <c r="N200">
        <v>0</v>
      </c>
    </row>
    <row r="201" spans="1:14" x14ac:dyDescent="0.25">
      <c r="A201" t="s">
        <v>795</v>
      </c>
      <c r="B201" t="s">
        <v>38</v>
      </c>
      <c r="C201" t="s">
        <v>218</v>
      </c>
      <c r="D201" t="s">
        <v>228</v>
      </c>
      <c r="E201" t="s">
        <v>115</v>
      </c>
      <c r="F201" t="s">
        <v>796</v>
      </c>
      <c r="G201" t="s">
        <v>797</v>
      </c>
      <c r="H201">
        <v>0</v>
      </c>
      <c r="I201">
        <v>65.602030084304005</v>
      </c>
      <c r="J201">
        <v>260.64437578813204</v>
      </c>
      <c r="K201">
        <v>580.71907865748005</v>
      </c>
      <c r="L201">
        <v>611.17110479549581</v>
      </c>
      <c r="M201">
        <v>0</v>
      </c>
      <c r="N201">
        <v>0</v>
      </c>
    </row>
    <row r="202" spans="1:14" x14ac:dyDescent="0.25">
      <c r="A202" t="s">
        <v>795</v>
      </c>
      <c r="B202" t="s">
        <v>38</v>
      </c>
      <c r="C202" t="s">
        <v>50</v>
      </c>
      <c r="D202" t="s">
        <v>51</v>
      </c>
      <c r="E202" t="s">
        <v>52</v>
      </c>
      <c r="F202" t="s">
        <v>796</v>
      </c>
      <c r="G202" t="s">
        <v>797</v>
      </c>
      <c r="H202">
        <v>0</v>
      </c>
      <c r="I202">
        <v>0</v>
      </c>
      <c r="J202">
        <v>0</v>
      </c>
      <c r="K202">
        <v>53.370799999999996</v>
      </c>
      <c r="L202">
        <v>54.703600000000009</v>
      </c>
      <c r="M202">
        <v>56.065800000000024</v>
      </c>
      <c r="N202">
        <v>0</v>
      </c>
    </row>
    <row r="203" spans="1:14" x14ac:dyDescent="0.25">
      <c r="A203" t="s">
        <v>795</v>
      </c>
      <c r="B203" t="s">
        <v>38</v>
      </c>
      <c r="C203" t="s">
        <v>50</v>
      </c>
      <c r="D203" t="s">
        <v>67</v>
      </c>
      <c r="E203" t="s">
        <v>52</v>
      </c>
      <c r="F203" t="s">
        <v>796</v>
      </c>
      <c r="G203" t="s">
        <v>797</v>
      </c>
      <c r="H203">
        <v>0</v>
      </c>
      <c r="I203">
        <v>2305.4904490081653</v>
      </c>
      <c r="J203">
        <v>2632.7537697847702</v>
      </c>
      <c r="K203">
        <v>1093.6114</v>
      </c>
      <c r="L203">
        <v>1120.9533999999999</v>
      </c>
      <c r="M203">
        <v>1148.9716000000003</v>
      </c>
      <c r="N203">
        <v>0</v>
      </c>
    </row>
    <row r="204" spans="1:14" x14ac:dyDescent="0.25">
      <c r="A204" t="s">
        <v>795</v>
      </c>
      <c r="B204" t="s">
        <v>38</v>
      </c>
      <c r="C204" t="s">
        <v>218</v>
      </c>
      <c r="D204" t="s">
        <v>220</v>
      </c>
      <c r="E204" t="s">
        <v>52</v>
      </c>
      <c r="F204" t="s">
        <v>796</v>
      </c>
      <c r="G204" t="s">
        <v>797</v>
      </c>
      <c r="H204">
        <v>0</v>
      </c>
      <c r="I204">
        <v>5961.6076035570904</v>
      </c>
      <c r="J204">
        <v>17373.273426460135</v>
      </c>
      <c r="K204">
        <v>15302.238322102188</v>
      </c>
      <c r="L204">
        <v>16699.382095328838</v>
      </c>
      <c r="M204">
        <v>19988.25255283813</v>
      </c>
      <c r="N204">
        <v>0</v>
      </c>
    </row>
    <row r="205" spans="1:14" x14ac:dyDescent="0.25">
      <c r="A205" t="s">
        <v>795</v>
      </c>
      <c r="B205" t="s">
        <v>38</v>
      </c>
      <c r="C205" t="s">
        <v>50</v>
      </c>
      <c r="D205" t="s">
        <v>77</v>
      </c>
      <c r="E205" t="s">
        <v>52</v>
      </c>
      <c r="F205" t="s">
        <v>796</v>
      </c>
      <c r="G205" t="s">
        <v>797</v>
      </c>
      <c r="H205">
        <v>3216.5399999999995</v>
      </c>
      <c r="I205">
        <v>4773.0984054103283</v>
      </c>
      <c r="J205">
        <v>868.28231592532768</v>
      </c>
      <c r="K205">
        <v>110.98853549202633</v>
      </c>
      <c r="L205">
        <v>0</v>
      </c>
      <c r="M205">
        <v>0</v>
      </c>
      <c r="N205">
        <v>0</v>
      </c>
    </row>
    <row r="206" spans="1:14" x14ac:dyDescent="0.25">
      <c r="A206" t="s">
        <v>795</v>
      </c>
      <c r="B206" t="s">
        <v>38</v>
      </c>
      <c r="C206" t="s">
        <v>50</v>
      </c>
      <c r="D206" t="s">
        <v>78</v>
      </c>
      <c r="E206" t="s">
        <v>52</v>
      </c>
      <c r="F206" t="s">
        <v>796</v>
      </c>
      <c r="G206" t="s">
        <v>797</v>
      </c>
      <c r="H206">
        <v>32071.57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</row>
    <row r="207" spans="1:14" x14ac:dyDescent="0.25">
      <c r="A207" t="s">
        <v>795</v>
      </c>
      <c r="B207" t="s">
        <v>38</v>
      </c>
      <c r="C207" t="s">
        <v>50</v>
      </c>
      <c r="D207" t="s">
        <v>79</v>
      </c>
      <c r="E207" t="s">
        <v>52</v>
      </c>
      <c r="F207" t="s">
        <v>796</v>
      </c>
      <c r="G207" t="s">
        <v>797</v>
      </c>
      <c r="H207">
        <v>101575.56999999999</v>
      </c>
      <c r="I207">
        <v>20057.257976587607</v>
      </c>
      <c r="J207">
        <v>20297.881943995639</v>
      </c>
      <c r="K207">
        <v>35412.231400000004</v>
      </c>
      <c r="L207">
        <v>36297.533999999992</v>
      </c>
      <c r="M207">
        <v>37204.974799999996</v>
      </c>
      <c r="N207">
        <v>0</v>
      </c>
    </row>
    <row r="208" spans="1:14" x14ac:dyDescent="0.25">
      <c r="A208" t="s">
        <v>795</v>
      </c>
      <c r="B208" t="s">
        <v>38</v>
      </c>
      <c r="C208" t="s">
        <v>50</v>
      </c>
      <c r="D208" t="s">
        <v>88</v>
      </c>
      <c r="E208" t="s">
        <v>52</v>
      </c>
      <c r="F208" t="s">
        <v>796</v>
      </c>
      <c r="G208" t="s">
        <v>797</v>
      </c>
      <c r="H208">
        <v>58909.149999999994</v>
      </c>
      <c r="I208">
        <v>35799.699620556807</v>
      </c>
      <c r="J208">
        <v>3926.9871843798328</v>
      </c>
      <c r="K208">
        <v>4101.4991836839199</v>
      </c>
      <c r="L208">
        <v>5242.3384322457332</v>
      </c>
      <c r="M208">
        <v>5664.4842032418637</v>
      </c>
      <c r="N208">
        <v>0</v>
      </c>
    </row>
    <row r="209" spans="1:14" x14ac:dyDescent="0.25">
      <c r="A209" t="s">
        <v>795</v>
      </c>
      <c r="B209" t="s">
        <v>38</v>
      </c>
      <c r="C209" t="s">
        <v>50</v>
      </c>
      <c r="D209" t="s">
        <v>96</v>
      </c>
      <c r="E209" t="s">
        <v>52</v>
      </c>
      <c r="F209" t="s">
        <v>796</v>
      </c>
      <c r="G209" t="s">
        <v>797</v>
      </c>
      <c r="H209">
        <v>0</v>
      </c>
      <c r="I209">
        <v>399.022405271872</v>
      </c>
      <c r="J209">
        <v>418.51407748499207</v>
      </c>
      <c r="K209">
        <v>421.09547040000001</v>
      </c>
      <c r="L209">
        <v>431.62285716000002</v>
      </c>
      <c r="M209">
        <v>444.57154334720002</v>
      </c>
      <c r="N209">
        <v>0</v>
      </c>
    </row>
    <row r="210" spans="1:14" x14ac:dyDescent="0.25">
      <c r="A210" t="s">
        <v>795</v>
      </c>
      <c r="B210" t="s">
        <v>38</v>
      </c>
      <c r="C210" t="s">
        <v>50</v>
      </c>
      <c r="D210" t="s">
        <v>104</v>
      </c>
      <c r="E210" t="s">
        <v>52</v>
      </c>
      <c r="F210" t="s">
        <v>796</v>
      </c>
      <c r="G210" t="s">
        <v>797</v>
      </c>
      <c r="H210">
        <v>212637.30000000002</v>
      </c>
      <c r="I210">
        <v>22151.811995040582</v>
      </c>
      <c r="J210">
        <v>22413.015335710101</v>
      </c>
      <c r="K210">
        <v>22376.539748028034</v>
      </c>
      <c r="L210">
        <v>23969.474113486041</v>
      </c>
      <c r="M210">
        <v>25899.783763782209</v>
      </c>
      <c r="N210">
        <v>0</v>
      </c>
    </row>
    <row r="211" spans="1:14" x14ac:dyDescent="0.25">
      <c r="A211" t="s">
        <v>795</v>
      </c>
      <c r="B211" t="s">
        <v>38</v>
      </c>
      <c r="C211" t="s">
        <v>641</v>
      </c>
      <c r="D211" t="s">
        <v>728</v>
      </c>
      <c r="E211" t="s">
        <v>52</v>
      </c>
      <c r="F211" t="s">
        <v>796</v>
      </c>
      <c r="G211" t="s">
        <v>797</v>
      </c>
      <c r="H211">
        <v>-77.58</v>
      </c>
      <c r="I211">
        <v>12583.397249950001</v>
      </c>
      <c r="J211">
        <v>2976.8462740999998</v>
      </c>
      <c r="K211">
        <v>2653.67825075049</v>
      </c>
      <c r="L211">
        <v>7598.3014987936403</v>
      </c>
      <c r="M211">
        <v>385.66272736494511</v>
      </c>
      <c r="N211">
        <v>0</v>
      </c>
    </row>
    <row r="212" spans="1:14" x14ac:dyDescent="0.25">
      <c r="A212" t="s">
        <v>795</v>
      </c>
      <c r="B212" t="s">
        <v>38</v>
      </c>
      <c r="C212" t="s">
        <v>641</v>
      </c>
      <c r="D212" t="s">
        <v>729</v>
      </c>
      <c r="E212" t="s">
        <v>52</v>
      </c>
      <c r="F212" t="s">
        <v>796</v>
      </c>
      <c r="G212" t="s">
        <v>797</v>
      </c>
      <c r="H212">
        <v>14248.839999999997</v>
      </c>
      <c r="I212">
        <v>8041.2429648999996</v>
      </c>
      <c r="J212">
        <v>0</v>
      </c>
      <c r="K212">
        <v>0</v>
      </c>
      <c r="L212">
        <v>0</v>
      </c>
      <c r="M212">
        <v>0</v>
      </c>
      <c r="N212">
        <v>0</v>
      </c>
    </row>
    <row r="213" spans="1:14" x14ac:dyDescent="0.25">
      <c r="A213" t="s">
        <v>795</v>
      </c>
      <c r="B213" t="s">
        <v>38</v>
      </c>
      <c r="C213" t="s">
        <v>641</v>
      </c>
      <c r="D213" t="s">
        <v>730</v>
      </c>
      <c r="E213" t="s">
        <v>52</v>
      </c>
      <c r="F213" t="s">
        <v>796</v>
      </c>
      <c r="G213" t="s">
        <v>797</v>
      </c>
      <c r="H213">
        <v>645.04000000000008</v>
      </c>
      <c r="I213">
        <v>4457.2918064000005</v>
      </c>
      <c r="J213">
        <v>0</v>
      </c>
      <c r="K213">
        <v>0</v>
      </c>
      <c r="L213">
        <v>0</v>
      </c>
      <c r="M213">
        <v>0</v>
      </c>
      <c r="N213">
        <v>0</v>
      </c>
    </row>
    <row r="214" spans="1:14" x14ac:dyDescent="0.25">
      <c r="A214" t="s">
        <v>795</v>
      </c>
      <c r="B214" t="s">
        <v>38</v>
      </c>
      <c r="C214" t="s">
        <v>641</v>
      </c>
      <c r="D214" t="s">
        <v>761</v>
      </c>
      <c r="E214" t="s">
        <v>52</v>
      </c>
      <c r="F214" t="s">
        <v>796</v>
      </c>
      <c r="G214" t="s">
        <v>797</v>
      </c>
      <c r="H214">
        <v>32038.74</v>
      </c>
      <c r="I214">
        <v>70983.432571919999</v>
      </c>
      <c r="J214">
        <v>71108.35927144</v>
      </c>
      <c r="K214">
        <v>54668.511197757602</v>
      </c>
      <c r="L214">
        <v>31710.618940052198</v>
      </c>
      <c r="M214">
        <v>38660.814187981006</v>
      </c>
      <c r="N214">
        <v>0</v>
      </c>
    </row>
    <row r="215" spans="1:14" x14ac:dyDescent="0.25">
      <c r="A215" t="s">
        <v>795</v>
      </c>
      <c r="B215" t="s">
        <v>38</v>
      </c>
      <c r="C215" t="s">
        <v>641</v>
      </c>
      <c r="D215" t="s">
        <v>762</v>
      </c>
      <c r="E215" t="s">
        <v>52</v>
      </c>
      <c r="F215" t="s">
        <v>796</v>
      </c>
      <c r="G215" t="s">
        <v>797</v>
      </c>
      <c r="H215">
        <v>0</v>
      </c>
      <c r="I215">
        <v>0</v>
      </c>
      <c r="J215">
        <v>0</v>
      </c>
      <c r="K215">
        <v>0</v>
      </c>
      <c r="L215">
        <v>9035.7452194592661</v>
      </c>
      <c r="M215">
        <v>0</v>
      </c>
      <c r="N215">
        <v>0</v>
      </c>
    </row>
    <row r="216" spans="1:14" x14ac:dyDescent="0.25">
      <c r="A216" t="s">
        <v>795</v>
      </c>
      <c r="B216" t="s">
        <v>38</v>
      </c>
      <c r="C216" t="s">
        <v>641</v>
      </c>
      <c r="D216" t="s">
        <v>763</v>
      </c>
      <c r="E216" t="s">
        <v>52</v>
      </c>
      <c r="F216" t="s">
        <v>796</v>
      </c>
      <c r="G216" t="s">
        <v>797</v>
      </c>
      <c r="H216">
        <v>2335.7799999999997</v>
      </c>
      <c r="I216">
        <v>10076.8345838</v>
      </c>
      <c r="J216">
        <v>18770.307129600002</v>
      </c>
      <c r="K216">
        <v>19000</v>
      </c>
      <c r="L216">
        <v>0</v>
      </c>
      <c r="M216">
        <v>0</v>
      </c>
      <c r="N216">
        <v>0</v>
      </c>
    </row>
    <row r="217" spans="1:14" x14ac:dyDescent="0.25">
      <c r="A217" t="s">
        <v>795</v>
      </c>
      <c r="B217" t="s">
        <v>38</v>
      </c>
      <c r="C217" t="s">
        <v>50</v>
      </c>
      <c r="D217" t="s">
        <v>177</v>
      </c>
      <c r="E217" t="s">
        <v>52</v>
      </c>
      <c r="F217" t="s">
        <v>796</v>
      </c>
      <c r="G217" t="s">
        <v>797</v>
      </c>
      <c r="H217">
        <v>0</v>
      </c>
      <c r="I217">
        <v>0</v>
      </c>
      <c r="J217">
        <v>0</v>
      </c>
      <c r="K217">
        <v>20</v>
      </c>
      <c r="L217">
        <v>0</v>
      </c>
      <c r="M217">
        <v>0</v>
      </c>
      <c r="N217">
        <v>0</v>
      </c>
    </row>
    <row r="218" spans="1:14" x14ac:dyDescent="0.25">
      <c r="A218" t="s">
        <v>795</v>
      </c>
      <c r="B218" t="s">
        <v>38</v>
      </c>
      <c r="C218" t="s">
        <v>50</v>
      </c>
      <c r="D218" t="s">
        <v>183</v>
      </c>
      <c r="E218" t="s">
        <v>52</v>
      </c>
      <c r="F218" t="s">
        <v>796</v>
      </c>
      <c r="G218" t="s">
        <v>797</v>
      </c>
      <c r="H218">
        <v>0</v>
      </c>
      <c r="I218">
        <v>0</v>
      </c>
      <c r="J218">
        <v>0</v>
      </c>
      <c r="K218">
        <v>178</v>
      </c>
      <c r="L218">
        <v>0</v>
      </c>
      <c r="M218">
        <v>0</v>
      </c>
      <c r="N218">
        <v>0</v>
      </c>
    </row>
    <row r="219" spans="1:14" x14ac:dyDescent="0.25">
      <c r="A219" t="s">
        <v>795</v>
      </c>
      <c r="B219" t="s">
        <v>38</v>
      </c>
      <c r="C219" t="s">
        <v>50</v>
      </c>
      <c r="D219" t="s">
        <v>189</v>
      </c>
      <c r="E219" t="s">
        <v>52</v>
      </c>
      <c r="F219" t="s">
        <v>796</v>
      </c>
      <c r="G219" t="s">
        <v>797</v>
      </c>
      <c r="H219">
        <v>0</v>
      </c>
      <c r="I219">
        <v>0</v>
      </c>
      <c r="J219">
        <v>0</v>
      </c>
      <c r="K219">
        <v>0</v>
      </c>
      <c r="L219">
        <v>329.57</v>
      </c>
      <c r="M219">
        <v>0</v>
      </c>
      <c r="N219">
        <v>0</v>
      </c>
    </row>
    <row r="220" spans="1:14" x14ac:dyDescent="0.25">
      <c r="A220" t="s">
        <v>795</v>
      </c>
      <c r="B220" t="s">
        <v>38</v>
      </c>
      <c r="C220" t="s">
        <v>50</v>
      </c>
      <c r="D220" t="s">
        <v>195</v>
      </c>
      <c r="E220" t="s">
        <v>52</v>
      </c>
      <c r="F220" t="s">
        <v>796</v>
      </c>
      <c r="G220" t="s">
        <v>797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1550.0000000000005</v>
      </c>
      <c r="N220">
        <v>0</v>
      </c>
    </row>
    <row r="221" spans="1:14" x14ac:dyDescent="0.25">
      <c r="A221" t="s">
        <v>795</v>
      </c>
      <c r="B221" t="s">
        <v>38</v>
      </c>
      <c r="C221" t="s">
        <v>641</v>
      </c>
      <c r="D221" t="s">
        <v>764</v>
      </c>
      <c r="E221" t="s">
        <v>765</v>
      </c>
      <c r="F221" t="s">
        <v>796</v>
      </c>
      <c r="G221" t="s">
        <v>797</v>
      </c>
      <c r="H221">
        <v>1090.45</v>
      </c>
      <c r="I221">
        <v>7972.0330683000002</v>
      </c>
      <c r="J221">
        <v>9069.0210660000012</v>
      </c>
      <c r="K221">
        <v>16860</v>
      </c>
      <c r="L221">
        <v>16860</v>
      </c>
      <c r="M221">
        <v>16860</v>
      </c>
      <c r="N221">
        <v>0</v>
      </c>
    </row>
    <row r="222" spans="1:14" x14ac:dyDescent="0.25">
      <c r="A222" t="s">
        <v>795</v>
      </c>
      <c r="B222" t="s">
        <v>38</v>
      </c>
      <c r="C222" t="s">
        <v>50</v>
      </c>
      <c r="D222" t="s">
        <v>59</v>
      </c>
      <c r="E222" t="s">
        <v>60</v>
      </c>
      <c r="F222" t="s">
        <v>796</v>
      </c>
      <c r="G222" t="s">
        <v>797</v>
      </c>
      <c r="H222">
        <v>0</v>
      </c>
      <c r="I222">
        <v>0</v>
      </c>
      <c r="J222">
        <v>0</v>
      </c>
      <c r="K222">
        <v>51.724400000000003</v>
      </c>
      <c r="L222">
        <v>53.017999999999994</v>
      </c>
      <c r="M222">
        <v>54.34099999999998</v>
      </c>
      <c r="N222">
        <v>0</v>
      </c>
    </row>
    <row r="223" spans="1:14" x14ac:dyDescent="0.25">
      <c r="A223" t="s">
        <v>795</v>
      </c>
      <c r="B223" t="s">
        <v>38</v>
      </c>
      <c r="C223" t="s">
        <v>50</v>
      </c>
      <c r="D223" t="s">
        <v>71</v>
      </c>
      <c r="E223" t="s">
        <v>60</v>
      </c>
      <c r="F223" t="s">
        <v>796</v>
      </c>
      <c r="G223" t="s">
        <v>797</v>
      </c>
      <c r="H223">
        <v>0</v>
      </c>
      <c r="I223">
        <v>2234.480952748494</v>
      </c>
      <c r="J223">
        <v>2551.6645078237871</v>
      </c>
      <c r="K223">
        <v>1059.9287999999999</v>
      </c>
      <c r="L223">
        <v>1086.4279999999999</v>
      </c>
      <c r="M223">
        <v>1113.5837999999999</v>
      </c>
      <c r="N223">
        <v>0</v>
      </c>
    </row>
    <row r="224" spans="1:14" x14ac:dyDescent="0.25">
      <c r="A224" t="s">
        <v>795</v>
      </c>
      <c r="B224" t="s">
        <v>38</v>
      </c>
      <c r="C224" t="s">
        <v>218</v>
      </c>
      <c r="D224" t="s">
        <v>224</v>
      </c>
      <c r="E224" t="s">
        <v>60</v>
      </c>
      <c r="F224" t="s">
        <v>796</v>
      </c>
      <c r="G224" t="s">
        <v>797</v>
      </c>
      <c r="H224">
        <v>0</v>
      </c>
      <c r="I224">
        <v>5777.9890797811468</v>
      </c>
      <c r="J224">
        <v>16838.173662795874</v>
      </c>
      <c r="K224">
        <v>14830.557186821525</v>
      </c>
      <c r="L224">
        <v>16184.83062287473</v>
      </c>
      <c r="M224">
        <v>19373.282932249153</v>
      </c>
      <c r="N224">
        <v>0</v>
      </c>
    </row>
    <row r="225" spans="1:14" x14ac:dyDescent="0.25">
      <c r="A225" t="s">
        <v>795</v>
      </c>
      <c r="B225" t="s">
        <v>38</v>
      </c>
      <c r="C225" t="s">
        <v>50</v>
      </c>
      <c r="D225" t="s">
        <v>83</v>
      </c>
      <c r="E225" t="s">
        <v>60</v>
      </c>
      <c r="F225" t="s">
        <v>796</v>
      </c>
      <c r="G225" t="s">
        <v>797</v>
      </c>
      <c r="H225">
        <v>0</v>
      </c>
      <c r="I225">
        <v>19439.491034251962</v>
      </c>
      <c r="J225">
        <v>19672.70374271465</v>
      </c>
      <c r="K225">
        <v>34321.530600000006</v>
      </c>
      <c r="L225">
        <v>35179.569600000003</v>
      </c>
      <c r="M225">
        <v>36059.050999999999</v>
      </c>
      <c r="N225">
        <v>0</v>
      </c>
    </row>
    <row r="226" spans="1:14" x14ac:dyDescent="0.25">
      <c r="A226" t="s">
        <v>795</v>
      </c>
      <c r="B226" t="s">
        <v>38</v>
      </c>
      <c r="C226" t="s">
        <v>50</v>
      </c>
      <c r="D226" t="s">
        <v>92</v>
      </c>
      <c r="E226" t="s">
        <v>60</v>
      </c>
      <c r="F226" t="s">
        <v>796</v>
      </c>
      <c r="G226" t="s">
        <v>797</v>
      </c>
      <c r="H226">
        <v>0</v>
      </c>
      <c r="I226">
        <v>2740.853406330325</v>
      </c>
      <c r="J226">
        <v>3806.0302010799633</v>
      </c>
      <c r="K226">
        <v>3975.1723142449118</v>
      </c>
      <c r="L226">
        <v>5080.8735207529817</v>
      </c>
      <c r="M226">
        <v>5490.0171305128852</v>
      </c>
      <c r="N226">
        <v>0</v>
      </c>
    </row>
    <row r="227" spans="1:14" x14ac:dyDescent="0.25">
      <c r="A227" t="s">
        <v>795</v>
      </c>
      <c r="B227" t="s">
        <v>38</v>
      </c>
      <c r="C227" t="s">
        <v>50</v>
      </c>
      <c r="D227" t="s">
        <v>100</v>
      </c>
      <c r="E227" t="s">
        <v>60</v>
      </c>
      <c r="F227" t="s">
        <v>796</v>
      </c>
      <c r="G227" t="s">
        <v>797</v>
      </c>
      <c r="H227">
        <v>0</v>
      </c>
      <c r="I227">
        <v>386.732447615848</v>
      </c>
      <c r="J227">
        <v>405.62377302392798</v>
      </c>
      <c r="K227">
        <v>408.12565860000001</v>
      </c>
      <c r="L227">
        <v>418.328800065</v>
      </c>
      <c r="M227">
        <v>430.8786645248</v>
      </c>
      <c r="N227">
        <v>0</v>
      </c>
    </row>
    <row r="228" spans="1:14" x14ac:dyDescent="0.25">
      <c r="A228" t="s">
        <v>795</v>
      </c>
      <c r="B228" t="s">
        <v>38</v>
      </c>
      <c r="C228" t="s">
        <v>50</v>
      </c>
      <c r="D228" t="s">
        <v>108</v>
      </c>
      <c r="E228" t="s">
        <v>60</v>
      </c>
      <c r="F228" t="s">
        <v>796</v>
      </c>
      <c r="G228" t="s">
        <v>797</v>
      </c>
      <c r="H228">
        <v>3.12</v>
      </c>
      <c r="I228">
        <v>21469.532434228029</v>
      </c>
      <c r="J228">
        <v>21722.690667770694</v>
      </c>
      <c r="K228">
        <v>21687.338534366292</v>
      </c>
      <c r="L228">
        <v>23231.210251607929</v>
      </c>
      <c r="M228">
        <v>25102.066037780874</v>
      </c>
      <c r="N228">
        <v>0</v>
      </c>
    </row>
    <row r="229" spans="1:14" x14ac:dyDescent="0.25">
      <c r="A229" t="s">
        <v>795</v>
      </c>
      <c r="B229" t="s">
        <v>38</v>
      </c>
      <c r="C229" t="s">
        <v>218</v>
      </c>
      <c r="D229" t="s">
        <v>235</v>
      </c>
      <c r="E229" t="s">
        <v>60</v>
      </c>
      <c r="F229" t="s">
        <v>796</v>
      </c>
      <c r="G229" t="s">
        <v>797</v>
      </c>
      <c r="H229">
        <v>7258.1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</row>
    <row r="230" spans="1:14" x14ac:dyDescent="0.25">
      <c r="A230" t="s">
        <v>795</v>
      </c>
      <c r="B230" t="s">
        <v>38</v>
      </c>
      <c r="C230" t="s">
        <v>218</v>
      </c>
      <c r="D230" t="s">
        <v>244</v>
      </c>
      <c r="E230" t="s">
        <v>60</v>
      </c>
      <c r="F230" t="s">
        <v>796</v>
      </c>
      <c r="G230" t="s">
        <v>797</v>
      </c>
      <c r="H230">
        <v>16529.91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</row>
    <row r="231" spans="1:14" x14ac:dyDescent="0.25">
      <c r="A231" t="s">
        <v>795</v>
      </c>
      <c r="B231" t="s">
        <v>38</v>
      </c>
      <c r="C231" t="s">
        <v>218</v>
      </c>
      <c r="D231" t="s">
        <v>245</v>
      </c>
      <c r="E231" t="s">
        <v>60</v>
      </c>
      <c r="F231" t="s">
        <v>796</v>
      </c>
      <c r="G231" t="s">
        <v>797</v>
      </c>
      <c r="H231">
        <v>60030.31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</row>
    <row r="232" spans="1:14" x14ac:dyDescent="0.25">
      <c r="A232" t="s">
        <v>795</v>
      </c>
      <c r="B232" t="s">
        <v>38</v>
      </c>
      <c r="C232" t="s">
        <v>218</v>
      </c>
      <c r="D232" t="s">
        <v>250</v>
      </c>
      <c r="E232" t="s">
        <v>60</v>
      </c>
      <c r="F232" t="s">
        <v>796</v>
      </c>
      <c r="G232" t="s">
        <v>797</v>
      </c>
      <c r="H232">
        <v>3.61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</row>
    <row r="233" spans="1:14" x14ac:dyDescent="0.25">
      <c r="A233" t="s">
        <v>795</v>
      </c>
      <c r="B233" t="s">
        <v>38</v>
      </c>
      <c r="C233" t="s">
        <v>50</v>
      </c>
      <c r="D233" t="s">
        <v>180</v>
      </c>
      <c r="E233" t="s">
        <v>60</v>
      </c>
      <c r="F233" t="s">
        <v>796</v>
      </c>
      <c r="G233" t="s">
        <v>797</v>
      </c>
      <c r="H233">
        <v>0</v>
      </c>
      <c r="I233">
        <v>0</v>
      </c>
      <c r="J233">
        <v>0</v>
      </c>
      <c r="K233">
        <v>10</v>
      </c>
      <c r="L233">
        <v>0</v>
      </c>
      <c r="M233">
        <v>0</v>
      </c>
      <c r="N233">
        <v>0</v>
      </c>
    </row>
    <row r="234" spans="1:14" x14ac:dyDescent="0.25">
      <c r="A234" t="s">
        <v>795</v>
      </c>
      <c r="B234" t="s">
        <v>38</v>
      </c>
      <c r="C234" t="s">
        <v>50</v>
      </c>
      <c r="D234" t="s">
        <v>186</v>
      </c>
      <c r="E234" t="s">
        <v>60</v>
      </c>
      <c r="F234" t="s">
        <v>796</v>
      </c>
      <c r="G234" t="s">
        <v>797</v>
      </c>
      <c r="H234">
        <v>0</v>
      </c>
      <c r="I234">
        <v>0</v>
      </c>
      <c r="J234">
        <v>0</v>
      </c>
      <c r="K234">
        <v>89</v>
      </c>
      <c r="L234">
        <v>0</v>
      </c>
      <c r="M234">
        <v>0</v>
      </c>
      <c r="N234">
        <v>0</v>
      </c>
    </row>
    <row r="235" spans="1:14" x14ac:dyDescent="0.25">
      <c r="A235" t="s">
        <v>795</v>
      </c>
      <c r="B235" t="s">
        <v>38</v>
      </c>
      <c r="C235" t="s">
        <v>50</v>
      </c>
      <c r="D235" t="s">
        <v>192</v>
      </c>
      <c r="E235" t="s">
        <v>60</v>
      </c>
      <c r="F235" t="s">
        <v>796</v>
      </c>
      <c r="G235" t="s">
        <v>797</v>
      </c>
      <c r="H235">
        <v>0</v>
      </c>
      <c r="I235">
        <v>0</v>
      </c>
      <c r="J235">
        <v>0</v>
      </c>
      <c r="K235">
        <v>0</v>
      </c>
      <c r="L235">
        <v>164.79</v>
      </c>
      <c r="M235">
        <v>0</v>
      </c>
      <c r="N235">
        <v>0</v>
      </c>
    </row>
    <row r="236" spans="1:14" x14ac:dyDescent="0.25">
      <c r="A236" t="s">
        <v>795</v>
      </c>
      <c r="B236" t="s">
        <v>38</v>
      </c>
      <c r="C236" t="s">
        <v>50</v>
      </c>
      <c r="D236" t="s">
        <v>198</v>
      </c>
      <c r="E236" t="s">
        <v>60</v>
      </c>
      <c r="F236" t="s">
        <v>796</v>
      </c>
      <c r="G236" t="s">
        <v>797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775.00000000000023</v>
      </c>
      <c r="N236">
        <v>0</v>
      </c>
    </row>
    <row r="237" spans="1:14" x14ac:dyDescent="0.25">
      <c r="A237" t="s">
        <v>795</v>
      </c>
      <c r="B237" t="s">
        <v>38</v>
      </c>
      <c r="C237" t="s">
        <v>50</v>
      </c>
      <c r="D237" t="s">
        <v>57</v>
      </c>
      <c r="E237" t="s">
        <v>58</v>
      </c>
      <c r="F237" t="s">
        <v>796</v>
      </c>
      <c r="G237" t="s">
        <v>797</v>
      </c>
      <c r="H237">
        <v>0</v>
      </c>
      <c r="I237">
        <v>0</v>
      </c>
      <c r="J237">
        <v>0</v>
      </c>
      <c r="K237">
        <v>17.130399999999998</v>
      </c>
      <c r="L237">
        <v>17.561600000000002</v>
      </c>
      <c r="M237">
        <v>18.002600000000001</v>
      </c>
      <c r="N237">
        <v>0</v>
      </c>
    </row>
    <row r="238" spans="1:14" x14ac:dyDescent="0.25">
      <c r="A238" t="s">
        <v>795</v>
      </c>
      <c r="B238" t="s">
        <v>38</v>
      </c>
      <c r="C238" t="s">
        <v>50</v>
      </c>
      <c r="D238" t="s">
        <v>70</v>
      </c>
      <c r="E238" t="s">
        <v>58</v>
      </c>
      <c r="F238" t="s">
        <v>796</v>
      </c>
      <c r="G238" t="s">
        <v>797</v>
      </c>
      <c r="H238">
        <v>0</v>
      </c>
      <c r="I238">
        <v>740.23129520176428</v>
      </c>
      <c r="J238">
        <v>845.30679092316893</v>
      </c>
      <c r="K238">
        <v>351.12420000000003</v>
      </c>
      <c r="L238">
        <v>359.90500000000003</v>
      </c>
      <c r="M238">
        <v>368.90140000000002</v>
      </c>
      <c r="N238">
        <v>0</v>
      </c>
    </row>
    <row r="239" spans="1:14" x14ac:dyDescent="0.25">
      <c r="A239" t="s">
        <v>795</v>
      </c>
      <c r="B239" t="s">
        <v>38</v>
      </c>
      <c r="C239" t="s">
        <v>218</v>
      </c>
      <c r="D239" t="s">
        <v>223</v>
      </c>
      <c r="E239" t="s">
        <v>58</v>
      </c>
      <c r="F239" t="s">
        <v>796</v>
      </c>
      <c r="G239" t="s">
        <v>797</v>
      </c>
      <c r="H239">
        <v>0</v>
      </c>
      <c r="I239">
        <v>1914.1126868533484</v>
      </c>
      <c r="J239">
        <v>5578.0932408093577</v>
      </c>
      <c r="K239">
        <v>4913.1401215598016</v>
      </c>
      <c r="L239">
        <v>5362.3006560486238</v>
      </c>
      <c r="M239">
        <v>6418.1657202624192</v>
      </c>
      <c r="N239">
        <v>0</v>
      </c>
    </row>
    <row r="240" spans="1:14" x14ac:dyDescent="0.25">
      <c r="A240" t="s">
        <v>795</v>
      </c>
      <c r="B240" t="s">
        <v>38</v>
      </c>
      <c r="C240" t="s">
        <v>50</v>
      </c>
      <c r="D240" t="s">
        <v>82</v>
      </c>
      <c r="E240" t="s">
        <v>58</v>
      </c>
      <c r="F240" t="s">
        <v>796</v>
      </c>
      <c r="G240" t="s">
        <v>797</v>
      </c>
      <c r="H240">
        <v>0</v>
      </c>
      <c r="I240">
        <v>6439.8488645193129</v>
      </c>
      <c r="J240">
        <v>6517.1067820820026</v>
      </c>
      <c r="K240">
        <v>11369.9208</v>
      </c>
      <c r="L240">
        <v>11654.1698</v>
      </c>
      <c r="M240">
        <v>11945.523799999999</v>
      </c>
      <c r="N240">
        <v>0</v>
      </c>
    </row>
    <row r="241" spans="1:14" x14ac:dyDescent="0.25">
      <c r="A241" t="s">
        <v>795</v>
      </c>
      <c r="B241" t="s">
        <v>38</v>
      </c>
      <c r="C241" t="s">
        <v>50</v>
      </c>
      <c r="D241" t="s">
        <v>91</v>
      </c>
      <c r="E241" t="s">
        <v>58</v>
      </c>
      <c r="F241" t="s">
        <v>796</v>
      </c>
      <c r="G241" t="s">
        <v>797</v>
      </c>
      <c r="H241">
        <v>0</v>
      </c>
      <c r="I241">
        <v>907.98064956896815</v>
      </c>
      <c r="J241">
        <v>1260.848816749598</v>
      </c>
      <c r="K241">
        <v>1316.8816441260174</v>
      </c>
      <c r="L241">
        <v>1683.1746014201346</v>
      </c>
      <c r="M241">
        <v>1818.7143131386742</v>
      </c>
      <c r="N241">
        <v>0</v>
      </c>
    </row>
    <row r="242" spans="1:14" x14ac:dyDescent="0.25">
      <c r="A242" t="s">
        <v>795</v>
      </c>
      <c r="B242" t="s">
        <v>38</v>
      </c>
      <c r="C242" t="s">
        <v>50</v>
      </c>
      <c r="D242" t="s">
        <v>99</v>
      </c>
      <c r="E242" t="s">
        <v>58</v>
      </c>
      <c r="F242" t="s">
        <v>796</v>
      </c>
      <c r="G242" t="s">
        <v>797</v>
      </c>
      <c r="H242">
        <v>0</v>
      </c>
      <c r="I242">
        <v>128.11541769604401</v>
      </c>
      <c r="J242">
        <v>134.37367210528402</v>
      </c>
      <c r="K242">
        <v>135.2024883</v>
      </c>
      <c r="L242">
        <v>138.5825505075</v>
      </c>
      <c r="M242">
        <v>142.74002717440001</v>
      </c>
      <c r="N242">
        <v>0</v>
      </c>
    </row>
    <row r="243" spans="1:14" x14ac:dyDescent="0.25">
      <c r="A243" t="s">
        <v>795</v>
      </c>
      <c r="B243" t="s">
        <v>38</v>
      </c>
      <c r="C243" t="s">
        <v>50</v>
      </c>
      <c r="D243" t="s">
        <v>107</v>
      </c>
      <c r="E243" t="s">
        <v>58</v>
      </c>
      <c r="F243" t="s">
        <v>796</v>
      </c>
      <c r="G243" t="s">
        <v>797</v>
      </c>
      <c r="H243">
        <v>0</v>
      </c>
      <c r="I243">
        <v>7112.3541158928483</v>
      </c>
      <c r="J243">
        <v>7196.2195195678032</v>
      </c>
      <c r="K243">
        <v>7184.5081843398639</v>
      </c>
      <c r="L243">
        <v>7695.956786966547</v>
      </c>
      <c r="M243">
        <v>8315.7275664091158</v>
      </c>
      <c r="N243">
        <v>0</v>
      </c>
    </row>
    <row r="244" spans="1:14" x14ac:dyDescent="0.25">
      <c r="A244" t="s">
        <v>795</v>
      </c>
      <c r="B244" t="s">
        <v>38</v>
      </c>
      <c r="C244" t="s">
        <v>50</v>
      </c>
      <c r="D244" t="s">
        <v>85</v>
      </c>
      <c r="E244" t="s">
        <v>86</v>
      </c>
      <c r="F244" t="s">
        <v>796</v>
      </c>
      <c r="G244" t="s">
        <v>797</v>
      </c>
      <c r="H244">
        <v>0</v>
      </c>
      <c r="I244">
        <v>9052.0901791034612</v>
      </c>
      <c r="J244">
        <v>9160.6867706601788</v>
      </c>
      <c r="K244">
        <v>15981.977199999999</v>
      </c>
      <c r="L244">
        <v>16381.532999999999</v>
      </c>
      <c r="M244">
        <v>16791.065200000001</v>
      </c>
      <c r="N244">
        <v>0</v>
      </c>
    </row>
    <row r="245" spans="1:14" x14ac:dyDescent="0.25">
      <c r="A245" t="s">
        <v>795</v>
      </c>
      <c r="B245" t="s">
        <v>38</v>
      </c>
      <c r="C245" t="s">
        <v>218</v>
      </c>
      <c r="D245" t="s">
        <v>233</v>
      </c>
      <c r="E245" t="s">
        <v>234</v>
      </c>
      <c r="F245" t="s">
        <v>811</v>
      </c>
      <c r="G245" t="s">
        <v>797</v>
      </c>
      <c r="H245">
        <v>0</v>
      </c>
      <c r="I245">
        <v>8981.9462555760019</v>
      </c>
      <c r="J245">
        <v>7690.3638153115207</v>
      </c>
      <c r="K245">
        <v>3317.2610845062295</v>
      </c>
      <c r="L245">
        <v>2079.4522448901248</v>
      </c>
      <c r="M245">
        <v>41.589044897802566</v>
      </c>
      <c r="N245">
        <v>0</v>
      </c>
    </row>
    <row r="246" spans="1:14" x14ac:dyDescent="0.25">
      <c r="A246" t="s">
        <v>795</v>
      </c>
      <c r="B246" t="s">
        <v>38</v>
      </c>
      <c r="C246" t="s">
        <v>218</v>
      </c>
      <c r="D246" t="s">
        <v>242</v>
      </c>
      <c r="E246" t="s">
        <v>234</v>
      </c>
      <c r="F246" t="s">
        <v>811</v>
      </c>
      <c r="G246" t="s">
        <v>797</v>
      </c>
      <c r="H246">
        <v>0</v>
      </c>
      <c r="I246">
        <v>2033.6563370480005</v>
      </c>
      <c r="J246">
        <v>10927.204781340961</v>
      </c>
      <c r="K246">
        <v>4794.3306956268179</v>
      </c>
      <c r="L246">
        <v>4143.4826629125373</v>
      </c>
      <c r="M246">
        <v>527.78958465825031</v>
      </c>
      <c r="N246">
        <v>0</v>
      </c>
    </row>
    <row r="247" spans="1:14" x14ac:dyDescent="0.25">
      <c r="A247" t="s">
        <v>795</v>
      </c>
      <c r="B247" t="s">
        <v>38</v>
      </c>
      <c r="C247" t="s">
        <v>218</v>
      </c>
      <c r="D247" t="s">
        <v>231</v>
      </c>
      <c r="E247" t="s">
        <v>232</v>
      </c>
      <c r="F247" t="s">
        <v>811</v>
      </c>
      <c r="G247" t="s">
        <v>797</v>
      </c>
      <c r="H247">
        <v>0</v>
      </c>
      <c r="I247">
        <v>28826.161</v>
      </c>
      <c r="J247">
        <v>576.52322000000061</v>
      </c>
      <c r="K247">
        <v>11.530464400000062</v>
      </c>
      <c r="L247">
        <v>0</v>
      </c>
      <c r="M247">
        <v>0</v>
      </c>
      <c r="N247">
        <v>0</v>
      </c>
    </row>
    <row r="248" spans="1:14" x14ac:dyDescent="0.25">
      <c r="A248" t="s">
        <v>795</v>
      </c>
      <c r="B248" t="s">
        <v>38</v>
      </c>
      <c r="C248" t="s">
        <v>218</v>
      </c>
      <c r="D248" t="s">
        <v>240</v>
      </c>
      <c r="E248" t="s">
        <v>241</v>
      </c>
      <c r="F248" t="s">
        <v>811</v>
      </c>
      <c r="G248" t="s">
        <v>797</v>
      </c>
      <c r="H248">
        <v>0.89000000000000012</v>
      </c>
      <c r="I248">
        <v>11763.314762975999</v>
      </c>
      <c r="J248">
        <v>3537.7555356595212</v>
      </c>
      <c r="K248">
        <v>949.8089269131907</v>
      </c>
      <c r="L248">
        <v>35.680796138263837</v>
      </c>
      <c r="M248">
        <v>17.398233522765278</v>
      </c>
      <c r="N248">
        <v>0</v>
      </c>
    </row>
    <row r="249" spans="1:14" x14ac:dyDescent="0.25">
      <c r="A249" t="s">
        <v>795</v>
      </c>
      <c r="B249" t="s">
        <v>38</v>
      </c>
      <c r="C249" t="s">
        <v>276</v>
      </c>
      <c r="D249" t="s">
        <v>363</v>
      </c>
      <c r="E249" t="s">
        <v>364</v>
      </c>
      <c r="F249" t="s">
        <v>799</v>
      </c>
      <c r="G249" t="s">
        <v>813</v>
      </c>
      <c r="H249">
        <v>0</v>
      </c>
      <c r="I249">
        <v>693.38015714578478</v>
      </c>
      <c r="J249">
        <v>4360.286688543667</v>
      </c>
      <c r="K249">
        <v>461.83971372104179</v>
      </c>
      <c r="L249">
        <v>1170.4719330408377</v>
      </c>
      <c r="M249">
        <v>1097.157948667952</v>
      </c>
      <c r="N249">
        <v>0</v>
      </c>
    </row>
    <row r="250" spans="1:14" x14ac:dyDescent="0.25">
      <c r="A250" t="s">
        <v>795</v>
      </c>
      <c r="B250" t="s">
        <v>38</v>
      </c>
      <c r="C250" t="s">
        <v>276</v>
      </c>
      <c r="D250" t="s">
        <v>565</v>
      </c>
      <c r="E250" t="s">
        <v>364</v>
      </c>
      <c r="F250" t="s">
        <v>799</v>
      </c>
      <c r="G250" t="s">
        <v>813</v>
      </c>
      <c r="H250">
        <v>0</v>
      </c>
      <c r="I250">
        <v>42.476064131999998</v>
      </c>
      <c r="J250">
        <v>210.62441927999998</v>
      </c>
      <c r="K250">
        <v>233.13750342540001</v>
      </c>
      <c r="L250">
        <v>261.45389872419997</v>
      </c>
      <c r="M250">
        <v>687.39475099866604</v>
      </c>
      <c r="N250">
        <v>0</v>
      </c>
    </row>
    <row r="251" spans="1:14" x14ac:dyDescent="0.25">
      <c r="A251" t="s">
        <v>795</v>
      </c>
      <c r="B251" t="s">
        <v>38</v>
      </c>
      <c r="C251" t="s">
        <v>276</v>
      </c>
      <c r="D251" t="s">
        <v>365</v>
      </c>
      <c r="E251" t="s">
        <v>366</v>
      </c>
      <c r="F251" t="s">
        <v>799</v>
      </c>
      <c r="G251" t="s">
        <v>813</v>
      </c>
      <c r="H251">
        <v>0</v>
      </c>
      <c r="I251">
        <v>198.34005162681498</v>
      </c>
      <c r="J251">
        <v>1247.2515661154616</v>
      </c>
      <c r="K251">
        <v>132.10860159312722</v>
      </c>
      <c r="L251">
        <v>334.81012162019169</v>
      </c>
      <c r="M251">
        <v>313.83896254877442</v>
      </c>
      <c r="N251">
        <v>0</v>
      </c>
    </row>
    <row r="252" spans="1:14" x14ac:dyDescent="0.25">
      <c r="A252" t="s">
        <v>795</v>
      </c>
      <c r="B252" t="s">
        <v>38</v>
      </c>
      <c r="C252" t="s">
        <v>276</v>
      </c>
      <c r="D252" t="s">
        <v>566</v>
      </c>
      <c r="E252" t="s">
        <v>366</v>
      </c>
      <c r="F252" t="s">
        <v>799</v>
      </c>
      <c r="G252" t="s">
        <v>813</v>
      </c>
      <c r="H252">
        <v>0</v>
      </c>
      <c r="I252">
        <v>12.150195912000001</v>
      </c>
      <c r="J252">
        <v>60.248707392</v>
      </c>
      <c r="K252">
        <v>66.688531520550001</v>
      </c>
      <c r="L252">
        <v>74.78838157765</v>
      </c>
      <c r="M252">
        <v>196.627937785667</v>
      </c>
      <c r="N252">
        <v>0</v>
      </c>
    </row>
    <row r="253" spans="1:14" x14ac:dyDescent="0.25">
      <c r="A253" t="s">
        <v>795</v>
      </c>
      <c r="B253" t="s">
        <v>38</v>
      </c>
      <c r="C253" t="s">
        <v>276</v>
      </c>
      <c r="D253" t="s">
        <v>367</v>
      </c>
      <c r="E253" t="s">
        <v>368</v>
      </c>
      <c r="F253" t="s">
        <v>799</v>
      </c>
      <c r="G253" t="s">
        <v>813</v>
      </c>
      <c r="H253">
        <v>0</v>
      </c>
      <c r="I253">
        <v>2619.1069967915282</v>
      </c>
      <c r="J253">
        <v>16470.124298034367</v>
      </c>
      <c r="K253">
        <v>1744.5143404726387</v>
      </c>
      <c r="L253">
        <v>4421.2241039670371</v>
      </c>
      <c r="M253">
        <v>4144.300130030002</v>
      </c>
      <c r="N253">
        <v>0</v>
      </c>
    </row>
    <row r="254" spans="1:14" x14ac:dyDescent="0.25">
      <c r="A254" t="s">
        <v>795</v>
      </c>
      <c r="B254" t="s">
        <v>38</v>
      </c>
      <c r="C254" t="s">
        <v>276</v>
      </c>
      <c r="D254" t="s">
        <v>567</v>
      </c>
      <c r="E254" t="s">
        <v>368</v>
      </c>
      <c r="F254" t="s">
        <v>799</v>
      </c>
      <c r="G254" t="s">
        <v>813</v>
      </c>
      <c r="H254">
        <v>0</v>
      </c>
      <c r="I254">
        <v>160.44496752000006</v>
      </c>
      <c r="J254">
        <v>795.59226576000026</v>
      </c>
      <c r="K254">
        <v>880.63100759832002</v>
      </c>
      <c r="L254">
        <v>987.59061451336004</v>
      </c>
      <c r="M254">
        <v>2596.49830377227</v>
      </c>
      <c r="N254">
        <v>0</v>
      </c>
    </row>
    <row r="255" spans="1:14" x14ac:dyDescent="0.25">
      <c r="A255" t="s">
        <v>795</v>
      </c>
      <c r="B255" t="s">
        <v>38</v>
      </c>
      <c r="C255" t="s">
        <v>276</v>
      </c>
      <c r="D255" t="s">
        <v>283</v>
      </c>
      <c r="E255" t="s">
        <v>284</v>
      </c>
      <c r="F255" t="s">
        <v>799</v>
      </c>
      <c r="G255" t="s">
        <v>813</v>
      </c>
      <c r="H255">
        <v>0</v>
      </c>
      <c r="I255">
        <v>0</v>
      </c>
      <c r="J255">
        <v>0</v>
      </c>
      <c r="K255">
        <v>0</v>
      </c>
      <c r="L255">
        <v>5067.2269800000013</v>
      </c>
      <c r="M255">
        <v>0</v>
      </c>
      <c r="N255">
        <v>0</v>
      </c>
    </row>
    <row r="256" spans="1:14" x14ac:dyDescent="0.25">
      <c r="A256" t="s">
        <v>795</v>
      </c>
      <c r="B256" t="s">
        <v>38</v>
      </c>
      <c r="C256" t="s">
        <v>276</v>
      </c>
      <c r="D256" t="s">
        <v>369</v>
      </c>
      <c r="E256" t="s">
        <v>370</v>
      </c>
      <c r="F256" t="s">
        <v>799</v>
      </c>
      <c r="G256" t="s">
        <v>813</v>
      </c>
      <c r="H256">
        <v>0</v>
      </c>
      <c r="I256">
        <v>494.06807726128892</v>
      </c>
      <c r="J256">
        <v>3106.9225709956672</v>
      </c>
      <c r="K256">
        <v>329.08554126784867</v>
      </c>
      <c r="L256">
        <v>834.01813183591719</v>
      </c>
      <c r="M256">
        <v>781.7802868568557</v>
      </c>
      <c r="N256">
        <v>0</v>
      </c>
    </row>
    <row r="257" spans="1:14" x14ac:dyDescent="0.25">
      <c r="A257" t="s">
        <v>795</v>
      </c>
      <c r="B257" t="s">
        <v>38</v>
      </c>
      <c r="C257" t="s">
        <v>276</v>
      </c>
      <c r="D257" t="s">
        <v>568</v>
      </c>
      <c r="E257" t="s">
        <v>370</v>
      </c>
      <c r="F257" t="s">
        <v>799</v>
      </c>
      <c r="G257" t="s">
        <v>813</v>
      </c>
      <c r="H257">
        <v>0</v>
      </c>
      <c r="I257">
        <v>30.266322335999991</v>
      </c>
      <c r="J257">
        <v>150.08044404000003</v>
      </c>
      <c r="K257">
        <v>166.12214362902</v>
      </c>
      <c r="L257">
        <v>186.29899298946</v>
      </c>
      <c r="M257">
        <v>489.80317571159998</v>
      </c>
      <c r="N257">
        <v>0</v>
      </c>
    </row>
    <row r="258" spans="1:14" x14ac:dyDescent="0.25">
      <c r="A258" t="s">
        <v>795</v>
      </c>
      <c r="B258" t="s">
        <v>38</v>
      </c>
      <c r="C258" t="s">
        <v>276</v>
      </c>
      <c r="D258" t="s">
        <v>361</v>
      </c>
      <c r="E258" t="s">
        <v>362</v>
      </c>
      <c r="F258" t="s">
        <v>799</v>
      </c>
      <c r="G258" t="s">
        <v>813</v>
      </c>
      <c r="H258">
        <v>1910.67</v>
      </c>
      <c r="I258">
        <v>3494.9862510428329</v>
      </c>
      <c r="J258">
        <v>6214.2243223443256</v>
      </c>
      <c r="K258">
        <v>427.93039026049394</v>
      </c>
      <c r="L258">
        <v>924.80001805896279</v>
      </c>
      <c r="M258">
        <v>506.26756706738217</v>
      </c>
      <c r="N258">
        <v>0</v>
      </c>
    </row>
    <row r="259" spans="1:14" x14ac:dyDescent="0.25">
      <c r="A259" t="s">
        <v>795</v>
      </c>
      <c r="B259" t="s">
        <v>38</v>
      </c>
      <c r="C259" t="s">
        <v>276</v>
      </c>
      <c r="D259" t="s">
        <v>371</v>
      </c>
      <c r="E259" t="s">
        <v>362</v>
      </c>
      <c r="F259" t="s">
        <v>799</v>
      </c>
      <c r="G259" t="s">
        <v>813</v>
      </c>
      <c r="H259">
        <v>0</v>
      </c>
      <c r="I259">
        <v>509.43538114462672</v>
      </c>
      <c r="J259">
        <v>3203.5590984053138</v>
      </c>
      <c r="K259">
        <v>339.32087539027782</v>
      </c>
      <c r="L259">
        <v>859.95872909107061</v>
      </c>
      <c r="M259">
        <v>806.09338286376624</v>
      </c>
      <c r="N259">
        <v>0</v>
      </c>
    </row>
    <row r="260" spans="1:14" x14ac:dyDescent="0.25">
      <c r="A260" t="s">
        <v>795</v>
      </c>
      <c r="B260" t="s">
        <v>38</v>
      </c>
      <c r="C260" t="s">
        <v>276</v>
      </c>
      <c r="D260" t="s">
        <v>569</v>
      </c>
      <c r="E260" t="s">
        <v>362</v>
      </c>
      <c r="F260" t="s">
        <v>799</v>
      </c>
      <c r="G260" t="s">
        <v>813</v>
      </c>
      <c r="H260">
        <v>0</v>
      </c>
      <c r="I260">
        <v>31.207714404000004</v>
      </c>
      <c r="J260">
        <v>154.74848856000003</v>
      </c>
      <c r="K260">
        <v>171.28914303738</v>
      </c>
      <c r="L260">
        <v>192.09356537773999</v>
      </c>
      <c r="M260">
        <v>505.03782573373297</v>
      </c>
      <c r="N260">
        <v>0</v>
      </c>
    </row>
    <row r="261" spans="1:14" x14ac:dyDescent="0.25">
      <c r="A261" t="s">
        <v>795</v>
      </c>
      <c r="B261" t="s">
        <v>38</v>
      </c>
      <c r="C261" t="s">
        <v>276</v>
      </c>
      <c r="D261" t="s">
        <v>372</v>
      </c>
      <c r="E261" t="s">
        <v>373</v>
      </c>
      <c r="F261" t="s">
        <v>799</v>
      </c>
      <c r="G261" t="s">
        <v>813</v>
      </c>
      <c r="H261">
        <v>0</v>
      </c>
      <c r="I261">
        <v>114.37532498713179</v>
      </c>
      <c r="J261">
        <v>719.24355189528706</v>
      </c>
      <c r="K261">
        <v>76.180831706557697</v>
      </c>
      <c r="L261">
        <v>193.07234987851763</v>
      </c>
      <c r="M261">
        <v>180.98078304379015</v>
      </c>
      <c r="N261">
        <v>0</v>
      </c>
    </row>
    <row r="262" spans="1:14" x14ac:dyDescent="0.25">
      <c r="A262" t="s">
        <v>795</v>
      </c>
      <c r="B262" t="s">
        <v>38</v>
      </c>
      <c r="C262" t="s">
        <v>276</v>
      </c>
      <c r="D262" t="s">
        <v>570</v>
      </c>
      <c r="E262" t="s">
        <v>373</v>
      </c>
      <c r="F262" t="s">
        <v>799</v>
      </c>
      <c r="G262" t="s">
        <v>813</v>
      </c>
      <c r="H262">
        <v>0</v>
      </c>
      <c r="I262">
        <v>7.0065657240000006</v>
      </c>
      <c r="J262">
        <v>34.743186924</v>
      </c>
      <c r="K262">
        <v>38.45679378933</v>
      </c>
      <c r="L262">
        <v>43.127675817590003</v>
      </c>
      <c r="M262">
        <v>113.388012664733</v>
      </c>
      <c r="N262">
        <v>0</v>
      </c>
    </row>
    <row r="263" spans="1:14" x14ac:dyDescent="0.25">
      <c r="A263" t="s">
        <v>795</v>
      </c>
      <c r="B263" t="s">
        <v>38</v>
      </c>
      <c r="C263" t="s">
        <v>276</v>
      </c>
      <c r="D263" t="s">
        <v>374</v>
      </c>
      <c r="E263" t="s">
        <v>375</v>
      </c>
      <c r="F263" t="s">
        <v>799</v>
      </c>
      <c r="G263" t="s">
        <v>814</v>
      </c>
      <c r="H263">
        <v>-191.03000000000003</v>
      </c>
      <c r="I263">
        <v>1733.632162840895</v>
      </c>
      <c r="J263">
        <v>436.3242978709128</v>
      </c>
      <c r="K263">
        <v>3650.9160617341176</v>
      </c>
      <c r="L263">
        <v>86.277410679999733</v>
      </c>
      <c r="M263">
        <v>759.23938048353205</v>
      </c>
      <c r="N263">
        <v>0</v>
      </c>
    </row>
    <row r="264" spans="1:14" x14ac:dyDescent="0.25">
      <c r="A264" t="s">
        <v>795</v>
      </c>
      <c r="B264" t="s">
        <v>38</v>
      </c>
      <c r="C264" t="s">
        <v>276</v>
      </c>
      <c r="D264" t="s">
        <v>571</v>
      </c>
      <c r="E264" t="s">
        <v>375</v>
      </c>
      <c r="F264" t="s">
        <v>799</v>
      </c>
      <c r="G264" t="s">
        <v>814</v>
      </c>
      <c r="H264">
        <v>0</v>
      </c>
      <c r="I264">
        <v>22.216285880499967</v>
      </c>
      <c r="J264">
        <v>110.16303905999997</v>
      </c>
      <c r="K264">
        <v>121.93807339999999</v>
      </c>
      <c r="L264">
        <v>136.7484177</v>
      </c>
      <c r="M264">
        <v>359.52856300000002</v>
      </c>
      <c r="N264">
        <v>0</v>
      </c>
    </row>
    <row r="265" spans="1:14" x14ac:dyDescent="0.25">
      <c r="A265" t="s">
        <v>795</v>
      </c>
      <c r="B265" t="s">
        <v>38</v>
      </c>
      <c r="C265" t="s">
        <v>276</v>
      </c>
      <c r="D265" t="s">
        <v>376</v>
      </c>
      <c r="E265" t="s">
        <v>377</v>
      </c>
      <c r="F265" t="s">
        <v>799</v>
      </c>
      <c r="G265" t="s">
        <v>814</v>
      </c>
      <c r="H265">
        <v>0</v>
      </c>
      <c r="I265">
        <v>283.70027095819938</v>
      </c>
      <c r="J265">
        <v>62.411890806515245</v>
      </c>
      <c r="K265">
        <v>992.28773754492533</v>
      </c>
      <c r="L265">
        <v>55.522528182111067</v>
      </c>
      <c r="M265">
        <v>496.72928861149489</v>
      </c>
      <c r="N265">
        <v>0</v>
      </c>
    </row>
    <row r="266" spans="1:14" x14ac:dyDescent="0.25">
      <c r="A266" t="s">
        <v>795</v>
      </c>
      <c r="B266" t="s">
        <v>38</v>
      </c>
      <c r="C266" t="s">
        <v>276</v>
      </c>
      <c r="D266" t="s">
        <v>572</v>
      </c>
      <c r="E266" t="s">
        <v>377</v>
      </c>
      <c r="F266" t="s">
        <v>799</v>
      </c>
      <c r="G266" t="s">
        <v>814</v>
      </c>
      <c r="H266">
        <v>0</v>
      </c>
      <c r="I266">
        <v>14.6397809829</v>
      </c>
      <c r="J266">
        <v>72.593716740000005</v>
      </c>
      <c r="K266">
        <v>80.353066100000007</v>
      </c>
      <c r="L266">
        <v>90.11258205</v>
      </c>
      <c r="M266">
        <v>236.9171628</v>
      </c>
      <c r="N266">
        <v>0</v>
      </c>
    </row>
    <row r="267" spans="1:14" x14ac:dyDescent="0.25">
      <c r="A267" t="s">
        <v>795</v>
      </c>
      <c r="B267" t="s">
        <v>38</v>
      </c>
      <c r="C267" t="s">
        <v>276</v>
      </c>
      <c r="D267" t="s">
        <v>378</v>
      </c>
      <c r="E267" t="s">
        <v>379</v>
      </c>
      <c r="F267" t="s">
        <v>799</v>
      </c>
      <c r="G267" t="s">
        <v>814</v>
      </c>
      <c r="H267">
        <v>0</v>
      </c>
      <c r="I267">
        <v>3452.9779250461447</v>
      </c>
      <c r="J267">
        <v>759.62874651974016</v>
      </c>
      <c r="K267">
        <v>12077.388034395093</v>
      </c>
      <c r="L267">
        <v>675.7794208364038</v>
      </c>
      <c r="M267">
        <v>6045.8053509353285</v>
      </c>
      <c r="N267">
        <v>0</v>
      </c>
    </row>
    <row r="268" spans="1:14" x14ac:dyDescent="0.25">
      <c r="A268" t="s">
        <v>795</v>
      </c>
      <c r="B268" t="s">
        <v>38</v>
      </c>
      <c r="C268" t="s">
        <v>276</v>
      </c>
      <c r="D268" t="s">
        <v>573</v>
      </c>
      <c r="E268" t="s">
        <v>379</v>
      </c>
      <c r="F268" t="s">
        <v>799</v>
      </c>
      <c r="G268" t="s">
        <v>814</v>
      </c>
      <c r="H268">
        <v>0</v>
      </c>
      <c r="I268">
        <v>178.18396997199955</v>
      </c>
      <c r="J268">
        <v>883.55397252</v>
      </c>
      <c r="K268">
        <v>977.99470729999996</v>
      </c>
      <c r="L268">
        <v>1096.779906</v>
      </c>
      <c r="M268">
        <v>2883.5705039999998</v>
      </c>
      <c r="N268">
        <v>0</v>
      </c>
    </row>
    <row r="269" spans="1:14" x14ac:dyDescent="0.25">
      <c r="A269" t="s">
        <v>795</v>
      </c>
      <c r="B269" t="s">
        <v>38</v>
      </c>
      <c r="C269" t="s">
        <v>276</v>
      </c>
      <c r="D269" t="s">
        <v>285</v>
      </c>
      <c r="E269" t="s">
        <v>286</v>
      </c>
      <c r="F269" t="s">
        <v>799</v>
      </c>
      <c r="G269" t="s">
        <v>814</v>
      </c>
      <c r="H269">
        <v>0</v>
      </c>
      <c r="I269">
        <v>0</v>
      </c>
      <c r="J269">
        <v>0</v>
      </c>
      <c r="K269">
        <v>4953.2755745225495</v>
      </c>
      <c r="L269">
        <v>0</v>
      </c>
      <c r="M269">
        <v>0</v>
      </c>
      <c r="N269">
        <v>0</v>
      </c>
    </row>
    <row r="270" spans="1:14" x14ac:dyDescent="0.25">
      <c r="A270" t="s">
        <v>795</v>
      </c>
      <c r="B270" t="s">
        <v>38</v>
      </c>
      <c r="C270" t="s">
        <v>276</v>
      </c>
      <c r="D270" t="s">
        <v>380</v>
      </c>
      <c r="E270" t="s">
        <v>381</v>
      </c>
      <c r="F270" t="s">
        <v>799</v>
      </c>
      <c r="G270" t="s">
        <v>814</v>
      </c>
      <c r="H270">
        <v>0</v>
      </c>
      <c r="I270">
        <v>835.38547731503104</v>
      </c>
      <c r="J270">
        <v>183.77841873551253</v>
      </c>
      <c r="K270">
        <v>2921.9048460430199</v>
      </c>
      <c r="L270">
        <v>163.4926452565451</v>
      </c>
      <c r="M270">
        <v>1462.6710838953775</v>
      </c>
      <c r="N270">
        <v>0</v>
      </c>
    </row>
    <row r="271" spans="1:14" x14ac:dyDescent="0.25">
      <c r="A271" t="s">
        <v>795</v>
      </c>
      <c r="B271" t="s">
        <v>38</v>
      </c>
      <c r="C271" t="s">
        <v>276</v>
      </c>
      <c r="D271" t="s">
        <v>574</v>
      </c>
      <c r="E271" t="s">
        <v>381</v>
      </c>
      <c r="F271" t="s">
        <v>799</v>
      </c>
      <c r="G271" t="s">
        <v>814</v>
      </c>
      <c r="H271">
        <v>0</v>
      </c>
      <c r="I271">
        <v>43.108384714899955</v>
      </c>
      <c r="J271">
        <v>213.75988296</v>
      </c>
      <c r="K271">
        <v>236.60810839999999</v>
      </c>
      <c r="L271">
        <v>265.34603620000001</v>
      </c>
      <c r="M271">
        <v>697.62766350000004</v>
      </c>
      <c r="N271">
        <v>0</v>
      </c>
    </row>
    <row r="272" spans="1:14" x14ac:dyDescent="0.25">
      <c r="A272" t="s">
        <v>795</v>
      </c>
      <c r="B272" t="s">
        <v>38</v>
      </c>
      <c r="C272" t="s">
        <v>276</v>
      </c>
      <c r="D272" t="s">
        <v>382</v>
      </c>
      <c r="E272" t="s">
        <v>383</v>
      </c>
      <c r="F272" t="s">
        <v>799</v>
      </c>
      <c r="G272" t="s">
        <v>814</v>
      </c>
      <c r="H272">
        <v>0</v>
      </c>
      <c r="I272">
        <v>425.52293207443267</v>
      </c>
      <c r="J272">
        <v>93.611792059975599</v>
      </c>
      <c r="K272">
        <v>1488.3403337201808</v>
      </c>
      <c r="L272">
        <v>83.278693764958902</v>
      </c>
      <c r="M272">
        <v>745.0431123183979</v>
      </c>
      <c r="N272">
        <v>0</v>
      </c>
    </row>
    <row r="273" spans="1:14" x14ac:dyDescent="0.25">
      <c r="A273" t="s">
        <v>795</v>
      </c>
      <c r="B273" t="s">
        <v>38</v>
      </c>
      <c r="C273" t="s">
        <v>276</v>
      </c>
      <c r="D273" t="s">
        <v>575</v>
      </c>
      <c r="E273" t="s">
        <v>383</v>
      </c>
      <c r="F273" t="s">
        <v>799</v>
      </c>
      <c r="G273" t="s">
        <v>814</v>
      </c>
      <c r="H273">
        <v>0</v>
      </c>
      <c r="I273">
        <v>21.958253715200044</v>
      </c>
      <c r="J273">
        <v>108.88354492800003</v>
      </c>
      <c r="K273">
        <v>120.5218175</v>
      </c>
      <c r="L273">
        <v>135.16014630000001</v>
      </c>
      <c r="M273">
        <v>355.3528005</v>
      </c>
      <c r="N273">
        <v>0</v>
      </c>
    </row>
    <row r="274" spans="1:14" x14ac:dyDescent="0.25">
      <c r="A274" t="s">
        <v>795</v>
      </c>
      <c r="B274" t="s">
        <v>38</v>
      </c>
      <c r="C274" t="s">
        <v>276</v>
      </c>
      <c r="D274" t="s">
        <v>384</v>
      </c>
      <c r="E274" t="s">
        <v>385</v>
      </c>
      <c r="F274" t="s">
        <v>799</v>
      </c>
      <c r="G274" t="s">
        <v>814</v>
      </c>
      <c r="H274">
        <v>0</v>
      </c>
      <c r="I274">
        <v>66.762701765293869</v>
      </c>
      <c r="J274">
        <v>14.687284007343798</v>
      </c>
      <c r="K274">
        <v>233.51168151546739</v>
      </c>
      <c r="L274">
        <v>13.065673099592138</v>
      </c>
      <c r="M274">
        <v>116.89467902510329</v>
      </c>
      <c r="N274">
        <v>0</v>
      </c>
    </row>
    <row r="275" spans="1:14" x14ac:dyDescent="0.25">
      <c r="A275" t="s">
        <v>795</v>
      </c>
      <c r="B275" t="s">
        <v>38</v>
      </c>
      <c r="C275" t="s">
        <v>276</v>
      </c>
      <c r="D275" t="s">
        <v>576</v>
      </c>
      <c r="E275" t="s">
        <v>385</v>
      </c>
      <c r="F275" t="s">
        <v>799</v>
      </c>
      <c r="G275" t="s">
        <v>814</v>
      </c>
      <c r="H275">
        <v>0</v>
      </c>
      <c r="I275">
        <v>3.4451547344999991</v>
      </c>
      <c r="J275">
        <v>17.083355772000001</v>
      </c>
      <c r="K275">
        <v>18.909350239999998</v>
      </c>
      <c r="L275">
        <v>21.206040519999998</v>
      </c>
      <c r="M275">
        <v>55.753312579999999</v>
      </c>
      <c r="N275">
        <v>0</v>
      </c>
    </row>
    <row r="276" spans="1:14" x14ac:dyDescent="0.25">
      <c r="A276" t="s">
        <v>795</v>
      </c>
      <c r="B276" t="s">
        <v>38</v>
      </c>
      <c r="C276" t="s">
        <v>276</v>
      </c>
      <c r="D276" t="s">
        <v>388</v>
      </c>
      <c r="E276" t="s">
        <v>389</v>
      </c>
      <c r="F276" t="s">
        <v>799</v>
      </c>
      <c r="G276" t="s">
        <v>815</v>
      </c>
      <c r="H276">
        <v>1.01</v>
      </c>
      <c r="I276">
        <v>126.61980054581261</v>
      </c>
      <c r="J276">
        <v>83.651249814478476</v>
      </c>
      <c r="K276">
        <v>228.83457096574233</v>
      </c>
      <c r="L276">
        <v>1197.1801633714465</v>
      </c>
      <c r="M276">
        <v>329.79083821927316</v>
      </c>
      <c r="N276">
        <v>0</v>
      </c>
    </row>
    <row r="277" spans="1:14" x14ac:dyDescent="0.25">
      <c r="A277" t="s">
        <v>795</v>
      </c>
      <c r="B277" t="s">
        <v>38</v>
      </c>
      <c r="C277" t="s">
        <v>276</v>
      </c>
      <c r="D277" t="s">
        <v>577</v>
      </c>
      <c r="E277" t="s">
        <v>389</v>
      </c>
      <c r="F277" t="s">
        <v>799</v>
      </c>
      <c r="G277" t="s">
        <v>815</v>
      </c>
      <c r="H277">
        <v>0</v>
      </c>
      <c r="I277">
        <v>14.676642720000002</v>
      </c>
      <c r="J277">
        <v>72.776501616000004</v>
      </c>
      <c r="K277">
        <v>80.555388370000003</v>
      </c>
      <c r="L277">
        <v>90.339477959999996</v>
      </c>
      <c r="M277">
        <v>237.51370030000001</v>
      </c>
      <c r="N277">
        <v>0</v>
      </c>
    </row>
    <row r="278" spans="1:14" x14ac:dyDescent="0.25">
      <c r="A278" t="s">
        <v>795</v>
      </c>
      <c r="B278" t="s">
        <v>38</v>
      </c>
      <c r="C278" t="s">
        <v>276</v>
      </c>
      <c r="D278" t="s">
        <v>390</v>
      </c>
      <c r="E278" t="s">
        <v>391</v>
      </c>
      <c r="F278" t="s">
        <v>799</v>
      </c>
      <c r="G278" t="s">
        <v>815</v>
      </c>
      <c r="H278">
        <v>0</v>
      </c>
      <c r="I278">
        <v>168.47576629810891</v>
      </c>
      <c r="J278">
        <v>111.30335345291984</v>
      </c>
      <c r="K278">
        <v>304.48460047796334</v>
      </c>
      <c r="L278">
        <v>1592.9303115349046</v>
      </c>
      <c r="M278">
        <v>438.81154666811585</v>
      </c>
      <c r="N278">
        <v>0</v>
      </c>
    </row>
    <row r="279" spans="1:14" x14ac:dyDescent="0.25">
      <c r="A279" t="s">
        <v>795</v>
      </c>
      <c r="B279" t="s">
        <v>38</v>
      </c>
      <c r="C279" t="s">
        <v>276</v>
      </c>
      <c r="D279" t="s">
        <v>578</v>
      </c>
      <c r="E279" t="s">
        <v>391</v>
      </c>
      <c r="F279" t="s">
        <v>799</v>
      </c>
      <c r="G279" t="s">
        <v>815</v>
      </c>
      <c r="H279">
        <v>0</v>
      </c>
      <c r="I279">
        <v>19.528214532000003</v>
      </c>
      <c r="J279">
        <v>96.833803452000026</v>
      </c>
      <c r="K279">
        <v>107.1841112</v>
      </c>
      <c r="L279">
        <v>120.20247000000001</v>
      </c>
      <c r="M279">
        <v>316.02721300000002</v>
      </c>
      <c r="N279">
        <v>0</v>
      </c>
    </row>
    <row r="280" spans="1:14" x14ac:dyDescent="0.25">
      <c r="A280" t="s">
        <v>795</v>
      </c>
      <c r="B280" t="s">
        <v>38</v>
      </c>
      <c r="C280" t="s">
        <v>276</v>
      </c>
      <c r="D280" t="s">
        <v>392</v>
      </c>
      <c r="E280" t="s">
        <v>393</v>
      </c>
      <c r="F280" t="s">
        <v>799</v>
      </c>
      <c r="G280" t="s">
        <v>815</v>
      </c>
      <c r="H280">
        <v>0</v>
      </c>
      <c r="I280">
        <v>1252.2297082959049</v>
      </c>
      <c r="J280">
        <v>827.28435601880574</v>
      </c>
      <c r="K280">
        <v>2263.1180420741366</v>
      </c>
      <c r="L280">
        <v>11839.742704615777</v>
      </c>
      <c r="M280">
        <v>3261.5569158681692</v>
      </c>
      <c r="N280">
        <v>0</v>
      </c>
    </row>
    <row r="281" spans="1:14" x14ac:dyDescent="0.25">
      <c r="A281" t="s">
        <v>795</v>
      </c>
      <c r="B281" t="s">
        <v>38</v>
      </c>
      <c r="C281" t="s">
        <v>276</v>
      </c>
      <c r="D281" t="s">
        <v>579</v>
      </c>
      <c r="E281" t="s">
        <v>393</v>
      </c>
      <c r="F281" t="s">
        <v>799</v>
      </c>
      <c r="G281" t="s">
        <v>815</v>
      </c>
      <c r="H281">
        <v>0</v>
      </c>
      <c r="I281">
        <v>145.14734627999999</v>
      </c>
      <c r="J281">
        <v>719.73654203999979</v>
      </c>
      <c r="K281">
        <v>796.66726719999997</v>
      </c>
      <c r="L281">
        <v>893.42881320000004</v>
      </c>
      <c r="M281">
        <v>2348.9352410000001</v>
      </c>
      <c r="N281">
        <v>0</v>
      </c>
    </row>
    <row r="282" spans="1:14" x14ac:dyDescent="0.25">
      <c r="A282" t="s">
        <v>795</v>
      </c>
      <c r="B282" t="s">
        <v>38</v>
      </c>
      <c r="C282" t="s">
        <v>276</v>
      </c>
      <c r="D282" t="s">
        <v>394</v>
      </c>
      <c r="E282" t="s">
        <v>395</v>
      </c>
      <c r="F282" t="s">
        <v>799</v>
      </c>
      <c r="G282" t="s">
        <v>815</v>
      </c>
      <c r="H282">
        <v>0</v>
      </c>
      <c r="I282">
        <v>611.42490240379459</v>
      </c>
      <c r="J282">
        <v>403.93727547586457</v>
      </c>
      <c r="K282">
        <v>1105.0118854828072</v>
      </c>
      <c r="L282">
        <v>5780.9811750200497</v>
      </c>
      <c r="M282">
        <v>1592.5194324868521</v>
      </c>
      <c r="N282">
        <v>0</v>
      </c>
    </row>
    <row r="283" spans="1:14" x14ac:dyDescent="0.25">
      <c r="A283" t="s">
        <v>795</v>
      </c>
      <c r="B283" t="s">
        <v>38</v>
      </c>
      <c r="C283" t="s">
        <v>276</v>
      </c>
      <c r="D283" t="s">
        <v>580</v>
      </c>
      <c r="E283" t="s">
        <v>395</v>
      </c>
      <c r="F283" t="s">
        <v>799</v>
      </c>
      <c r="G283" t="s">
        <v>815</v>
      </c>
      <c r="H283">
        <v>0</v>
      </c>
      <c r="I283">
        <v>70.870944395999999</v>
      </c>
      <c r="J283">
        <v>351.42501575999995</v>
      </c>
      <c r="K283">
        <v>388.98790120000001</v>
      </c>
      <c r="L283">
        <v>436.23356109999997</v>
      </c>
      <c r="M283">
        <v>1146.9121769999999</v>
      </c>
      <c r="N283">
        <v>0</v>
      </c>
    </row>
    <row r="284" spans="1:14" x14ac:dyDescent="0.25">
      <c r="A284" t="s">
        <v>795</v>
      </c>
      <c r="B284" t="s">
        <v>38</v>
      </c>
      <c r="C284" t="s">
        <v>276</v>
      </c>
      <c r="D284" t="s">
        <v>396</v>
      </c>
      <c r="E284" t="s">
        <v>397</v>
      </c>
      <c r="F284" t="s">
        <v>799</v>
      </c>
      <c r="G284" t="s">
        <v>815</v>
      </c>
      <c r="H284">
        <v>0</v>
      </c>
      <c r="I284">
        <v>261.36127299680493</v>
      </c>
      <c r="J284">
        <v>172.66807438521795</v>
      </c>
      <c r="K284">
        <v>472.34953192800208</v>
      </c>
      <c r="L284">
        <v>2471.156104277914</v>
      </c>
      <c r="M284">
        <v>680.74261658439866</v>
      </c>
      <c r="N284">
        <v>0</v>
      </c>
    </row>
    <row r="285" spans="1:14" x14ac:dyDescent="0.25">
      <c r="A285" t="s">
        <v>795</v>
      </c>
      <c r="B285" t="s">
        <v>38</v>
      </c>
      <c r="C285" t="s">
        <v>276</v>
      </c>
      <c r="D285" t="s">
        <v>581</v>
      </c>
      <c r="E285" t="s">
        <v>397</v>
      </c>
      <c r="F285" t="s">
        <v>799</v>
      </c>
      <c r="G285" t="s">
        <v>815</v>
      </c>
      <c r="H285">
        <v>0</v>
      </c>
      <c r="I285">
        <v>30.294677519999997</v>
      </c>
      <c r="J285">
        <v>150.22104779999998</v>
      </c>
      <c r="K285">
        <v>166.27777610000001</v>
      </c>
      <c r="L285">
        <v>186.4735283</v>
      </c>
      <c r="M285">
        <v>490.26205069999997</v>
      </c>
      <c r="N285">
        <v>0</v>
      </c>
    </row>
    <row r="286" spans="1:14" x14ac:dyDescent="0.25">
      <c r="A286" t="s">
        <v>795</v>
      </c>
      <c r="B286" t="s">
        <v>38</v>
      </c>
      <c r="C286" t="s">
        <v>276</v>
      </c>
      <c r="D286" t="s">
        <v>386</v>
      </c>
      <c r="E286" t="s">
        <v>387</v>
      </c>
      <c r="F286" t="s">
        <v>799</v>
      </c>
      <c r="G286" t="s">
        <v>815</v>
      </c>
      <c r="H286">
        <v>13.08</v>
      </c>
      <c r="I286">
        <v>215.10296462657342</v>
      </c>
      <c r="J286">
        <v>17.048579147483554</v>
      </c>
      <c r="K286">
        <v>29.361350233641247</v>
      </c>
      <c r="L286">
        <v>50.990647953990447</v>
      </c>
      <c r="M286">
        <v>-37.168959149317914</v>
      </c>
      <c r="N286">
        <v>0</v>
      </c>
    </row>
    <row r="287" spans="1:14" x14ac:dyDescent="0.25">
      <c r="A287" t="s">
        <v>795</v>
      </c>
      <c r="B287" t="s">
        <v>38</v>
      </c>
      <c r="C287" t="s">
        <v>276</v>
      </c>
      <c r="D287" t="s">
        <v>398</v>
      </c>
      <c r="E287" t="s">
        <v>387</v>
      </c>
      <c r="F287" t="s">
        <v>799</v>
      </c>
      <c r="G287" t="s">
        <v>815</v>
      </c>
      <c r="H287">
        <v>0</v>
      </c>
      <c r="I287">
        <v>126.19154483300012</v>
      </c>
      <c r="J287">
        <v>25.219731705231165</v>
      </c>
      <c r="K287">
        <v>60.406182579405552</v>
      </c>
      <c r="L287">
        <v>254.39308001065848</v>
      </c>
      <c r="M287">
        <v>68.238751464697089</v>
      </c>
      <c r="N287">
        <v>0</v>
      </c>
    </row>
    <row r="288" spans="1:14" x14ac:dyDescent="0.25">
      <c r="A288" t="s">
        <v>795</v>
      </c>
      <c r="B288" t="s">
        <v>38</v>
      </c>
      <c r="C288" t="s">
        <v>276</v>
      </c>
      <c r="D288" t="s">
        <v>582</v>
      </c>
      <c r="E288" t="s">
        <v>387</v>
      </c>
      <c r="F288" t="s">
        <v>799</v>
      </c>
      <c r="G288" t="s">
        <v>815</v>
      </c>
      <c r="H288">
        <v>0</v>
      </c>
      <c r="I288">
        <v>3.03400458</v>
      </c>
      <c r="J288">
        <v>15.044601383999998</v>
      </c>
      <c r="K288">
        <v>16.652678819999998</v>
      </c>
      <c r="L288">
        <v>18.675278479999999</v>
      </c>
      <c r="M288">
        <v>49.099625070000002</v>
      </c>
      <c r="N288">
        <v>0</v>
      </c>
    </row>
    <row r="289" spans="1:14" x14ac:dyDescent="0.25">
      <c r="A289" t="s">
        <v>795</v>
      </c>
      <c r="B289" t="s">
        <v>38</v>
      </c>
      <c r="C289" t="s">
        <v>276</v>
      </c>
      <c r="D289" t="s">
        <v>399</v>
      </c>
      <c r="E289" t="s">
        <v>400</v>
      </c>
      <c r="F289" t="s">
        <v>799</v>
      </c>
      <c r="G289" t="s">
        <v>816</v>
      </c>
      <c r="H289">
        <v>1867.63</v>
      </c>
      <c r="I289">
        <v>1499.2829503741182</v>
      </c>
      <c r="J289">
        <v>91.407265062297782</v>
      </c>
      <c r="K289">
        <v>967.60615933834697</v>
      </c>
      <c r="L289">
        <v>628.24919261940568</v>
      </c>
      <c r="M289">
        <v>1339.0669563370177</v>
      </c>
      <c r="N289">
        <v>0</v>
      </c>
    </row>
    <row r="290" spans="1:14" x14ac:dyDescent="0.25">
      <c r="A290" t="s">
        <v>795</v>
      </c>
      <c r="B290" t="s">
        <v>38</v>
      </c>
      <c r="C290" t="s">
        <v>276</v>
      </c>
      <c r="D290" t="s">
        <v>583</v>
      </c>
      <c r="E290" t="s">
        <v>400</v>
      </c>
      <c r="F290" t="s">
        <v>799</v>
      </c>
      <c r="G290" t="s">
        <v>816</v>
      </c>
      <c r="H290">
        <v>0</v>
      </c>
      <c r="I290">
        <v>16.080000000000002</v>
      </c>
      <c r="J290">
        <v>79.800000000000011</v>
      </c>
      <c r="K290">
        <v>88.32</v>
      </c>
      <c r="L290">
        <v>99.05</v>
      </c>
      <c r="M290">
        <v>260.41000000000003</v>
      </c>
      <c r="N290">
        <v>0</v>
      </c>
    </row>
    <row r="291" spans="1:14" x14ac:dyDescent="0.25">
      <c r="A291" t="s">
        <v>795</v>
      </c>
      <c r="B291" t="s">
        <v>38</v>
      </c>
      <c r="C291" t="s">
        <v>276</v>
      </c>
      <c r="D291" t="s">
        <v>401</v>
      </c>
      <c r="E291" t="s">
        <v>402</v>
      </c>
      <c r="F291" t="s">
        <v>799</v>
      </c>
      <c r="G291" t="s">
        <v>816</v>
      </c>
      <c r="H291">
        <v>0</v>
      </c>
      <c r="I291">
        <v>237.95350253156246</v>
      </c>
      <c r="J291">
        <v>29.038399251350803</v>
      </c>
      <c r="K291">
        <v>388.77985847153263</v>
      </c>
      <c r="L291">
        <v>296.1407203150012</v>
      </c>
      <c r="M291">
        <v>725.18979281150268</v>
      </c>
      <c r="N291">
        <v>0</v>
      </c>
    </row>
    <row r="292" spans="1:14" x14ac:dyDescent="0.25">
      <c r="A292" t="s">
        <v>795</v>
      </c>
      <c r="B292" t="s">
        <v>38</v>
      </c>
      <c r="C292" t="s">
        <v>276</v>
      </c>
      <c r="D292" t="s">
        <v>584</v>
      </c>
      <c r="E292" t="s">
        <v>402</v>
      </c>
      <c r="F292" t="s">
        <v>799</v>
      </c>
      <c r="G292" t="s">
        <v>816</v>
      </c>
      <c r="H292">
        <v>0</v>
      </c>
      <c r="I292">
        <v>9</v>
      </c>
      <c r="J292">
        <v>44.52</v>
      </c>
      <c r="K292">
        <v>49.26</v>
      </c>
      <c r="L292">
        <v>55.24</v>
      </c>
      <c r="M292">
        <v>145.22999999999999</v>
      </c>
      <c r="N292">
        <v>0</v>
      </c>
    </row>
    <row r="293" spans="1:14" x14ac:dyDescent="0.25">
      <c r="A293" t="s">
        <v>795</v>
      </c>
      <c r="B293" t="s">
        <v>38</v>
      </c>
      <c r="C293" t="s">
        <v>276</v>
      </c>
      <c r="D293" t="s">
        <v>403</v>
      </c>
      <c r="E293" t="s">
        <v>404</v>
      </c>
      <c r="F293" t="s">
        <v>799</v>
      </c>
      <c r="G293" t="s">
        <v>816</v>
      </c>
      <c r="H293">
        <v>0</v>
      </c>
      <c r="I293">
        <v>4316.6945659880539</v>
      </c>
      <c r="J293">
        <v>526.78316948358861</v>
      </c>
      <c r="K293">
        <v>7052.8061147773005</v>
      </c>
      <c r="L293">
        <v>5372.2228273931596</v>
      </c>
      <c r="M293">
        <v>13155.567639184961</v>
      </c>
      <c r="N293">
        <v>0</v>
      </c>
    </row>
    <row r="294" spans="1:14" x14ac:dyDescent="0.25">
      <c r="A294" t="s">
        <v>795</v>
      </c>
      <c r="B294" t="s">
        <v>38</v>
      </c>
      <c r="C294" t="s">
        <v>276</v>
      </c>
      <c r="D294" t="s">
        <v>585</v>
      </c>
      <c r="E294" t="s">
        <v>404</v>
      </c>
      <c r="F294" t="s">
        <v>799</v>
      </c>
      <c r="G294" t="s">
        <v>816</v>
      </c>
      <c r="H294">
        <v>0</v>
      </c>
      <c r="I294">
        <v>162.83999999999995</v>
      </c>
      <c r="J294">
        <v>807.2399999999999</v>
      </c>
      <c r="K294">
        <v>893.58</v>
      </c>
      <c r="L294">
        <v>1002.11</v>
      </c>
      <c r="M294">
        <v>2634.68</v>
      </c>
      <c r="N294">
        <v>0</v>
      </c>
    </row>
    <row r="295" spans="1:14" x14ac:dyDescent="0.25">
      <c r="A295" t="s">
        <v>795</v>
      </c>
      <c r="B295" t="s">
        <v>38</v>
      </c>
      <c r="C295" t="s">
        <v>276</v>
      </c>
      <c r="D295" t="s">
        <v>287</v>
      </c>
      <c r="E295" t="s">
        <v>288</v>
      </c>
      <c r="F295" t="s">
        <v>799</v>
      </c>
      <c r="G295" t="s">
        <v>816</v>
      </c>
      <c r="H295">
        <v>11642.02</v>
      </c>
      <c r="I295">
        <v>15224.057140000001</v>
      </c>
      <c r="J295">
        <v>0</v>
      </c>
      <c r="K295">
        <v>0</v>
      </c>
      <c r="L295">
        <v>0</v>
      </c>
      <c r="M295">
        <v>0</v>
      </c>
      <c r="N295">
        <v>0</v>
      </c>
    </row>
    <row r="296" spans="1:14" x14ac:dyDescent="0.25">
      <c r="A296" t="s">
        <v>795</v>
      </c>
      <c r="B296" t="s">
        <v>38</v>
      </c>
      <c r="C296" t="s">
        <v>276</v>
      </c>
      <c r="D296" t="s">
        <v>405</v>
      </c>
      <c r="E296" t="s">
        <v>406</v>
      </c>
      <c r="F296" t="s">
        <v>799</v>
      </c>
      <c r="G296" t="s">
        <v>816</v>
      </c>
      <c r="H296">
        <v>0</v>
      </c>
      <c r="I296">
        <v>1445.6896998987088</v>
      </c>
      <c r="J296">
        <v>176.42318458269341</v>
      </c>
      <c r="K296">
        <v>2362.0278552427308</v>
      </c>
      <c r="L296">
        <v>1799.1922149097416</v>
      </c>
      <c r="M296">
        <v>4405.8897832611619</v>
      </c>
      <c r="N296">
        <v>0</v>
      </c>
    </row>
    <row r="297" spans="1:14" x14ac:dyDescent="0.25">
      <c r="A297" t="s">
        <v>795</v>
      </c>
      <c r="B297" t="s">
        <v>38</v>
      </c>
      <c r="C297" t="s">
        <v>276</v>
      </c>
      <c r="D297" t="s">
        <v>586</v>
      </c>
      <c r="E297" t="s">
        <v>406</v>
      </c>
      <c r="F297" t="s">
        <v>799</v>
      </c>
      <c r="G297" t="s">
        <v>816</v>
      </c>
      <c r="H297">
        <v>0</v>
      </c>
      <c r="I297">
        <v>54.48</v>
      </c>
      <c r="J297">
        <v>270.36</v>
      </c>
      <c r="K297">
        <v>299.27</v>
      </c>
      <c r="L297">
        <v>335.61</v>
      </c>
      <c r="M297">
        <v>882.37</v>
      </c>
      <c r="N297">
        <v>0</v>
      </c>
    </row>
    <row r="298" spans="1:14" x14ac:dyDescent="0.25">
      <c r="A298" t="s">
        <v>795</v>
      </c>
      <c r="B298" t="s">
        <v>38</v>
      </c>
      <c r="C298" t="s">
        <v>276</v>
      </c>
      <c r="D298" t="s">
        <v>407</v>
      </c>
      <c r="E298" t="s">
        <v>408</v>
      </c>
      <c r="F298" t="s">
        <v>799</v>
      </c>
      <c r="G298" t="s">
        <v>816</v>
      </c>
      <c r="H298">
        <v>0</v>
      </c>
      <c r="I298">
        <v>819.19158407074383</v>
      </c>
      <c r="J298">
        <v>99.969162161996337</v>
      </c>
      <c r="K298">
        <v>1338.4314486021769</v>
      </c>
      <c r="L298">
        <v>1019.5012948088765</v>
      </c>
      <c r="M298">
        <v>2496.5732224045601</v>
      </c>
      <c r="N298">
        <v>0</v>
      </c>
    </row>
    <row r="299" spans="1:14" x14ac:dyDescent="0.25">
      <c r="A299" t="s">
        <v>795</v>
      </c>
      <c r="B299" t="s">
        <v>38</v>
      </c>
      <c r="C299" t="s">
        <v>276</v>
      </c>
      <c r="D299" t="s">
        <v>587</v>
      </c>
      <c r="E299" t="s">
        <v>408</v>
      </c>
      <c r="F299" t="s">
        <v>799</v>
      </c>
      <c r="G299" t="s">
        <v>816</v>
      </c>
      <c r="H299">
        <v>0</v>
      </c>
      <c r="I299">
        <v>30.84</v>
      </c>
      <c r="J299">
        <v>153.23999999999998</v>
      </c>
      <c r="K299">
        <v>169.58</v>
      </c>
      <c r="L299">
        <v>190.17</v>
      </c>
      <c r="M299">
        <v>499.99</v>
      </c>
      <c r="N299">
        <v>0</v>
      </c>
    </row>
    <row r="300" spans="1:14" x14ac:dyDescent="0.25">
      <c r="A300" t="s">
        <v>795</v>
      </c>
      <c r="B300" t="s">
        <v>38</v>
      </c>
      <c r="C300" t="s">
        <v>276</v>
      </c>
      <c r="D300" t="s">
        <v>409</v>
      </c>
      <c r="E300" t="s">
        <v>410</v>
      </c>
      <c r="F300" t="s">
        <v>799</v>
      </c>
      <c r="G300" t="s">
        <v>816</v>
      </c>
      <c r="H300">
        <v>0</v>
      </c>
      <c r="I300">
        <v>272.08648520117674</v>
      </c>
      <c r="J300">
        <v>33.203781008100655</v>
      </c>
      <c r="K300">
        <v>444.54638396263704</v>
      </c>
      <c r="L300">
        <v>338.6203959299508</v>
      </c>
      <c r="M300">
        <v>829.21014738061808</v>
      </c>
      <c r="N300">
        <v>0</v>
      </c>
    </row>
    <row r="301" spans="1:14" x14ac:dyDescent="0.25">
      <c r="A301" t="s">
        <v>795</v>
      </c>
      <c r="B301" t="s">
        <v>38</v>
      </c>
      <c r="C301" t="s">
        <v>276</v>
      </c>
      <c r="D301" t="s">
        <v>588</v>
      </c>
      <c r="E301" t="s">
        <v>410</v>
      </c>
      <c r="F301" t="s">
        <v>799</v>
      </c>
      <c r="G301" t="s">
        <v>816</v>
      </c>
      <c r="H301">
        <v>0</v>
      </c>
      <c r="I301">
        <v>10.32</v>
      </c>
      <c r="J301">
        <v>50.880000000000017</v>
      </c>
      <c r="K301">
        <v>56.32</v>
      </c>
      <c r="L301">
        <v>63.16</v>
      </c>
      <c r="M301">
        <v>166.07</v>
      </c>
      <c r="N301">
        <v>0</v>
      </c>
    </row>
    <row r="302" spans="1:14" x14ac:dyDescent="0.25">
      <c r="A302" t="s">
        <v>795</v>
      </c>
      <c r="B302" t="s">
        <v>38</v>
      </c>
      <c r="C302" t="s">
        <v>276</v>
      </c>
      <c r="D302" t="s">
        <v>447</v>
      </c>
      <c r="E302" t="s">
        <v>448</v>
      </c>
      <c r="F302" t="s">
        <v>799</v>
      </c>
      <c r="G302" t="s">
        <v>802</v>
      </c>
      <c r="H302">
        <v>2154.96</v>
      </c>
      <c r="I302">
        <v>460.0574752559001</v>
      </c>
      <c r="J302">
        <v>65.056704763876624</v>
      </c>
      <c r="K302">
        <v>0.31602040932330766</v>
      </c>
      <c r="L302">
        <v>72.500928429804716</v>
      </c>
      <c r="M302">
        <v>0</v>
      </c>
      <c r="N302">
        <v>0</v>
      </c>
    </row>
    <row r="303" spans="1:14" x14ac:dyDescent="0.25">
      <c r="A303" t="s">
        <v>795</v>
      </c>
      <c r="B303" t="s">
        <v>38</v>
      </c>
      <c r="C303" t="s">
        <v>276</v>
      </c>
      <c r="D303" t="s">
        <v>449</v>
      </c>
      <c r="E303" t="s">
        <v>450</v>
      </c>
      <c r="F303" t="s">
        <v>799</v>
      </c>
      <c r="G303" t="s">
        <v>802</v>
      </c>
      <c r="H303">
        <v>0</v>
      </c>
      <c r="I303">
        <v>359.29902235083944</v>
      </c>
      <c r="J303">
        <v>51.233598194468932</v>
      </c>
      <c r="K303">
        <v>0.24887289649163336</v>
      </c>
      <c r="L303">
        <v>57.099534412756569</v>
      </c>
      <c r="M303">
        <v>0</v>
      </c>
      <c r="N303">
        <v>0</v>
      </c>
    </row>
    <row r="304" spans="1:14" x14ac:dyDescent="0.25">
      <c r="A304" t="s">
        <v>795</v>
      </c>
      <c r="B304" t="s">
        <v>38</v>
      </c>
      <c r="C304" t="s">
        <v>276</v>
      </c>
      <c r="D304" t="s">
        <v>451</v>
      </c>
      <c r="E304" t="s">
        <v>452</v>
      </c>
      <c r="F304" t="s">
        <v>799</v>
      </c>
      <c r="G304" t="s">
        <v>802</v>
      </c>
      <c r="H304">
        <v>0</v>
      </c>
      <c r="I304">
        <v>3539.2999571644932</v>
      </c>
      <c r="J304">
        <v>504.68011493225026</v>
      </c>
      <c r="K304">
        <v>2.4515397401559085</v>
      </c>
      <c r="L304">
        <v>562.44668304383924</v>
      </c>
      <c r="M304">
        <v>0</v>
      </c>
      <c r="N304">
        <v>0</v>
      </c>
    </row>
    <row r="305" spans="1:14" x14ac:dyDescent="0.25">
      <c r="A305" t="s">
        <v>795</v>
      </c>
      <c r="B305" t="s">
        <v>38</v>
      </c>
      <c r="C305" t="s">
        <v>276</v>
      </c>
      <c r="D305" t="s">
        <v>453</v>
      </c>
      <c r="E305" t="s">
        <v>454</v>
      </c>
      <c r="F305" t="s">
        <v>799</v>
      </c>
      <c r="G305" t="s">
        <v>802</v>
      </c>
      <c r="H305">
        <v>0</v>
      </c>
      <c r="I305">
        <v>806.57045845363109</v>
      </c>
      <c r="J305">
        <v>115.01146458336694</v>
      </c>
      <c r="K305">
        <v>0.55868096970198167</v>
      </c>
      <c r="L305">
        <v>128.18061601896659</v>
      </c>
      <c r="M305">
        <v>0</v>
      </c>
      <c r="N305">
        <v>0</v>
      </c>
    </row>
    <row r="306" spans="1:14" x14ac:dyDescent="0.25">
      <c r="A306" t="s">
        <v>795</v>
      </c>
      <c r="B306" t="s">
        <v>38</v>
      </c>
      <c r="C306" t="s">
        <v>276</v>
      </c>
      <c r="D306" t="s">
        <v>455</v>
      </c>
      <c r="E306" t="s">
        <v>456</v>
      </c>
      <c r="F306" t="s">
        <v>799</v>
      </c>
      <c r="G306" t="s">
        <v>802</v>
      </c>
      <c r="H306">
        <v>0</v>
      </c>
      <c r="I306">
        <v>319.15573361173364</v>
      </c>
      <c r="J306">
        <v>45.509438100719407</v>
      </c>
      <c r="K306">
        <v>0.22106715274695432</v>
      </c>
      <c r="L306">
        <v>50.720083753966463</v>
      </c>
      <c r="M306">
        <v>0</v>
      </c>
      <c r="N306">
        <v>0</v>
      </c>
    </row>
    <row r="307" spans="1:14" x14ac:dyDescent="0.25">
      <c r="A307" t="s">
        <v>795</v>
      </c>
      <c r="B307" t="s">
        <v>38</v>
      </c>
      <c r="C307" t="s">
        <v>276</v>
      </c>
      <c r="D307" t="s">
        <v>457</v>
      </c>
      <c r="E307" t="s">
        <v>458</v>
      </c>
      <c r="F307" t="s">
        <v>799</v>
      </c>
      <c r="G307" t="s">
        <v>802</v>
      </c>
      <c r="H307">
        <v>0</v>
      </c>
      <c r="I307">
        <v>48.824413163402774</v>
      </c>
      <c r="J307">
        <v>6.9620294253179562</v>
      </c>
      <c r="K307">
        <v>3.3818831579272235E-2</v>
      </c>
      <c r="L307">
        <v>7.7598572928405147</v>
      </c>
      <c r="M307">
        <v>0</v>
      </c>
      <c r="N307">
        <v>0</v>
      </c>
    </row>
    <row r="308" spans="1:14" x14ac:dyDescent="0.25">
      <c r="A308" t="s">
        <v>795</v>
      </c>
      <c r="B308" t="s">
        <v>38</v>
      </c>
      <c r="C308" t="s">
        <v>276</v>
      </c>
      <c r="D308" t="s">
        <v>435</v>
      </c>
      <c r="E308" t="s">
        <v>436</v>
      </c>
      <c r="F308" t="s">
        <v>799</v>
      </c>
      <c r="G308" t="s">
        <v>817</v>
      </c>
      <c r="H308">
        <v>12217.79</v>
      </c>
      <c r="I308">
        <v>1405.0157828715128</v>
      </c>
      <c r="J308">
        <v>526.34203227877583</v>
      </c>
      <c r="K308">
        <v>405.46904944662822</v>
      </c>
      <c r="L308">
        <v>78.833676981773863</v>
      </c>
      <c r="M308">
        <v>72.379977490324706</v>
      </c>
      <c r="N308">
        <v>0</v>
      </c>
    </row>
    <row r="309" spans="1:14" x14ac:dyDescent="0.25">
      <c r="A309" t="s">
        <v>795</v>
      </c>
      <c r="B309" t="s">
        <v>38</v>
      </c>
      <c r="C309" t="s">
        <v>276</v>
      </c>
      <c r="D309" t="s">
        <v>437</v>
      </c>
      <c r="E309" t="s">
        <v>438</v>
      </c>
      <c r="F309" t="s">
        <v>799</v>
      </c>
      <c r="G309" t="s">
        <v>817</v>
      </c>
      <c r="H309">
        <v>0</v>
      </c>
      <c r="I309">
        <v>171.11384246477652</v>
      </c>
      <c r="J309">
        <v>94.293328227655934</v>
      </c>
      <c r="K309">
        <v>109.13572663692162</v>
      </c>
      <c r="L309">
        <v>17.831359662462905</v>
      </c>
      <c r="M309">
        <v>17.71656500275542</v>
      </c>
      <c r="N309">
        <v>0</v>
      </c>
    </row>
    <row r="310" spans="1:14" x14ac:dyDescent="0.25">
      <c r="A310" t="s">
        <v>795</v>
      </c>
      <c r="B310" t="s">
        <v>38</v>
      </c>
      <c r="C310" t="s">
        <v>276</v>
      </c>
      <c r="D310" t="s">
        <v>439</v>
      </c>
      <c r="E310" t="s">
        <v>440</v>
      </c>
      <c r="F310" t="s">
        <v>799</v>
      </c>
      <c r="G310" t="s">
        <v>817</v>
      </c>
      <c r="H310">
        <v>0</v>
      </c>
      <c r="I310">
        <v>950.47520649039279</v>
      </c>
      <c r="J310">
        <v>523.76516900610477</v>
      </c>
      <c r="K310">
        <v>606.20929795355346</v>
      </c>
      <c r="L310">
        <v>99.04672242207792</v>
      </c>
      <c r="M310">
        <v>98.409079807559891</v>
      </c>
      <c r="N310">
        <v>0</v>
      </c>
    </row>
    <row r="311" spans="1:14" x14ac:dyDescent="0.25">
      <c r="A311" t="s">
        <v>795</v>
      </c>
      <c r="B311" t="s">
        <v>38</v>
      </c>
      <c r="C311" t="s">
        <v>276</v>
      </c>
      <c r="D311" t="s">
        <v>441</v>
      </c>
      <c r="E311" t="s">
        <v>442</v>
      </c>
      <c r="F311" t="s">
        <v>799</v>
      </c>
      <c r="G311" t="s">
        <v>817</v>
      </c>
      <c r="H311">
        <v>0</v>
      </c>
      <c r="I311">
        <v>151.05038229448792</v>
      </c>
      <c r="J311">
        <v>83.237235932791137</v>
      </c>
      <c r="K311">
        <v>96.33933171646909</v>
      </c>
      <c r="L311">
        <v>15.740595004170805</v>
      </c>
      <c r="M311">
        <v>15.639260261262732</v>
      </c>
      <c r="N311">
        <v>0</v>
      </c>
    </row>
    <row r="312" spans="1:14" x14ac:dyDescent="0.25">
      <c r="A312" t="s">
        <v>795</v>
      </c>
      <c r="B312" t="s">
        <v>38</v>
      </c>
      <c r="C312" t="s">
        <v>276</v>
      </c>
      <c r="D312" t="s">
        <v>443</v>
      </c>
      <c r="E312" t="s">
        <v>444</v>
      </c>
      <c r="F312" t="s">
        <v>799</v>
      </c>
      <c r="G312" t="s">
        <v>817</v>
      </c>
      <c r="H312">
        <v>0</v>
      </c>
      <c r="I312">
        <v>190.29484339106068</v>
      </c>
      <c r="J312">
        <v>104.86313596515325</v>
      </c>
      <c r="K312">
        <v>121.36929256917163</v>
      </c>
      <c r="L312">
        <v>19.830165377278242</v>
      </c>
      <c r="M312">
        <v>19.702502813709408</v>
      </c>
      <c r="N312">
        <v>0</v>
      </c>
    </row>
    <row r="313" spans="1:14" x14ac:dyDescent="0.25">
      <c r="A313" t="s">
        <v>795</v>
      </c>
      <c r="B313" t="s">
        <v>38</v>
      </c>
      <c r="C313" t="s">
        <v>276</v>
      </c>
      <c r="D313" t="s">
        <v>445</v>
      </c>
      <c r="E313" t="s">
        <v>446</v>
      </c>
      <c r="F313" t="s">
        <v>799</v>
      </c>
      <c r="G313" t="s">
        <v>817</v>
      </c>
      <c r="H313">
        <v>0</v>
      </c>
      <c r="I313">
        <v>59.424472487767574</v>
      </c>
      <c r="J313">
        <v>32.746218589520687</v>
      </c>
      <c r="K313">
        <v>37.900691677257285</v>
      </c>
      <c r="L313">
        <v>6.1924805522360709</v>
      </c>
      <c r="M313">
        <v>6.1526146243878657</v>
      </c>
      <c r="N313">
        <v>0</v>
      </c>
    </row>
    <row r="314" spans="1:14" x14ac:dyDescent="0.25">
      <c r="A314" t="s">
        <v>795</v>
      </c>
      <c r="B314" t="s">
        <v>38</v>
      </c>
      <c r="C314" t="s">
        <v>276</v>
      </c>
      <c r="D314" t="s">
        <v>423</v>
      </c>
      <c r="E314" t="s">
        <v>424</v>
      </c>
      <c r="F314" t="s">
        <v>799</v>
      </c>
      <c r="G314" t="s">
        <v>801</v>
      </c>
      <c r="H314">
        <v>1943.27</v>
      </c>
      <c r="I314">
        <v>110.17882401176124</v>
      </c>
      <c r="J314">
        <v>74.742232784497489</v>
      </c>
      <c r="K314">
        <v>397.63743020043563</v>
      </c>
      <c r="L314">
        <v>107.77863559080545</v>
      </c>
      <c r="M314">
        <v>119.21050436722649</v>
      </c>
      <c r="N314">
        <v>0</v>
      </c>
    </row>
    <row r="315" spans="1:14" x14ac:dyDescent="0.25">
      <c r="A315" t="s">
        <v>795</v>
      </c>
      <c r="B315" t="s">
        <v>38</v>
      </c>
      <c r="C315" t="s">
        <v>276</v>
      </c>
      <c r="D315" t="s">
        <v>425</v>
      </c>
      <c r="E315" t="s">
        <v>426</v>
      </c>
      <c r="F315" t="s">
        <v>799</v>
      </c>
      <c r="G315" t="s">
        <v>801</v>
      </c>
      <c r="H315">
        <v>0</v>
      </c>
      <c r="I315">
        <v>14.580946415891859</v>
      </c>
      <c r="J315">
        <v>2.6376637692021569</v>
      </c>
      <c r="K315">
        <v>357.47617033826106</v>
      </c>
      <c r="L315">
        <v>308.06363521457831</v>
      </c>
      <c r="M315">
        <v>447.19967563375735</v>
      </c>
      <c r="N315">
        <v>0</v>
      </c>
    </row>
    <row r="316" spans="1:14" x14ac:dyDescent="0.25">
      <c r="A316" t="s">
        <v>795</v>
      </c>
      <c r="B316" t="s">
        <v>38</v>
      </c>
      <c r="C316" t="s">
        <v>276</v>
      </c>
      <c r="D316" t="s">
        <v>427</v>
      </c>
      <c r="E316" t="s">
        <v>428</v>
      </c>
      <c r="F316" t="s">
        <v>799</v>
      </c>
      <c r="G316" t="s">
        <v>801</v>
      </c>
      <c r="H316">
        <v>0</v>
      </c>
      <c r="I316">
        <v>190.32120946032092</v>
      </c>
      <c r="J316">
        <v>34.428722552404885</v>
      </c>
      <c r="K316">
        <v>4666.0750253135129</v>
      </c>
      <c r="L316">
        <v>4021.1121138199619</v>
      </c>
      <c r="M316">
        <v>5837.2040253481227</v>
      </c>
      <c r="N316">
        <v>0</v>
      </c>
    </row>
    <row r="317" spans="1:14" x14ac:dyDescent="0.25">
      <c r="A317" t="s">
        <v>795</v>
      </c>
      <c r="B317" t="s">
        <v>38</v>
      </c>
      <c r="C317" t="s">
        <v>276</v>
      </c>
      <c r="D317" t="s">
        <v>429</v>
      </c>
      <c r="E317" t="s">
        <v>430</v>
      </c>
      <c r="F317" t="s">
        <v>799</v>
      </c>
      <c r="G317" t="s">
        <v>801</v>
      </c>
      <c r="H317">
        <v>0</v>
      </c>
      <c r="I317">
        <v>47.819172076624014</v>
      </c>
      <c r="J317">
        <v>8.6503916866660902</v>
      </c>
      <c r="K317">
        <v>1172.3755915296272</v>
      </c>
      <c r="L317">
        <v>1010.3266979362828</v>
      </c>
      <c r="M317">
        <v>1466.6240031265122</v>
      </c>
      <c r="N317">
        <v>0</v>
      </c>
    </row>
    <row r="318" spans="1:14" x14ac:dyDescent="0.25">
      <c r="A318" t="s">
        <v>795</v>
      </c>
      <c r="B318" t="s">
        <v>38</v>
      </c>
      <c r="C318" t="s">
        <v>276</v>
      </c>
      <c r="D318" t="s">
        <v>431</v>
      </c>
      <c r="E318" t="s">
        <v>432</v>
      </c>
      <c r="F318" t="s">
        <v>799</v>
      </c>
      <c r="G318" t="s">
        <v>801</v>
      </c>
      <c r="H318">
        <v>0</v>
      </c>
      <c r="I318">
        <v>25.633970938213913</v>
      </c>
      <c r="J318">
        <v>4.6371335903693609</v>
      </c>
      <c r="K318">
        <v>628.46721616058721</v>
      </c>
      <c r="L318">
        <v>541.59936424909608</v>
      </c>
      <c r="M318">
        <v>786.19906666518159</v>
      </c>
      <c r="N318">
        <v>0</v>
      </c>
    </row>
    <row r="319" spans="1:14" x14ac:dyDescent="0.25">
      <c r="A319" t="s">
        <v>795</v>
      </c>
      <c r="B319" t="s">
        <v>38</v>
      </c>
      <c r="C319" t="s">
        <v>276</v>
      </c>
      <c r="D319" t="s">
        <v>433</v>
      </c>
      <c r="E319" t="s">
        <v>434</v>
      </c>
      <c r="F319" t="s">
        <v>799</v>
      </c>
      <c r="G319" t="s">
        <v>801</v>
      </c>
      <c r="H319">
        <v>0</v>
      </c>
      <c r="I319">
        <v>0.44381709718786772</v>
      </c>
      <c r="J319">
        <v>8.028561686016647E-2</v>
      </c>
      <c r="K319">
        <v>10.884780301704239</v>
      </c>
      <c r="L319">
        <v>9.3750060118143921</v>
      </c>
      <c r="M319">
        <v>13.615842451680312</v>
      </c>
      <c r="N319">
        <v>0</v>
      </c>
    </row>
    <row r="320" spans="1:14" x14ac:dyDescent="0.25">
      <c r="A320" t="s">
        <v>795</v>
      </c>
      <c r="B320" t="s">
        <v>38</v>
      </c>
      <c r="C320" t="s">
        <v>276</v>
      </c>
      <c r="D320" t="s">
        <v>411</v>
      </c>
      <c r="E320" t="s">
        <v>412</v>
      </c>
      <c r="F320" t="s">
        <v>799</v>
      </c>
      <c r="G320" t="s">
        <v>818</v>
      </c>
      <c r="H320">
        <v>0</v>
      </c>
      <c r="I320">
        <v>0</v>
      </c>
      <c r="J320">
        <v>7.5104179135999987</v>
      </c>
      <c r="K320">
        <v>0</v>
      </c>
      <c r="L320">
        <v>62.700817141199991</v>
      </c>
      <c r="M320">
        <v>0</v>
      </c>
      <c r="N320">
        <v>0</v>
      </c>
    </row>
    <row r="321" spans="1:14" x14ac:dyDescent="0.25">
      <c r="A321" t="s">
        <v>795</v>
      </c>
      <c r="B321" t="s">
        <v>38</v>
      </c>
      <c r="C321" t="s">
        <v>276</v>
      </c>
      <c r="D321" t="s">
        <v>413</v>
      </c>
      <c r="E321" t="s">
        <v>414</v>
      </c>
      <c r="F321" t="s">
        <v>799</v>
      </c>
      <c r="G321" t="s">
        <v>818</v>
      </c>
      <c r="H321">
        <v>0</v>
      </c>
      <c r="I321">
        <v>0</v>
      </c>
      <c r="J321">
        <v>7.1468788303999986</v>
      </c>
      <c r="K321">
        <v>0</v>
      </c>
      <c r="L321">
        <v>59.665806594300001</v>
      </c>
      <c r="M321">
        <v>0</v>
      </c>
      <c r="N321">
        <v>0</v>
      </c>
    </row>
    <row r="322" spans="1:14" x14ac:dyDescent="0.25">
      <c r="A322" t="s">
        <v>795</v>
      </c>
      <c r="B322" t="s">
        <v>38</v>
      </c>
      <c r="C322" t="s">
        <v>276</v>
      </c>
      <c r="D322" t="s">
        <v>415</v>
      </c>
      <c r="E322" t="s">
        <v>416</v>
      </c>
      <c r="F322" t="s">
        <v>799</v>
      </c>
      <c r="G322" t="s">
        <v>818</v>
      </c>
      <c r="H322">
        <v>0</v>
      </c>
      <c r="I322">
        <v>0</v>
      </c>
      <c r="J322">
        <v>88.952703537600016</v>
      </c>
      <c r="K322">
        <v>0</v>
      </c>
      <c r="L322">
        <v>742.62274921169978</v>
      </c>
      <c r="M322">
        <v>0</v>
      </c>
      <c r="N322">
        <v>0</v>
      </c>
    </row>
    <row r="323" spans="1:14" x14ac:dyDescent="0.25">
      <c r="A323" t="s">
        <v>795</v>
      </c>
      <c r="B323" t="s">
        <v>38</v>
      </c>
      <c r="C323" t="s">
        <v>276</v>
      </c>
      <c r="D323" t="s">
        <v>417</v>
      </c>
      <c r="E323" t="s">
        <v>418</v>
      </c>
      <c r="F323" t="s">
        <v>799</v>
      </c>
      <c r="G323" t="s">
        <v>818</v>
      </c>
      <c r="H323">
        <v>0</v>
      </c>
      <c r="I323">
        <v>0</v>
      </c>
      <c r="J323">
        <v>14.767583881600002</v>
      </c>
      <c r="K323">
        <v>0</v>
      </c>
      <c r="L323">
        <v>123.28735727220001</v>
      </c>
      <c r="M323">
        <v>0</v>
      </c>
      <c r="N323">
        <v>0</v>
      </c>
    </row>
    <row r="324" spans="1:14" x14ac:dyDescent="0.25">
      <c r="A324" t="s">
        <v>795</v>
      </c>
      <c r="B324" t="s">
        <v>38</v>
      </c>
      <c r="C324" t="s">
        <v>276</v>
      </c>
      <c r="D324" t="s">
        <v>419</v>
      </c>
      <c r="E324" t="s">
        <v>420</v>
      </c>
      <c r="F324" t="s">
        <v>799</v>
      </c>
      <c r="G324" t="s">
        <v>818</v>
      </c>
      <c r="H324">
        <v>0</v>
      </c>
      <c r="I324">
        <v>0</v>
      </c>
      <c r="J324">
        <v>16.869847344</v>
      </c>
      <c r="K324">
        <v>0</v>
      </c>
      <c r="L324">
        <v>140.83812987300004</v>
      </c>
      <c r="M324">
        <v>0</v>
      </c>
      <c r="N324">
        <v>0</v>
      </c>
    </row>
    <row r="325" spans="1:14" x14ac:dyDescent="0.25">
      <c r="A325" t="s">
        <v>795</v>
      </c>
      <c r="B325" t="s">
        <v>38</v>
      </c>
      <c r="C325" t="s">
        <v>276</v>
      </c>
      <c r="D325" t="s">
        <v>421</v>
      </c>
      <c r="E325" t="s">
        <v>422</v>
      </c>
      <c r="F325" t="s">
        <v>799</v>
      </c>
      <c r="G325" t="s">
        <v>818</v>
      </c>
      <c r="H325">
        <v>0</v>
      </c>
      <c r="I325">
        <v>0</v>
      </c>
      <c r="J325">
        <v>0.90952849279999992</v>
      </c>
      <c r="K325">
        <v>0</v>
      </c>
      <c r="L325">
        <v>7.5932099076000004</v>
      </c>
      <c r="M325">
        <v>0</v>
      </c>
      <c r="N325">
        <v>0</v>
      </c>
    </row>
    <row r="326" spans="1:14" x14ac:dyDescent="0.25">
      <c r="A326" t="s">
        <v>795</v>
      </c>
      <c r="B326" t="s">
        <v>38</v>
      </c>
      <c r="C326" t="s">
        <v>276</v>
      </c>
      <c r="D326" t="s">
        <v>461</v>
      </c>
      <c r="E326" t="s">
        <v>462</v>
      </c>
      <c r="F326" t="s">
        <v>799</v>
      </c>
      <c r="G326" t="s">
        <v>819</v>
      </c>
      <c r="H326">
        <v>8830.6899999999987</v>
      </c>
      <c r="I326">
        <v>11638.478026004577</v>
      </c>
      <c r="J326">
        <v>1909.3094731423871</v>
      </c>
      <c r="K326">
        <v>1630.702996105475</v>
      </c>
      <c r="L326">
        <v>1340.6164866508293</v>
      </c>
      <c r="M326">
        <v>3503.8571864383821</v>
      </c>
      <c r="N326">
        <v>0</v>
      </c>
    </row>
    <row r="327" spans="1:14" x14ac:dyDescent="0.25">
      <c r="A327" t="s">
        <v>795</v>
      </c>
      <c r="B327" t="s">
        <v>38</v>
      </c>
      <c r="C327" t="s">
        <v>276</v>
      </c>
      <c r="D327" t="s">
        <v>463</v>
      </c>
      <c r="E327" t="s">
        <v>464</v>
      </c>
      <c r="F327" t="s">
        <v>799</v>
      </c>
      <c r="G327" t="s">
        <v>819</v>
      </c>
      <c r="H327">
        <v>0</v>
      </c>
      <c r="I327">
        <v>654.33765361034989</v>
      </c>
      <c r="J327">
        <v>70.385821017790164</v>
      </c>
      <c r="K327">
        <v>58.069002117014463</v>
      </c>
      <c r="L327">
        <v>55.701474172956267</v>
      </c>
      <c r="M327">
        <v>219.36946376015544</v>
      </c>
      <c r="N327">
        <v>0</v>
      </c>
    </row>
    <row r="328" spans="1:14" x14ac:dyDescent="0.25">
      <c r="A328" t="s">
        <v>795</v>
      </c>
      <c r="B328" t="s">
        <v>38</v>
      </c>
      <c r="C328" t="s">
        <v>276</v>
      </c>
      <c r="D328" t="s">
        <v>465</v>
      </c>
      <c r="E328" t="s">
        <v>466</v>
      </c>
      <c r="F328" t="s">
        <v>799</v>
      </c>
      <c r="G328" t="s">
        <v>819</v>
      </c>
      <c r="H328">
        <v>0</v>
      </c>
      <c r="I328">
        <v>8543.3067416843805</v>
      </c>
      <c r="J328">
        <v>918.98678901086157</v>
      </c>
      <c r="K328">
        <v>758.16862397955492</v>
      </c>
      <c r="L328">
        <v>727.26466548272947</v>
      </c>
      <c r="M328">
        <v>2864.2017805603937</v>
      </c>
      <c r="N328">
        <v>0</v>
      </c>
    </row>
    <row r="329" spans="1:14" x14ac:dyDescent="0.25">
      <c r="A329" t="s">
        <v>795</v>
      </c>
      <c r="B329" t="s">
        <v>38</v>
      </c>
      <c r="C329" t="s">
        <v>276</v>
      </c>
      <c r="D329" t="s">
        <v>467</v>
      </c>
      <c r="E329" t="s">
        <v>468</v>
      </c>
      <c r="F329" t="s">
        <v>799</v>
      </c>
      <c r="G329" t="s">
        <v>819</v>
      </c>
      <c r="H329">
        <v>0</v>
      </c>
      <c r="I329">
        <v>1586.905600572207</v>
      </c>
      <c r="J329">
        <v>178.59239581107875</v>
      </c>
      <c r="K329">
        <v>148.00585214904117</v>
      </c>
      <c r="L329">
        <v>139.28801170528774</v>
      </c>
      <c r="M329">
        <v>527.24159973798794</v>
      </c>
      <c r="N329">
        <v>0</v>
      </c>
    </row>
    <row r="330" spans="1:14" x14ac:dyDescent="0.25">
      <c r="A330" t="s">
        <v>795</v>
      </c>
      <c r="B330" t="s">
        <v>38</v>
      </c>
      <c r="C330" t="s">
        <v>276</v>
      </c>
      <c r="D330" t="s">
        <v>469</v>
      </c>
      <c r="E330" t="s">
        <v>470</v>
      </c>
      <c r="F330" t="s">
        <v>799</v>
      </c>
      <c r="G330" t="s">
        <v>819</v>
      </c>
      <c r="H330">
        <v>0</v>
      </c>
      <c r="I330">
        <v>1934.4636248911795</v>
      </c>
      <c r="J330">
        <v>208.08646685048797</v>
      </c>
      <c r="K330">
        <v>171.67227765305941</v>
      </c>
      <c r="L330">
        <v>164.67509580387701</v>
      </c>
      <c r="M330">
        <v>648.54191676354253</v>
      </c>
      <c r="N330">
        <v>0</v>
      </c>
    </row>
    <row r="331" spans="1:14" x14ac:dyDescent="0.25">
      <c r="A331" t="s">
        <v>795</v>
      </c>
      <c r="B331" t="s">
        <v>38</v>
      </c>
      <c r="C331" t="s">
        <v>276</v>
      </c>
      <c r="D331" t="s">
        <v>459</v>
      </c>
      <c r="E331" t="s">
        <v>460</v>
      </c>
      <c r="F331" t="s">
        <v>799</v>
      </c>
      <c r="G331" t="s">
        <v>819</v>
      </c>
      <c r="H331">
        <v>5.0199999999999996</v>
      </c>
      <c r="I331">
        <v>578.80760882252048</v>
      </c>
      <c r="J331">
        <v>108.2989404186698</v>
      </c>
      <c r="K331">
        <v>44.987647162361483</v>
      </c>
      <c r="L331">
        <v>19.264187807900001</v>
      </c>
      <c r="M331">
        <v>121.88319187239929</v>
      </c>
      <c r="N331">
        <v>0</v>
      </c>
    </row>
    <row r="332" spans="1:14" x14ac:dyDescent="0.25">
      <c r="A332" t="s">
        <v>795</v>
      </c>
      <c r="B332" t="s">
        <v>38</v>
      </c>
      <c r="C332" t="s">
        <v>276</v>
      </c>
      <c r="D332" t="s">
        <v>471</v>
      </c>
      <c r="E332" t="s">
        <v>460</v>
      </c>
      <c r="F332" t="s">
        <v>799</v>
      </c>
      <c r="G332" t="s">
        <v>819</v>
      </c>
      <c r="H332">
        <v>0</v>
      </c>
      <c r="I332">
        <v>414.29352441477766</v>
      </c>
      <c r="J332">
        <v>44.564743748726229</v>
      </c>
      <c r="K332">
        <v>36.766611194416086</v>
      </c>
      <c r="L332">
        <v>35.267470985288163</v>
      </c>
      <c r="M332">
        <v>138.8954481363071</v>
      </c>
      <c r="N332">
        <v>0</v>
      </c>
    </row>
    <row r="333" spans="1:14" x14ac:dyDescent="0.25">
      <c r="A333" t="s">
        <v>795</v>
      </c>
      <c r="B333" t="s">
        <v>38</v>
      </c>
      <c r="C333" t="s">
        <v>269</v>
      </c>
      <c r="D333" t="s">
        <v>270</v>
      </c>
      <c r="E333" t="s">
        <v>271</v>
      </c>
      <c r="F333" t="s">
        <v>811</v>
      </c>
      <c r="G333" t="s">
        <v>797</v>
      </c>
      <c r="H333">
        <v>0</v>
      </c>
      <c r="I333">
        <v>247.68022372910178</v>
      </c>
      <c r="J333">
        <v>0</v>
      </c>
      <c r="K333">
        <v>0</v>
      </c>
      <c r="L333">
        <v>0</v>
      </c>
      <c r="M333">
        <v>0</v>
      </c>
      <c r="N333">
        <v>0</v>
      </c>
    </row>
    <row r="334" spans="1:14" x14ac:dyDescent="0.25">
      <c r="A334" t="s">
        <v>795</v>
      </c>
      <c r="B334" t="s">
        <v>38</v>
      </c>
      <c r="C334" t="s">
        <v>269</v>
      </c>
      <c r="D334" t="s">
        <v>272</v>
      </c>
      <c r="E334" t="s">
        <v>271</v>
      </c>
      <c r="F334" t="s">
        <v>811</v>
      </c>
      <c r="G334" t="s">
        <v>797</v>
      </c>
      <c r="H334">
        <v>0</v>
      </c>
      <c r="I334">
        <v>559.74726979999991</v>
      </c>
      <c r="J334">
        <v>559.74726979999991</v>
      </c>
      <c r="K334">
        <v>0</v>
      </c>
      <c r="L334">
        <v>0</v>
      </c>
      <c r="M334">
        <v>0</v>
      </c>
      <c r="N334">
        <v>0</v>
      </c>
    </row>
    <row r="335" spans="1:14" x14ac:dyDescent="0.25">
      <c r="A335" t="s">
        <v>795</v>
      </c>
      <c r="B335" t="s">
        <v>38</v>
      </c>
      <c r="C335" t="s">
        <v>269</v>
      </c>
      <c r="D335" t="s">
        <v>273</v>
      </c>
      <c r="E335" t="s">
        <v>271</v>
      </c>
      <c r="F335" t="s">
        <v>811</v>
      </c>
      <c r="G335" t="s">
        <v>797</v>
      </c>
      <c r="H335">
        <v>0</v>
      </c>
      <c r="I335">
        <v>259.1997743</v>
      </c>
      <c r="J335">
        <v>0</v>
      </c>
      <c r="K335">
        <v>0</v>
      </c>
      <c r="L335">
        <v>0</v>
      </c>
      <c r="M335">
        <v>0</v>
      </c>
      <c r="N335">
        <v>0</v>
      </c>
    </row>
    <row r="336" spans="1:14" x14ac:dyDescent="0.25">
      <c r="A336" t="s">
        <v>795</v>
      </c>
      <c r="B336" t="s">
        <v>38</v>
      </c>
      <c r="C336" t="s">
        <v>605</v>
      </c>
      <c r="D336" t="s">
        <v>613</v>
      </c>
      <c r="E336" t="s">
        <v>603</v>
      </c>
      <c r="F336" t="s">
        <v>820</v>
      </c>
      <c r="G336" t="s">
        <v>797</v>
      </c>
      <c r="H336">
        <v>107610.25000000001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</row>
    <row r="337" spans="1:14" x14ac:dyDescent="0.25">
      <c r="A337" t="s">
        <v>795</v>
      </c>
      <c r="B337" t="s">
        <v>38</v>
      </c>
      <c r="C337" t="s">
        <v>605</v>
      </c>
      <c r="D337" t="s">
        <v>614</v>
      </c>
      <c r="E337" t="s">
        <v>603</v>
      </c>
      <c r="F337" t="s">
        <v>820</v>
      </c>
      <c r="G337" t="s">
        <v>797</v>
      </c>
      <c r="H337">
        <v>0</v>
      </c>
      <c r="I337">
        <v>108518.69100000011</v>
      </c>
      <c r="J337">
        <v>0</v>
      </c>
      <c r="K337">
        <v>0</v>
      </c>
      <c r="L337">
        <v>0</v>
      </c>
      <c r="M337">
        <v>0</v>
      </c>
      <c r="N337">
        <v>0</v>
      </c>
    </row>
    <row r="338" spans="1:14" x14ac:dyDescent="0.25">
      <c r="A338" t="s">
        <v>795</v>
      </c>
      <c r="B338" t="s">
        <v>38</v>
      </c>
      <c r="C338" t="s">
        <v>605</v>
      </c>
      <c r="D338" t="s">
        <v>615</v>
      </c>
      <c r="E338" t="s">
        <v>603</v>
      </c>
      <c r="F338" t="s">
        <v>820</v>
      </c>
      <c r="G338" t="s">
        <v>797</v>
      </c>
      <c r="H338">
        <v>0</v>
      </c>
      <c r="I338">
        <v>114645.8939031778</v>
      </c>
      <c r="J338">
        <v>0</v>
      </c>
      <c r="K338">
        <v>0</v>
      </c>
      <c r="L338">
        <v>0</v>
      </c>
      <c r="M338">
        <v>0</v>
      </c>
      <c r="N338">
        <v>0</v>
      </c>
    </row>
    <row r="339" spans="1:14" x14ac:dyDescent="0.25">
      <c r="A339" t="s">
        <v>795</v>
      </c>
      <c r="B339" t="s">
        <v>38</v>
      </c>
      <c r="C339" t="s">
        <v>605</v>
      </c>
      <c r="D339" t="s">
        <v>616</v>
      </c>
      <c r="E339" t="s">
        <v>603</v>
      </c>
      <c r="F339" t="s">
        <v>820</v>
      </c>
      <c r="G339" t="s">
        <v>797</v>
      </c>
      <c r="H339">
        <v>0</v>
      </c>
      <c r="I339">
        <v>118097.08</v>
      </c>
      <c r="J339">
        <v>0</v>
      </c>
      <c r="K339">
        <v>0</v>
      </c>
      <c r="L339">
        <v>0</v>
      </c>
      <c r="M339">
        <v>0</v>
      </c>
      <c r="N339">
        <v>0</v>
      </c>
    </row>
    <row r="340" spans="1:14" x14ac:dyDescent="0.25">
      <c r="A340" t="s">
        <v>795</v>
      </c>
      <c r="B340" t="s">
        <v>38</v>
      </c>
      <c r="C340" t="s">
        <v>605</v>
      </c>
      <c r="D340" t="s">
        <v>617</v>
      </c>
      <c r="E340" t="s">
        <v>603</v>
      </c>
      <c r="F340" t="s">
        <v>820</v>
      </c>
      <c r="G340" t="s">
        <v>797</v>
      </c>
      <c r="H340">
        <v>0</v>
      </c>
      <c r="I340">
        <v>95793.46</v>
      </c>
      <c r="J340">
        <v>0</v>
      </c>
      <c r="K340">
        <v>0</v>
      </c>
      <c r="L340">
        <v>0</v>
      </c>
      <c r="M340">
        <v>0</v>
      </c>
      <c r="N340">
        <v>0</v>
      </c>
    </row>
    <row r="341" spans="1:14" x14ac:dyDescent="0.25">
      <c r="A341" t="s">
        <v>795</v>
      </c>
      <c r="B341" t="s">
        <v>38</v>
      </c>
      <c r="C341" t="s">
        <v>605</v>
      </c>
      <c r="D341" t="s">
        <v>618</v>
      </c>
      <c r="E341" t="s">
        <v>603</v>
      </c>
      <c r="F341" t="s">
        <v>820</v>
      </c>
      <c r="G341" t="s">
        <v>797</v>
      </c>
      <c r="H341">
        <v>0</v>
      </c>
      <c r="I341">
        <v>0</v>
      </c>
      <c r="J341">
        <v>116571.06</v>
      </c>
      <c r="K341">
        <v>0</v>
      </c>
      <c r="L341">
        <v>0</v>
      </c>
      <c r="M341">
        <v>0</v>
      </c>
      <c r="N341">
        <v>0</v>
      </c>
    </row>
    <row r="342" spans="1:14" x14ac:dyDescent="0.25">
      <c r="A342" t="s">
        <v>795</v>
      </c>
      <c r="B342" t="s">
        <v>38</v>
      </c>
      <c r="C342" t="s">
        <v>605</v>
      </c>
      <c r="D342" t="s">
        <v>619</v>
      </c>
      <c r="E342" t="s">
        <v>603</v>
      </c>
      <c r="F342" t="s">
        <v>820</v>
      </c>
      <c r="G342" t="s">
        <v>797</v>
      </c>
      <c r="H342">
        <v>0</v>
      </c>
      <c r="I342">
        <v>0</v>
      </c>
      <c r="J342">
        <v>121561.12</v>
      </c>
      <c r="K342">
        <v>0</v>
      </c>
      <c r="L342">
        <v>0</v>
      </c>
      <c r="M342">
        <v>0</v>
      </c>
      <c r="N342">
        <v>0</v>
      </c>
    </row>
    <row r="343" spans="1:14" x14ac:dyDescent="0.25">
      <c r="A343" t="s">
        <v>795</v>
      </c>
      <c r="B343" t="s">
        <v>38</v>
      </c>
      <c r="C343" t="s">
        <v>605</v>
      </c>
      <c r="D343" t="s">
        <v>620</v>
      </c>
      <c r="E343" t="s">
        <v>603</v>
      </c>
      <c r="F343" t="s">
        <v>820</v>
      </c>
      <c r="G343" t="s">
        <v>797</v>
      </c>
      <c r="H343">
        <v>0</v>
      </c>
      <c r="I343">
        <v>0</v>
      </c>
      <c r="J343">
        <v>0</v>
      </c>
      <c r="K343">
        <v>226712.99999999994</v>
      </c>
      <c r="L343">
        <v>0</v>
      </c>
      <c r="M343">
        <v>0</v>
      </c>
      <c r="N343">
        <v>0</v>
      </c>
    </row>
    <row r="344" spans="1:14" x14ac:dyDescent="0.25">
      <c r="A344" t="s">
        <v>795</v>
      </c>
      <c r="B344" t="s">
        <v>38</v>
      </c>
      <c r="C344" t="s">
        <v>605</v>
      </c>
      <c r="D344" t="s">
        <v>621</v>
      </c>
      <c r="E344" t="s">
        <v>603</v>
      </c>
      <c r="F344" t="s">
        <v>820</v>
      </c>
      <c r="G344" t="s">
        <v>797</v>
      </c>
      <c r="H344">
        <v>0</v>
      </c>
      <c r="I344">
        <v>0</v>
      </c>
      <c r="J344">
        <v>0</v>
      </c>
      <c r="K344">
        <v>457293.99999999988</v>
      </c>
      <c r="L344">
        <v>0</v>
      </c>
      <c r="M344">
        <v>0</v>
      </c>
      <c r="N344">
        <v>0</v>
      </c>
    </row>
    <row r="345" spans="1:14" x14ac:dyDescent="0.25">
      <c r="A345" t="s">
        <v>795</v>
      </c>
      <c r="B345" t="s">
        <v>38</v>
      </c>
      <c r="C345" t="s">
        <v>605</v>
      </c>
      <c r="D345" t="s">
        <v>622</v>
      </c>
      <c r="E345" t="s">
        <v>603</v>
      </c>
      <c r="F345" t="s">
        <v>820</v>
      </c>
      <c r="G345" t="s">
        <v>797</v>
      </c>
      <c r="H345">
        <v>0</v>
      </c>
      <c r="I345">
        <v>0</v>
      </c>
      <c r="J345">
        <v>0</v>
      </c>
      <c r="K345">
        <v>0</v>
      </c>
      <c r="L345">
        <v>458182.00000000017</v>
      </c>
      <c r="M345">
        <v>0</v>
      </c>
      <c r="N345">
        <v>0</v>
      </c>
    </row>
    <row r="346" spans="1:14" x14ac:dyDescent="0.25">
      <c r="A346" t="s">
        <v>795</v>
      </c>
      <c r="B346" t="s">
        <v>38</v>
      </c>
      <c r="C346" t="s">
        <v>605</v>
      </c>
      <c r="D346" t="s">
        <v>623</v>
      </c>
      <c r="E346" t="s">
        <v>603</v>
      </c>
      <c r="F346" t="s">
        <v>820</v>
      </c>
      <c r="G346" t="s">
        <v>797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456318</v>
      </c>
      <c r="N346">
        <v>0</v>
      </c>
    </row>
    <row r="347" spans="1:14" x14ac:dyDescent="0.25">
      <c r="A347" t="s">
        <v>795</v>
      </c>
      <c r="B347" t="s">
        <v>38</v>
      </c>
      <c r="C347" t="s">
        <v>605</v>
      </c>
      <c r="D347" t="s">
        <v>624</v>
      </c>
      <c r="E347" t="s">
        <v>603</v>
      </c>
      <c r="F347" t="s">
        <v>820</v>
      </c>
      <c r="G347" t="s">
        <v>797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227260</v>
      </c>
    </row>
    <row r="348" spans="1:14" x14ac:dyDescent="0.25">
      <c r="A348" t="s">
        <v>795</v>
      </c>
      <c r="B348" t="s">
        <v>38</v>
      </c>
      <c r="C348" t="s">
        <v>595</v>
      </c>
      <c r="D348" t="s">
        <v>602</v>
      </c>
      <c r="E348" t="s">
        <v>603</v>
      </c>
      <c r="F348" t="s">
        <v>820</v>
      </c>
      <c r="G348" t="s">
        <v>797</v>
      </c>
      <c r="H348">
        <v>0</v>
      </c>
      <c r="I348">
        <v>676.05000000000007</v>
      </c>
      <c r="J348">
        <v>0</v>
      </c>
      <c r="K348">
        <v>0</v>
      </c>
      <c r="L348">
        <v>0</v>
      </c>
      <c r="M348">
        <v>0</v>
      </c>
      <c r="N348">
        <v>0</v>
      </c>
    </row>
    <row r="349" spans="1:14" x14ac:dyDescent="0.25">
      <c r="A349" t="s">
        <v>795</v>
      </c>
      <c r="B349" t="s">
        <v>38</v>
      </c>
      <c r="C349" t="s">
        <v>605</v>
      </c>
      <c r="D349" t="s">
        <v>637</v>
      </c>
      <c r="E349" t="s">
        <v>603</v>
      </c>
      <c r="F349" t="s">
        <v>820</v>
      </c>
      <c r="G349" t="s">
        <v>797</v>
      </c>
      <c r="H349">
        <v>108873.58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</row>
    <row r="350" spans="1:14" x14ac:dyDescent="0.25">
      <c r="A350" t="s">
        <v>795</v>
      </c>
      <c r="B350" t="s">
        <v>38</v>
      </c>
      <c r="C350" t="s">
        <v>605</v>
      </c>
      <c r="D350" t="s">
        <v>639</v>
      </c>
      <c r="E350" t="s">
        <v>603</v>
      </c>
      <c r="F350" t="s">
        <v>820</v>
      </c>
      <c r="G350" t="s">
        <v>797</v>
      </c>
      <c r="H350">
        <v>0</v>
      </c>
      <c r="I350">
        <v>0</v>
      </c>
      <c r="J350">
        <v>115791.56</v>
      </c>
      <c r="K350">
        <v>0</v>
      </c>
      <c r="L350">
        <v>0</v>
      </c>
      <c r="M350">
        <v>0</v>
      </c>
      <c r="N350">
        <v>0</v>
      </c>
    </row>
    <row r="351" spans="1:14" x14ac:dyDescent="0.25">
      <c r="A351" t="s">
        <v>795</v>
      </c>
      <c r="B351" t="s">
        <v>38</v>
      </c>
      <c r="C351" t="s">
        <v>605</v>
      </c>
      <c r="D351" t="s">
        <v>640</v>
      </c>
      <c r="E351" t="s">
        <v>603</v>
      </c>
      <c r="F351" t="s">
        <v>820</v>
      </c>
      <c r="G351" t="s">
        <v>797</v>
      </c>
      <c r="H351">
        <v>0</v>
      </c>
      <c r="I351">
        <v>0</v>
      </c>
      <c r="J351">
        <v>114460.61</v>
      </c>
      <c r="K351">
        <v>0</v>
      </c>
      <c r="L351">
        <v>0</v>
      </c>
      <c r="M351">
        <v>0</v>
      </c>
      <c r="N351">
        <v>0</v>
      </c>
    </row>
    <row r="352" spans="1:14" x14ac:dyDescent="0.25">
      <c r="A352" t="s">
        <v>795</v>
      </c>
      <c r="B352" t="s">
        <v>38</v>
      </c>
      <c r="C352" t="s">
        <v>50</v>
      </c>
      <c r="D352" t="s">
        <v>169</v>
      </c>
      <c r="E352" t="s">
        <v>170</v>
      </c>
      <c r="F352" t="s">
        <v>811</v>
      </c>
      <c r="G352" t="s">
        <v>797</v>
      </c>
      <c r="H352">
        <v>0</v>
      </c>
      <c r="I352">
        <v>12951.8514216</v>
      </c>
      <c r="J352">
        <v>8859.173136632</v>
      </c>
      <c r="K352">
        <v>11357.023462732639</v>
      </c>
      <c r="L352">
        <v>12060.640469254657</v>
      </c>
      <c r="M352">
        <v>12074.712809385092</v>
      </c>
      <c r="N352">
        <v>0</v>
      </c>
    </row>
    <row r="353" spans="1:14" x14ac:dyDescent="0.25">
      <c r="A353" t="s">
        <v>795</v>
      </c>
      <c r="B353" t="s">
        <v>38</v>
      </c>
      <c r="C353" t="s">
        <v>595</v>
      </c>
      <c r="D353" t="s">
        <v>598</v>
      </c>
      <c r="E353" t="s">
        <v>599</v>
      </c>
      <c r="F353" t="s">
        <v>798</v>
      </c>
      <c r="G353" t="s">
        <v>797</v>
      </c>
      <c r="H353">
        <v>0</v>
      </c>
      <c r="I353">
        <v>7465.2727100000002</v>
      </c>
      <c r="J353">
        <v>6525.9060000000009</v>
      </c>
      <c r="K353">
        <v>7607.232</v>
      </c>
      <c r="L353">
        <v>8050</v>
      </c>
      <c r="M353">
        <v>8050</v>
      </c>
      <c r="N353">
        <v>0</v>
      </c>
    </row>
    <row r="354" spans="1:14" x14ac:dyDescent="0.25">
      <c r="A354" t="s">
        <v>795</v>
      </c>
      <c r="B354" t="s">
        <v>38</v>
      </c>
      <c r="C354" t="s">
        <v>218</v>
      </c>
      <c r="D354" t="s">
        <v>236</v>
      </c>
      <c r="E354" t="s">
        <v>237</v>
      </c>
      <c r="F354" t="s">
        <v>799</v>
      </c>
      <c r="G354" t="s">
        <v>797</v>
      </c>
      <c r="H354">
        <v>53.95</v>
      </c>
      <c r="I354">
        <v>98.069984308799988</v>
      </c>
      <c r="J354">
        <v>1.5691197489408036E-5</v>
      </c>
      <c r="K354">
        <v>0</v>
      </c>
      <c r="L354">
        <v>0</v>
      </c>
      <c r="M354">
        <v>0</v>
      </c>
      <c r="N354">
        <v>0</v>
      </c>
    </row>
    <row r="355" spans="1:14" x14ac:dyDescent="0.25">
      <c r="A355" t="s">
        <v>795</v>
      </c>
      <c r="B355" t="s">
        <v>38</v>
      </c>
      <c r="C355" t="s">
        <v>218</v>
      </c>
      <c r="D355" t="s">
        <v>239</v>
      </c>
      <c r="E355" t="s">
        <v>237</v>
      </c>
      <c r="F355" t="s">
        <v>799</v>
      </c>
      <c r="G355" t="s">
        <v>797</v>
      </c>
      <c r="H355">
        <v>15326.500000000002</v>
      </c>
      <c r="I355">
        <v>104674.90948059052</v>
      </c>
      <c r="J355">
        <v>31052.445778350455</v>
      </c>
      <c r="K355">
        <v>37966.694347138473</v>
      </c>
      <c r="L355">
        <v>41141.786906983085</v>
      </c>
      <c r="M355">
        <v>29549.239722776547</v>
      </c>
      <c r="N355">
        <v>0</v>
      </c>
    </row>
    <row r="356" spans="1:14" x14ac:dyDescent="0.25">
      <c r="A356" t="s">
        <v>795</v>
      </c>
      <c r="B356" t="s">
        <v>38</v>
      </c>
      <c r="C356" t="s">
        <v>276</v>
      </c>
      <c r="D356" t="s">
        <v>536</v>
      </c>
      <c r="E356" t="s">
        <v>237</v>
      </c>
      <c r="F356" t="s">
        <v>799</v>
      </c>
      <c r="G356" t="s">
        <v>797</v>
      </c>
      <c r="H356">
        <v>0</v>
      </c>
      <c r="I356">
        <v>423.94800000000004</v>
      </c>
      <c r="J356">
        <v>0</v>
      </c>
      <c r="K356">
        <v>0</v>
      </c>
      <c r="L356">
        <v>0</v>
      </c>
      <c r="M356">
        <v>0</v>
      </c>
      <c r="N356">
        <v>0</v>
      </c>
    </row>
    <row r="357" spans="1:14" x14ac:dyDescent="0.25">
      <c r="A357" t="s">
        <v>795</v>
      </c>
      <c r="B357" t="s">
        <v>38</v>
      </c>
      <c r="C357" t="s">
        <v>50</v>
      </c>
      <c r="D357" t="s">
        <v>65</v>
      </c>
      <c r="E357" t="s">
        <v>66</v>
      </c>
      <c r="F357" t="s">
        <v>796</v>
      </c>
      <c r="G357" t="s">
        <v>797</v>
      </c>
      <c r="H357">
        <v>0</v>
      </c>
      <c r="I357">
        <v>0</v>
      </c>
      <c r="J357">
        <v>0</v>
      </c>
      <c r="K357">
        <v>14.053199999999997</v>
      </c>
      <c r="L357">
        <v>14.406000000000001</v>
      </c>
      <c r="M357">
        <v>14.768599999999998</v>
      </c>
      <c r="N357">
        <v>0</v>
      </c>
    </row>
    <row r="358" spans="1:14" x14ac:dyDescent="0.25">
      <c r="A358" t="s">
        <v>795</v>
      </c>
      <c r="B358" t="s">
        <v>38</v>
      </c>
      <c r="C358" t="s">
        <v>50</v>
      </c>
      <c r="D358" t="s">
        <v>74</v>
      </c>
      <c r="E358" t="s">
        <v>66</v>
      </c>
      <c r="F358" t="s">
        <v>796</v>
      </c>
      <c r="G358" t="s">
        <v>797</v>
      </c>
      <c r="H358">
        <v>0</v>
      </c>
      <c r="I358">
        <v>607.24100151956168</v>
      </c>
      <c r="J358">
        <v>693.43858553232428</v>
      </c>
      <c r="K358">
        <v>288.04160000000002</v>
      </c>
      <c r="L358">
        <v>295.24459999999999</v>
      </c>
      <c r="M358">
        <v>302.62399999999997</v>
      </c>
      <c r="N358">
        <v>0</v>
      </c>
    </row>
    <row r="359" spans="1:14" x14ac:dyDescent="0.25">
      <c r="A359" t="s">
        <v>795</v>
      </c>
      <c r="B359" t="s">
        <v>38</v>
      </c>
      <c r="C359" t="s">
        <v>50</v>
      </c>
      <c r="D359" t="s">
        <v>87</v>
      </c>
      <c r="E359" t="s">
        <v>66</v>
      </c>
      <c r="F359" t="s">
        <v>796</v>
      </c>
      <c r="G359" t="s">
        <v>797</v>
      </c>
      <c r="H359">
        <v>0</v>
      </c>
      <c r="I359">
        <v>5282.8626666742421</v>
      </c>
      <c r="J359">
        <v>5346.2403913667595</v>
      </c>
      <c r="K359">
        <v>9327.1989999999987</v>
      </c>
      <c r="L359">
        <v>9560.370399999998</v>
      </c>
      <c r="M359">
        <v>9799.3826000000026</v>
      </c>
      <c r="N359">
        <v>0</v>
      </c>
    </row>
    <row r="360" spans="1:14" x14ac:dyDescent="0.25">
      <c r="A360" t="s">
        <v>795</v>
      </c>
      <c r="B360" t="s">
        <v>38</v>
      </c>
      <c r="C360" t="s">
        <v>50</v>
      </c>
      <c r="D360" t="s">
        <v>95</v>
      </c>
      <c r="E360" t="s">
        <v>66</v>
      </c>
      <c r="F360" t="s">
        <v>796</v>
      </c>
      <c r="G360" t="s">
        <v>797</v>
      </c>
      <c r="H360">
        <v>0</v>
      </c>
      <c r="I360">
        <v>744.85243001561798</v>
      </c>
      <c r="J360">
        <v>1034.3241405905308</v>
      </c>
      <c r="K360">
        <v>1080.2900845253316</v>
      </c>
      <c r="L360">
        <v>1380.7746812704813</v>
      </c>
      <c r="M360">
        <v>1491.9632662751244</v>
      </c>
      <c r="N360">
        <v>0</v>
      </c>
    </row>
    <row r="361" spans="1:14" x14ac:dyDescent="0.25">
      <c r="A361" t="s">
        <v>795</v>
      </c>
      <c r="B361" t="s">
        <v>38</v>
      </c>
      <c r="C361" t="s">
        <v>50</v>
      </c>
      <c r="D361" t="s">
        <v>103</v>
      </c>
      <c r="E361" t="s">
        <v>66</v>
      </c>
      <c r="F361" t="s">
        <v>796</v>
      </c>
      <c r="G361" t="s">
        <v>797</v>
      </c>
      <c r="H361">
        <v>0</v>
      </c>
      <c r="I361">
        <v>105.09814304816399</v>
      </c>
      <c r="J361">
        <v>110.23203660260401</v>
      </c>
      <c r="K361">
        <v>110.91194729999999</v>
      </c>
      <c r="L361">
        <v>113.6847459825</v>
      </c>
      <c r="M361">
        <v>117.09528848639999</v>
      </c>
      <c r="N361">
        <v>0</v>
      </c>
    </row>
    <row r="362" spans="1:14" x14ac:dyDescent="0.25">
      <c r="A362" t="s">
        <v>795</v>
      </c>
      <c r="B362" t="s">
        <v>38</v>
      </c>
      <c r="C362" t="s">
        <v>50</v>
      </c>
      <c r="D362" t="s">
        <v>111</v>
      </c>
      <c r="E362" t="s">
        <v>66</v>
      </c>
      <c r="F362" t="s">
        <v>796</v>
      </c>
      <c r="G362" t="s">
        <v>797</v>
      </c>
      <c r="H362">
        <v>0</v>
      </c>
      <c r="I362">
        <v>5834.5453164329456</v>
      </c>
      <c r="J362">
        <v>5903.3434232551435</v>
      </c>
      <c r="K362">
        <v>5893.7361518805847</v>
      </c>
      <c r="L362">
        <v>6313.2976642051271</v>
      </c>
      <c r="M362">
        <v>6821.720141423797</v>
      </c>
      <c r="N362">
        <v>0</v>
      </c>
    </row>
    <row r="363" spans="1:14" x14ac:dyDescent="0.25">
      <c r="A363" t="s">
        <v>795</v>
      </c>
      <c r="B363" t="s">
        <v>38</v>
      </c>
      <c r="C363" t="s">
        <v>218</v>
      </c>
      <c r="D363" t="s">
        <v>249</v>
      </c>
      <c r="E363" t="s">
        <v>66</v>
      </c>
      <c r="F363" t="s">
        <v>796</v>
      </c>
      <c r="G363" t="s">
        <v>797</v>
      </c>
      <c r="H363">
        <v>17046.79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</row>
    <row r="364" spans="1:14" x14ac:dyDescent="0.25">
      <c r="A364" t="s">
        <v>795</v>
      </c>
      <c r="B364" t="s">
        <v>38</v>
      </c>
      <c r="C364" t="s">
        <v>251</v>
      </c>
      <c r="D364" t="s">
        <v>258</v>
      </c>
      <c r="E364" t="s">
        <v>259</v>
      </c>
      <c r="F364" t="s">
        <v>821</v>
      </c>
      <c r="G364" t="s">
        <v>822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50059.373532953905</v>
      </c>
    </row>
    <row r="365" spans="1:14" x14ac:dyDescent="0.25">
      <c r="A365" t="s">
        <v>795</v>
      </c>
      <c r="B365" t="s">
        <v>38</v>
      </c>
      <c r="C365" t="s">
        <v>595</v>
      </c>
      <c r="D365" t="s">
        <v>600</v>
      </c>
      <c r="E365" t="s">
        <v>259</v>
      </c>
      <c r="F365" t="s">
        <v>821</v>
      </c>
      <c r="G365" t="s">
        <v>822</v>
      </c>
      <c r="H365">
        <v>0</v>
      </c>
      <c r="I365">
        <v>0</v>
      </c>
      <c r="J365">
        <v>46123.000000000087</v>
      </c>
      <c r="K365">
        <v>0</v>
      </c>
      <c r="L365">
        <v>0</v>
      </c>
      <c r="M365">
        <v>0</v>
      </c>
      <c r="N365">
        <v>0</v>
      </c>
    </row>
    <row r="366" spans="1:14" x14ac:dyDescent="0.25">
      <c r="A366" t="s">
        <v>795</v>
      </c>
      <c r="B366" t="s">
        <v>38</v>
      </c>
      <c r="C366" t="s">
        <v>251</v>
      </c>
      <c r="D366" t="s">
        <v>260</v>
      </c>
      <c r="E366" t="s">
        <v>259</v>
      </c>
      <c r="F366" t="s">
        <v>821</v>
      </c>
      <c r="G366" t="s">
        <v>822</v>
      </c>
      <c r="H366">
        <v>0</v>
      </c>
      <c r="I366">
        <v>0</v>
      </c>
      <c r="J366">
        <v>0</v>
      </c>
      <c r="K366">
        <v>3900</v>
      </c>
      <c r="L366">
        <v>0</v>
      </c>
      <c r="M366">
        <v>0</v>
      </c>
      <c r="N366">
        <v>0</v>
      </c>
    </row>
    <row r="367" spans="1:14" x14ac:dyDescent="0.25">
      <c r="A367" t="s">
        <v>795</v>
      </c>
      <c r="B367" t="s">
        <v>38</v>
      </c>
      <c r="C367" t="s">
        <v>251</v>
      </c>
      <c r="D367" t="s">
        <v>261</v>
      </c>
      <c r="E367" t="s">
        <v>259</v>
      </c>
      <c r="F367" t="s">
        <v>821</v>
      </c>
      <c r="G367" t="s">
        <v>822</v>
      </c>
      <c r="H367">
        <v>0</v>
      </c>
      <c r="I367">
        <v>8499.9600000000009</v>
      </c>
      <c r="J367">
        <v>0</v>
      </c>
      <c r="K367">
        <v>0</v>
      </c>
      <c r="L367">
        <v>0</v>
      </c>
      <c r="M367">
        <v>0</v>
      </c>
      <c r="N367">
        <v>0</v>
      </c>
    </row>
    <row r="368" spans="1:14" x14ac:dyDescent="0.25">
      <c r="A368" t="s">
        <v>795</v>
      </c>
      <c r="B368" t="s">
        <v>38</v>
      </c>
      <c r="C368" t="s">
        <v>251</v>
      </c>
      <c r="D368" t="s">
        <v>262</v>
      </c>
      <c r="E368" t="s">
        <v>259</v>
      </c>
      <c r="F368" t="s">
        <v>821</v>
      </c>
      <c r="G368" t="s">
        <v>822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164486.46348485554</v>
      </c>
      <c r="N368">
        <v>0</v>
      </c>
    </row>
    <row r="369" spans="1:14" x14ac:dyDescent="0.25">
      <c r="A369" t="s">
        <v>795</v>
      </c>
      <c r="B369" t="s">
        <v>38</v>
      </c>
      <c r="C369" t="s">
        <v>605</v>
      </c>
      <c r="D369" t="s">
        <v>625</v>
      </c>
      <c r="E369" t="s">
        <v>259</v>
      </c>
      <c r="F369" t="s">
        <v>821</v>
      </c>
      <c r="G369" t="s">
        <v>822</v>
      </c>
      <c r="H369">
        <v>8906.15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</row>
    <row r="370" spans="1:14" x14ac:dyDescent="0.25">
      <c r="A370" t="s">
        <v>795</v>
      </c>
      <c r="B370" t="s">
        <v>38</v>
      </c>
      <c r="C370" t="s">
        <v>605</v>
      </c>
      <c r="D370" t="s">
        <v>626</v>
      </c>
      <c r="E370" t="s">
        <v>259</v>
      </c>
      <c r="F370" t="s">
        <v>821</v>
      </c>
      <c r="G370" t="s">
        <v>822</v>
      </c>
      <c r="H370">
        <v>11954.83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</row>
    <row r="371" spans="1:14" x14ac:dyDescent="0.25">
      <c r="A371" t="s">
        <v>795</v>
      </c>
      <c r="B371" t="s">
        <v>38</v>
      </c>
      <c r="C371" t="s">
        <v>605</v>
      </c>
      <c r="D371" t="s">
        <v>627</v>
      </c>
      <c r="E371" t="s">
        <v>259</v>
      </c>
      <c r="F371" t="s">
        <v>821</v>
      </c>
      <c r="G371" t="s">
        <v>822</v>
      </c>
      <c r="H371">
        <v>14550.63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</row>
    <row r="372" spans="1:14" x14ac:dyDescent="0.25">
      <c r="A372" t="s">
        <v>795</v>
      </c>
      <c r="B372" t="s">
        <v>38</v>
      </c>
      <c r="C372" t="s">
        <v>595</v>
      </c>
      <c r="D372" t="s">
        <v>601</v>
      </c>
      <c r="E372" t="s">
        <v>259</v>
      </c>
      <c r="F372" t="s">
        <v>821</v>
      </c>
      <c r="G372" t="s">
        <v>822</v>
      </c>
      <c r="H372">
        <v>0</v>
      </c>
      <c r="I372">
        <v>0</v>
      </c>
      <c r="J372">
        <v>23907.37</v>
      </c>
      <c r="K372">
        <v>0</v>
      </c>
      <c r="L372">
        <v>0</v>
      </c>
      <c r="M372">
        <v>0</v>
      </c>
      <c r="N372">
        <v>0</v>
      </c>
    </row>
    <row r="373" spans="1:14" x14ac:dyDescent="0.25">
      <c r="A373" t="s">
        <v>795</v>
      </c>
      <c r="B373" t="s">
        <v>38</v>
      </c>
      <c r="C373" t="s">
        <v>595</v>
      </c>
      <c r="D373" t="s">
        <v>604</v>
      </c>
      <c r="E373" t="s">
        <v>259</v>
      </c>
      <c r="F373" t="s">
        <v>821</v>
      </c>
      <c r="G373" t="s">
        <v>822</v>
      </c>
      <c r="H373">
        <v>0</v>
      </c>
      <c r="I373">
        <v>0</v>
      </c>
      <c r="J373">
        <v>0</v>
      </c>
      <c r="K373">
        <v>2559.6700000000037</v>
      </c>
      <c r="L373">
        <v>0</v>
      </c>
      <c r="M373">
        <v>0</v>
      </c>
      <c r="N373">
        <v>0</v>
      </c>
    </row>
    <row r="374" spans="1:14" x14ac:dyDescent="0.25">
      <c r="A374" t="s">
        <v>795</v>
      </c>
      <c r="B374" t="s">
        <v>38</v>
      </c>
      <c r="C374" t="s">
        <v>605</v>
      </c>
      <c r="D374" t="s">
        <v>638</v>
      </c>
      <c r="E374" t="s">
        <v>259</v>
      </c>
      <c r="F374" t="s">
        <v>821</v>
      </c>
      <c r="G374" t="s">
        <v>822</v>
      </c>
      <c r="H374">
        <v>39638.44999999999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</row>
    <row r="375" spans="1:14" x14ac:dyDescent="0.25">
      <c r="A375" t="s">
        <v>795</v>
      </c>
      <c r="B375" t="s">
        <v>38</v>
      </c>
      <c r="C375" t="s">
        <v>276</v>
      </c>
      <c r="D375" t="s">
        <v>509</v>
      </c>
      <c r="E375" t="s">
        <v>510</v>
      </c>
      <c r="F375" t="s">
        <v>820</v>
      </c>
      <c r="G375" t="s">
        <v>823</v>
      </c>
      <c r="H375">
        <v>0</v>
      </c>
      <c r="I375">
        <v>1539.1630706129181</v>
      </c>
      <c r="J375">
        <v>1030.7017751039598</v>
      </c>
      <c r="K375">
        <v>0</v>
      </c>
      <c r="L375">
        <v>0</v>
      </c>
      <c r="M375">
        <v>0</v>
      </c>
      <c r="N375">
        <v>0</v>
      </c>
    </row>
    <row r="376" spans="1:14" x14ac:dyDescent="0.25">
      <c r="A376" t="s">
        <v>795</v>
      </c>
      <c r="B376" t="s">
        <v>38</v>
      </c>
      <c r="C376" t="s">
        <v>605</v>
      </c>
      <c r="D376" t="s">
        <v>630</v>
      </c>
      <c r="E376" t="s">
        <v>510</v>
      </c>
      <c r="F376" t="s">
        <v>820</v>
      </c>
      <c r="G376" t="s">
        <v>823</v>
      </c>
      <c r="H376">
        <v>96625.450000000012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</row>
    <row r="377" spans="1:14" x14ac:dyDescent="0.25">
      <c r="A377" t="s">
        <v>795</v>
      </c>
      <c r="B377" t="s">
        <v>38</v>
      </c>
      <c r="C377" t="s">
        <v>605</v>
      </c>
      <c r="D377" t="s">
        <v>608</v>
      </c>
      <c r="E377" t="s">
        <v>609</v>
      </c>
      <c r="F377" t="s">
        <v>820</v>
      </c>
      <c r="G377" t="s">
        <v>824</v>
      </c>
      <c r="H377">
        <v>267.3</v>
      </c>
      <c r="I377">
        <v>207.63574999999989</v>
      </c>
      <c r="J377">
        <v>207.63575000000009</v>
      </c>
      <c r="K377">
        <v>217.28700103569597</v>
      </c>
      <c r="L377">
        <v>204.5600018664972</v>
      </c>
      <c r="M377">
        <v>144.56587381326997</v>
      </c>
      <c r="N377">
        <v>0</v>
      </c>
    </row>
    <row r="378" spans="1:14" x14ac:dyDescent="0.25">
      <c r="A378" t="s">
        <v>795</v>
      </c>
      <c r="B378" t="s">
        <v>38</v>
      </c>
      <c r="C378" t="s">
        <v>605</v>
      </c>
      <c r="D378" t="s">
        <v>610</v>
      </c>
      <c r="E378" t="s">
        <v>609</v>
      </c>
      <c r="F378" t="s">
        <v>820</v>
      </c>
      <c r="G378" t="s">
        <v>824</v>
      </c>
      <c r="H378">
        <v>0</v>
      </c>
      <c r="I378">
        <v>0</v>
      </c>
      <c r="J378">
        <v>0</v>
      </c>
      <c r="K378">
        <v>93.598748964304292</v>
      </c>
      <c r="L378">
        <v>209.5757481335028</v>
      </c>
      <c r="M378">
        <v>269.56987618673014</v>
      </c>
      <c r="N378">
        <v>0</v>
      </c>
    </row>
    <row r="379" spans="1:14" x14ac:dyDescent="0.25">
      <c r="A379" t="s">
        <v>795</v>
      </c>
      <c r="B379" t="s">
        <v>38</v>
      </c>
      <c r="C379" t="s">
        <v>276</v>
      </c>
      <c r="D379" t="s">
        <v>537</v>
      </c>
      <c r="E379" t="s">
        <v>538</v>
      </c>
      <c r="F379" t="s">
        <v>820</v>
      </c>
      <c r="G379" t="s">
        <v>825</v>
      </c>
      <c r="H379">
        <v>372.17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</row>
    <row r="380" spans="1:14" x14ac:dyDescent="0.25">
      <c r="A380" t="s">
        <v>795</v>
      </c>
      <c r="B380" t="s">
        <v>38</v>
      </c>
      <c r="C380" t="s">
        <v>605</v>
      </c>
      <c r="D380" t="s">
        <v>611</v>
      </c>
      <c r="E380" t="s">
        <v>612</v>
      </c>
      <c r="F380" t="s">
        <v>820</v>
      </c>
      <c r="G380" t="s">
        <v>826</v>
      </c>
      <c r="H380">
        <v>0.28000000000000003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</row>
    <row r="381" spans="1:14" x14ac:dyDescent="0.25">
      <c r="A381" t="s">
        <v>795</v>
      </c>
      <c r="B381" t="s">
        <v>38</v>
      </c>
      <c r="C381" t="s">
        <v>605</v>
      </c>
      <c r="D381" t="s">
        <v>606</v>
      </c>
      <c r="E381" t="s">
        <v>607</v>
      </c>
      <c r="F381" t="s">
        <v>820</v>
      </c>
      <c r="G381" t="s">
        <v>822</v>
      </c>
      <c r="H381">
        <v>33631.42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</row>
    <row r="382" spans="1:14" x14ac:dyDescent="0.25">
      <c r="A382" t="s">
        <v>795</v>
      </c>
      <c r="B382" t="s">
        <v>38</v>
      </c>
      <c r="C382" t="s">
        <v>276</v>
      </c>
      <c r="D382" t="s">
        <v>473</v>
      </c>
      <c r="E382" t="s">
        <v>474</v>
      </c>
      <c r="F382" t="s">
        <v>799</v>
      </c>
      <c r="G382" t="s">
        <v>827</v>
      </c>
      <c r="H382">
        <v>1307.7299999999998</v>
      </c>
      <c r="I382">
        <v>2075.2117473335707</v>
      </c>
      <c r="J382">
        <v>791.49514836260869</v>
      </c>
      <c r="K382">
        <v>136.21491443513855</v>
      </c>
      <c r="L382">
        <v>1778.3019656824329</v>
      </c>
      <c r="M382">
        <v>99.213839371784204</v>
      </c>
      <c r="N382">
        <v>0</v>
      </c>
    </row>
    <row r="383" spans="1:14" x14ac:dyDescent="0.25">
      <c r="A383" t="s">
        <v>795</v>
      </c>
      <c r="B383" t="s">
        <v>38</v>
      </c>
      <c r="C383" t="s">
        <v>276</v>
      </c>
      <c r="D383" t="s">
        <v>475</v>
      </c>
      <c r="E383" t="s">
        <v>476</v>
      </c>
      <c r="F383" t="s">
        <v>799</v>
      </c>
      <c r="G383" t="s">
        <v>827</v>
      </c>
      <c r="H383">
        <v>0</v>
      </c>
      <c r="I383">
        <v>151.63611478172839</v>
      </c>
      <c r="J383">
        <v>70.437543191118579</v>
      </c>
      <c r="K383">
        <v>7.5198827946761222</v>
      </c>
      <c r="L383">
        <v>138.8041104859247</v>
      </c>
      <c r="M383">
        <v>11.385929170569899</v>
      </c>
      <c r="N383">
        <v>0</v>
      </c>
    </row>
    <row r="384" spans="1:14" x14ac:dyDescent="0.25">
      <c r="A384" t="s">
        <v>795</v>
      </c>
      <c r="B384" t="s">
        <v>38</v>
      </c>
      <c r="C384" t="s">
        <v>276</v>
      </c>
      <c r="D384" t="s">
        <v>477</v>
      </c>
      <c r="E384" t="s">
        <v>478</v>
      </c>
      <c r="F384" t="s">
        <v>799</v>
      </c>
      <c r="G384" t="s">
        <v>827</v>
      </c>
      <c r="H384">
        <v>0</v>
      </c>
      <c r="I384">
        <v>683.75494493708936</v>
      </c>
      <c r="J384">
        <v>317.6157509408207</v>
      </c>
      <c r="K384">
        <v>33.908525377403699</v>
      </c>
      <c r="L384">
        <v>625.89309320513667</v>
      </c>
      <c r="M384">
        <v>51.34123479942069</v>
      </c>
      <c r="N384">
        <v>0</v>
      </c>
    </row>
    <row r="385" spans="1:14" x14ac:dyDescent="0.25">
      <c r="A385" t="s">
        <v>795</v>
      </c>
      <c r="B385" t="s">
        <v>38</v>
      </c>
      <c r="C385" t="s">
        <v>276</v>
      </c>
      <c r="D385" t="s">
        <v>479</v>
      </c>
      <c r="E385" t="s">
        <v>480</v>
      </c>
      <c r="F385" t="s">
        <v>799</v>
      </c>
      <c r="G385" t="s">
        <v>827</v>
      </c>
      <c r="H385">
        <v>0</v>
      </c>
      <c r="I385">
        <v>172.34436302722682</v>
      </c>
      <c r="J385">
        <v>80.056875184056622</v>
      </c>
      <c r="K385">
        <v>8.546838674634941</v>
      </c>
      <c r="L385">
        <v>157.75995079860778</v>
      </c>
      <c r="M385">
        <v>12.940853260449284</v>
      </c>
      <c r="N385">
        <v>0</v>
      </c>
    </row>
    <row r="386" spans="1:14" x14ac:dyDescent="0.25">
      <c r="A386" t="s">
        <v>795</v>
      </c>
      <c r="B386" t="s">
        <v>38</v>
      </c>
      <c r="C386" t="s">
        <v>276</v>
      </c>
      <c r="D386" t="s">
        <v>481</v>
      </c>
      <c r="E386" t="s">
        <v>482</v>
      </c>
      <c r="F386" t="s">
        <v>799</v>
      </c>
      <c r="G386" t="s">
        <v>827</v>
      </c>
      <c r="H386">
        <v>0</v>
      </c>
      <c r="I386">
        <v>151.93967737551196</v>
      </c>
      <c r="J386">
        <v>70.578553156598232</v>
      </c>
      <c r="K386">
        <v>7.5349369599017804</v>
      </c>
      <c r="L386">
        <v>139.08198449943112</v>
      </c>
      <c r="M386">
        <v>11.40872283154328</v>
      </c>
      <c r="N386">
        <v>0</v>
      </c>
    </row>
    <row r="387" spans="1:14" x14ac:dyDescent="0.25">
      <c r="A387" t="s">
        <v>795</v>
      </c>
      <c r="B387" t="s">
        <v>38</v>
      </c>
      <c r="C387" t="s">
        <v>276</v>
      </c>
      <c r="D387" t="s">
        <v>483</v>
      </c>
      <c r="E387" t="s">
        <v>484</v>
      </c>
      <c r="F387" t="s">
        <v>799</v>
      </c>
      <c r="G387" t="s">
        <v>827</v>
      </c>
      <c r="H387">
        <v>0</v>
      </c>
      <c r="I387">
        <v>49.401512544869803</v>
      </c>
      <c r="J387">
        <v>22.947839164797365</v>
      </c>
      <c r="K387">
        <v>2.4499017582446445</v>
      </c>
      <c r="L387">
        <v>45.220975328472107</v>
      </c>
      <c r="M387">
        <v>3.709420566232323</v>
      </c>
      <c r="N387">
        <v>0</v>
      </c>
    </row>
    <row r="388" spans="1:14" x14ac:dyDescent="0.25">
      <c r="A388" t="s">
        <v>795</v>
      </c>
      <c r="B388" t="s">
        <v>38</v>
      </c>
      <c r="C388" t="s">
        <v>276</v>
      </c>
      <c r="D388" t="s">
        <v>485</v>
      </c>
      <c r="E388" t="s">
        <v>486</v>
      </c>
      <c r="F388" t="s">
        <v>799</v>
      </c>
      <c r="G388" t="s">
        <v>828</v>
      </c>
      <c r="H388">
        <v>663.94</v>
      </c>
      <c r="I388">
        <v>264.55664081079743</v>
      </c>
      <c r="J388">
        <v>386.54985774116801</v>
      </c>
      <c r="K388">
        <v>3591.9281547709347</v>
      </c>
      <c r="L388">
        <v>0</v>
      </c>
      <c r="M388">
        <v>732.9174258382817</v>
      </c>
      <c r="N388">
        <v>0</v>
      </c>
    </row>
    <row r="389" spans="1:14" x14ac:dyDescent="0.25">
      <c r="A389" t="s">
        <v>795</v>
      </c>
      <c r="B389" t="s">
        <v>38</v>
      </c>
      <c r="C389" t="s">
        <v>276</v>
      </c>
      <c r="D389" t="s">
        <v>487</v>
      </c>
      <c r="E389" t="s">
        <v>488</v>
      </c>
      <c r="F389" t="s">
        <v>799</v>
      </c>
      <c r="G389" t="s">
        <v>828</v>
      </c>
      <c r="H389">
        <v>0</v>
      </c>
      <c r="I389">
        <v>27.034992465774636</v>
      </c>
      <c r="J389">
        <v>63.125310906309949</v>
      </c>
      <c r="K389">
        <v>1326.1357208140321</v>
      </c>
      <c r="L389">
        <v>0</v>
      </c>
      <c r="M389">
        <v>351.86433144200623</v>
      </c>
      <c r="N389">
        <v>0</v>
      </c>
    </row>
    <row r="390" spans="1:14" x14ac:dyDescent="0.25">
      <c r="A390" t="s">
        <v>795</v>
      </c>
      <c r="B390" t="s">
        <v>38</v>
      </c>
      <c r="C390" t="s">
        <v>276</v>
      </c>
      <c r="D390" t="s">
        <v>489</v>
      </c>
      <c r="E390" t="s">
        <v>490</v>
      </c>
      <c r="F390" t="s">
        <v>799</v>
      </c>
      <c r="G390" t="s">
        <v>828</v>
      </c>
      <c r="H390">
        <v>0</v>
      </c>
      <c r="I390">
        <v>141.67489265510886</v>
      </c>
      <c r="J390">
        <v>330.80355608730827</v>
      </c>
      <c r="K390">
        <v>6949.5168224473209</v>
      </c>
      <c r="L390">
        <v>0</v>
      </c>
      <c r="M390">
        <v>1843.9097794595514</v>
      </c>
      <c r="N390">
        <v>0</v>
      </c>
    </row>
    <row r="391" spans="1:14" x14ac:dyDescent="0.25">
      <c r="A391" t="s">
        <v>795</v>
      </c>
      <c r="B391" t="s">
        <v>38</v>
      </c>
      <c r="C391" t="s">
        <v>276</v>
      </c>
      <c r="D391" t="s">
        <v>491</v>
      </c>
      <c r="E391" t="s">
        <v>492</v>
      </c>
      <c r="F391" t="s">
        <v>799</v>
      </c>
      <c r="G391" t="s">
        <v>828</v>
      </c>
      <c r="H391">
        <v>0</v>
      </c>
      <c r="I391">
        <v>51.861843278382516</v>
      </c>
      <c r="J391">
        <v>121.09472511474632</v>
      </c>
      <c r="K391">
        <v>2543.9573991798543</v>
      </c>
      <c r="L391">
        <v>0</v>
      </c>
      <c r="M391">
        <v>674.98393406739672</v>
      </c>
      <c r="N391">
        <v>0</v>
      </c>
    </row>
    <row r="392" spans="1:14" x14ac:dyDescent="0.25">
      <c r="A392" t="s">
        <v>795</v>
      </c>
      <c r="B392" t="s">
        <v>38</v>
      </c>
      <c r="C392" t="s">
        <v>276</v>
      </c>
      <c r="D392" t="s">
        <v>493</v>
      </c>
      <c r="E392" t="s">
        <v>494</v>
      </c>
      <c r="F392" t="s">
        <v>799</v>
      </c>
      <c r="G392" t="s">
        <v>828</v>
      </c>
      <c r="H392">
        <v>0</v>
      </c>
      <c r="I392">
        <v>43.179980695456827</v>
      </c>
      <c r="J392">
        <v>100.82302444803263</v>
      </c>
      <c r="K392">
        <v>2118.084886270713</v>
      </c>
      <c r="L392">
        <v>0</v>
      </c>
      <c r="M392">
        <v>561.99027122401628</v>
      </c>
      <c r="N392">
        <v>0</v>
      </c>
    </row>
    <row r="393" spans="1:14" x14ac:dyDescent="0.25">
      <c r="A393" t="s">
        <v>795</v>
      </c>
      <c r="B393" t="s">
        <v>38</v>
      </c>
      <c r="C393" t="s">
        <v>276</v>
      </c>
      <c r="D393" t="s">
        <v>495</v>
      </c>
      <c r="E393" t="s">
        <v>496</v>
      </c>
      <c r="F393" t="s">
        <v>799</v>
      </c>
      <c r="G393" t="s">
        <v>828</v>
      </c>
      <c r="H393">
        <v>0</v>
      </c>
      <c r="I393">
        <v>8.4099400944793388</v>
      </c>
      <c r="J393">
        <v>19.636775702435493</v>
      </c>
      <c r="K393">
        <v>412.527797507755</v>
      </c>
      <c r="L393">
        <v>0</v>
      </c>
      <c r="M393">
        <v>109.45267270933988</v>
      </c>
      <c r="N393">
        <v>0</v>
      </c>
    </row>
    <row r="394" spans="1:14" x14ac:dyDescent="0.25">
      <c r="A394" t="s">
        <v>795</v>
      </c>
      <c r="B394" t="s">
        <v>38</v>
      </c>
      <c r="C394" t="s">
        <v>218</v>
      </c>
      <c r="D394" t="s">
        <v>246</v>
      </c>
      <c r="E394" t="s">
        <v>176</v>
      </c>
      <c r="F394" t="s">
        <v>829</v>
      </c>
      <c r="G394" t="s">
        <v>797</v>
      </c>
      <c r="H394">
        <v>2806.9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</row>
    <row r="395" spans="1:14" x14ac:dyDescent="0.25">
      <c r="A395" t="s">
        <v>795</v>
      </c>
      <c r="B395" t="s">
        <v>38</v>
      </c>
      <c r="C395" t="s">
        <v>263</v>
      </c>
      <c r="D395" t="s">
        <v>264</v>
      </c>
      <c r="E395" t="s">
        <v>176</v>
      </c>
      <c r="F395" t="s">
        <v>829</v>
      </c>
      <c r="G395" t="s">
        <v>797</v>
      </c>
      <c r="H395">
        <v>0</v>
      </c>
      <c r="I395">
        <v>10277.200631299998</v>
      </c>
      <c r="J395">
        <v>0</v>
      </c>
      <c r="K395">
        <v>0</v>
      </c>
      <c r="L395">
        <v>0</v>
      </c>
      <c r="M395">
        <v>0</v>
      </c>
      <c r="N395">
        <v>0</v>
      </c>
    </row>
    <row r="396" spans="1:14" x14ac:dyDescent="0.25">
      <c r="A396" t="s">
        <v>795</v>
      </c>
      <c r="B396" t="s">
        <v>38</v>
      </c>
      <c r="C396" t="s">
        <v>641</v>
      </c>
      <c r="D396" t="s">
        <v>653</v>
      </c>
      <c r="E396" t="s">
        <v>176</v>
      </c>
      <c r="F396" t="s">
        <v>829</v>
      </c>
      <c r="G396" t="s">
        <v>797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12563.337040557206</v>
      </c>
    </row>
    <row r="397" spans="1:14" x14ac:dyDescent="0.25">
      <c r="A397" t="s">
        <v>795</v>
      </c>
      <c r="B397" t="s">
        <v>38</v>
      </c>
      <c r="C397" t="s">
        <v>641</v>
      </c>
      <c r="D397" t="s">
        <v>654</v>
      </c>
      <c r="E397" t="s">
        <v>176</v>
      </c>
      <c r="F397" t="s">
        <v>829</v>
      </c>
      <c r="G397" t="s">
        <v>797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17411.973120189326</v>
      </c>
    </row>
    <row r="398" spans="1:14" x14ac:dyDescent="0.25">
      <c r="A398" t="s">
        <v>795</v>
      </c>
      <c r="B398" t="s">
        <v>38</v>
      </c>
      <c r="C398" t="s">
        <v>641</v>
      </c>
      <c r="D398" t="s">
        <v>655</v>
      </c>
      <c r="E398" t="s">
        <v>176</v>
      </c>
      <c r="F398" t="s">
        <v>829</v>
      </c>
      <c r="G398" t="s">
        <v>797</v>
      </c>
      <c r="H398">
        <v>-5.51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</row>
    <row r="399" spans="1:14" x14ac:dyDescent="0.25">
      <c r="A399" t="s">
        <v>795</v>
      </c>
      <c r="B399" t="s">
        <v>38</v>
      </c>
      <c r="C399" t="s">
        <v>641</v>
      </c>
      <c r="D399" t="s">
        <v>656</v>
      </c>
      <c r="E399" t="s">
        <v>176</v>
      </c>
      <c r="F399" t="s">
        <v>829</v>
      </c>
      <c r="G399" t="s">
        <v>797</v>
      </c>
      <c r="H399">
        <v>7123.3700000000008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</row>
    <row r="400" spans="1:14" x14ac:dyDescent="0.25">
      <c r="A400" t="s">
        <v>795</v>
      </c>
      <c r="B400" t="s">
        <v>38</v>
      </c>
      <c r="C400" t="s">
        <v>641</v>
      </c>
      <c r="D400" t="s">
        <v>657</v>
      </c>
      <c r="E400" t="s">
        <v>176</v>
      </c>
      <c r="F400" t="s">
        <v>829</v>
      </c>
      <c r="G400" t="s">
        <v>797</v>
      </c>
      <c r="H400">
        <v>0</v>
      </c>
      <c r="I400">
        <v>26416.260227499999</v>
      </c>
      <c r="J400">
        <v>0</v>
      </c>
      <c r="K400">
        <v>0</v>
      </c>
      <c r="L400">
        <v>0</v>
      </c>
      <c r="M400">
        <v>0</v>
      </c>
      <c r="N400">
        <v>0</v>
      </c>
    </row>
    <row r="401" spans="1:14" x14ac:dyDescent="0.25">
      <c r="A401" t="s">
        <v>795</v>
      </c>
      <c r="B401" t="s">
        <v>38</v>
      </c>
      <c r="C401" t="s">
        <v>641</v>
      </c>
      <c r="D401" t="s">
        <v>658</v>
      </c>
      <c r="E401" t="s">
        <v>176</v>
      </c>
      <c r="F401" t="s">
        <v>829</v>
      </c>
      <c r="G401" t="s">
        <v>797</v>
      </c>
      <c r="H401">
        <v>3598.99</v>
      </c>
      <c r="I401">
        <v>612.14024101729296</v>
      </c>
      <c r="J401">
        <v>613.33933841055773</v>
      </c>
      <c r="K401">
        <v>614.10747086848392</v>
      </c>
      <c r="L401">
        <v>614.87656531830567</v>
      </c>
      <c r="M401">
        <v>615.64662296480049</v>
      </c>
      <c r="N401">
        <v>0</v>
      </c>
    </row>
    <row r="402" spans="1:14" x14ac:dyDescent="0.25">
      <c r="A402" t="s">
        <v>795</v>
      </c>
      <c r="B402" t="s">
        <v>38</v>
      </c>
      <c r="C402" t="s">
        <v>641</v>
      </c>
      <c r="D402" t="s">
        <v>659</v>
      </c>
      <c r="E402" t="s">
        <v>176</v>
      </c>
      <c r="F402" t="s">
        <v>829</v>
      </c>
      <c r="G402" t="s">
        <v>797</v>
      </c>
      <c r="H402">
        <v>58145</v>
      </c>
      <c r="I402">
        <v>61188.12014159</v>
      </c>
      <c r="J402">
        <v>23891.450428673001</v>
      </c>
      <c r="K402">
        <v>30292.246088272372</v>
      </c>
      <c r="L402">
        <v>13442.893231686812</v>
      </c>
      <c r="M402">
        <v>5342.4344946583487</v>
      </c>
      <c r="N402">
        <v>0</v>
      </c>
    </row>
    <row r="403" spans="1:14" x14ac:dyDescent="0.25">
      <c r="A403" t="s">
        <v>795</v>
      </c>
      <c r="B403" t="s">
        <v>38</v>
      </c>
      <c r="C403" t="s">
        <v>641</v>
      </c>
      <c r="D403" t="s">
        <v>660</v>
      </c>
      <c r="E403" t="s">
        <v>176</v>
      </c>
      <c r="F403" t="s">
        <v>829</v>
      </c>
      <c r="G403" t="s">
        <v>797</v>
      </c>
      <c r="H403">
        <v>0</v>
      </c>
      <c r="I403">
        <v>6585.0842000000002</v>
      </c>
      <c r="J403">
        <v>6.95289</v>
      </c>
      <c r="K403">
        <v>0</v>
      </c>
      <c r="L403">
        <v>0</v>
      </c>
      <c r="M403">
        <v>0</v>
      </c>
      <c r="N403">
        <v>0</v>
      </c>
    </row>
    <row r="404" spans="1:14" x14ac:dyDescent="0.25">
      <c r="A404" t="s">
        <v>795</v>
      </c>
      <c r="B404" t="s">
        <v>38</v>
      </c>
      <c r="C404" t="s">
        <v>641</v>
      </c>
      <c r="D404" t="s">
        <v>661</v>
      </c>
      <c r="E404" t="s">
        <v>176</v>
      </c>
      <c r="F404" t="s">
        <v>829</v>
      </c>
      <c r="G404" t="s">
        <v>797</v>
      </c>
      <c r="H404">
        <v>0</v>
      </c>
      <c r="I404">
        <v>0</v>
      </c>
      <c r="J404">
        <v>0</v>
      </c>
      <c r="K404">
        <v>129925.89904985941</v>
      </c>
      <c r="L404">
        <v>0</v>
      </c>
      <c r="M404">
        <v>0</v>
      </c>
      <c r="N404">
        <v>0</v>
      </c>
    </row>
    <row r="405" spans="1:14" x14ac:dyDescent="0.25">
      <c r="A405" t="s">
        <v>795</v>
      </c>
      <c r="B405" t="s">
        <v>38</v>
      </c>
      <c r="C405" t="s">
        <v>641</v>
      </c>
      <c r="D405" t="s">
        <v>662</v>
      </c>
      <c r="E405" t="s">
        <v>176</v>
      </c>
      <c r="F405" t="s">
        <v>829</v>
      </c>
      <c r="G405" t="s">
        <v>797</v>
      </c>
      <c r="H405">
        <v>87.77</v>
      </c>
      <c r="I405">
        <v>121909.35471180876</v>
      </c>
      <c r="J405">
        <v>0</v>
      </c>
      <c r="K405">
        <v>0</v>
      </c>
      <c r="L405">
        <v>0</v>
      </c>
      <c r="M405">
        <v>0</v>
      </c>
      <c r="N405">
        <v>0</v>
      </c>
    </row>
    <row r="406" spans="1:14" x14ac:dyDescent="0.25">
      <c r="A406" t="s">
        <v>795</v>
      </c>
      <c r="B406" t="s">
        <v>38</v>
      </c>
      <c r="C406" t="s">
        <v>641</v>
      </c>
      <c r="D406" t="s">
        <v>663</v>
      </c>
      <c r="E406" t="s">
        <v>176</v>
      </c>
      <c r="F406" t="s">
        <v>829</v>
      </c>
      <c r="G406" t="s">
        <v>797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10864.889548996702</v>
      </c>
    </row>
    <row r="407" spans="1:14" x14ac:dyDescent="0.25">
      <c r="A407" t="s">
        <v>795</v>
      </c>
      <c r="B407" t="s">
        <v>38</v>
      </c>
      <c r="C407" t="s">
        <v>641</v>
      </c>
      <c r="D407" t="s">
        <v>738</v>
      </c>
      <c r="E407" t="s">
        <v>176</v>
      </c>
      <c r="F407" t="s">
        <v>829</v>
      </c>
      <c r="G407" t="s">
        <v>797</v>
      </c>
      <c r="H407">
        <v>29132.52</v>
      </c>
      <c r="I407">
        <v>39034.763846599999</v>
      </c>
      <c r="J407">
        <v>39669.632649599997</v>
      </c>
      <c r="K407">
        <v>36509.284004303503</v>
      </c>
      <c r="L407">
        <v>34183.540339109699</v>
      </c>
      <c r="M407">
        <v>28187.712371787202</v>
      </c>
      <c r="N407">
        <v>0</v>
      </c>
    </row>
    <row r="408" spans="1:14" x14ac:dyDescent="0.25">
      <c r="A408" t="s">
        <v>795</v>
      </c>
      <c r="B408" t="s">
        <v>38</v>
      </c>
      <c r="C408" t="s">
        <v>641</v>
      </c>
      <c r="D408" t="s">
        <v>741</v>
      </c>
      <c r="E408" t="s">
        <v>176</v>
      </c>
      <c r="F408" t="s">
        <v>829</v>
      </c>
      <c r="G408" t="s">
        <v>797</v>
      </c>
      <c r="H408">
        <v>0</v>
      </c>
      <c r="I408">
        <v>9999.9999999999964</v>
      </c>
      <c r="J408">
        <v>20000.000000399992</v>
      </c>
      <c r="K408">
        <v>40000</v>
      </c>
      <c r="L408">
        <v>0</v>
      </c>
      <c r="M408">
        <v>0</v>
      </c>
      <c r="N408">
        <v>0</v>
      </c>
    </row>
    <row r="409" spans="1:14" x14ac:dyDescent="0.25">
      <c r="A409" t="s">
        <v>795</v>
      </c>
      <c r="B409" t="s">
        <v>38</v>
      </c>
      <c r="C409" t="s">
        <v>641</v>
      </c>
      <c r="D409" t="s">
        <v>742</v>
      </c>
      <c r="E409" t="s">
        <v>176</v>
      </c>
      <c r="F409" t="s">
        <v>829</v>
      </c>
      <c r="G409" t="s">
        <v>797</v>
      </c>
      <c r="H409">
        <v>0</v>
      </c>
      <c r="I409">
        <v>0</v>
      </c>
      <c r="J409">
        <v>13581.114700300001</v>
      </c>
      <c r="K409">
        <v>4.5309202166249993E-2</v>
      </c>
      <c r="L409">
        <v>0</v>
      </c>
      <c r="M409">
        <v>0</v>
      </c>
      <c r="N409">
        <v>0</v>
      </c>
    </row>
    <row r="410" spans="1:14" x14ac:dyDescent="0.25">
      <c r="A410" t="s">
        <v>795</v>
      </c>
      <c r="B410" t="s">
        <v>38</v>
      </c>
      <c r="C410" t="s">
        <v>641</v>
      </c>
      <c r="D410" t="s">
        <v>743</v>
      </c>
      <c r="E410" t="s">
        <v>176</v>
      </c>
      <c r="F410" t="s">
        <v>829</v>
      </c>
      <c r="G410" t="s">
        <v>797</v>
      </c>
      <c r="H410">
        <v>0</v>
      </c>
      <c r="I410">
        <v>0</v>
      </c>
      <c r="J410">
        <v>0</v>
      </c>
      <c r="K410">
        <v>18163.861310203909</v>
      </c>
      <c r="L410">
        <v>2.2483834880309557</v>
      </c>
      <c r="M410">
        <v>0</v>
      </c>
      <c r="N410">
        <v>0</v>
      </c>
    </row>
    <row r="411" spans="1:14" x14ac:dyDescent="0.25">
      <c r="A411" t="s">
        <v>795</v>
      </c>
      <c r="B411" t="s">
        <v>38</v>
      </c>
      <c r="C411" t="s">
        <v>641</v>
      </c>
      <c r="D411" t="s">
        <v>744</v>
      </c>
      <c r="E411" t="s">
        <v>176</v>
      </c>
      <c r="F411" t="s">
        <v>829</v>
      </c>
      <c r="G411" t="s">
        <v>797</v>
      </c>
      <c r="H411">
        <v>2242.8500000000004</v>
      </c>
      <c r="I411">
        <v>14605.915865499999</v>
      </c>
      <c r="J411">
        <v>18770.3046196</v>
      </c>
      <c r="K411">
        <v>19000</v>
      </c>
      <c r="L411">
        <v>0</v>
      </c>
      <c r="M411">
        <v>0</v>
      </c>
      <c r="N411">
        <v>0</v>
      </c>
    </row>
    <row r="412" spans="1:14" x14ac:dyDescent="0.25">
      <c r="A412" t="s">
        <v>795</v>
      </c>
      <c r="B412" t="s">
        <v>38</v>
      </c>
      <c r="C412" t="s">
        <v>641</v>
      </c>
      <c r="D412" t="s">
        <v>774</v>
      </c>
      <c r="E412" t="s">
        <v>176</v>
      </c>
      <c r="F412" t="s">
        <v>829</v>
      </c>
      <c r="G412" t="s">
        <v>797</v>
      </c>
      <c r="H412">
        <v>14712.890000000001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</row>
    <row r="413" spans="1:14" x14ac:dyDescent="0.25">
      <c r="A413" t="s">
        <v>795</v>
      </c>
      <c r="B413" t="s">
        <v>38</v>
      </c>
      <c r="C413" t="s">
        <v>641</v>
      </c>
      <c r="D413" t="s">
        <v>775</v>
      </c>
      <c r="E413" t="s">
        <v>176</v>
      </c>
      <c r="F413" t="s">
        <v>829</v>
      </c>
      <c r="G413" t="s">
        <v>797</v>
      </c>
      <c r="H413">
        <v>1763.6799999999998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</row>
    <row r="414" spans="1:14" x14ac:dyDescent="0.25">
      <c r="A414" t="s">
        <v>795</v>
      </c>
      <c r="B414" t="s">
        <v>38</v>
      </c>
      <c r="C414" t="s">
        <v>641</v>
      </c>
      <c r="D414" t="s">
        <v>776</v>
      </c>
      <c r="E414" t="s">
        <v>176</v>
      </c>
      <c r="F414" t="s">
        <v>829</v>
      </c>
      <c r="G414" t="s">
        <v>797</v>
      </c>
      <c r="H414">
        <v>37572.669999999991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</row>
    <row r="415" spans="1:14" x14ac:dyDescent="0.25">
      <c r="A415" t="s">
        <v>795</v>
      </c>
      <c r="B415" t="s">
        <v>38</v>
      </c>
      <c r="C415" t="s">
        <v>641</v>
      </c>
      <c r="D415" t="s">
        <v>777</v>
      </c>
      <c r="E415" t="s">
        <v>176</v>
      </c>
      <c r="F415" t="s">
        <v>829</v>
      </c>
      <c r="G415" t="s">
        <v>797</v>
      </c>
      <c r="H415">
        <v>11027.89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</row>
    <row r="416" spans="1:14" x14ac:dyDescent="0.25">
      <c r="A416" t="s">
        <v>795</v>
      </c>
      <c r="B416" t="s">
        <v>38</v>
      </c>
      <c r="C416" t="s">
        <v>50</v>
      </c>
      <c r="D416" t="s">
        <v>175</v>
      </c>
      <c r="E416" t="s">
        <v>176</v>
      </c>
      <c r="F416" t="s">
        <v>829</v>
      </c>
      <c r="G416" t="s">
        <v>797</v>
      </c>
      <c r="H416">
        <v>0</v>
      </c>
      <c r="I416">
        <v>0</v>
      </c>
      <c r="J416">
        <v>0</v>
      </c>
      <c r="K416">
        <v>750</v>
      </c>
      <c r="L416">
        <v>0</v>
      </c>
      <c r="M416">
        <v>0</v>
      </c>
      <c r="N416">
        <v>0</v>
      </c>
    </row>
    <row r="417" spans="1:14" x14ac:dyDescent="0.25">
      <c r="A417" t="s">
        <v>795</v>
      </c>
      <c r="B417" t="s">
        <v>38</v>
      </c>
      <c r="C417" t="s">
        <v>50</v>
      </c>
      <c r="D417" t="s">
        <v>182</v>
      </c>
      <c r="E417" t="s">
        <v>176</v>
      </c>
      <c r="F417" t="s">
        <v>829</v>
      </c>
      <c r="G417" t="s">
        <v>797</v>
      </c>
      <c r="H417">
        <v>0</v>
      </c>
      <c r="I417">
        <v>0</v>
      </c>
      <c r="J417">
        <v>0</v>
      </c>
      <c r="K417">
        <v>6675</v>
      </c>
      <c r="L417">
        <v>0</v>
      </c>
      <c r="M417">
        <v>0</v>
      </c>
      <c r="N417">
        <v>0</v>
      </c>
    </row>
    <row r="418" spans="1:14" x14ac:dyDescent="0.25">
      <c r="A418" t="s">
        <v>795</v>
      </c>
      <c r="B418" t="s">
        <v>38</v>
      </c>
      <c r="C418" t="s">
        <v>50</v>
      </c>
      <c r="D418" t="s">
        <v>188</v>
      </c>
      <c r="E418" t="s">
        <v>176</v>
      </c>
      <c r="F418" t="s">
        <v>829</v>
      </c>
      <c r="G418" t="s">
        <v>797</v>
      </c>
      <c r="H418">
        <v>0</v>
      </c>
      <c r="I418">
        <v>0</v>
      </c>
      <c r="J418">
        <v>0</v>
      </c>
      <c r="K418">
        <v>0</v>
      </c>
      <c r="L418">
        <v>12358.88</v>
      </c>
      <c r="M418">
        <v>0</v>
      </c>
      <c r="N418">
        <v>0</v>
      </c>
    </row>
    <row r="419" spans="1:14" x14ac:dyDescent="0.25">
      <c r="A419" t="s">
        <v>795</v>
      </c>
      <c r="B419" t="s">
        <v>38</v>
      </c>
      <c r="C419" t="s">
        <v>50</v>
      </c>
      <c r="D419" t="s">
        <v>194</v>
      </c>
      <c r="E419" t="s">
        <v>176</v>
      </c>
      <c r="F419" t="s">
        <v>829</v>
      </c>
      <c r="G419" t="s">
        <v>797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58125</v>
      </c>
      <c r="N419">
        <v>0</v>
      </c>
    </row>
    <row r="420" spans="1:14" x14ac:dyDescent="0.25">
      <c r="A420" t="s">
        <v>795</v>
      </c>
      <c r="B420" t="s">
        <v>38</v>
      </c>
      <c r="C420" t="s">
        <v>641</v>
      </c>
      <c r="D420" t="s">
        <v>739</v>
      </c>
      <c r="E420" t="s">
        <v>740</v>
      </c>
      <c r="F420" t="s">
        <v>829</v>
      </c>
      <c r="G420" t="s">
        <v>797</v>
      </c>
      <c r="H420">
        <v>607.61</v>
      </c>
      <c r="I420">
        <v>5314.6999999999989</v>
      </c>
      <c r="J420">
        <v>6046</v>
      </c>
      <c r="K420">
        <v>11240</v>
      </c>
      <c r="L420">
        <v>11240</v>
      </c>
      <c r="M420">
        <v>11240</v>
      </c>
      <c r="N420">
        <v>0</v>
      </c>
    </row>
    <row r="421" spans="1:14" x14ac:dyDescent="0.25">
      <c r="A421" t="s">
        <v>795</v>
      </c>
      <c r="B421" t="s">
        <v>38</v>
      </c>
      <c r="C421" t="s">
        <v>641</v>
      </c>
      <c r="D421" t="s">
        <v>642</v>
      </c>
      <c r="E421" t="s">
        <v>643</v>
      </c>
      <c r="F421" t="s">
        <v>829</v>
      </c>
      <c r="G421" t="s">
        <v>797</v>
      </c>
      <c r="H421">
        <v>0</v>
      </c>
      <c r="I421">
        <v>2396.971415</v>
      </c>
      <c r="J421">
        <v>0</v>
      </c>
      <c r="K421">
        <v>0</v>
      </c>
      <c r="L421">
        <v>0</v>
      </c>
      <c r="M421">
        <v>0</v>
      </c>
      <c r="N421">
        <v>0</v>
      </c>
    </row>
    <row r="422" spans="1:14" x14ac:dyDescent="0.25">
      <c r="A422" t="s">
        <v>795</v>
      </c>
      <c r="B422" t="s">
        <v>38</v>
      </c>
      <c r="C422" t="s">
        <v>641</v>
      </c>
      <c r="D422" t="s">
        <v>644</v>
      </c>
      <c r="E422" t="s">
        <v>643</v>
      </c>
      <c r="F422" t="s">
        <v>829</v>
      </c>
      <c r="G422" t="s">
        <v>797</v>
      </c>
      <c r="H422">
        <v>0</v>
      </c>
      <c r="I422">
        <v>32.624397299999998</v>
      </c>
      <c r="J422">
        <v>442.72146600000002</v>
      </c>
      <c r="K422">
        <v>0</v>
      </c>
      <c r="L422">
        <v>0</v>
      </c>
      <c r="M422">
        <v>0</v>
      </c>
      <c r="N422">
        <v>0</v>
      </c>
    </row>
    <row r="423" spans="1:14" x14ac:dyDescent="0.25">
      <c r="A423" t="s">
        <v>795</v>
      </c>
      <c r="B423" t="s">
        <v>38</v>
      </c>
      <c r="C423" t="s">
        <v>641</v>
      </c>
      <c r="D423" t="s">
        <v>645</v>
      </c>
      <c r="E423" t="s">
        <v>643</v>
      </c>
      <c r="F423" t="s">
        <v>829</v>
      </c>
      <c r="G423" t="s">
        <v>797</v>
      </c>
      <c r="H423">
        <v>0</v>
      </c>
      <c r="I423">
        <v>0</v>
      </c>
      <c r="J423">
        <v>0</v>
      </c>
      <c r="K423">
        <v>24.035</v>
      </c>
      <c r="L423">
        <v>93.289884717708006</v>
      </c>
      <c r="M423">
        <v>1117.83542865295</v>
      </c>
      <c r="N423">
        <v>0</v>
      </c>
    </row>
    <row r="424" spans="1:14" x14ac:dyDescent="0.25">
      <c r="A424" t="s">
        <v>795</v>
      </c>
      <c r="B424" t="s">
        <v>38</v>
      </c>
      <c r="C424" t="s">
        <v>641</v>
      </c>
      <c r="D424" t="s">
        <v>646</v>
      </c>
      <c r="E424" t="s">
        <v>643</v>
      </c>
      <c r="F424" t="s">
        <v>829</v>
      </c>
      <c r="G424" t="s">
        <v>797</v>
      </c>
      <c r="H424">
        <v>0</v>
      </c>
      <c r="I424">
        <v>0</v>
      </c>
      <c r="J424">
        <v>0</v>
      </c>
      <c r="K424">
        <v>12.807374569019251</v>
      </c>
      <c r="L424">
        <v>685.38653058153682</v>
      </c>
      <c r="M424">
        <v>0</v>
      </c>
      <c r="N424">
        <v>0</v>
      </c>
    </row>
    <row r="425" spans="1:14" x14ac:dyDescent="0.25">
      <c r="A425" t="s">
        <v>795</v>
      </c>
      <c r="B425" t="s">
        <v>38</v>
      </c>
      <c r="C425" t="s">
        <v>641</v>
      </c>
      <c r="D425" t="s">
        <v>647</v>
      </c>
      <c r="E425" t="s">
        <v>643</v>
      </c>
      <c r="F425" t="s">
        <v>829</v>
      </c>
      <c r="G425" t="s">
        <v>797</v>
      </c>
      <c r="H425">
        <v>0</v>
      </c>
      <c r="I425">
        <v>0</v>
      </c>
      <c r="J425">
        <v>0</v>
      </c>
      <c r="K425">
        <v>0</v>
      </c>
      <c r="L425">
        <v>42.503088261009736</v>
      </c>
      <c r="M425">
        <v>55.742024384177995</v>
      </c>
      <c r="N425">
        <v>4.7161915699582622</v>
      </c>
    </row>
    <row r="426" spans="1:14" x14ac:dyDescent="0.25">
      <c r="A426" t="s">
        <v>795</v>
      </c>
      <c r="B426" t="s">
        <v>38</v>
      </c>
      <c r="C426" t="s">
        <v>641</v>
      </c>
      <c r="D426" t="s">
        <v>648</v>
      </c>
      <c r="E426" t="s">
        <v>643</v>
      </c>
      <c r="F426" t="s">
        <v>829</v>
      </c>
      <c r="G426" t="s">
        <v>797</v>
      </c>
      <c r="H426">
        <v>0</v>
      </c>
      <c r="I426">
        <v>0</v>
      </c>
      <c r="J426">
        <v>0</v>
      </c>
      <c r="K426">
        <v>17.395290000000003</v>
      </c>
      <c r="L426">
        <v>113.06608200000001</v>
      </c>
      <c r="M426">
        <v>1459.6470359999998</v>
      </c>
      <c r="N426">
        <v>0</v>
      </c>
    </row>
    <row r="427" spans="1:14" x14ac:dyDescent="0.25">
      <c r="A427" t="s">
        <v>795</v>
      </c>
      <c r="B427" t="s">
        <v>38</v>
      </c>
      <c r="C427" t="s">
        <v>641</v>
      </c>
      <c r="D427" t="s">
        <v>649</v>
      </c>
      <c r="E427" t="s">
        <v>643</v>
      </c>
      <c r="F427" t="s">
        <v>829</v>
      </c>
      <c r="G427" t="s">
        <v>797</v>
      </c>
      <c r="H427">
        <v>0</v>
      </c>
      <c r="I427">
        <v>247.79516629999995</v>
      </c>
      <c r="J427">
        <v>473.25274959999996</v>
      </c>
      <c r="K427">
        <v>40.975083300000001</v>
      </c>
      <c r="L427">
        <v>0</v>
      </c>
      <c r="M427">
        <v>0</v>
      </c>
      <c r="N427">
        <v>0</v>
      </c>
    </row>
    <row r="428" spans="1:14" x14ac:dyDescent="0.25">
      <c r="A428" t="s">
        <v>795</v>
      </c>
      <c r="B428" t="s">
        <v>38</v>
      </c>
      <c r="C428" t="s">
        <v>641</v>
      </c>
      <c r="D428" t="s">
        <v>650</v>
      </c>
      <c r="E428" t="s">
        <v>643</v>
      </c>
      <c r="F428" t="s">
        <v>829</v>
      </c>
      <c r="G428" t="s">
        <v>797</v>
      </c>
      <c r="H428">
        <v>0</v>
      </c>
      <c r="I428">
        <v>0</v>
      </c>
      <c r="J428">
        <v>0</v>
      </c>
      <c r="K428">
        <v>11.925911229160498</v>
      </c>
      <c r="L428">
        <v>224.10021210854774</v>
      </c>
      <c r="M428">
        <v>462.80516211862283</v>
      </c>
      <c r="N428">
        <v>0</v>
      </c>
    </row>
    <row r="429" spans="1:14" x14ac:dyDescent="0.25">
      <c r="A429" t="s">
        <v>795</v>
      </c>
      <c r="B429" t="s">
        <v>38</v>
      </c>
      <c r="C429" t="s">
        <v>641</v>
      </c>
      <c r="D429" t="s">
        <v>651</v>
      </c>
      <c r="E429" t="s">
        <v>643</v>
      </c>
      <c r="F429" t="s">
        <v>829</v>
      </c>
      <c r="G429" t="s">
        <v>797</v>
      </c>
      <c r="H429">
        <v>0</v>
      </c>
      <c r="I429">
        <v>727.17353529999991</v>
      </c>
      <c r="J429">
        <v>882.42615999999987</v>
      </c>
      <c r="K429">
        <v>6879.4135831159447</v>
      </c>
      <c r="L429">
        <v>11122.276676884054</v>
      </c>
      <c r="M429">
        <v>0</v>
      </c>
      <c r="N429">
        <v>0</v>
      </c>
    </row>
    <row r="430" spans="1:14" x14ac:dyDescent="0.25">
      <c r="A430" t="s">
        <v>795</v>
      </c>
      <c r="B430" t="s">
        <v>38</v>
      </c>
      <c r="C430" t="s">
        <v>641</v>
      </c>
      <c r="D430" t="s">
        <v>652</v>
      </c>
      <c r="E430" t="s">
        <v>643</v>
      </c>
      <c r="F430" t="s">
        <v>829</v>
      </c>
      <c r="G430" t="s">
        <v>797</v>
      </c>
      <c r="H430">
        <v>0</v>
      </c>
      <c r="I430">
        <v>319.23973999999993</v>
      </c>
      <c r="J430">
        <v>13446.205219900001</v>
      </c>
      <c r="K430">
        <v>25581.1951143322</v>
      </c>
      <c r="L430">
        <v>6240.2630304324503</v>
      </c>
      <c r="M430">
        <v>0.21551837669999999</v>
      </c>
      <c r="N430">
        <v>0</v>
      </c>
    </row>
    <row r="431" spans="1:14" x14ac:dyDescent="0.25">
      <c r="A431" t="s">
        <v>795</v>
      </c>
      <c r="B431" t="s">
        <v>38</v>
      </c>
      <c r="C431" t="s">
        <v>641</v>
      </c>
      <c r="D431" t="s">
        <v>767</v>
      </c>
      <c r="E431" t="s">
        <v>768</v>
      </c>
      <c r="F431" t="s">
        <v>829</v>
      </c>
      <c r="G431" t="s">
        <v>797</v>
      </c>
      <c r="H431">
        <v>0</v>
      </c>
      <c r="I431">
        <v>0</v>
      </c>
      <c r="J431">
        <v>4001.9113395999998</v>
      </c>
      <c r="K431">
        <v>0</v>
      </c>
      <c r="L431">
        <v>0</v>
      </c>
      <c r="M431">
        <v>0</v>
      </c>
      <c r="N431">
        <v>0</v>
      </c>
    </row>
    <row r="432" spans="1:14" x14ac:dyDescent="0.25">
      <c r="A432" t="s">
        <v>795</v>
      </c>
      <c r="B432" t="s">
        <v>38</v>
      </c>
      <c r="C432" t="s">
        <v>641</v>
      </c>
      <c r="D432" t="s">
        <v>769</v>
      </c>
      <c r="E432" t="s">
        <v>768</v>
      </c>
      <c r="F432" t="s">
        <v>829</v>
      </c>
      <c r="G432" t="s">
        <v>797</v>
      </c>
      <c r="H432">
        <v>0</v>
      </c>
      <c r="I432">
        <v>0.45</v>
      </c>
      <c r="J432">
        <v>0</v>
      </c>
      <c r="K432">
        <v>0</v>
      </c>
      <c r="L432">
        <v>0</v>
      </c>
      <c r="M432">
        <v>0</v>
      </c>
      <c r="N432">
        <v>0</v>
      </c>
    </row>
    <row r="433" spans="1:14" x14ac:dyDescent="0.25">
      <c r="A433" t="s">
        <v>795</v>
      </c>
      <c r="B433" t="s">
        <v>38</v>
      </c>
      <c r="C433" t="s">
        <v>274</v>
      </c>
      <c r="D433" t="s">
        <v>275</v>
      </c>
      <c r="E433" t="s">
        <v>275</v>
      </c>
      <c r="F433" t="s">
        <v>829</v>
      </c>
      <c r="G433" t="s">
        <v>797</v>
      </c>
      <c r="H433">
        <v>-9.6999999999999993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</row>
    <row r="434" spans="1:14" x14ac:dyDescent="0.25">
      <c r="A434" t="s">
        <v>795</v>
      </c>
      <c r="B434" t="s">
        <v>38</v>
      </c>
      <c r="C434" t="s">
        <v>218</v>
      </c>
      <c r="D434" t="s">
        <v>247</v>
      </c>
      <c r="E434" t="s">
        <v>248</v>
      </c>
      <c r="F434" t="s">
        <v>829</v>
      </c>
      <c r="G434" t="s">
        <v>797</v>
      </c>
      <c r="H434">
        <v>0</v>
      </c>
      <c r="I434">
        <v>-558.11</v>
      </c>
      <c r="J434">
        <v>0</v>
      </c>
      <c r="K434">
        <v>0</v>
      </c>
      <c r="L434">
        <v>0</v>
      </c>
      <c r="M434">
        <v>0</v>
      </c>
      <c r="N434">
        <v>0</v>
      </c>
    </row>
    <row r="435" spans="1:14" x14ac:dyDescent="0.25">
      <c r="A435" t="s">
        <v>795</v>
      </c>
      <c r="B435" t="s">
        <v>38</v>
      </c>
      <c r="C435" t="s">
        <v>641</v>
      </c>
      <c r="D435" t="s">
        <v>665</v>
      </c>
      <c r="E435" t="s">
        <v>248</v>
      </c>
      <c r="F435" t="s">
        <v>829</v>
      </c>
      <c r="G435" t="s">
        <v>797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19755.707087772447</v>
      </c>
      <c r="N435">
        <v>0</v>
      </c>
    </row>
    <row r="436" spans="1:14" x14ac:dyDescent="0.25">
      <c r="A436" t="s">
        <v>795</v>
      </c>
      <c r="B436" t="s">
        <v>38</v>
      </c>
      <c r="C436" t="s">
        <v>641</v>
      </c>
      <c r="D436" t="s">
        <v>667</v>
      </c>
      <c r="E436" t="s">
        <v>248</v>
      </c>
      <c r="F436" t="s">
        <v>829</v>
      </c>
      <c r="G436" t="s">
        <v>797</v>
      </c>
      <c r="H436">
        <v>0</v>
      </c>
      <c r="I436">
        <v>0</v>
      </c>
      <c r="J436">
        <v>6547.670625027401</v>
      </c>
      <c r="K436">
        <v>0</v>
      </c>
      <c r="L436">
        <v>0</v>
      </c>
      <c r="M436">
        <v>0</v>
      </c>
      <c r="N436">
        <v>0</v>
      </c>
    </row>
    <row r="437" spans="1:14" x14ac:dyDescent="0.25">
      <c r="A437" t="s">
        <v>795</v>
      </c>
      <c r="B437" t="s">
        <v>38</v>
      </c>
      <c r="C437" t="s">
        <v>641</v>
      </c>
      <c r="D437" t="s">
        <v>669</v>
      </c>
      <c r="E437" t="s">
        <v>248</v>
      </c>
      <c r="F437" t="s">
        <v>829</v>
      </c>
      <c r="G437" t="s">
        <v>797</v>
      </c>
      <c r="H437">
        <v>0</v>
      </c>
      <c r="I437">
        <v>0</v>
      </c>
      <c r="J437">
        <v>0</v>
      </c>
      <c r="K437">
        <v>1840.1544647549983</v>
      </c>
      <c r="L437">
        <v>1795.370241057225</v>
      </c>
      <c r="M437">
        <v>9541.0140856535181</v>
      </c>
      <c r="N437">
        <v>0</v>
      </c>
    </row>
    <row r="438" spans="1:14" x14ac:dyDescent="0.25">
      <c r="A438" t="s">
        <v>795</v>
      </c>
      <c r="B438" t="s">
        <v>38</v>
      </c>
      <c r="C438" t="s">
        <v>641</v>
      </c>
      <c r="D438" t="s">
        <v>671</v>
      </c>
      <c r="E438" t="s">
        <v>248</v>
      </c>
      <c r="F438" t="s">
        <v>829</v>
      </c>
      <c r="G438" t="s">
        <v>797</v>
      </c>
      <c r="H438">
        <v>0</v>
      </c>
      <c r="I438">
        <v>0</v>
      </c>
      <c r="J438">
        <v>0</v>
      </c>
      <c r="K438">
        <v>9631.4771369393457</v>
      </c>
      <c r="L438">
        <v>0</v>
      </c>
      <c r="M438">
        <v>0</v>
      </c>
      <c r="N438">
        <v>0</v>
      </c>
    </row>
    <row r="439" spans="1:14" x14ac:dyDescent="0.25">
      <c r="A439" t="s">
        <v>795</v>
      </c>
      <c r="B439" t="s">
        <v>38</v>
      </c>
      <c r="C439" t="s">
        <v>641</v>
      </c>
      <c r="D439" t="s">
        <v>673</v>
      </c>
      <c r="E439" t="s">
        <v>248</v>
      </c>
      <c r="F439" t="s">
        <v>829</v>
      </c>
      <c r="G439" t="s">
        <v>797</v>
      </c>
      <c r="H439">
        <v>0</v>
      </c>
      <c r="I439">
        <v>0</v>
      </c>
      <c r="J439">
        <v>0</v>
      </c>
      <c r="K439">
        <v>13.763417665842775</v>
      </c>
      <c r="L439">
        <v>0</v>
      </c>
      <c r="M439">
        <v>0</v>
      </c>
      <c r="N439">
        <v>0</v>
      </c>
    </row>
    <row r="440" spans="1:14" x14ac:dyDescent="0.25">
      <c r="A440" t="s">
        <v>795</v>
      </c>
      <c r="B440" t="s">
        <v>38</v>
      </c>
      <c r="C440" t="s">
        <v>641</v>
      </c>
      <c r="D440" t="s">
        <v>674</v>
      </c>
      <c r="E440" t="s">
        <v>248</v>
      </c>
      <c r="F440" t="s">
        <v>829</v>
      </c>
      <c r="G440" t="s">
        <v>797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4427.12</v>
      </c>
      <c r="N440">
        <v>0</v>
      </c>
    </row>
    <row r="441" spans="1:14" x14ac:dyDescent="0.25">
      <c r="A441" t="s">
        <v>795</v>
      </c>
      <c r="B441" t="s">
        <v>38</v>
      </c>
      <c r="C441" t="s">
        <v>641</v>
      </c>
      <c r="D441" t="s">
        <v>676</v>
      </c>
      <c r="E441" t="s">
        <v>248</v>
      </c>
      <c r="F441" t="s">
        <v>829</v>
      </c>
      <c r="G441" t="s">
        <v>797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11607.350821577415</v>
      </c>
      <c r="N441">
        <v>0</v>
      </c>
    </row>
    <row r="442" spans="1:14" x14ac:dyDescent="0.25">
      <c r="A442" t="s">
        <v>795</v>
      </c>
      <c r="B442" t="s">
        <v>38</v>
      </c>
      <c r="C442" t="s">
        <v>641</v>
      </c>
      <c r="D442" t="s">
        <v>678</v>
      </c>
      <c r="E442" t="s">
        <v>248</v>
      </c>
      <c r="F442" t="s">
        <v>829</v>
      </c>
      <c r="G442" t="s">
        <v>797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6139.5944365217692</v>
      </c>
    </row>
    <row r="443" spans="1:14" x14ac:dyDescent="0.25">
      <c r="A443" t="s">
        <v>795</v>
      </c>
      <c r="B443" t="s">
        <v>38</v>
      </c>
      <c r="C443" t="s">
        <v>641</v>
      </c>
      <c r="D443" t="s">
        <v>680</v>
      </c>
      <c r="E443" t="s">
        <v>248</v>
      </c>
      <c r="F443" t="s">
        <v>829</v>
      </c>
      <c r="G443" t="s">
        <v>797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1772.8927091729793</v>
      </c>
    </row>
    <row r="444" spans="1:14" x14ac:dyDescent="0.25">
      <c r="A444" t="s">
        <v>795</v>
      </c>
      <c r="B444" t="s">
        <v>38</v>
      </c>
      <c r="C444" t="s">
        <v>641</v>
      </c>
      <c r="D444" t="s">
        <v>681</v>
      </c>
      <c r="E444" t="s">
        <v>248</v>
      </c>
      <c r="F444" t="s">
        <v>829</v>
      </c>
      <c r="G444" t="s">
        <v>797</v>
      </c>
      <c r="H444">
        <v>17789.750000000004</v>
      </c>
      <c r="I444">
        <v>9662.3284540271979</v>
      </c>
      <c r="J444">
        <v>1.5459725526443555E-3</v>
      </c>
      <c r="K444">
        <v>0</v>
      </c>
      <c r="L444">
        <v>0</v>
      </c>
      <c r="M444">
        <v>0</v>
      </c>
      <c r="N444">
        <v>0</v>
      </c>
    </row>
    <row r="445" spans="1:14" x14ac:dyDescent="0.25">
      <c r="A445" t="s">
        <v>795</v>
      </c>
      <c r="B445" t="s">
        <v>38</v>
      </c>
      <c r="C445" t="s">
        <v>641</v>
      </c>
      <c r="D445" t="s">
        <v>683</v>
      </c>
      <c r="E445" t="s">
        <v>248</v>
      </c>
      <c r="F445" t="s">
        <v>829</v>
      </c>
      <c r="G445" t="s">
        <v>797</v>
      </c>
      <c r="H445">
        <v>0</v>
      </c>
      <c r="I445">
        <v>0</v>
      </c>
      <c r="J445">
        <v>26564.308244642376</v>
      </c>
      <c r="K445">
        <v>0</v>
      </c>
      <c r="L445">
        <v>0</v>
      </c>
      <c r="M445">
        <v>0</v>
      </c>
      <c r="N445">
        <v>0</v>
      </c>
    </row>
    <row r="446" spans="1:14" x14ac:dyDescent="0.25">
      <c r="A446" t="s">
        <v>795</v>
      </c>
      <c r="B446" t="s">
        <v>38</v>
      </c>
      <c r="C446" t="s">
        <v>641</v>
      </c>
      <c r="D446" t="s">
        <v>684</v>
      </c>
      <c r="E446" t="s">
        <v>248</v>
      </c>
      <c r="F446" t="s">
        <v>829</v>
      </c>
      <c r="G446" t="s">
        <v>797</v>
      </c>
      <c r="H446">
        <v>0</v>
      </c>
      <c r="I446">
        <v>0</v>
      </c>
      <c r="J446">
        <v>0</v>
      </c>
      <c r="K446">
        <v>0</v>
      </c>
      <c r="L446">
        <v>1896.2</v>
      </c>
      <c r="M446">
        <v>0</v>
      </c>
      <c r="N446">
        <v>0</v>
      </c>
    </row>
    <row r="447" spans="1:14" x14ac:dyDescent="0.25">
      <c r="A447" t="s">
        <v>795</v>
      </c>
      <c r="B447" t="s">
        <v>38</v>
      </c>
      <c r="C447" t="s">
        <v>641</v>
      </c>
      <c r="D447" t="s">
        <v>686</v>
      </c>
      <c r="E447" t="s">
        <v>248</v>
      </c>
      <c r="F447" t="s">
        <v>829</v>
      </c>
      <c r="G447" t="s">
        <v>797</v>
      </c>
      <c r="H447">
        <v>0</v>
      </c>
      <c r="I447">
        <v>0</v>
      </c>
      <c r="J447">
        <v>0</v>
      </c>
      <c r="K447">
        <v>0</v>
      </c>
      <c r="L447">
        <v>41552.558955192937</v>
      </c>
      <c r="M447">
        <v>0</v>
      </c>
      <c r="N447">
        <v>0</v>
      </c>
    </row>
    <row r="448" spans="1:14" x14ac:dyDescent="0.25">
      <c r="A448" t="s">
        <v>795</v>
      </c>
      <c r="B448" t="s">
        <v>38</v>
      </c>
      <c r="C448" t="s">
        <v>641</v>
      </c>
      <c r="D448" t="s">
        <v>688</v>
      </c>
      <c r="E448" t="s">
        <v>248</v>
      </c>
      <c r="F448" t="s">
        <v>829</v>
      </c>
      <c r="G448" t="s">
        <v>797</v>
      </c>
      <c r="H448">
        <v>0</v>
      </c>
      <c r="I448">
        <v>0</v>
      </c>
      <c r="J448">
        <v>0</v>
      </c>
      <c r="K448">
        <v>6277.9683256477992</v>
      </c>
      <c r="L448">
        <v>0</v>
      </c>
      <c r="M448">
        <v>0</v>
      </c>
      <c r="N448">
        <v>0</v>
      </c>
    </row>
    <row r="449" spans="1:14" x14ac:dyDescent="0.25">
      <c r="A449" t="s">
        <v>795</v>
      </c>
      <c r="B449" t="s">
        <v>38</v>
      </c>
      <c r="C449" t="s">
        <v>641</v>
      </c>
      <c r="D449" t="s">
        <v>689</v>
      </c>
      <c r="E449" t="s">
        <v>248</v>
      </c>
      <c r="F449" t="s">
        <v>829</v>
      </c>
      <c r="G449" t="s">
        <v>797</v>
      </c>
      <c r="H449">
        <v>0</v>
      </c>
      <c r="I449">
        <v>50377.89</v>
      </c>
      <c r="J449">
        <v>0</v>
      </c>
      <c r="K449">
        <v>0</v>
      </c>
      <c r="L449">
        <v>0</v>
      </c>
      <c r="M449">
        <v>0</v>
      </c>
      <c r="N449">
        <v>0</v>
      </c>
    </row>
    <row r="450" spans="1:14" x14ac:dyDescent="0.25">
      <c r="A450" t="s">
        <v>795</v>
      </c>
      <c r="B450" t="s">
        <v>38</v>
      </c>
      <c r="C450" t="s">
        <v>641</v>
      </c>
      <c r="D450" t="s">
        <v>691</v>
      </c>
      <c r="E450" t="s">
        <v>248</v>
      </c>
      <c r="F450" t="s">
        <v>829</v>
      </c>
      <c r="G450" t="s">
        <v>797</v>
      </c>
      <c r="H450">
        <v>0</v>
      </c>
      <c r="I450">
        <v>6147.5711442068005</v>
      </c>
      <c r="J450">
        <v>0</v>
      </c>
      <c r="K450">
        <v>0</v>
      </c>
      <c r="L450">
        <v>0</v>
      </c>
      <c r="M450">
        <v>0</v>
      </c>
      <c r="N450">
        <v>0</v>
      </c>
    </row>
    <row r="451" spans="1:14" x14ac:dyDescent="0.25">
      <c r="A451" t="s">
        <v>795</v>
      </c>
      <c r="B451" t="s">
        <v>38</v>
      </c>
      <c r="C451" t="s">
        <v>641</v>
      </c>
      <c r="D451" t="s">
        <v>693</v>
      </c>
      <c r="E451" t="s">
        <v>248</v>
      </c>
      <c r="F451" t="s">
        <v>829</v>
      </c>
      <c r="G451" t="s">
        <v>797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10287.771971950137</v>
      </c>
    </row>
    <row r="452" spans="1:14" x14ac:dyDescent="0.25">
      <c r="A452" t="s">
        <v>795</v>
      </c>
      <c r="B452" t="s">
        <v>38</v>
      </c>
      <c r="C452" t="s">
        <v>641</v>
      </c>
      <c r="D452" t="s">
        <v>694</v>
      </c>
      <c r="E452" t="s">
        <v>248</v>
      </c>
      <c r="F452" t="s">
        <v>829</v>
      </c>
      <c r="G452" t="s">
        <v>797</v>
      </c>
      <c r="H452">
        <v>-0.5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</row>
    <row r="453" spans="1:14" x14ac:dyDescent="0.25">
      <c r="A453" t="s">
        <v>795</v>
      </c>
      <c r="B453" t="s">
        <v>38</v>
      </c>
      <c r="C453" t="s">
        <v>641</v>
      </c>
      <c r="D453" t="s">
        <v>696</v>
      </c>
      <c r="E453" t="s">
        <v>248</v>
      </c>
      <c r="F453" t="s">
        <v>829</v>
      </c>
      <c r="G453" t="s">
        <v>797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10952.191974224826</v>
      </c>
      <c r="N453">
        <v>0</v>
      </c>
    </row>
    <row r="454" spans="1:14" x14ac:dyDescent="0.25">
      <c r="A454" t="s">
        <v>795</v>
      </c>
      <c r="B454" t="s">
        <v>38</v>
      </c>
      <c r="C454" t="s">
        <v>641</v>
      </c>
      <c r="D454" t="s">
        <v>697</v>
      </c>
      <c r="E454" t="s">
        <v>248</v>
      </c>
      <c r="F454" t="s">
        <v>829</v>
      </c>
      <c r="G454" t="s">
        <v>797</v>
      </c>
      <c r="H454">
        <v>1256.9600000000003</v>
      </c>
      <c r="I454">
        <v>18535.560000000001</v>
      </c>
      <c r="J454">
        <v>0</v>
      </c>
      <c r="K454">
        <v>0</v>
      </c>
      <c r="L454">
        <v>0</v>
      </c>
      <c r="M454">
        <v>0</v>
      </c>
      <c r="N454">
        <v>0</v>
      </c>
    </row>
    <row r="455" spans="1:14" x14ac:dyDescent="0.25">
      <c r="A455" t="s">
        <v>795</v>
      </c>
      <c r="B455" t="s">
        <v>38</v>
      </c>
      <c r="C455" t="s">
        <v>641</v>
      </c>
      <c r="D455" t="s">
        <v>699</v>
      </c>
      <c r="E455" t="s">
        <v>248</v>
      </c>
      <c r="F455" t="s">
        <v>829</v>
      </c>
      <c r="G455" t="s">
        <v>797</v>
      </c>
      <c r="H455">
        <v>0</v>
      </c>
      <c r="I455">
        <v>2778.3315947123006</v>
      </c>
      <c r="J455">
        <v>0</v>
      </c>
      <c r="K455">
        <v>0</v>
      </c>
      <c r="L455">
        <v>0</v>
      </c>
      <c r="M455">
        <v>0</v>
      </c>
      <c r="N455">
        <v>0</v>
      </c>
    </row>
    <row r="456" spans="1:14" x14ac:dyDescent="0.25">
      <c r="A456" t="s">
        <v>795</v>
      </c>
      <c r="B456" t="s">
        <v>38</v>
      </c>
      <c r="C456" t="s">
        <v>641</v>
      </c>
      <c r="D456" t="s">
        <v>700</v>
      </c>
      <c r="E456" t="s">
        <v>248</v>
      </c>
      <c r="F456" t="s">
        <v>829</v>
      </c>
      <c r="G456" t="s">
        <v>797</v>
      </c>
      <c r="H456">
        <v>29989.16</v>
      </c>
      <c r="I456">
        <v>12258.490000000002</v>
      </c>
      <c r="J456">
        <v>0</v>
      </c>
      <c r="K456">
        <v>0</v>
      </c>
      <c r="L456">
        <v>0</v>
      </c>
      <c r="M456">
        <v>0</v>
      </c>
      <c r="N456">
        <v>0</v>
      </c>
    </row>
    <row r="457" spans="1:14" x14ac:dyDescent="0.25">
      <c r="A457" t="s">
        <v>795</v>
      </c>
      <c r="B457" t="s">
        <v>38</v>
      </c>
      <c r="C457" t="s">
        <v>641</v>
      </c>
      <c r="D457" t="s">
        <v>701</v>
      </c>
      <c r="E457" t="s">
        <v>248</v>
      </c>
      <c r="F457" t="s">
        <v>829</v>
      </c>
      <c r="G457" t="s">
        <v>797</v>
      </c>
      <c r="H457">
        <v>2389.31</v>
      </c>
      <c r="I457">
        <v>0</v>
      </c>
      <c r="J457">
        <v>0</v>
      </c>
      <c r="K457">
        <v>0</v>
      </c>
      <c r="L457">
        <v>0</v>
      </c>
      <c r="M457">
        <v>4269.1099999999997</v>
      </c>
      <c r="N457">
        <v>0</v>
      </c>
    </row>
    <row r="458" spans="1:14" x14ac:dyDescent="0.25">
      <c r="A458" t="s">
        <v>795</v>
      </c>
      <c r="B458" t="s">
        <v>38</v>
      </c>
      <c r="C458" t="s">
        <v>641</v>
      </c>
      <c r="D458" t="s">
        <v>703</v>
      </c>
      <c r="E458" t="s">
        <v>248</v>
      </c>
      <c r="F458" t="s">
        <v>829</v>
      </c>
      <c r="G458" t="s">
        <v>797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2935.576446</v>
      </c>
      <c r="N458">
        <v>0</v>
      </c>
    </row>
    <row r="459" spans="1:14" x14ac:dyDescent="0.25">
      <c r="A459" t="s">
        <v>795</v>
      </c>
      <c r="B459" t="s">
        <v>38</v>
      </c>
      <c r="C459" t="s">
        <v>641</v>
      </c>
      <c r="D459" t="s">
        <v>704</v>
      </c>
      <c r="E459" t="s">
        <v>248</v>
      </c>
      <c r="F459" t="s">
        <v>829</v>
      </c>
      <c r="G459" t="s">
        <v>797</v>
      </c>
      <c r="H459">
        <v>23659.019999999997</v>
      </c>
      <c r="I459">
        <v>51.979324216700782</v>
      </c>
      <c r="J459">
        <v>0</v>
      </c>
      <c r="K459">
        <v>0</v>
      </c>
      <c r="L459">
        <v>0</v>
      </c>
      <c r="M459">
        <v>0</v>
      </c>
      <c r="N459">
        <v>0</v>
      </c>
    </row>
    <row r="460" spans="1:14" x14ac:dyDescent="0.25">
      <c r="A460" t="s">
        <v>795</v>
      </c>
      <c r="B460" t="s">
        <v>38</v>
      </c>
      <c r="C460" t="s">
        <v>263</v>
      </c>
      <c r="D460" t="s">
        <v>265</v>
      </c>
      <c r="E460" t="s">
        <v>248</v>
      </c>
      <c r="F460" t="s">
        <v>829</v>
      </c>
      <c r="G460" t="s">
        <v>797</v>
      </c>
      <c r="H460">
        <v>0</v>
      </c>
      <c r="I460">
        <v>0</v>
      </c>
      <c r="J460">
        <v>56224.000410443645</v>
      </c>
      <c r="K460">
        <v>0</v>
      </c>
      <c r="L460">
        <v>0</v>
      </c>
      <c r="M460">
        <v>0</v>
      </c>
      <c r="N460">
        <v>0</v>
      </c>
    </row>
    <row r="461" spans="1:14" x14ac:dyDescent="0.25">
      <c r="A461" t="s">
        <v>795</v>
      </c>
      <c r="B461" t="s">
        <v>38</v>
      </c>
      <c r="C461" t="s">
        <v>263</v>
      </c>
      <c r="D461" t="s">
        <v>268</v>
      </c>
      <c r="E461" t="s">
        <v>248</v>
      </c>
      <c r="F461" t="s">
        <v>829</v>
      </c>
      <c r="G461" t="s">
        <v>797</v>
      </c>
      <c r="H461">
        <v>0</v>
      </c>
      <c r="I461">
        <v>0</v>
      </c>
      <c r="J461">
        <v>35660.348957696624</v>
      </c>
      <c r="K461">
        <v>0</v>
      </c>
      <c r="L461">
        <v>0</v>
      </c>
      <c r="M461">
        <v>0</v>
      </c>
      <c r="N461">
        <v>0</v>
      </c>
    </row>
    <row r="462" spans="1:14" x14ac:dyDescent="0.25">
      <c r="A462" t="s">
        <v>795</v>
      </c>
      <c r="B462" t="s">
        <v>38</v>
      </c>
      <c r="C462" t="s">
        <v>641</v>
      </c>
      <c r="D462" t="s">
        <v>706</v>
      </c>
      <c r="E462" t="s">
        <v>248</v>
      </c>
      <c r="F462" t="s">
        <v>829</v>
      </c>
      <c r="G462" t="s">
        <v>797</v>
      </c>
      <c r="H462">
        <v>0</v>
      </c>
      <c r="I462">
        <v>23248.6385289631</v>
      </c>
      <c r="J462">
        <v>12512.663366811299</v>
      </c>
      <c r="K462">
        <v>19305.646865860996</v>
      </c>
      <c r="L462">
        <v>27730.307384306801</v>
      </c>
      <c r="M462">
        <v>14494.183435649102</v>
      </c>
      <c r="N462">
        <v>0</v>
      </c>
    </row>
    <row r="463" spans="1:14" x14ac:dyDescent="0.25">
      <c r="A463" t="s">
        <v>795</v>
      </c>
      <c r="B463" t="s">
        <v>38</v>
      </c>
      <c r="C463" t="s">
        <v>641</v>
      </c>
      <c r="D463" t="s">
        <v>708</v>
      </c>
      <c r="E463" t="s">
        <v>248</v>
      </c>
      <c r="F463" t="s">
        <v>829</v>
      </c>
      <c r="G463" t="s">
        <v>797</v>
      </c>
      <c r="H463">
        <v>0</v>
      </c>
      <c r="I463">
        <v>0</v>
      </c>
      <c r="J463">
        <v>18051.570459697188</v>
      </c>
      <c r="K463">
        <v>0</v>
      </c>
      <c r="L463">
        <v>0</v>
      </c>
      <c r="M463">
        <v>0</v>
      </c>
      <c r="N463">
        <v>0</v>
      </c>
    </row>
    <row r="464" spans="1:14" x14ac:dyDescent="0.25">
      <c r="A464" t="s">
        <v>795</v>
      </c>
      <c r="B464" t="s">
        <v>38</v>
      </c>
      <c r="C464" t="s">
        <v>641</v>
      </c>
      <c r="D464" t="s">
        <v>710</v>
      </c>
      <c r="E464" t="s">
        <v>248</v>
      </c>
      <c r="F464" t="s">
        <v>829</v>
      </c>
      <c r="G464" t="s">
        <v>797</v>
      </c>
      <c r="H464">
        <v>0</v>
      </c>
      <c r="I464">
        <v>0</v>
      </c>
      <c r="J464">
        <v>0</v>
      </c>
      <c r="K464">
        <v>16124.225307211747</v>
      </c>
      <c r="L464">
        <v>0</v>
      </c>
      <c r="M464">
        <v>0</v>
      </c>
      <c r="N464">
        <v>0</v>
      </c>
    </row>
    <row r="465" spans="1:14" x14ac:dyDescent="0.25">
      <c r="A465" t="s">
        <v>795</v>
      </c>
      <c r="B465" t="s">
        <v>38</v>
      </c>
      <c r="C465" t="s">
        <v>641</v>
      </c>
      <c r="D465" t="s">
        <v>712</v>
      </c>
      <c r="E465" t="s">
        <v>248</v>
      </c>
      <c r="F465" t="s">
        <v>829</v>
      </c>
      <c r="G465" t="s">
        <v>797</v>
      </c>
      <c r="H465">
        <v>0</v>
      </c>
      <c r="I465">
        <v>419.54854495949996</v>
      </c>
      <c r="J465">
        <v>709.39385905519998</v>
      </c>
      <c r="K465">
        <v>739.61681199999998</v>
      </c>
      <c r="L465">
        <v>761.80517600000007</v>
      </c>
      <c r="M465">
        <v>638</v>
      </c>
      <c r="N465">
        <v>0</v>
      </c>
    </row>
    <row r="466" spans="1:14" x14ac:dyDescent="0.25">
      <c r="A466" t="s">
        <v>795</v>
      </c>
      <c r="B466" t="s">
        <v>38</v>
      </c>
      <c r="C466" t="s">
        <v>641</v>
      </c>
      <c r="D466" t="s">
        <v>714</v>
      </c>
      <c r="E466" t="s">
        <v>248</v>
      </c>
      <c r="F466" t="s">
        <v>829</v>
      </c>
      <c r="G466" t="s">
        <v>797</v>
      </c>
      <c r="H466">
        <v>0</v>
      </c>
      <c r="I466">
        <v>0</v>
      </c>
      <c r="J466">
        <v>0</v>
      </c>
      <c r="K466">
        <v>0</v>
      </c>
      <c r="L466">
        <v>21041.664021590743</v>
      </c>
      <c r="M466">
        <v>0</v>
      </c>
      <c r="N466">
        <v>0</v>
      </c>
    </row>
    <row r="467" spans="1:14" x14ac:dyDescent="0.25">
      <c r="A467" t="s">
        <v>795</v>
      </c>
      <c r="B467" t="s">
        <v>38</v>
      </c>
      <c r="C467" t="s">
        <v>641</v>
      </c>
      <c r="D467" t="s">
        <v>716</v>
      </c>
      <c r="E467" t="s">
        <v>248</v>
      </c>
      <c r="F467" t="s">
        <v>829</v>
      </c>
      <c r="G467" t="s">
        <v>797</v>
      </c>
      <c r="H467">
        <v>0</v>
      </c>
      <c r="I467">
        <v>239.54068556000001</v>
      </c>
      <c r="J467">
        <v>0</v>
      </c>
      <c r="K467">
        <v>0</v>
      </c>
      <c r="L467">
        <v>0</v>
      </c>
      <c r="M467">
        <v>0</v>
      </c>
      <c r="N467">
        <v>0</v>
      </c>
    </row>
    <row r="468" spans="1:14" x14ac:dyDescent="0.25">
      <c r="A468" t="s">
        <v>795</v>
      </c>
      <c r="B468" t="s">
        <v>38</v>
      </c>
      <c r="C468" t="s">
        <v>641</v>
      </c>
      <c r="D468" t="s">
        <v>717</v>
      </c>
      <c r="E468" t="s">
        <v>248</v>
      </c>
      <c r="F468" t="s">
        <v>829</v>
      </c>
      <c r="G468" t="s">
        <v>797</v>
      </c>
      <c r="H468">
        <v>37986.55000000001</v>
      </c>
      <c r="I468">
        <v>202.2</v>
      </c>
      <c r="J468">
        <v>0</v>
      </c>
      <c r="K468">
        <v>0</v>
      </c>
      <c r="L468">
        <v>0</v>
      </c>
      <c r="M468">
        <v>0</v>
      </c>
      <c r="N468">
        <v>0</v>
      </c>
    </row>
    <row r="469" spans="1:14" x14ac:dyDescent="0.25">
      <c r="A469" t="s">
        <v>795</v>
      </c>
      <c r="B469" t="s">
        <v>38</v>
      </c>
      <c r="C469" t="s">
        <v>641</v>
      </c>
      <c r="D469" t="s">
        <v>719</v>
      </c>
      <c r="E469" t="s">
        <v>248</v>
      </c>
      <c r="F469" t="s">
        <v>829</v>
      </c>
      <c r="G469" t="s">
        <v>797</v>
      </c>
      <c r="H469">
        <v>0</v>
      </c>
      <c r="I469">
        <v>616.50341273289996</v>
      </c>
      <c r="J469">
        <v>0</v>
      </c>
      <c r="K469">
        <v>0</v>
      </c>
      <c r="L469">
        <v>0</v>
      </c>
      <c r="M469">
        <v>0</v>
      </c>
      <c r="N469">
        <v>0</v>
      </c>
    </row>
    <row r="470" spans="1:14" x14ac:dyDescent="0.25">
      <c r="A470" t="s">
        <v>795</v>
      </c>
      <c r="B470" t="s">
        <v>38</v>
      </c>
      <c r="C470" t="s">
        <v>641</v>
      </c>
      <c r="D470" t="s">
        <v>721</v>
      </c>
      <c r="E470" t="s">
        <v>248</v>
      </c>
      <c r="F470" t="s">
        <v>829</v>
      </c>
      <c r="G470" t="s">
        <v>797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22874.420351021556</v>
      </c>
      <c r="N470">
        <v>0</v>
      </c>
    </row>
    <row r="471" spans="1:14" x14ac:dyDescent="0.25">
      <c r="A471" t="s">
        <v>795</v>
      </c>
      <c r="B471" t="s">
        <v>38</v>
      </c>
      <c r="C471" t="s">
        <v>641</v>
      </c>
      <c r="D471" t="s">
        <v>723</v>
      </c>
      <c r="E471" t="s">
        <v>248</v>
      </c>
      <c r="F471" t="s">
        <v>829</v>
      </c>
      <c r="G471" t="s">
        <v>797</v>
      </c>
      <c r="H471">
        <v>0</v>
      </c>
      <c r="I471">
        <v>1441.8972022664002</v>
      </c>
      <c r="J471">
        <v>533.16536526660013</v>
      </c>
      <c r="K471">
        <v>0</v>
      </c>
      <c r="L471">
        <v>0</v>
      </c>
      <c r="M471">
        <v>0</v>
      </c>
      <c r="N471">
        <v>0</v>
      </c>
    </row>
    <row r="472" spans="1:14" x14ac:dyDescent="0.25">
      <c r="A472" t="s">
        <v>795</v>
      </c>
      <c r="B472" t="s">
        <v>38</v>
      </c>
      <c r="C472" t="s">
        <v>641</v>
      </c>
      <c r="D472" t="s">
        <v>725</v>
      </c>
      <c r="E472" t="s">
        <v>248</v>
      </c>
      <c r="F472" t="s">
        <v>829</v>
      </c>
      <c r="G472" t="s">
        <v>797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9901.3602943904498</v>
      </c>
    </row>
    <row r="473" spans="1:14" x14ac:dyDescent="0.25">
      <c r="A473" t="s">
        <v>795</v>
      </c>
      <c r="B473" t="s">
        <v>38</v>
      </c>
      <c r="C473" t="s">
        <v>641</v>
      </c>
      <c r="D473" t="s">
        <v>727</v>
      </c>
      <c r="E473" t="s">
        <v>248</v>
      </c>
      <c r="F473" t="s">
        <v>829</v>
      </c>
      <c r="G473" t="s">
        <v>797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4560.5972283552182</v>
      </c>
    </row>
    <row r="474" spans="1:14" x14ac:dyDescent="0.25">
      <c r="A474" t="s">
        <v>795</v>
      </c>
      <c r="B474" t="s">
        <v>38</v>
      </c>
      <c r="C474" t="s">
        <v>641</v>
      </c>
      <c r="D474" t="s">
        <v>745</v>
      </c>
      <c r="E474" t="s">
        <v>248</v>
      </c>
      <c r="F474" t="s">
        <v>829</v>
      </c>
      <c r="G474" t="s">
        <v>797</v>
      </c>
      <c r="H474">
        <v>3116.2599999999998</v>
      </c>
      <c r="I474">
        <v>3206.3300000000004</v>
      </c>
      <c r="J474">
        <v>0</v>
      </c>
      <c r="K474">
        <v>0</v>
      </c>
      <c r="L474">
        <v>0</v>
      </c>
      <c r="M474">
        <v>0</v>
      </c>
      <c r="N474">
        <v>0</v>
      </c>
    </row>
    <row r="475" spans="1:14" x14ac:dyDescent="0.25">
      <c r="A475" t="s">
        <v>795</v>
      </c>
      <c r="B475" t="s">
        <v>38</v>
      </c>
      <c r="C475" t="s">
        <v>641</v>
      </c>
      <c r="D475" t="s">
        <v>747</v>
      </c>
      <c r="E475" t="s">
        <v>248</v>
      </c>
      <c r="F475" t="s">
        <v>829</v>
      </c>
      <c r="G475" t="s">
        <v>797</v>
      </c>
      <c r="H475">
        <v>0</v>
      </c>
      <c r="I475">
        <v>1625.2446748606199</v>
      </c>
      <c r="J475">
        <v>2214.31252193514</v>
      </c>
      <c r="K475">
        <v>4710.5047548069997</v>
      </c>
      <c r="L475">
        <v>4689.3003190000009</v>
      </c>
      <c r="M475">
        <v>4689.3003190000009</v>
      </c>
      <c r="N475">
        <v>0</v>
      </c>
    </row>
    <row r="476" spans="1:14" x14ac:dyDescent="0.25">
      <c r="A476" t="s">
        <v>795</v>
      </c>
      <c r="B476" t="s">
        <v>38</v>
      </c>
      <c r="C476" t="s">
        <v>641</v>
      </c>
      <c r="D476" t="s">
        <v>749</v>
      </c>
      <c r="E476" t="s">
        <v>248</v>
      </c>
      <c r="F476" t="s">
        <v>829</v>
      </c>
      <c r="G476" t="s">
        <v>797</v>
      </c>
      <c r="H476">
        <v>0</v>
      </c>
      <c r="I476">
        <v>0</v>
      </c>
      <c r="J476">
        <v>0</v>
      </c>
      <c r="K476">
        <v>0</v>
      </c>
      <c r="L476">
        <v>8790.94227431933</v>
      </c>
      <c r="M476">
        <v>0</v>
      </c>
      <c r="N476">
        <v>0</v>
      </c>
    </row>
    <row r="477" spans="1:14" x14ac:dyDescent="0.25">
      <c r="A477" t="s">
        <v>795</v>
      </c>
      <c r="B477" t="s">
        <v>38</v>
      </c>
      <c r="C477" t="s">
        <v>641</v>
      </c>
      <c r="D477" t="s">
        <v>778</v>
      </c>
      <c r="E477" t="s">
        <v>248</v>
      </c>
      <c r="F477" t="s">
        <v>829</v>
      </c>
      <c r="G477" t="s">
        <v>797</v>
      </c>
      <c r="H477">
        <v>4741.5000000000009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</row>
    <row r="478" spans="1:14" x14ac:dyDescent="0.25">
      <c r="A478" t="s">
        <v>795</v>
      </c>
      <c r="B478" t="s">
        <v>38</v>
      </c>
      <c r="C478" t="s">
        <v>641</v>
      </c>
      <c r="D478" t="s">
        <v>779</v>
      </c>
      <c r="E478" t="s">
        <v>248</v>
      </c>
      <c r="F478" t="s">
        <v>829</v>
      </c>
      <c r="G478" t="s">
        <v>797</v>
      </c>
      <c r="H478">
        <v>1508.1299999999999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</row>
    <row r="479" spans="1:14" x14ac:dyDescent="0.25">
      <c r="A479" t="s">
        <v>795</v>
      </c>
      <c r="B479" t="s">
        <v>38</v>
      </c>
      <c r="C479" t="s">
        <v>641</v>
      </c>
      <c r="D479" t="s">
        <v>780</v>
      </c>
      <c r="E479" t="s">
        <v>248</v>
      </c>
      <c r="F479" t="s">
        <v>829</v>
      </c>
      <c r="G479" t="s">
        <v>797</v>
      </c>
      <c r="H479">
        <v>-4.37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</row>
    <row r="480" spans="1:14" x14ac:dyDescent="0.25">
      <c r="A480" t="s">
        <v>795</v>
      </c>
      <c r="B480" t="s">
        <v>38</v>
      </c>
      <c r="C480" t="s">
        <v>641</v>
      </c>
      <c r="D480" t="s">
        <v>755</v>
      </c>
      <c r="E480" t="s">
        <v>756</v>
      </c>
      <c r="F480" t="s">
        <v>829</v>
      </c>
      <c r="G480" t="s">
        <v>797</v>
      </c>
      <c r="H480">
        <v>0</v>
      </c>
      <c r="I480">
        <v>44546.443118197902</v>
      </c>
      <c r="J480">
        <v>47526.463358821697</v>
      </c>
      <c r="K480">
        <v>52383.244562</v>
      </c>
      <c r="L480">
        <v>52364.015561</v>
      </c>
      <c r="M480">
        <v>52364.015561</v>
      </c>
      <c r="N480">
        <v>0</v>
      </c>
    </row>
    <row r="481" spans="1:14" x14ac:dyDescent="0.25">
      <c r="A481" t="s">
        <v>795</v>
      </c>
      <c r="B481" t="s">
        <v>38</v>
      </c>
      <c r="C481" t="s">
        <v>641</v>
      </c>
      <c r="D481" t="s">
        <v>759</v>
      </c>
      <c r="E481" t="s">
        <v>760</v>
      </c>
      <c r="F481" t="s">
        <v>829</v>
      </c>
      <c r="G481" t="s">
        <v>797</v>
      </c>
      <c r="H481">
        <v>0</v>
      </c>
      <c r="I481">
        <v>3239.9673274100001</v>
      </c>
      <c r="J481">
        <v>3851.0534872150001</v>
      </c>
      <c r="K481">
        <v>3490.1419959999998</v>
      </c>
      <c r="L481">
        <v>4078.3512000000001</v>
      </c>
      <c r="M481">
        <v>3702.4416000000001</v>
      </c>
      <c r="N481">
        <v>0</v>
      </c>
    </row>
    <row r="482" spans="1:14" x14ac:dyDescent="0.25">
      <c r="A482" t="s">
        <v>795</v>
      </c>
      <c r="B482" t="s">
        <v>38</v>
      </c>
      <c r="C482" t="s">
        <v>641</v>
      </c>
      <c r="D482" t="s">
        <v>664</v>
      </c>
      <c r="E482" t="s">
        <v>267</v>
      </c>
      <c r="F482" t="s">
        <v>829</v>
      </c>
      <c r="G482" t="s">
        <v>797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42572.459174837175</v>
      </c>
      <c r="N482">
        <v>0</v>
      </c>
    </row>
    <row r="483" spans="1:14" x14ac:dyDescent="0.25">
      <c r="A483" t="s">
        <v>795</v>
      </c>
      <c r="B483" t="s">
        <v>38</v>
      </c>
      <c r="C483" t="s">
        <v>641</v>
      </c>
      <c r="D483" t="s">
        <v>666</v>
      </c>
      <c r="E483" t="s">
        <v>267</v>
      </c>
      <c r="F483" t="s">
        <v>829</v>
      </c>
      <c r="G483" t="s">
        <v>797</v>
      </c>
      <c r="H483">
        <v>0</v>
      </c>
      <c r="I483">
        <v>0</v>
      </c>
      <c r="J483">
        <v>20417.802619572598</v>
      </c>
      <c r="K483">
        <v>0</v>
      </c>
      <c r="L483">
        <v>0</v>
      </c>
      <c r="M483">
        <v>0</v>
      </c>
      <c r="N483">
        <v>0</v>
      </c>
    </row>
    <row r="484" spans="1:14" x14ac:dyDescent="0.25">
      <c r="A484" t="s">
        <v>795</v>
      </c>
      <c r="B484" t="s">
        <v>38</v>
      </c>
      <c r="C484" t="s">
        <v>641</v>
      </c>
      <c r="D484" t="s">
        <v>668</v>
      </c>
      <c r="E484" t="s">
        <v>267</v>
      </c>
      <c r="F484" t="s">
        <v>829</v>
      </c>
      <c r="G484" t="s">
        <v>797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28129.225445103937</v>
      </c>
      <c r="N484">
        <v>0</v>
      </c>
    </row>
    <row r="485" spans="1:14" x14ac:dyDescent="0.25">
      <c r="A485" t="s">
        <v>795</v>
      </c>
      <c r="B485" t="s">
        <v>38</v>
      </c>
      <c r="C485" t="s">
        <v>641</v>
      </c>
      <c r="D485" t="s">
        <v>670</v>
      </c>
      <c r="E485" t="s">
        <v>267</v>
      </c>
      <c r="F485" t="s">
        <v>829</v>
      </c>
      <c r="G485" t="s">
        <v>797</v>
      </c>
      <c r="H485">
        <v>0</v>
      </c>
      <c r="I485">
        <v>0</v>
      </c>
      <c r="J485">
        <v>0</v>
      </c>
      <c r="K485">
        <v>21034.401160676156</v>
      </c>
      <c r="L485">
        <v>0</v>
      </c>
      <c r="M485">
        <v>0</v>
      </c>
      <c r="N485">
        <v>0</v>
      </c>
    </row>
    <row r="486" spans="1:14" x14ac:dyDescent="0.25">
      <c r="A486" t="s">
        <v>795</v>
      </c>
      <c r="B486" t="s">
        <v>38</v>
      </c>
      <c r="C486" t="s">
        <v>641</v>
      </c>
      <c r="D486" t="s">
        <v>672</v>
      </c>
      <c r="E486" t="s">
        <v>267</v>
      </c>
      <c r="F486" t="s">
        <v>829</v>
      </c>
      <c r="G486" t="s">
        <v>797</v>
      </c>
      <c r="H486">
        <v>0</v>
      </c>
      <c r="I486">
        <v>0</v>
      </c>
      <c r="J486">
        <v>0</v>
      </c>
      <c r="K486">
        <v>29.382092258429232</v>
      </c>
      <c r="L486">
        <v>0</v>
      </c>
      <c r="M486">
        <v>0</v>
      </c>
      <c r="N486">
        <v>0</v>
      </c>
    </row>
    <row r="487" spans="1:14" x14ac:dyDescent="0.25">
      <c r="A487" t="s">
        <v>795</v>
      </c>
      <c r="B487" t="s">
        <v>38</v>
      </c>
      <c r="C487" t="s">
        <v>641</v>
      </c>
      <c r="D487" t="s">
        <v>675</v>
      </c>
      <c r="E487" t="s">
        <v>267</v>
      </c>
      <c r="F487" t="s">
        <v>829</v>
      </c>
      <c r="G487" t="s">
        <v>797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24779.328869887879</v>
      </c>
      <c r="N487">
        <v>0</v>
      </c>
    </row>
    <row r="488" spans="1:14" x14ac:dyDescent="0.25">
      <c r="A488" t="s">
        <v>795</v>
      </c>
      <c r="B488" t="s">
        <v>38</v>
      </c>
      <c r="C488" t="s">
        <v>641</v>
      </c>
      <c r="D488" t="s">
        <v>677</v>
      </c>
      <c r="E488" t="s">
        <v>267</v>
      </c>
      <c r="F488" t="s">
        <v>829</v>
      </c>
      <c r="G488" t="s">
        <v>797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13106.78310743363</v>
      </c>
    </row>
    <row r="489" spans="1:14" x14ac:dyDescent="0.25">
      <c r="A489" t="s">
        <v>795</v>
      </c>
      <c r="B489" t="s">
        <v>38</v>
      </c>
      <c r="C489" t="s">
        <v>641</v>
      </c>
      <c r="D489" t="s">
        <v>679</v>
      </c>
      <c r="E489" t="s">
        <v>267</v>
      </c>
      <c r="F489" t="s">
        <v>829</v>
      </c>
      <c r="G489" t="s">
        <v>797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3784.7646863536074</v>
      </c>
    </row>
    <row r="490" spans="1:14" x14ac:dyDescent="0.25">
      <c r="A490" t="s">
        <v>795</v>
      </c>
      <c r="B490" t="s">
        <v>38</v>
      </c>
      <c r="C490" t="s">
        <v>641</v>
      </c>
      <c r="D490" t="s">
        <v>682</v>
      </c>
      <c r="E490" t="s">
        <v>267</v>
      </c>
      <c r="F490" t="s">
        <v>829</v>
      </c>
      <c r="G490" t="s">
        <v>797</v>
      </c>
      <c r="H490">
        <v>0</v>
      </c>
      <c r="I490">
        <v>0</v>
      </c>
      <c r="J490">
        <v>106762.15999157417</v>
      </c>
      <c r="K490">
        <v>0</v>
      </c>
      <c r="L490">
        <v>0</v>
      </c>
      <c r="M490">
        <v>0</v>
      </c>
      <c r="N490">
        <v>0</v>
      </c>
    </row>
    <row r="491" spans="1:14" x14ac:dyDescent="0.25">
      <c r="A491" t="s">
        <v>795</v>
      </c>
      <c r="B491" t="s">
        <v>38</v>
      </c>
      <c r="C491" t="s">
        <v>641</v>
      </c>
      <c r="D491" t="s">
        <v>685</v>
      </c>
      <c r="E491" t="s">
        <v>267</v>
      </c>
      <c r="F491" t="s">
        <v>829</v>
      </c>
      <c r="G491" t="s">
        <v>797</v>
      </c>
      <c r="H491">
        <v>0</v>
      </c>
      <c r="I491">
        <v>0</v>
      </c>
      <c r="J491">
        <v>0</v>
      </c>
      <c r="K491">
        <v>0</v>
      </c>
      <c r="L491">
        <v>88706.246546979281</v>
      </c>
      <c r="M491">
        <v>0</v>
      </c>
      <c r="N491">
        <v>0</v>
      </c>
    </row>
    <row r="492" spans="1:14" x14ac:dyDescent="0.25">
      <c r="A492" t="s">
        <v>795</v>
      </c>
      <c r="B492" t="s">
        <v>38</v>
      </c>
      <c r="C492" t="s">
        <v>641</v>
      </c>
      <c r="D492" t="s">
        <v>687</v>
      </c>
      <c r="E492" t="s">
        <v>267</v>
      </c>
      <c r="F492" t="s">
        <v>829</v>
      </c>
      <c r="G492" t="s">
        <v>797</v>
      </c>
      <c r="H492">
        <v>0</v>
      </c>
      <c r="I492">
        <v>0</v>
      </c>
      <c r="J492">
        <v>0</v>
      </c>
      <c r="K492">
        <v>15409.10316541113</v>
      </c>
      <c r="L492">
        <v>0</v>
      </c>
      <c r="M492">
        <v>0</v>
      </c>
      <c r="N492">
        <v>0</v>
      </c>
    </row>
    <row r="493" spans="1:14" x14ac:dyDescent="0.25">
      <c r="A493" t="s">
        <v>795</v>
      </c>
      <c r="B493" t="s">
        <v>38</v>
      </c>
      <c r="C493" t="s">
        <v>641</v>
      </c>
      <c r="D493" t="s">
        <v>690</v>
      </c>
      <c r="E493" t="s">
        <v>267</v>
      </c>
      <c r="F493" t="s">
        <v>829</v>
      </c>
      <c r="G493" t="s">
        <v>797</v>
      </c>
      <c r="H493">
        <v>0</v>
      </c>
      <c r="I493">
        <v>13123.811752993202</v>
      </c>
      <c r="J493">
        <v>0</v>
      </c>
      <c r="K493">
        <v>0</v>
      </c>
      <c r="L493">
        <v>0</v>
      </c>
      <c r="M493">
        <v>0</v>
      </c>
      <c r="N493">
        <v>0</v>
      </c>
    </row>
    <row r="494" spans="1:14" x14ac:dyDescent="0.25">
      <c r="A494" t="s">
        <v>795</v>
      </c>
      <c r="B494" t="s">
        <v>38</v>
      </c>
      <c r="C494" t="s">
        <v>641</v>
      </c>
      <c r="D494" t="s">
        <v>692</v>
      </c>
      <c r="E494" t="s">
        <v>267</v>
      </c>
      <c r="F494" t="s">
        <v>829</v>
      </c>
      <c r="G494" t="s">
        <v>797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21962.296905636529</v>
      </c>
    </row>
    <row r="495" spans="1:14" x14ac:dyDescent="0.25">
      <c r="A495" t="s">
        <v>795</v>
      </c>
      <c r="B495" t="s">
        <v>38</v>
      </c>
      <c r="C495" t="s">
        <v>641</v>
      </c>
      <c r="D495" t="s">
        <v>695</v>
      </c>
      <c r="E495" t="s">
        <v>267</v>
      </c>
      <c r="F495" t="s">
        <v>829</v>
      </c>
      <c r="G495" t="s">
        <v>797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23380.698227106903</v>
      </c>
      <c r="N495">
        <v>0</v>
      </c>
    </row>
    <row r="496" spans="1:14" x14ac:dyDescent="0.25">
      <c r="A496" t="s">
        <v>795</v>
      </c>
      <c r="B496" t="s">
        <v>38</v>
      </c>
      <c r="C496" t="s">
        <v>641</v>
      </c>
      <c r="D496" t="s">
        <v>698</v>
      </c>
      <c r="E496" t="s">
        <v>267</v>
      </c>
      <c r="F496" t="s">
        <v>829</v>
      </c>
      <c r="G496" t="s">
        <v>797</v>
      </c>
      <c r="H496">
        <v>0</v>
      </c>
      <c r="I496">
        <v>5931.1718369877017</v>
      </c>
      <c r="J496">
        <v>0</v>
      </c>
      <c r="K496">
        <v>0</v>
      </c>
      <c r="L496">
        <v>0</v>
      </c>
      <c r="M496">
        <v>0</v>
      </c>
      <c r="N496">
        <v>0</v>
      </c>
    </row>
    <row r="497" spans="1:14" x14ac:dyDescent="0.25">
      <c r="A497" t="s">
        <v>795</v>
      </c>
      <c r="B497" t="s">
        <v>38</v>
      </c>
      <c r="C497" t="s">
        <v>641</v>
      </c>
      <c r="D497" t="s">
        <v>702</v>
      </c>
      <c r="E497" t="s">
        <v>267</v>
      </c>
      <c r="F497" t="s">
        <v>829</v>
      </c>
      <c r="G497" t="s">
        <v>797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6266.8575539999983</v>
      </c>
      <c r="N497">
        <v>0</v>
      </c>
    </row>
    <row r="498" spans="1:14" x14ac:dyDescent="0.25">
      <c r="A498" t="s">
        <v>795</v>
      </c>
      <c r="B498" t="s">
        <v>38</v>
      </c>
      <c r="C498" t="s">
        <v>263</v>
      </c>
      <c r="D498" t="s">
        <v>266</v>
      </c>
      <c r="E498" t="s">
        <v>267</v>
      </c>
      <c r="F498" t="s">
        <v>829</v>
      </c>
      <c r="G498" t="s">
        <v>797</v>
      </c>
      <c r="H498">
        <v>0</v>
      </c>
      <c r="I498">
        <v>0</v>
      </c>
      <c r="J498">
        <v>76127.578809377505</v>
      </c>
      <c r="K498">
        <v>0</v>
      </c>
      <c r="L498">
        <v>0</v>
      </c>
      <c r="M498">
        <v>0</v>
      </c>
      <c r="N498">
        <v>0</v>
      </c>
    </row>
    <row r="499" spans="1:14" x14ac:dyDescent="0.25">
      <c r="A499" t="s">
        <v>795</v>
      </c>
      <c r="B499" t="s">
        <v>38</v>
      </c>
      <c r="C499" t="s">
        <v>641</v>
      </c>
      <c r="D499" t="s">
        <v>705</v>
      </c>
      <c r="E499" t="s">
        <v>267</v>
      </c>
      <c r="F499" t="s">
        <v>829</v>
      </c>
      <c r="G499" t="s">
        <v>797</v>
      </c>
      <c r="H499">
        <v>0</v>
      </c>
      <c r="I499">
        <v>51631.746075936899</v>
      </c>
      <c r="J499">
        <v>26711.986685888704</v>
      </c>
      <c r="K499">
        <v>41213.622306117009</v>
      </c>
      <c r="L499">
        <v>59198.555889382202</v>
      </c>
      <c r="M499">
        <v>30942.128274849703</v>
      </c>
      <c r="N499">
        <v>0</v>
      </c>
    </row>
    <row r="500" spans="1:14" x14ac:dyDescent="0.25">
      <c r="A500" t="s">
        <v>795</v>
      </c>
      <c r="B500" t="s">
        <v>38</v>
      </c>
      <c r="C500" t="s">
        <v>641</v>
      </c>
      <c r="D500" t="s">
        <v>707</v>
      </c>
      <c r="E500" t="s">
        <v>267</v>
      </c>
      <c r="F500" t="s">
        <v>829</v>
      </c>
      <c r="G500" t="s">
        <v>797</v>
      </c>
      <c r="H500">
        <v>33432.959999999999</v>
      </c>
      <c r="I500">
        <v>0</v>
      </c>
      <c r="J500">
        <v>175250.08819071486</v>
      </c>
      <c r="K500">
        <v>0</v>
      </c>
      <c r="L500">
        <v>0</v>
      </c>
      <c r="M500">
        <v>0</v>
      </c>
      <c r="N500">
        <v>0</v>
      </c>
    </row>
    <row r="501" spans="1:14" x14ac:dyDescent="0.25">
      <c r="A501" t="s">
        <v>795</v>
      </c>
      <c r="B501" t="s">
        <v>38</v>
      </c>
      <c r="C501" t="s">
        <v>641</v>
      </c>
      <c r="D501" t="s">
        <v>709</v>
      </c>
      <c r="E501" t="s">
        <v>267</v>
      </c>
      <c r="F501" t="s">
        <v>829</v>
      </c>
      <c r="G501" t="s">
        <v>797</v>
      </c>
      <c r="H501">
        <v>0</v>
      </c>
      <c r="I501">
        <v>0</v>
      </c>
      <c r="J501">
        <v>0</v>
      </c>
      <c r="K501">
        <v>35856.705530442632</v>
      </c>
      <c r="L501">
        <v>0</v>
      </c>
      <c r="M501">
        <v>0</v>
      </c>
      <c r="N501">
        <v>0</v>
      </c>
    </row>
    <row r="502" spans="1:14" x14ac:dyDescent="0.25">
      <c r="A502" t="s">
        <v>795</v>
      </c>
      <c r="B502" t="s">
        <v>38</v>
      </c>
      <c r="C502" t="s">
        <v>641</v>
      </c>
      <c r="D502" t="s">
        <v>711</v>
      </c>
      <c r="E502" t="s">
        <v>267</v>
      </c>
      <c r="F502" t="s">
        <v>829</v>
      </c>
      <c r="G502" t="s">
        <v>797</v>
      </c>
      <c r="H502">
        <v>0</v>
      </c>
      <c r="I502">
        <v>895.65065554049988</v>
      </c>
      <c r="J502">
        <v>1514.4113417448</v>
      </c>
      <c r="K502">
        <v>1578.9311879999996</v>
      </c>
      <c r="L502">
        <v>1626.298824</v>
      </c>
      <c r="M502">
        <v>1362</v>
      </c>
      <c r="N502">
        <v>0</v>
      </c>
    </row>
    <row r="503" spans="1:14" x14ac:dyDescent="0.25">
      <c r="A503" t="s">
        <v>795</v>
      </c>
      <c r="B503" t="s">
        <v>38</v>
      </c>
      <c r="C503" t="s">
        <v>641</v>
      </c>
      <c r="D503" t="s">
        <v>713</v>
      </c>
      <c r="E503" t="s">
        <v>267</v>
      </c>
      <c r="F503" t="s">
        <v>829</v>
      </c>
      <c r="G503" t="s">
        <v>797</v>
      </c>
      <c r="H503">
        <v>0</v>
      </c>
      <c r="I503">
        <v>0</v>
      </c>
      <c r="J503">
        <v>0</v>
      </c>
      <c r="K503">
        <v>0</v>
      </c>
      <c r="L503">
        <v>44919.665199696828</v>
      </c>
      <c r="M503">
        <v>0</v>
      </c>
      <c r="N503">
        <v>0</v>
      </c>
    </row>
    <row r="504" spans="1:14" x14ac:dyDescent="0.25">
      <c r="A504" t="s">
        <v>795</v>
      </c>
      <c r="B504" t="s">
        <v>38</v>
      </c>
      <c r="C504" t="s">
        <v>641</v>
      </c>
      <c r="D504" t="s">
        <v>715</v>
      </c>
      <c r="E504" t="s">
        <v>267</v>
      </c>
      <c r="F504" t="s">
        <v>829</v>
      </c>
      <c r="G504" t="s">
        <v>797</v>
      </c>
      <c r="H504">
        <v>0</v>
      </c>
      <c r="I504">
        <v>35754.880554440002</v>
      </c>
      <c r="J504">
        <v>0</v>
      </c>
      <c r="K504">
        <v>0</v>
      </c>
      <c r="L504">
        <v>0</v>
      </c>
      <c r="M504">
        <v>0</v>
      </c>
      <c r="N504">
        <v>0</v>
      </c>
    </row>
    <row r="505" spans="1:14" x14ac:dyDescent="0.25">
      <c r="A505" t="s">
        <v>795</v>
      </c>
      <c r="B505" t="s">
        <v>38</v>
      </c>
      <c r="C505" t="s">
        <v>641</v>
      </c>
      <c r="D505" t="s">
        <v>718</v>
      </c>
      <c r="E505" t="s">
        <v>267</v>
      </c>
      <c r="F505" t="s">
        <v>829</v>
      </c>
      <c r="G505" t="s">
        <v>797</v>
      </c>
      <c r="H505">
        <v>0</v>
      </c>
      <c r="I505">
        <v>1316.1091663671</v>
      </c>
      <c r="J505">
        <v>0</v>
      </c>
      <c r="K505">
        <v>0</v>
      </c>
      <c r="L505">
        <v>0</v>
      </c>
      <c r="M505">
        <v>0</v>
      </c>
      <c r="N505">
        <v>0</v>
      </c>
    </row>
    <row r="506" spans="1:14" x14ac:dyDescent="0.25">
      <c r="A506" t="s">
        <v>795</v>
      </c>
      <c r="B506" t="s">
        <v>38</v>
      </c>
      <c r="C506" t="s">
        <v>641</v>
      </c>
      <c r="D506" t="s">
        <v>720</v>
      </c>
      <c r="E506" t="s">
        <v>267</v>
      </c>
      <c r="F506" t="s">
        <v>829</v>
      </c>
      <c r="G506" t="s">
        <v>797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48832.226517384639</v>
      </c>
      <c r="N506">
        <v>0</v>
      </c>
    </row>
    <row r="507" spans="1:14" x14ac:dyDescent="0.25">
      <c r="A507" t="s">
        <v>795</v>
      </c>
      <c r="B507" t="s">
        <v>38</v>
      </c>
      <c r="C507" t="s">
        <v>641</v>
      </c>
      <c r="D507" t="s">
        <v>722</v>
      </c>
      <c r="E507" t="s">
        <v>267</v>
      </c>
      <c r="F507" t="s">
        <v>829</v>
      </c>
      <c r="G507" t="s">
        <v>797</v>
      </c>
      <c r="H507">
        <v>41.51</v>
      </c>
      <c r="I507">
        <v>3550.5067233336003</v>
      </c>
      <c r="J507">
        <v>1138.1994161334001</v>
      </c>
      <c r="K507">
        <v>0</v>
      </c>
      <c r="L507">
        <v>0</v>
      </c>
      <c r="M507">
        <v>0</v>
      </c>
      <c r="N507">
        <v>0</v>
      </c>
    </row>
    <row r="508" spans="1:14" x14ac:dyDescent="0.25">
      <c r="A508" t="s">
        <v>795</v>
      </c>
      <c r="B508" t="s">
        <v>38</v>
      </c>
      <c r="C508" t="s">
        <v>641</v>
      </c>
      <c r="D508" t="s">
        <v>724</v>
      </c>
      <c r="E508" t="s">
        <v>267</v>
      </c>
      <c r="F508" t="s">
        <v>829</v>
      </c>
      <c r="G508" t="s">
        <v>797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21137.386709968334</v>
      </c>
    </row>
    <row r="509" spans="1:14" x14ac:dyDescent="0.25">
      <c r="A509" t="s">
        <v>795</v>
      </c>
      <c r="B509" t="s">
        <v>38</v>
      </c>
      <c r="C509" t="s">
        <v>641</v>
      </c>
      <c r="D509" t="s">
        <v>726</v>
      </c>
      <c r="E509" t="s">
        <v>267</v>
      </c>
      <c r="F509" t="s">
        <v>829</v>
      </c>
      <c r="G509" t="s">
        <v>797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9735.9458072410653</v>
      </c>
    </row>
    <row r="510" spans="1:14" x14ac:dyDescent="0.25">
      <c r="A510" t="s">
        <v>795</v>
      </c>
      <c r="B510" t="s">
        <v>38</v>
      </c>
      <c r="C510" t="s">
        <v>641</v>
      </c>
      <c r="D510" t="s">
        <v>746</v>
      </c>
      <c r="E510" t="s">
        <v>267</v>
      </c>
      <c r="F510" t="s">
        <v>829</v>
      </c>
      <c r="G510" t="s">
        <v>797</v>
      </c>
      <c r="H510">
        <v>22.14</v>
      </c>
      <c r="I510">
        <v>7670.5862181193797</v>
      </c>
      <c r="J510">
        <v>4727.1060421248603</v>
      </c>
      <c r="K510">
        <v>10055.9678307949</v>
      </c>
      <c r="L510">
        <v>10010.700681</v>
      </c>
      <c r="M510">
        <v>10010.700681</v>
      </c>
      <c r="N510">
        <v>0</v>
      </c>
    </row>
    <row r="511" spans="1:14" x14ac:dyDescent="0.25">
      <c r="A511" t="s">
        <v>795</v>
      </c>
      <c r="B511" t="s">
        <v>38</v>
      </c>
      <c r="C511" t="s">
        <v>641</v>
      </c>
      <c r="D511" t="s">
        <v>748</v>
      </c>
      <c r="E511" t="s">
        <v>267</v>
      </c>
      <c r="F511" t="s">
        <v>829</v>
      </c>
      <c r="G511" t="s">
        <v>797</v>
      </c>
      <c r="H511">
        <v>0</v>
      </c>
      <c r="I511">
        <v>0</v>
      </c>
      <c r="J511">
        <v>0</v>
      </c>
      <c r="K511">
        <v>0</v>
      </c>
      <c r="L511">
        <v>18766.870497841599</v>
      </c>
      <c r="M511">
        <v>0</v>
      </c>
      <c r="N511">
        <v>0</v>
      </c>
    </row>
    <row r="512" spans="1:14" x14ac:dyDescent="0.25">
      <c r="A512" t="s">
        <v>795</v>
      </c>
      <c r="B512" t="s">
        <v>38</v>
      </c>
      <c r="C512" t="s">
        <v>641</v>
      </c>
      <c r="D512" t="s">
        <v>750</v>
      </c>
      <c r="E512" t="s">
        <v>751</v>
      </c>
      <c r="F512" t="s">
        <v>829</v>
      </c>
      <c r="G512" t="s">
        <v>797</v>
      </c>
      <c r="H512">
        <v>60572.329999999994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</row>
    <row r="513" spans="1:14" x14ac:dyDescent="0.25">
      <c r="A513" t="s">
        <v>795</v>
      </c>
      <c r="B513" t="s">
        <v>38</v>
      </c>
      <c r="C513" t="s">
        <v>641</v>
      </c>
      <c r="D513" t="s">
        <v>754</v>
      </c>
      <c r="E513" t="s">
        <v>751</v>
      </c>
      <c r="F513" t="s">
        <v>829</v>
      </c>
      <c r="G513" t="s">
        <v>797</v>
      </c>
      <c r="H513">
        <v>0</v>
      </c>
      <c r="I513">
        <v>95097.579195902101</v>
      </c>
      <c r="J513">
        <v>101459.31519547831</v>
      </c>
      <c r="K513">
        <v>111827.553438</v>
      </c>
      <c r="L513">
        <v>111786.50343899999</v>
      </c>
      <c r="M513">
        <v>111786.50343899999</v>
      </c>
      <c r="N513">
        <v>0</v>
      </c>
    </row>
    <row r="514" spans="1:14" x14ac:dyDescent="0.25">
      <c r="A514" t="s">
        <v>795</v>
      </c>
      <c r="B514" t="s">
        <v>38</v>
      </c>
      <c r="C514" t="s">
        <v>641</v>
      </c>
      <c r="D514" t="s">
        <v>757</v>
      </c>
      <c r="E514" t="s">
        <v>758</v>
      </c>
      <c r="F514" t="s">
        <v>829</v>
      </c>
      <c r="G514" t="s">
        <v>797</v>
      </c>
      <c r="H514">
        <v>0</v>
      </c>
      <c r="I514">
        <v>6916.6700625899994</v>
      </c>
      <c r="J514">
        <v>8221.2144977850003</v>
      </c>
      <c r="K514">
        <v>7450.7420039999997</v>
      </c>
      <c r="L514">
        <v>8706.4488000000001</v>
      </c>
      <c r="M514">
        <v>7903.9584000000004</v>
      </c>
      <c r="N514">
        <v>0</v>
      </c>
    </row>
    <row r="515" spans="1:14" x14ac:dyDescent="0.25">
      <c r="A515" t="s">
        <v>795</v>
      </c>
      <c r="B515" t="s">
        <v>38</v>
      </c>
      <c r="C515" t="s">
        <v>641</v>
      </c>
      <c r="D515" t="s">
        <v>752</v>
      </c>
      <c r="E515" t="s">
        <v>753</v>
      </c>
      <c r="F515" t="s">
        <v>829</v>
      </c>
      <c r="G515" t="s">
        <v>797</v>
      </c>
      <c r="H515">
        <v>2877.1299999999997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</row>
    <row r="516" spans="1:14" x14ac:dyDescent="0.25">
      <c r="A516" t="s">
        <v>795</v>
      </c>
      <c r="B516" t="s">
        <v>38</v>
      </c>
      <c r="C516" t="s">
        <v>276</v>
      </c>
      <c r="D516" t="s">
        <v>497</v>
      </c>
      <c r="E516" t="s">
        <v>498</v>
      </c>
      <c r="F516" t="s">
        <v>799</v>
      </c>
      <c r="G516" t="s">
        <v>830</v>
      </c>
      <c r="H516">
        <v>308.06</v>
      </c>
      <c r="I516">
        <v>279.94422962381498</v>
      </c>
      <c r="J516">
        <v>1572.5216487597172</v>
      </c>
      <c r="K516">
        <v>187.29798150190345</v>
      </c>
      <c r="L516">
        <v>1234.2422149515899</v>
      </c>
      <c r="M516">
        <v>64.738296151082338</v>
      </c>
      <c r="N516">
        <v>0</v>
      </c>
    </row>
    <row r="517" spans="1:14" x14ac:dyDescent="0.25">
      <c r="A517" t="s">
        <v>795</v>
      </c>
      <c r="B517" t="s">
        <v>38</v>
      </c>
      <c r="C517" t="s">
        <v>276</v>
      </c>
      <c r="D517" t="s">
        <v>589</v>
      </c>
      <c r="E517" t="s">
        <v>498</v>
      </c>
      <c r="F517" t="s">
        <v>799</v>
      </c>
      <c r="G517" t="s">
        <v>830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4617</v>
      </c>
      <c r="N517">
        <v>0</v>
      </c>
    </row>
    <row r="518" spans="1:14" x14ac:dyDescent="0.25">
      <c r="A518" t="s">
        <v>795</v>
      </c>
      <c r="B518" t="s">
        <v>38</v>
      </c>
      <c r="C518" t="s">
        <v>276</v>
      </c>
      <c r="D518" t="s">
        <v>499</v>
      </c>
      <c r="E518" t="s">
        <v>500</v>
      </c>
      <c r="F518" t="s">
        <v>799</v>
      </c>
      <c r="G518" t="s">
        <v>830</v>
      </c>
      <c r="H518">
        <v>0</v>
      </c>
      <c r="I518">
        <v>23.104727945303456</v>
      </c>
      <c r="J518">
        <v>198.44961089736697</v>
      </c>
      <c r="K518">
        <v>70.599327947232268</v>
      </c>
      <c r="L518">
        <v>385.72259179573399</v>
      </c>
      <c r="M518">
        <v>21.128606961399615</v>
      </c>
      <c r="N518">
        <v>0</v>
      </c>
    </row>
    <row r="519" spans="1:14" x14ac:dyDescent="0.25">
      <c r="A519" t="s">
        <v>795</v>
      </c>
      <c r="B519" t="s">
        <v>38</v>
      </c>
      <c r="C519" t="s">
        <v>276</v>
      </c>
      <c r="D519" t="s">
        <v>590</v>
      </c>
      <c r="E519" t="s">
        <v>500</v>
      </c>
      <c r="F519" t="s">
        <v>799</v>
      </c>
      <c r="G519" t="s">
        <v>830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3214</v>
      </c>
      <c r="N519">
        <v>0</v>
      </c>
    </row>
    <row r="520" spans="1:14" x14ac:dyDescent="0.25">
      <c r="A520" t="s">
        <v>795</v>
      </c>
      <c r="B520" t="s">
        <v>38</v>
      </c>
      <c r="C520" t="s">
        <v>276</v>
      </c>
      <c r="D520" t="s">
        <v>501</v>
      </c>
      <c r="E520" t="s">
        <v>502</v>
      </c>
      <c r="F520" t="s">
        <v>799</v>
      </c>
      <c r="G520" t="s">
        <v>830</v>
      </c>
      <c r="H520">
        <v>0</v>
      </c>
      <c r="I520">
        <v>110.59773674629947</v>
      </c>
      <c r="J520">
        <v>949.9388123240808</v>
      </c>
      <c r="K520">
        <v>337.94368739838444</v>
      </c>
      <c r="L520">
        <v>1846.3592789425638</v>
      </c>
      <c r="M520">
        <v>101.1375927112889</v>
      </c>
      <c r="N520">
        <v>0</v>
      </c>
    </row>
    <row r="521" spans="1:14" x14ac:dyDescent="0.25">
      <c r="A521" t="s">
        <v>795</v>
      </c>
      <c r="B521" t="s">
        <v>38</v>
      </c>
      <c r="C521" t="s">
        <v>276</v>
      </c>
      <c r="D521" t="s">
        <v>591</v>
      </c>
      <c r="E521" t="s">
        <v>502</v>
      </c>
      <c r="F521" t="s">
        <v>799</v>
      </c>
      <c r="G521" t="s">
        <v>830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15384</v>
      </c>
      <c r="N521">
        <v>0</v>
      </c>
    </row>
    <row r="522" spans="1:14" x14ac:dyDescent="0.25">
      <c r="A522" t="s">
        <v>795</v>
      </c>
      <c r="B522" t="s">
        <v>38</v>
      </c>
      <c r="C522" t="s">
        <v>276</v>
      </c>
      <c r="D522" t="s">
        <v>503</v>
      </c>
      <c r="E522" t="s">
        <v>504</v>
      </c>
      <c r="F522" t="s">
        <v>799</v>
      </c>
      <c r="G522" t="s">
        <v>830</v>
      </c>
      <c r="H522">
        <v>0</v>
      </c>
      <c r="I522">
        <v>21.247809177366719</v>
      </c>
      <c r="J522">
        <v>182.50028624669645</v>
      </c>
      <c r="K522">
        <v>64.925319898344682</v>
      </c>
      <c r="L522">
        <v>354.72017287153295</v>
      </c>
      <c r="M522">
        <v>19.430266934514918</v>
      </c>
      <c r="N522">
        <v>0</v>
      </c>
    </row>
    <row r="523" spans="1:14" x14ac:dyDescent="0.25">
      <c r="A523" t="s">
        <v>795</v>
      </c>
      <c r="B523" t="s">
        <v>38</v>
      </c>
      <c r="C523" t="s">
        <v>276</v>
      </c>
      <c r="D523" t="s">
        <v>592</v>
      </c>
      <c r="E523" t="s">
        <v>504</v>
      </c>
      <c r="F523" t="s">
        <v>799</v>
      </c>
      <c r="G523" t="s">
        <v>830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2956</v>
      </c>
      <c r="N523">
        <v>0</v>
      </c>
    </row>
    <row r="524" spans="1:14" x14ac:dyDescent="0.25">
      <c r="A524" t="s">
        <v>795</v>
      </c>
      <c r="B524" t="s">
        <v>38</v>
      </c>
      <c r="C524" t="s">
        <v>276</v>
      </c>
      <c r="D524" t="s">
        <v>505</v>
      </c>
      <c r="E524" t="s">
        <v>506</v>
      </c>
      <c r="F524" t="s">
        <v>799</v>
      </c>
      <c r="G524" t="s">
        <v>830</v>
      </c>
      <c r="H524">
        <v>0</v>
      </c>
      <c r="I524">
        <v>22.039318106324654</v>
      </c>
      <c r="J524">
        <v>189.29866272381159</v>
      </c>
      <c r="K524">
        <v>67.344378010267619</v>
      </c>
      <c r="L524">
        <v>367.93256866512547</v>
      </c>
      <c r="M524">
        <v>20.154021857543864</v>
      </c>
      <c r="N524">
        <v>0</v>
      </c>
    </row>
    <row r="525" spans="1:14" x14ac:dyDescent="0.25">
      <c r="A525" t="s">
        <v>795</v>
      </c>
      <c r="B525" t="s">
        <v>38</v>
      </c>
      <c r="C525" t="s">
        <v>276</v>
      </c>
      <c r="D525" t="s">
        <v>593</v>
      </c>
      <c r="E525" t="s">
        <v>506</v>
      </c>
      <c r="F525" t="s">
        <v>799</v>
      </c>
      <c r="G525" t="s">
        <v>830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3066</v>
      </c>
      <c r="N525">
        <v>0</v>
      </c>
    </row>
    <row r="526" spans="1:14" x14ac:dyDescent="0.25">
      <c r="A526" t="s">
        <v>795</v>
      </c>
      <c r="B526" t="s">
        <v>38</v>
      </c>
      <c r="C526" t="s">
        <v>276</v>
      </c>
      <c r="D526" t="s">
        <v>507</v>
      </c>
      <c r="E526" t="s">
        <v>508</v>
      </c>
      <c r="F526" t="s">
        <v>799</v>
      </c>
      <c r="G526" t="s">
        <v>830</v>
      </c>
      <c r="H526">
        <v>0</v>
      </c>
      <c r="I526">
        <v>5.4909584008907499</v>
      </c>
      <c r="J526">
        <v>47.162579048324119</v>
      </c>
      <c r="K526">
        <v>16.778930538460717</v>
      </c>
      <c r="L526">
        <v>91.670108938480354</v>
      </c>
      <c r="M526">
        <v>5.0211323930922704</v>
      </c>
      <c r="N526">
        <v>0</v>
      </c>
    </row>
    <row r="527" spans="1:14" x14ac:dyDescent="0.25">
      <c r="A527" t="s">
        <v>795</v>
      </c>
      <c r="B527" t="s">
        <v>38</v>
      </c>
      <c r="C527" t="s">
        <v>276</v>
      </c>
      <c r="D527" t="s">
        <v>594</v>
      </c>
      <c r="E527" t="s">
        <v>508</v>
      </c>
      <c r="F527" t="s">
        <v>799</v>
      </c>
      <c r="G527" t="s">
        <v>830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764</v>
      </c>
      <c r="N527">
        <v>0</v>
      </c>
    </row>
    <row r="528" spans="1:14" x14ac:dyDescent="0.25">
      <c r="A528" t="s">
        <v>795</v>
      </c>
      <c r="B528" t="s">
        <v>38</v>
      </c>
      <c r="C528" t="s">
        <v>276</v>
      </c>
      <c r="D528" t="s">
        <v>539</v>
      </c>
      <c r="E528" t="s">
        <v>540</v>
      </c>
      <c r="F528" t="s">
        <v>803</v>
      </c>
      <c r="G528" t="s">
        <v>805</v>
      </c>
      <c r="H528">
        <v>13272.39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</row>
    <row r="529" spans="1:14" x14ac:dyDescent="0.25">
      <c r="A529" t="s">
        <v>795</v>
      </c>
      <c r="B529" t="s">
        <v>38</v>
      </c>
      <c r="C529" t="s">
        <v>276</v>
      </c>
      <c r="D529" t="s">
        <v>541</v>
      </c>
      <c r="E529" t="s">
        <v>542</v>
      </c>
      <c r="F529" t="s">
        <v>799</v>
      </c>
      <c r="G529" t="s">
        <v>819</v>
      </c>
      <c r="H529">
        <v>14065.44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</row>
    <row r="530" spans="1:14" x14ac:dyDescent="0.25">
      <c r="A530" t="s">
        <v>795</v>
      </c>
      <c r="B530" t="s">
        <v>38</v>
      </c>
      <c r="C530" t="s">
        <v>605</v>
      </c>
      <c r="D530" t="s">
        <v>628</v>
      </c>
      <c r="E530" t="s">
        <v>629</v>
      </c>
      <c r="F530" t="s">
        <v>820</v>
      </c>
      <c r="G530" t="s">
        <v>831</v>
      </c>
      <c r="H530">
        <v>2.36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</row>
    <row r="531" spans="1:14" x14ac:dyDescent="0.25">
      <c r="A531" t="s">
        <v>795</v>
      </c>
      <c r="B531" t="s">
        <v>38</v>
      </c>
      <c r="C531" t="s">
        <v>605</v>
      </c>
      <c r="D531" t="s">
        <v>631</v>
      </c>
      <c r="E531" t="s">
        <v>632</v>
      </c>
      <c r="F531" t="s">
        <v>820</v>
      </c>
      <c r="G531" t="s">
        <v>832</v>
      </c>
      <c r="H531">
        <v>92216.890000000014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</row>
    <row r="532" spans="1:14" x14ac:dyDescent="0.25">
      <c r="A532" t="s">
        <v>795</v>
      </c>
      <c r="B532" t="s">
        <v>38</v>
      </c>
      <c r="C532" t="s">
        <v>605</v>
      </c>
      <c r="D532" t="s">
        <v>633</v>
      </c>
      <c r="E532" t="s">
        <v>634</v>
      </c>
      <c r="F532" t="s">
        <v>820</v>
      </c>
      <c r="G532" t="s">
        <v>833</v>
      </c>
      <c r="H532">
        <v>572.74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0</v>
      </c>
    </row>
    <row r="533" spans="1:14" x14ac:dyDescent="0.25">
      <c r="A533" t="s">
        <v>795</v>
      </c>
      <c r="B533" t="s">
        <v>38</v>
      </c>
      <c r="C533" t="s">
        <v>605</v>
      </c>
      <c r="D533" t="s">
        <v>635</v>
      </c>
      <c r="E533" t="s">
        <v>636</v>
      </c>
      <c r="F533" t="s">
        <v>820</v>
      </c>
      <c r="G533" t="s">
        <v>834</v>
      </c>
      <c r="H533">
        <v>1062.0700000000002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</row>
    <row r="534" spans="1:14" x14ac:dyDescent="0.25">
      <c r="A534" t="s">
        <v>795</v>
      </c>
      <c r="B534" t="s">
        <v>38</v>
      </c>
      <c r="C534" t="s">
        <v>200</v>
      </c>
      <c r="D534" t="s">
        <v>208</v>
      </c>
      <c r="E534" t="s">
        <v>209</v>
      </c>
      <c r="F534" t="s">
        <v>798</v>
      </c>
      <c r="G534" t="s">
        <v>797</v>
      </c>
      <c r="H534">
        <v>2.11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</row>
  </sheetData>
  <printOptions horizontalCentered="1"/>
  <pageMargins left="0.5" right="0.5" top="0.75" bottom="0.5" header="0.5" footer="0.5"/>
  <pageSetup scale="74" pageOrder="overThenDown" orientation="landscape" cellComments="asDisplayed" r:id="rId1"/>
  <headerFooter>
    <oddHeader>&amp;RDEF’s Response to OPC POD 1 (1-26)
Q7
Page &amp;P of &amp;N</oddHeader>
    <oddFooter>&amp;R20240025-OPCPOD1-00004221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Props1.xml><?xml version="1.0" encoding="utf-8"?>
<ds:datastoreItem xmlns:ds="http://schemas.openxmlformats.org/officeDocument/2006/customXml" ds:itemID="{8947B0AB-86B5-43FE-955C-066F503819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3A4735-FA9C-4D82-86B2-2ADA0FCFA1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A2F1ED-35C5-4FFF-AF16-D4F3CB50EAFE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MFR B-11</vt:lpstr>
      <vt:lpstr>2024 Closed CWIP</vt:lpstr>
      <vt:lpstr>2024 Closed CWIP Data</vt:lpstr>
      <vt:lpstr>'MFR B-11'!Print_Area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Barrett, Danielle Dannahower</dc:creator>
  <cp:keywords/>
  <dc:description/>
  <cp:lastModifiedBy>Hampton, Monique</cp:lastModifiedBy>
  <cp:revision/>
  <cp:lastPrinted>2024-04-14T17:23:55Z</cp:lastPrinted>
  <dcterms:created xsi:type="dcterms:W3CDTF">2023-06-15T19:06:38Z</dcterms:created>
  <dcterms:modified xsi:type="dcterms:W3CDTF">2024-04-14T17:24:06Z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