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D\"/>
    </mc:Choice>
  </mc:AlternateContent>
  <xr:revisionPtr revIDLastSave="0" documentId="13_ncr:1_{7FD7A2A0-B600-45F1-8904-1A0D086C8A09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D-2 DEF" sheetId="23" r:id="rId1"/>
    <sheet name="Other Reg calc" sheetId="15" r:id="rId2"/>
    <sheet name="Non-Reg Ops Calc" sheetId="20" r:id="rId3"/>
    <sheet name="Subsidiary RE calc" sheetId="14" r:id="rId4"/>
    <sheet name="UIP BS Data-legal" sheetId="2" r:id="rId5"/>
    <sheet name="Parentco calc" sheetId="16" r:id="rId6"/>
    <sheet name="PA Goodwill RE" sheetId="21" r:id="rId7"/>
    <sheet name="12.2022 Parent-Debt Adj" sheetId="22" r:id="rId8"/>
  </sheets>
  <externalReferences>
    <externalReference r:id="rId9"/>
  </externalReferences>
  <definedNames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2" hidden="1">#REF!</definedName>
    <definedName name="__123Graph_A" localSheetId="1" hidden="1">#REF!</definedName>
    <definedName name="__123Graph_A" localSheetId="5" hidden="1">#REF!</definedName>
    <definedName name="__123Graph_A" localSheetId="3" hidden="1">#REF!</definedName>
    <definedName name="__123Graph_A" hidden="1">#REF!</definedName>
    <definedName name="__123Graph_B" localSheetId="2" hidden="1">#REF!</definedName>
    <definedName name="__123Graph_B" localSheetId="1" hidden="1">#REF!</definedName>
    <definedName name="__123Graph_B" localSheetId="5" hidden="1">#REF!</definedName>
    <definedName name="__123Graph_B" localSheetId="3" hidden="1">#REF!</definedName>
    <definedName name="__123Graph_B" hidden="1">#REF!</definedName>
    <definedName name="__123Graph_C" localSheetId="2" hidden="1">#REF!</definedName>
    <definedName name="__123Graph_C" localSheetId="1" hidden="1">#REF!</definedName>
    <definedName name="__123Graph_C" localSheetId="5" hidden="1">#REF!</definedName>
    <definedName name="__123Graph_C" localSheetId="3" hidden="1">#REF!</definedName>
    <definedName name="__123Graph_C" hidden="1">#REF!</definedName>
    <definedName name="__123Graph_D" localSheetId="2" hidden="1">#REF!</definedName>
    <definedName name="__123Graph_D" localSheetId="1" hidden="1">#REF!</definedName>
    <definedName name="__123Graph_D" localSheetId="5" hidden="1">#REF!</definedName>
    <definedName name="__123Graph_D" localSheetId="3" hidden="1">#REF!</definedName>
    <definedName name="__123Graph_D" hidden="1">#REF!</definedName>
    <definedName name="__123Graph_E" localSheetId="2" hidden="1">#REF!</definedName>
    <definedName name="__123Graph_E" localSheetId="1" hidden="1">#REF!</definedName>
    <definedName name="__123Graph_E" localSheetId="5" hidden="1">#REF!</definedName>
    <definedName name="__123Graph_E" localSheetId="3" hidden="1">#REF!</definedName>
    <definedName name="__123Graph_E" hidden="1">#REF!</definedName>
    <definedName name="__123Graph_F" localSheetId="2" hidden="1">#REF!</definedName>
    <definedName name="__123Graph_F" localSheetId="1" hidden="1">#REF!</definedName>
    <definedName name="__123Graph_F" localSheetId="5" hidden="1">#REF!</definedName>
    <definedName name="__123Graph_F" localSheetId="3" hidden="1">#REF!</definedName>
    <definedName name="__123Graph_F" hidden="1">#REF!</definedName>
    <definedName name="__123Graph_X" localSheetId="2" hidden="1">#REF!</definedName>
    <definedName name="__123Graph_X" localSheetId="1" hidden="1">#REF!</definedName>
    <definedName name="__123Graph_X" localSheetId="5" hidden="1">#REF!</definedName>
    <definedName name="__123Graph_X" localSheetId="3" hidden="1">#REF!</definedName>
    <definedName name="__123Graph_X" hidden="1">#REF!</definedName>
    <definedName name="__fsd44" hidden="1">{#N/A,#N/A,FALSE,"Aging Summary";#N/A,#N/A,FALSE,"Ratio Analysis";#N/A,#N/A,FALSE,"Test 120 Day Accts";#N/A,#N/A,FALSE,"Tickmarks"}</definedName>
    <definedName name="_123Graph_F1" localSheetId="2" hidden="1">#REF!</definedName>
    <definedName name="_123Graph_F1" localSheetId="1" hidden="1">#REF!</definedName>
    <definedName name="_123Graph_F1" localSheetId="5" hidden="1">#REF!</definedName>
    <definedName name="_123Graph_F1" localSheetId="3" hidden="1">#REF!</definedName>
    <definedName name="_123Graph_F1" hidden="1">#REF!</definedName>
    <definedName name="_Fill" localSheetId="2" hidden="1">#REF!</definedName>
    <definedName name="_Fill" localSheetId="1" hidden="1">#REF!</definedName>
    <definedName name="_Fill" localSheetId="5" hidden="1">#REF!</definedName>
    <definedName name="_Fill" localSheetId="3" hidden="1">#REF!</definedName>
    <definedName name="_Fill" hidden="1">#REF!</definedName>
    <definedName name="_fsd44" hidden="1">{#N/A,#N/A,FALSE,"Aging Summary";#N/A,#N/A,FALSE,"Ratio Analysis";#N/A,#N/A,FALSE,"Test 120 Day Accts";#N/A,#N/A,FALSE,"Tickmarks"}</definedName>
    <definedName name="_Key1" localSheetId="2" hidden="1">#REF!</definedName>
    <definedName name="_Key1" localSheetId="1" hidden="1">#REF!</definedName>
    <definedName name="_Key1" localSheetId="5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5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Parse_In" localSheetId="2" hidden="1">#REF!</definedName>
    <definedName name="_Parse_In" localSheetId="1" hidden="1">#REF!</definedName>
    <definedName name="_Parse_In" localSheetId="5" hidden="1">#REF!</definedName>
    <definedName name="_Parse_In" localSheetId="3" hidden="1">#REF!</definedName>
    <definedName name="_Parse_In" hidden="1">#REF!</definedName>
    <definedName name="_Parse_Out" localSheetId="2" hidden="1">#REF!</definedName>
    <definedName name="_Parse_Out" localSheetId="1" hidden="1">#REF!</definedName>
    <definedName name="_Parse_Out" localSheetId="5" hidden="1">#REF!</definedName>
    <definedName name="_Parse_Out" localSheetId="3" hidden="1">#REF!</definedName>
    <definedName name="_Parse_Out" hidden="1">#REF!</definedName>
    <definedName name="_Regression_Int" hidden="1">1</definedName>
    <definedName name="_Sort" localSheetId="2" hidden="1">#REF!</definedName>
    <definedName name="_Sort" localSheetId="1" hidden="1">#REF!</definedName>
    <definedName name="_Sort" localSheetId="5" hidden="1">#REF!</definedName>
    <definedName name="_Sort" localSheetId="3" hidden="1">#REF!</definedName>
    <definedName name="_Sort" hidden="1">#REF!</definedName>
    <definedName name="_Sort1" localSheetId="2" hidden="1">#REF!</definedName>
    <definedName name="_Sort1" localSheetId="1" hidden="1">#REF!</definedName>
    <definedName name="_Sort1" localSheetId="5" hidden="1">#REF!</definedName>
    <definedName name="_Sort1" localSheetId="3" hidden="1">#REF!</definedName>
    <definedName name="_Sort1" hidden="1">#REF!</definedName>
    <definedName name="_Table1_In1" localSheetId="2" hidden="1">#REF!</definedName>
    <definedName name="_Table1_In1" localSheetId="1" hidden="1">#REF!</definedName>
    <definedName name="_Table1_In1" localSheetId="5" hidden="1">#REF!</definedName>
    <definedName name="_Table1_In1" localSheetId="3" hidden="1">#REF!</definedName>
    <definedName name="_Table1_In1" hidden="1">#REF!</definedName>
    <definedName name="_Table1_Out" localSheetId="2" hidden="1">#REF!</definedName>
    <definedName name="_Table1_Out" localSheetId="1" hidden="1">#REF!</definedName>
    <definedName name="_Table1_Out" localSheetId="5" hidden="1">#REF!</definedName>
    <definedName name="_Table1_Out" localSheetId="3" hidden="1">#REF!</definedName>
    <definedName name="_Table1_Out" hidden="1">#REF!</definedName>
    <definedName name="_Table2_In1" localSheetId="2" hidden="1">#REF!</definedName>
    <definedName name="_Table2_In1" localSheetId="1" hidden="1">#REF!</definedName>
    <definedName name="_Table2_In1" localSheetId="5" hidden="1">#REF!</definedName>
    <definedName name="_Table2_In1" localSheetId="3" hidden="1">#REF!</definedName>
    <definedName name="_Table2_In1" hidden="1">#REF!</definedName>
    <definedName name="_Table2_Out" localSheetId="2" hidden="1">#REF!</definedName>
    <definedName name="_Table2_Out" localSheetId="1" hidden="1">#REF!</definedName>
    <definedName name="_Table2_Out" localSheetId="5" hidden="1">#REF!</definedName>
    <definedName name="_Table2_Out" localSheetId="3" hidden="1">#REF!</definedName>
    <definedName name="_Table2_Out" hidden="1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BNE_MESSAGES_HIDDEN" localSheetId="2" hidden="1">#REF!</definedName>
    <definedName name="BNE_MESSAGES_HIDDEN" localSheetId="1" hidden="1">#REF!</definedName>
    <definedName name="BNE_MESSAGES_HIDDEN" localSheetId="5" hidden="1">#REF!</definedName>
    <definedName name="BNE_MESSAGES_HIDDEN" localSheetId="3" hidden="1">#REF!</definedName>
    <definedName name="BNE_MESSAGES_HIDDEN" hidden="1">#REF!</definedName>
    <definedName name="bv" hidden="1">{#N/A,#N/A,FALSE,"Aging Summary";#N/A,#N/A,FALSE,"Ratio Analysis";#N/A,#N/A,FALSE,"Test 120 Day Accts";#N/A,#N/A,FALSE,"Tickmarks"}</definedName>
    <definedName name="Current_Month">#REF!</definedName>
    <definedName name="Current_Year">#REF!</definedName>
    <definedName name="df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none" localSheetId="2" hidden="1">#REF!</definedName>
    <definedName name="none" localSheetId="1" hidden="1">#REF!</definedName>
    <definedName name="none" localSheetId="5" hidden="1">#REF!</definedName>
    <definedName name="none" localSheetId="3" hidden="1">#REF!</definedName>
    <definedName name="none" hidden="1">#REF!</definedName>
    <definedName name="oiu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ul" localSheetId="2" hidden="1">#REF!</definedName>
    <definedName name="paul" localSheetId="1" hidden="1">#REF!</definedName>
    <definedName name="paul" localSheetId="5" hidden="1">#REF!</definedName>
    <definedName name="paul" localSheetId="3" hidden="1">#REF!</definedName>
    <definedName name="paul" hidden="1">#REF!</definedName>
    <definedName name="pesc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_xlnm.Print_Area" localSheetId="0">'D-2 DEF'!$A$1:$P$63</definedName>
    <definedName name="_xlnm.Print_Area" localSheetId="5">'Parentco calc'!$A$1:$G$66</definedName>
    <definedName name="qw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UserPass" hidden="1">"verify"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2" hidden="1">#REF!</definedName>
    <definedName name="XRefActiveRow" localSheetId="1" hidden="1">#REF!</definedName>
    <definedName name="XRefActiveRow" localSheetId="5" hidden="1">#REF!</definedName>
    <definedName name="XRefActiveRow" localSheetId="3" hidden="1">#REF!</definedName>
    <definedName name="XRefActiveRow" hidden="1">#REF!</definedName>
    <definedName name="XRefColumnsCount" hidden="1">3</definedName>
    <definedName name="XRefCopy1Row" localSheetId="2" hidden="1">#REF!</definedName>
    <definedName name="XRefCopy1Row" localSheetId="1" hidden="1">#REF!</definedName>
    <definedName name="XRefCopy1Row" localSheetId="5" hidden="1">#REF!</definedName>
    <definedName name="XRefCopy1Row" localSheetId="3" hidden="1">#REF!</definedName>
    <definedName name="XRefCopy1Row" hidden="1">#REF!</definedName>
    <definedName name="XRefCopy2Row" localSheetId="2" hidden="1">#REF!</definedName>
    <definedName name="XRefCopy2Row" localSheetId="1" hidden="1">#REF!</definedName>
    <definedName name="XRefCopy2Row" localSheetId="5" hidden="1">#REF!</definedName>
    <definedName name="XRefCopy2Row" localSheetId="3" hidden="1">#REF!</definedName>
    <definedName name="XRefCopy2Row" hidden="1">#REF!</definedName>
    <definedName name="XRefCopy3Row" localSheetId="2" hidden="1">#REF!</definedName>
    <definedName name="XRefCopy3Row" localSheetId="1" hidden="1">#REF!</definedName>
    <definedName name="XRefCopy3Row" localSheetId="5" hidden="1">#REF!</definedName>
    <definedName name="XRefCopy3Row" localSheetId="3" hidden="1">#REF!</definedName>
    <definedName name="XRefCopy3Row" hidden="1">#REF!</definedName>
    <definedName name="XRefCopyRangeCount" hidden="1">3</definedName>
    <definedName name="XRefPaste1Row" localSheetId="2" hidden="1">#REF!</definedName>
    <definedName name="XRefPaste1Row" localSheetId="1" hidden="1">#REF!</definedName>
    <definedName name="XRefPaste1Row" localSheetId="5" hidden="1">#REF!</definedName>
    <definedName name="XRefPaste1Row" localSheetId="3" hidden="1">#REF!</definedName>
    <definedName name="XRefPaste1Row" hidden="1">#REF!</definedName>
    <definedName name="XRefPaste2Row" localSheetId="2" hidden="1">#REF!</definedName>
    <definedName name="XRefPaste2Row" localSheetId="1" hidden="1">#REF!</definedName>
    <definedName name="XRefPaste2Row" localSheetId="5" hidden="1">#REF!</definedName>
    <definedName name="XRefPaste2Row" localSheetId="3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7" i="14" l="1"/>
  <c r="G536" i="14"/>
  <c r="F536" i="14"/>
  <c r="E536" i="14"/>
  <c r="D536" i="14"/>
  <c r="B536" i="14"/>
  <c r="G537" i="14"/>
  <c r="F537" i="14"/>
  <c r="F538" i="14" s="1"/>
  <c r="D537" i="14"/>
  <c r="D538" i="14" s="1"/>
  <c r="O20" i="23"/>
  <c r="M20" i="23"/>
  <c r="K20" i="23"/>
  <c r="I20" i="23"/>
  <c r="G20" i="23"/>
  <c r="O18" i="23"/>
  <c r="M18" i="23"/>
  <c r="K18" i="23"/>
  <c r="I18" i="23"/>
  <c r="G18" i="23"/>
  <c r="O17" i="23"/>
  <c r="M17" i="23"/>
  <c r="K17" i="23"/>
  <c r="I17" i="23"/>
  <c r="G17" i="23"/>
  <c r="A17" i="23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D65" i="16"/>
  <c r="G538" i="14" l="1"/>
  <c r="B538" i="14"/>
  <c r="E537" i="14"/>
  <c r="E538" i="14" s="1"/>
  <c r="G21" i="23"/>
  <c r="H18" i="23" s="1"/>
  <c r="O21" i="23"/>
  <c r="P20" i="23" s="1"/>
  <c r="K21" i="23"/>
  <c r="L20" i="23" s="1"/>
  <c r="M21" i="23"/>
  <c r="N19" i="23" s="1"/>
  <c r="I21" i="23"/>
  <c r="J19" i="23" s="1"/>
  <c r="P19" i="23" l="1"/>
  <c r="P18" i="23"/>
  <c r="P17" i="23"/>
  <c r="H17" i="23"/>
  <c r="H20" i="23"/>
  <c r="J17" i="23"/>
  <c r="H19" i="23"/>
  <c r="L17" i="23"/>
  <c r="N17" i="23"/>
  <c r="J18" i="23"/>
  <c r="L18" i="23"/>
  <c r="N18" i="23"/>
  <c r="L19" i="23"/>
  <c r="N20" i="23"/>
  <c r="J20" i="23"/>
  <c r="P21" i="23" l="1"/>
  <c r="H21" i="23"/>
  <c r="N21" i="23"/>
  <c r="J21" i="23"/>
  <c r="L21" i="23"/>
  <c r="B23" i="16" l="1"/>
  <c r="E65" i="16" l="1"/>
  <c r="F65" i="16" s="1"/>
  <c r="G65" i="16" s="1"/>
  <c r="D64" i="16"/>
  <c r="E64" i="16" s="1"/>
  <c r="F64" i="16" s="1"/>
  <c r="G64" i="16" s="1"/>
  <c r="B7" i="16" l="1"/>
  <c r="D7" i="16"/>
  <c r="E7" i="16"/>
  <c r="F7" i="16"/>
  <c r="G7" i="16"/>
  <c r="B8" i="16"/>
  <c r="D8" i="16"/>
  <c r="E8" i="16"/>
  <c r="F8" i="16"/>
  <c r="G8" i="16"/>
  <c r="H5" i="15"/>
  <c r="G5" i="15"/>
  <c r="F5" i="15"/>
  <c r="E5" i="15"/>
  <c r="C5" i="15"/>
  <c r="B5" i="15"/>
  <c r="G9" i="16" l="1"/>
  <c r="F9" i="16"/>
  <c r="E9" i="16"/>
  <c r="D9" i="16"/>
  <c r="B9" i="16"/>
  <c r="D13" i="16"/>
  <c r="E13" i="16"/>
  <c r="G13" i="16"/>
  <c r="D66" i="16"/>
  <c r="E66" i="16"/>
  <c r="B14" i="16"/>
  <c r="B13" i="16"/>
  <c r="F66" i="16" l="1"/>
  <c r="F13" i="16"/>
  <c r="G14" i="16"/>
  <c r="B66" i="16"/>
  <c r="F14" i="16"/>
  <c r="G66" i="16"/>
  <c r="E14" i="16"/>
  <c r="D14" i="16"/>
  <c r="B22" i="16" l="1"/>
  <c r="E22" i="16"/>
  <c r="G22" i="16"/>
  <c r="F22" i="16" l="1"/>
  <c r="D22" i="16"/>
  <c r="G20" i="16"/>
  <c r="F20" i="16"/>
  <c r="E20" i="16"/>
  <c r="D20" i="16"/>
  <c r="B20" i="16"/>
  <c r="G18" i="16"/>
  <c r="F18" i="16"/>
  <c r="E18" i="16"/>
  <c r="D18" i="16"/>
  <c r="B18" i="16"/>
  <c r="G17" i="16"/>
  <c r="F17" i="16"/>
  <c r="E17" i="16"/>
  <c r="D17" i="16"/>
  <c r="B17" i="16"/>
  <c r="G16" i="16"/>
  <c r="F16" i="16"/>
  <c r="E16" i="16"/>
  <c r="D16" i="16"/>
  <c r="B16" i="16"/>
  <c r="G15" i="16"/>
  <c r="F15" i="16"/>
  <c r="E15" i="16"/>
  <c r="D15" i="16"/>
  <c r="B15" i="16"/>
  <c r="G12" i="16"/>
  <c r="F12" i="16"/>
  <c r="E12" i="16"/>
  <c r="D12" i="16"/>
  <c r="B12" i="16"/>
  <c r="G11" i="16"/>
  <c r="F11" i="16"/>
  <c r="E11" i="16"/>
  <c r="D11" i="16"/>
  <c r="B11" i="16"/>
  <c r="B5" i="16"/>
  <c r="D5" i="16"/>
  <c r="E5" i="16"/>
  <c r="F5" i="16"/>
  <c r="G5" i="16"/>
  <c r="D19" i="16" l="1"/>
  <c r="D21" i="16" s="1"/>
  <c r="E19" i="16"/>
  <c r="E21" i="16" s="1"/>
  <c r="F19" i="16"/>
  <c r="F21" i="16" s="1"/>
  <c r="B19" i="16"/>
  <c r="B21" i="16" s="1"/>
  <c r="G19" i="16"/>
  <c r="G21" i="16" s="1"/>
  <c r="G24" i="16" s="1"/>
  <c r="E24" i="16" l="1"/>
  <c r="D24" i="16"/>
  <c r="B24" i="16"/>
  <c r="F24" i="16"/>
</calcChain>
</file>

<file path=xl/sharedStrings.xml><?xml version="1.0" encoding="utf-8"?>
<sst xmlns="http://schemas.openxmlformats.org/spreadsheetml/2006/main" count="1721" uniqueCount="351">
  <si>
    <t>SCHEDULE D-2</t>
  </si>
  <si>
    <t>COST of CAPITAL - 5 YEAR HISTORY</t>
  </si>
  <si>
    <t>Page 1 of 1</t>
  </si>
  <si>
    <t>FLORIDA PUBLIC SERVICE COMMISSION</t>
  </si>
  <si>
    <t>Explanation: For the subject Florida utility, all other regulated utility operations combined, all non-regulated operations combined, the parent company, and on a consolidated basis, provide the year-end capital structure for investor capital (i.e. common equity, preferred stock, long-term debt and short-term debt) for the five years through the end of the projected year.</t>
  </si>
  <si>
    <t>Type of Data Shown:</t>
  </si>
  <si>
    <t>X</t>
  </si>
  <si>
    <t>Projected Test Year 3 Ended</t>
  </si>
  <si>
    <t>COMPANY: Duke Energy Florida, LLC</t>
  </si>
  <si>
    <t>Projected Test Year 2 Ended</t>
  </si>
  <si>
    <t>Projected Test Year 1 Ended</t>
  </si>
  <si>
    <t>DOCKET NO.: 20240025-EI</t>
  </si>
  <si>
    <t>Prior Year Ended</t>
  </si>
  <si>
    <t>Historical Year Ended</t>
  </si>
  <si>
    <t>($000)</t>
  </si>
  <si>
    <t>Witness: Newlin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</si>
  <si>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</si>
  <si>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</si>
  <si>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</si>
  <si>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</si>
  <si>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</si>
  <si>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</si>
  <si>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</si>
  <si>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</si>
  <si>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</si>
  <si>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</si>
  <si>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</si>
  <si>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Line</t>
  </si>
  <si>
    <t xml:space="preserve">% of </t>
  </si>
  <si>
    <t>No.</t>
  </si>
  <si>
    <t>Class of Capital</t>
  </si>
  <si>
    <t>Amt</t>
  </si>
  <si>
    <t>Total</t>
  </si>
  <si>
    <t>Duke Energy Florida, LLC</t>
  </si>
  <si>
    <t>Short Term Debt</t>
  </si>
  <si>
    <r>
      <t>Long Term Debt</t>
    </r>
    <r>
      <rPr>
        <vertAlign val="superscript"/>
        <sz val="10"/>
        <rFont val="Calibri"/>
        <family val="2"/>
        <scheme val="minor"/>
      </rPr>
      <t>(1)</t>
    </r>
  </si>
  <si>
    <t>Preferred Stock</t>
  </si>
  <si>
    <t>Common Equity</t>
  </si>
  <si>
    <t>Total Capital</t>
  </si>
  <si>
    <t>Other Regulated Utility Operations</t>
  </si>
  <si>
    <t>Non-Regulated Operations</t>
  </si>
  <si>
    <r>
      <t>Common Equity</t>
    </r>
    <r>
      <rPr>
        <vertAlign val="superscript"/>
        <sz val="10"/>
        <rFont val="Calibri"/>
        <family val="2"/>
        <scheme val="minor"/>
      </rPr>
      <t>(4)</t>
    </r>
  </si>
  <si>
    <t>Parent Company</t>
  </si>
  <si>
    <r>
      <t>Common Equity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</si>
  <si>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Eliminations &amp; Other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</si>
  <si>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Duke Energy Consolidated</t>
  </si>
  <si>
    <t>(1) Long-term debt includes current maturities of long-term debt</t>
  </si>
  <si>
    <t>(2) Parent Company is net of retained earnings of subsidiaries</t>
  </si>
  <si>
    <t>(3) Includes purchase accounting adjustments</t>
  </si>
  <si>
    <t>(4) Includes non-controlling interest</t>
  </si>
  <si>
    <t>Supporting Schedules:</t>
  </si>
  <si>
    <t>Actual</t>
  </si>
  <si>
    <t>Forecast</t>
  </si>
  <si>
    <t>2022 12&amp;00 Consolidated v2</t>
  </si>
  <si>
    <t>Year 2021</t>
  </si>
  <si>
    <t>Year 2022</t>
  </si>
  <si>
    <t>Year 2023</t>
  </si>
  <si>
    <t>Year 2024</t>
  </si>
  <si>
    <t>Year 2025</t>
  </si>
  <si>
    <t>Year 2026</t>
  </si>
  <si>
    <t>Year 2027</t>
  </si>
  <si>
    <t>in thousands</t>
  </si>
  <si>
    <t>Calculation of Other Regulated Utility Operations</t>
  </si>
  <si>
    <t xml:space="preserve">          HH:[Notes Payable and Commercial Paper]</t>
  </si>
  <si>
    <t xml:space="preserve">          HM:[Notes Payable to Affiliated Companies]</t>
  </si>
  <si>
    <t xml:space="preserve">          JG:[Current Maturities of Long-Term Debt]</t>
  </si>
  <si>
    <t>LG:[Total Long-Term Debt]</t>
  </si>
  <si>
    <t>LK:[Total LT Notes Payable to Affiliated Companies]</t>
  </si>
  <si>
    <t>OD:[Total Equity]</t>
  </si>
  <si>
    <t xml:space="preserve">     OE:[Preferred Stock]</t>
  </si>
  <si>
    <t xml:space="preserve">     OF:[Common Stock]</t>
  </si>
  <si>
    <t xml:space="preserve">     OG:[Additional Paid in Capital]</t>
  </si>
  <si>
    <t xml:space="preserve">     OH:[Retained Earnings]</t>
  </si>
  <si>
    <t xml:space="preserve">     OI:[Cumulative Effect of Change in Acctg UTP]</t>
  </si>
  <si>
    <t xml:space="preserve">     OJ:[Other Retained Earnings - Dividends]</t>
  </si>
  <si>
    <t xml:space="preserve">     OK:[Current Year Net Income]</t>
  </si>
  <si>
    <t xml:space="preserve">     OL:[Accumulated Other Comprehensive Income]</t>
  </si>
  <si>
    <t xml:space="preserve">          OM:[Equity]</t>
  </si>
  <si>
    <t xml:space="preserve">          OS:[Noncontrolling Interest]</t>
  </si>
  <si>
    <t>OU:[Total Equity Including Noncontrolling Interest]</t>
  </si>
  <si>
    <t>DE Carolinas Consolidated Legal Including Securitization (C-LV) </t>
  </si>
  <si>
    <t>DE Indiana Consolidated Legal (C-LV) </t>
  </si>
  <si>
    <t>DE Ohio Consolidated (C-LV) </t>
  </si>
  <si>
    <t>DE Progress Consolidated Legal Including Securitization (C-LV) </t>
  </si>
  <si>
    <t>PNG Legal (C-LV) </t>
  </si>
  <si>
    <t>Non-Regulated Operations Calculation</t>
  </si>
  <si>
    <t>Commercial Consolidated Segment (C-SV) </t>
  </si>
  <si>
    <t>Commercial Electric Transmission (C-SV) </t>
  </si>
  <si>
    <t>DE Gas Transmission (C-SV) </t>
  </si>
  <si>
    <t>Captive Insurance (Inp) </t>
  </si>
  <si>
    <t>CinCap V (Inp) </t>
  </si>
  <si>
    <t>Cinergy Governance - Special (Inp) </t>
  </si>
  <si>
    <t>Cinergy Other (Inp) </t>
  </si>
  <si>
    <t>Cinergy Other International (Inp) </t>
  </si>
  <si>
    <t>Cinergy Unconsolidated (Inp) </t>
  </si>
  <si>
    <t>CR - AssetCo (Inp) </t>
  </si>
  <si>
    <t>CR - Disc. Ops. Reclass (Inp) </t>
  </si>
  <si>
    <t>CR - Fuel Cell (Inp) </t>
  </si>
  <si>
    <t>CR - G/A and Other (Inp) </t>
  </si>
  <si>
    <t>CR - NC Solar LLC (Inp) </t>
  </si>
  <si>
    <t>CR - Project Symphony 1 (Inp) </t>
  </si>
  <si>
    <t>CR - REC Solar (Inp) </t>
  </si>
  <si>
    <t>CR - Solar (Inp) </t>
  </si>
  <si>
    <t>CR - Storage (Inp) </t>
  </si>
  <si>
    <t>CR - Symphony Breeze - Phase 2 51% (Inp) </t>
  </si>
  <si>
    <t>CR - Symphony Breeze - Solar 51% (Inp) </t>
  </si>
  <si>
    <t>CR - Symphony Breeze - Wind 51% (Inp) </t>
  </si>
  <si>
    <t>CR - Symphony Sun 67% (Inp) </t>
  </si>
  <si>
    <t>CR - Wind Post 2014 (Inp) </t>
  </si>
  <si>
    <t>CR - Wind Pre 2014 (Inp) </t>
  </si>
  <si>
    <t>CR- Renewables Services (Inp) </t>
  </si>
  <si>
    <t>CRC - Cinergy Receivables (Inp) </t>
  </si>
  <si>
    <t>DE Carolinas (Inp) </t>
  </si>
  <si>
    <t>DE Carolinas Governance - Special (Inp) </t>
  </si>
  <si>
    <t>DE Carolinas Progress Merger Goodwill (Inp) </t>
  </si>
  <si>
    <t>DE Carolinas SPE Securitization (Inp) </t>
  </si>
  <si>
    <t>DE Florida (Inp) </t>
  </si>
  <si>
    <t>DE Florida Governance - Special (Inp) </t>
  </si>
  <si>
    <t>DE Florida Purchase Accounting (Inp) </t>
  </si>
  <si>
    <t>DE Florida SPE CR3 Securitization (Inp) </t>
  </si>
  <si>
    <t>DE Florida Unconsolidated (Inp) </t>
  </si>
  <si>
    <t>DE Gas Transmission Governance - Special (Inp) </t>
  </si>
  <si>
    <t>DE Gas Transmission- Carolinas (Inp) </t>
  </si>
  <si>
    <t>DE Gas Transmission- Florida (Inp) </t>
  </si>
  <si>
    <t>DE Indiana (Inp) </t>
  </si>
  <si>
    <t>DE Indiana Governance - Special (Inp) </t>
  </si>
  <si>
    <t>DE Indiana HoldCo Adj (Inp) </t>
  </si>
  <si>
    <t>DE Indiana Holding 75117 (Inp) </t>
  </si>
  <si>
    <t>DE Indiana Holding-SEC 75119 (Inp) </t>
  </si>
  <si>
    <t>DE Indiana Investments (Inp) </t>
  </si>
  <si>
    <t>DE Indiana Purchase Accounting (Inp) </t>
  </si>
  <si>
    <t>DE Kentucky Electric (Inp) </t>
  </si>
  <si>
    <t>DE Kentucky Electric Governance - Special (Inp) </t>
  </si>
  <si>
    <t>DE Kentucky Gas (Inp) </t>
  </si>
  <si>
    <t>DE Kentucky Gas Governance - Special (Inp) </t>
  </si>
  <si>
    <t>DE Kentucky Hold Co (Inp) </t>
  </si>
  <si>
    <t>DE Kentucky Money Pool (Inp) </t>
  </si>
  <si>
    <t>DE Kentucky Purchase Accounting (Inp) </t>
  </si>
  <si>
    <t>DE Ohio Investments (Inp) </t>
  </si>
  <si>
    <t>DE Ohio Reg Electric (Inp) </t>
  </si>
  <si>
    <t>DE Ohio Reg Electric Governance - Special (Inp) </t>
  </si>
  <si>
    <t>DE Ohio Reg Gas (Inp) </t>
  </si>
  <si>
    <t>DE Ohio Reg Gas Governance - Special (Inp) </t>
  </si>
  <si>
    <t>DE Ohio Standalone Unconsolidated (Inp) </t>
  </si>
  <si>
    <t>DE Progress (Inp) </t>
  </si>
  <si>
    <t>DE Progress Governance - Special (Inp) </t>
  </si>
  <si>
    <t>DE Progress Purchase Accounting (Inp) </t>
  </si>
  <si>
    <t>DE Progress SPE Securitization (Inp) </t>
  </si>
  <si>
    <t>DE Transmission Holding Co Governance - Special (Inp) </t>
  </si>
  <si>
    <t>DEC Corp Governance - Special (Inp) </t>
  </si>
  <si>
    <t>DEC Other (Inp) </t>
  </si>
  <si>
    <t>DEC Unconsolidated (Inp) </t>
  </si>
  <si>
    <t>DEGS Commercial Transmission (Inp) </t>
  </si>
  <si>
    <t>DEGS Gas Transmission G&amp;A and Other (Inp) </t>
  </si>
  <si>
    <t>DEGS Gas Trnsmsn. Projects (Consolidating) (Inp) </t>
  </si>
  <si>
    <t>DEGS Governance - Special (Inp) </t>
  </si>
  <si>
    <t>DEI - Governance - Special (Inp) </t>
  </si>
  <si>
    <t>DEI - Houston Domestic (Inp) </t>
  </si>
  <si>
    <t>DEI - National Methanol (NMC) (Inp) </t>
  </si>
  <si>
    <t>DEIH (Inp) </t>
  </si>
  <si>
    <t>Duke Energy Business Services (Inp) </t>
  </si>
  <si>
    <t>Duke Energy One and Prod &amp; Srvc (Inp) </t>
  </si>
  <si>
    <t>Electric Utilities &amp; Infrastructure All Other (Inp) </t>
  </si>
  <si>
    <t>Electric Utilities &amp; Infrastructure STRETCH (Inp) </t>
  </si>
  <si>
    <t>Gas Utilities - RU (Inp) </t>
  </si>
  <si>
    <t>Inactive Entities (Inp) </t>
  </si>
  <si>
    <t>Investment Management (Inp) </t>
  </si>
  <si>
    <t>KO Transmission (Inp) </t>
  </si>
  <si>
    <t>KO Transmission Governance - Special (Inp) </t>
  </si>
  <si>
    <t>Miami Power (Inp) </t>
  </si>
  <si>
    <t>MW Generation Legacy - Beckjord 75137 (Inp) </t>
  </si>
  <si>
    <t>MW Generation Legacy - DE OH Commercial Power 75001 (Inp) </t>
  </si>
  <si>
    <t>MW Generation Legacy - Other Ops 75930 (Inp) </t>
  </si>
  <si>
    <t>PE &amp; DEC Purchase Accounting (Inp) </t>
  </si>
  <si>
    <t>PE - Progress Fuels (Inp) </t>
  </si>
  <si>
    <t>PE Capital Holdings (Inp) </t>
  </si>
  <si>
    <t>PE Telecom LLC (Inp) </t>
  </si>
  <si>
    <t>PE Unconsolidated (Inp) </t>
  </si>
  <si>
    <t>PNG - Allocable 2 State (Inp) </t>
  </si>
  <si>
    <t>PNG - Allocable 3 State (Inp) </t>
  </si>
  <si>
    <t>PNG - NC (Inp) </t>
  </si>
  <si>
    <t>PNG - Other (Inp) </t>
  </si>
  <si>
    <t>PNG - SC (Inp) </t>
  </si>
  <si>
    <t>PNG - TN (Inp) </t>
  </si>
  <si>
    <t>PNG / Carolinas Reg Utility Goodwill/PA (Inp) </t>
  </si>
  <si>
    <t>PNG Gas Transmission (Inp) </t>
  </si>
  <si>
    <t>PNG Goodwill and Pur Accntg (Inp) </t>
  </si>
  <si>
    <t>PNG Governance - Special (Inp) </t>
  </si>
  <si>
    <t>PNG Unconsolidated (Inp) </t>
  </si>
  <si>
    <t>Renewables - Legacy Operations CINERGY (Inp) </t>
  </si>
  <si>
    <t>Renewables - Legacy Operations DUKE (Inp) </t>
  </si>
  <si>
    <t>TriState (Inp) </t>
  </si>
  <si>
    <t>Utility Money Pool (Inp) </t>
  </si>
  <si>
    <t>All Input Entities Retained Earnings Lines</t>
  </si>
  <si>
    <t>Exclude DEC Unconsolidated (Inp) </t>
  </si>
  <si>
    <t>Addback 10903 Duke Energy Corp - Carve Out Retained Earninsg which UIP includes in DEC Unconsol</t>
  </si>
  <si>
    <t>Subsidiary Retained Earnings</t>
  </si>
  <si>
    <t>DEC Consolidated</t>
  </si>
  <si>
    <t>BU 10900 (DEC Unconsol excluding BU 10903)</t>
  </si>
  <si>
    <t>Variance</t>
  </si>
  <si>
    <t>Looks like variance has to do with divestiture postings which are hitting both APIC and RE; this schedule does not include APIC</t>
  </si>
  <si>
    <t>DE Florida - FERC Including Securitization (Legal) (C-LV) </t>
  </si>
  <si>
    <t>DEC Consolidated </t>
  </si>
  <si>
    <t>DEC Eliminations (E-LV) </t>
  </si>
  <si>
    <t>DEC Unconsolidated Eliminations ACTUALS ONLY (Inp) </t>
  </si>
  <si>
    <t>Calculation of Parent Company</t>
  </si>
  <si>
    <t xml:space="preserve">          HD:[Notes Payable and Commercial Paper]</t>
  </si>
  <si>
    <t xml:space="preserve">          HI:[Notes Payable to Affiliated Companies]</t>
  </si>
  <si>
    <t xml:space="preserve">          JC:[Current Maturities of Long-Term Debt]</t>
  </si>
  <si>
    <t xml:space="preserve">includes PE Unconsol </t>
  </si>
  <si>
    <t>LC:[Total Long-Term Debt]</t>
  </si>
  <si>
    <t>LG:[Total LT Notes Payable to Affiliated Companies]</t>
  </si>
  <si>
    <t>exclude, this related to Bison and North-South Ins</t>
  </si>
  <si>
    <t>NX:[Total Equity]</t>
  </si>
  <si>
    <t xml:space="preserve">     NY:[Preferred Stock]</t>
  </si>
  <si>
    <t xml:space="preserve">     NZ:[Common Stock]</t>
  </si>
  <si>
    <t xml:space="preserve">     OA:[Additional Paid in Capital]</t>
  </si>
  <si>
    <t>excludes BU 10903 Duke Energy Corp - Carve out</t>
  </si>
  <si>
    <t xml:space="preserve">     OB:[Retained Earnings]</t>
  </si>
  <si>
    <t xml:space="preserve">     OC:[Cumulative Effect of Change in Acctg UTP]</t>
  </si>
  <si>
    <t xml:space="preserve">     OD:[Other Retained Earnings - Dividends]</t>
  </si>
  <si>
    <t xml:space="preserve">     OE:[Current Year Net Income]</t>
  </si>
  <si>
    <t xml:space="preserve">     OF:[Accumulated Other Comprehensive Income]</t>
  </si>
  <si>
    <t>Calculate Equity</t>
  </si>
  <si>
    <t xml:space="preserve">          OL:[Noncontrolling Interest]</t>
  </si>
  <si>
    <t>Calculate Total Equity Including Noncontrolling Interest</t>
  </si>
  <si>
    <t>Less Subsidiary Retained Earnings</t>
  </si>
  <si>
    <t>from Subsidiary RE calc calc tab</t>
  </si>
  <si>
    <t>Purchase Accounting/ Goodwill Retained Earnings</t>
  </si>
  <si>
    <t>from 12.2022 Parent-Debt Adj tab (rounded for 2023-2027)</t>
  </si>
  <si>
    <t>Parent Company Equity Excluding Subsidiary Retained Earnings</t>
  </si>
  <si>
    <t>10903 Duke Energy Corp - Carve Out</t>
  </si>
  <si>
    <t xml:space="preserve">     Additional Paid in Capital per HFM</t>
  </si>
  <si>
    <t xml:space="preserve">     Retained Earnings per HFM</t>
  </si>
  <si>
    <t xml:space="preserve">     Total Equity Including Noncontrolling Interest per HFM</t>
  </si>
  <si>
    <t>2023M12</t>
  </si>
  <si>
    <t>Dec</t>
  </si>
  <si>
    <t>Parent Elims</t>
  </si>
  <si>
    <t>Common Stock</t>
  </si>
  <si>
    <t>Accumulated Other Comprehensive Income</t>
  </si>
  <si>
    <t>Additional Paid in Capital</t>
  </si>
  <si>
    <t>Noncontrolling Interest</t>
  </si>
  <si>
    <t>Retained Earnings</t>
  </si>
  <si>
    <t>Purchase Accounting / Goodwill</t>
  </si>
  <si>
    <t>Entity</t>
  </si>
  <si>
    <t>Account</t>
  </si>
  <si>
    <t>DEC_LEGAL.10900_LP</t>
  </si>
  <si>
    <t>Consolidated</t>
  </si>
  <si>
    <t>10900_LP</t>
  </si>
  <si>
    <t>PREF_STOCK</t>
  </si>
  <si>
    <t>CMN_STOCK</t>
  </si>
  <si>
    <t>ACCUM_OCI</t>
  </si>
  <si>
    <t>APIC</t>
  </si>
  <si>
    <t>MIN_INT</t>
  </si>
  <si>
    <t>TOTAL_RE</t>
  </si>
  <si>
    <t>Duke Energy Corp (Holdco)</t>
  </si>
  <si>
    <t>10900</t>
  </si>
  <si>
    <t>DE Carolinas LLC (SEC)</t>
  </si>
  <si>
    <t>20098_LP</t>
  </si>
  <si>
    <t>Duke Energy Corp - Carve Out</t>
  </si>
  <si>
    <t>10903</t>
  </si>
  <si>
    <t>Duke Energy Corp Regulated Utilities</t>
  </si>
  <si>
    <t>10904</t>
  </si>
  <si>
    <t>Duke Energy Corp Commercial Power</t>
  </si>
  <si>
    <t>10905</t>
  </si>
  <si>
    <t>Bison Insurance Company Limited</t>
  </si>
  <si>
    <t>10006_LP</t>
  </si>
  <si>
    <t>Duke Energy Registration Services, Inc.</t>
  </si>
  <si>
    <t>10107_LP</t>
  </si>
  <si>
    <t>Duke Capital LLC</t>
  </si>
  <si>
    <t>10008_LP</t>
  </si>
  <si>
    <t>Cinergy Corp.</t>
  </si>
  <si>
    <t>75800_LP</t>
  </si>
  <si>
    <t>Carolina Progress Merger Goodwill</t>
  </si>
  <si>
    <t>90108</t>
  </si>
  <si>
    <t>PA</t>
  </si>
  <si>
    <t>Duke Energy Corporate Services</t>
  </si>
  <si>
    <t>20011_LP</t>
  </si>
  <si>
    <t>Cinergy Receivables Co LLC</t>
  </si>
  <si>
    <t>75890</t>
  </si>
  <si>
    <t>VIE-Cinergy Receivables Co LLC</t>
  </si>
  <si>
    <t>75900</t>
  </si>
  <si>
    <t>Gas Co TSA Billing</t>
  </si>
  <si>
    <t>10550</t>
  </si>
  <si>
    <t>DEGS NC Solar, LLC</t>
  </si>
  <si>
    <t>75746_LP</t>
  </si>
  <si>
    <t>PEI DEC Merger</t>
  </si>
  <si>
    <t>50103</t>
  </si>
  <si>
    <t>DE Progress Purch Acctg</t>
  </si>
  <si>
    <t>50128</t>
  </si>
  <si>
    <t>DE Florida Purch Acctg</t>
  </si>
  <si>
    <t>50228</t>
  </si>
  <si>
    <t>Progress Energy Consolidated</t>
  </si>
  <si>
    <t>50099_LP</t>
  </si>
  <si>
    <t>DE Pipeline Holding</t>
  </si>
  <si>
    <t>75528_LP</t>
  </si>
  <si>
    <t>DE Corp - Special Governance</t>
  </si>
  <si>
    <t>10906</t>
  </si>
  <si>
    <t>PNG Reg Utility Goodwill/PA</t>
  </si>
  <si>
    <t>47103</t>
  </si>
  <si>
    <t>PNG Gas Goodwill/PA</t>
  </si>
  <si>
    <t>47900</t>
  </si>
  <si>
    <t>LP Parent - PNG SEC</t>
  </si>
  <si>
    <t>47129</t>
  </si>
  <si>
    <t>Gas Utilities - RU</t>
  </si>
  <si>
    <t>10907</t>
  </si>
  <si>
    <t>Commercial Renewables - RU</t>
  </si>
  <si>
    <t>10908</t>
  </si>
  <si>
    <t>DE Clean Energy Resources, LLC</t>
  </si>
  <si>
    <t>10909</t>
  </si>
  <si>
    <t>PNG Merger Goodwill/PA</t>
  </si>
  <si>
    <t>47102</t>
  </si>
  <si>
    <t>Not Included in total Parent Calc but used for PA retained earnings</t>
  </si>
  <si>
    <t>DE Carolina Progress Merger Goodwill</t>
  </si>
  <si>
    <t>20076</t>
  </si>
  <si>
    <t>DE Indiana Purch Acctg</t>
  </si>
  <si>
    <t>75108</t>
  </si>
  <si>
    <t>DE Indiana Purch Acctg (GOV) (I)</t>
  </si>
  <si>
    <t>75102</t>
  </si>
  <si>
    <t>DE Kentucky, Inc. Purch Acctng</t>
  </si>
  <si>
    <t>75078</t>
  </si>
  <si>
    <t>DE Kentucky, Inc. Purch Acctg Gov (I)</t>
  </si>
  <si>
    <t>75073</t>
  </si>
  <si>
    <t>Progress Energy Purch Acctg Historical</t>
  </si>
  <si>
    <t>50097</t>
  </si>
  <si>
    <t>Duke Energy Florida</t>
  </si>
  <si>
    <t>Parent Debt Adjustment</t>
  </si>
  <si>
    <t>Capital Structure of the Parent</t>
  </si>
  <si>
    <t>Long-Term Debt</t>
  </si>
  <si>
    <t>Short-Term Debt</t>
  </si>
  <si>
    <t>Deferred Income Taxes</t>
  </si>
  <si>
    <t>Total Capitalization</t>
  </si>
  <si>
    <t>Long-Term Debt %</t>
  </si>
  <si>
    <t>Short-Term Debt %</t>
  </si>
  <si>
    <t>Deferred Income Tax %</t>
  </si>
  <si>
    <t>Preferred Stock %</t>
  </si>
  <si>
    <t>Common Equity %</t>
  </si>
  <si>
    <t>Cost of Debt of the Parent</t>
  </si>
  <si>
    <t>Weighted average cost of long-term debt for Parent</t>
  </si>
  <si>
    <t>Cost of short-term debt for Parent</t>
  </si>
  <si>
    <t>Weighted average cost of long-term and short-term debt</t>
  </si>
  <si>
    <t>Applicable Consolidated Tax Rate</t>
  </si>
  <si>
    <t>Equity dollars of DEF, excluding retained earnings</t>
  </si>
  <si>
    <t>Calculation of Parent Debt Adjustment:</t>
  </si>
  <si>
    <t>Debt Ratio of Parent</t>
  </si>
  <si>
    <t>x Debt Cost Rate of Parent</t>
  </si>
  <si>
    <t>=</t>
  </si>
  <si>
    <t>x Consolidated Tax Rate</t>
  </si>
  <si>
    <t>x Subsidiary Equity</t>
  </si>
  <si>
    <t>= Parent Debt Adjustment</t>
  </si>
  <si>
    <t>Recap Schedules: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</si>
</sst>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_);[Red]\(#,##0\);&quot; &quot;"/>
    <numFmt numFmtId="165" formatCode="_(* #,##0.0_);_(* \(#,##0.0\);_(* &quot;-&quot;??_);_(@_)"/>
    <numFmt numFmtId="166" formatCode="0.0000_)"/>
    <numFmt numFmtId="167" formatCode="_(* #,##0_);_(* \(#,##0\);_(* &quot;-&quot;??_);_(@_)"/>
    <numFmt numFmtId="168" formatCode="0.000%"/>
    <numFmt numFmtId="169" formatCode="0_);\(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0"/>
      <color theme="1"/>
      <name val="Calibri"/>
      <family val="2"/>
    </font>
    <font>
      <vertAlign val="superscript"/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1" fillId="0" borderId="0"/>
    <xf numFmtId="0" fontId="22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11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left" wrapText="1"/>
    </xf>
    <xf numFmtId="0" fontId="18" fillId="0" borderId="0" xfId="43" applyFont="1"/>
    <xf numFmtId="165" fontId="18" fillId="0" borderId="0" xfId="45" applyNumberFormat="1" applyFont="1" applyFill="1" applyBorder="1"/>
    <xf numFmtId="0" fontId="27" fillId="0" borderId="0" xfId="42" applyFont="1"/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37" fontId="18" fillId="0" borderId="0" xfId="43" applyNumberFormat="1" applyFont="1"/>
    <xf numFmtId="10" fontId="18" fillId="0" borderId="10" xfId="43" applyNumberFormat="1" applyFont="1" applyBorder="1"/>
    <xf numFmtId="37" fontId="18" fillId="0" borderId="10" xfId="43" applyNumberFormat="1" applyFont="1" applyBorder="1"/>
    <xf numFmtId="10" fontId="27" fillId="0" borderId="0" xfId="44" applyNumberFormat="1" applyFont="1" applyAlignment="1">
      <alignment vertical="center"/>
    </xf>
    <xf numFmtId="0" fontId="25" fillId="0" borderId="0" xfId="0" applyFont="1"/>
    <xf numFmtId="49" fontId="25" fillId="0" borderId="0" xfId="0" applyNumberFormat="1" applyFont="1"/>
    <xf numFmtId="0" fontId="30" fillId="0" borderId="0" xfId="0" applyFont="1"/>
    <xf numFmtId="49" fontId="31" fillId="0" borderId="0" xfId="0" applyNumberFormat="1" applyFont="1"/>
    <xf numFmtId="49" fontId="30" fillId="0" borderId="0" xfId="0" applyNumberFormat="1" applyFont="1"/>
    <xf numFmtId="49" fontId="32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9" fontId="18" fillId="0" borderId="0" xfId="0" applyNumberFormat="1" applyFont="1"/>
    <xf numFmtId="0" fontId="29" fillId="0" borderId="0" xfId="0" quotePrefix="1" applyFont="1"/>
    <xf numFmtId="0" fontId="18" fillId="0" borderId="0" xfId="0" applyFont="1" applyAlignment="1">
      <alignment horizontal="center"/>
    </xf>
    <xf numFmtId="14" fontId="18" fillId="0" borderId="0" xfId="43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quotePrefix="1" applyFont="1"/>
    <xf numFmtId="0" fontId="36" fillId="0" borderId="0" xfId="0" applyFont="1"/>
    <xf numFmtId="43" fontId="36" fillId="0" borderId="0" xfId="0" applyNumberFormat="1" applyFont="1"/>
    <xf numFmtId="167" fontId="36" fillId="0" borderId="0" xfId="47" applyNumberFormat="1" applyFont="1"/>
    <xf numFmtId="37" fontId="27" fillId="0" borderId="0" xfId="44" applyNumberFormat="1" applyFont="1" applyAlignment="1">
      <alignment vertical="center"/>
    </xf>
    <xf numFmtId="0" fontId="18" fillId="0" borderId="0" xfId="43" applyFont="1" applyAlignment="1">
      <alignment horizontal="left"/>
    </xf>
    <xf numFmtId="37" fontId="18" fillId="0" borderId="0" xfId="44" applyNumberFormat="1" applyFont="1" applyAlignment="1">
      <alignment vertical="center"/>
    </xf>
    <xf numFmtId="0" fontId="23" fillId="0" borderId="0" xfId="44" applyFont="1"/>
    <xf numFmtId="0" fontId="24" fillId="0" borderId="11" xfId="44" applyFont="1" applyBorder="1"/>
    <xf numFmtId="0" fontId="23" fillId="0" borderId="0" xfId="44" applyFont="1" applyAlignment="1">
      <alignment horizontal="centerContinuous" wrapText="1"/>
    </xf>
    <xf numFmtId="0" fontId="26" fillId="0" borderId="0" xfId="42" applyFont="1" applyAlignment="1">
      <alignment horizontal="right"/>
    </xf>
    <xf numFmtId="0" fontId="28" fillId="0" borderId="0" xfId="42" applyFont="1"/>
    <xf numFmtId="0" fontId="27" fillId="0" borderId="0" xfId="42" quotePrefix="1" applyFont="1" applyAlignment="1">
      <alignment horizontal="center"/>
    </xf>
    <xf numFmtId="0" fontId="27" fillId="0" borderId="11" xfId="43" applyFont="1" applyBorder="1" applyAlignment="1">
      <alignment horizontal="fill" vertical="center"/>
    </xf>
    <xf numFmtId="0" fontId="27" fillId="0" borderId="10" xfId="43" applyFont="1" applyBorder="1" applyAlignment="1">
      <alignment vertical="center"/>
    </xf>
    <xf numFmtId="0" fontId="27" fillId="0" borderId="10" xfId="43" quotePrefix="1" applyFont="1" applyBorder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quotePrefix="1" applyFont="1" applyAlignment="1">
      <alignment horizontal="center" vertical="center"/>
    </xf>
    <xf numFmtId="0" fontId="27" fillId="0" borderId="0" xfId="43" applyFont="1" applyAlignment="1">
      <alignment horizontal="center" vertical="center"/>
    </xf>
    <xf numFmtId="0" fontId="27" fillId="0" borderId="0" xfId="44" applyFont="1" applyAlignment="1">
      <alignment horizontal="center" vertical="center"/>
    </xf>
    <xf numFmtId="166" fontId="28" fillId="0" borderId="0" xfId="44" applyNumberFormat="1" applyFont="1" applyAlignment="1">
      <alignment vertical="center"/>
    </xf>
    <xf numFmtId="37" fontId="26" fillId="0" borderId="0" xfId="44" applyNumberFormat="1" applyFont="1" applyAlignment="1">
      <alignment vertical="center"/>
    </xf>
    <xf numFmtId="10" fontId="28" fillId="0" borderId="0" xfId="44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9" fillId="0" borderId="0" xfId="43" applyFont="1" applyAlignment="1">
      <alignment horizontal="left"/>
    </xf>
    <xf numFmtId="10" fontId="18" fillId="0" borderId="0" xfId="43" applyNumberFormat="1" applyFont="1"/>
    <xf numFmtId="167" fontId="18" fillId="0" borderId="0" xfId="47" applyNumberFormat="1" applyFont="1" applyFill="1" applyBorder="1"/>
    <xf numFmtId="0" fontId="23" fillId="0" borderId="11" xfId="44" applyFont="1" applyBorder="1" applyAlignment="1">
      <alignment horizontal="left" vertical="top"/>
    </xf>
    <xf numFmtId="0" fontId="24" fillId="0" borderId="0" xfId="44" applyFont="1"/>
    <xf numFmtId="0" fontId="40" fillId="0" borderId="0" xfId="44" applyFont="1"/>
    <xf numFmtId="14" fontId="27" fillId="0" borderId="0" xfId="42" applyNumberFormat="1" applyFont="1" applyAlignment="1">
      <alignment horizontal="left"/>
    </xf>
    <xf numFmtId="0" fontId="41" fillId="0" borderId="0" xfId="0" applyFont="1"/>
    <xf numFmtId="0" fontId="28" fillId="0" borderId="0" xfId="42" applyFont="1" applyAlignment="1">
      <alignment horizontal="center"/>
    </xf>
    <xf numFmtId="0" fontId="28" fillId="0" borderId="11" xfId="42" applyFont="1" applyBorder="1" applyAlignment="1">
      <alignment horizontal="center"/>
    </xf>
    <xf numFmtId="167" fontId="27" fillId="0" borderId="0" xfId="48" applyNumberFormat="1" applyFont="1" applyFill="1"/>
    <xf numFmtId="167" fontId="27" fillId="0" borderId="0" xfId="48" applyNumberFormat="1" applyFont="1"/>
    <xf numFmtId="167" fontId="27" fillId="0" borderId="12" xfId="48" applyNumberFormat="1" applyFont="1" applyFill="1" applyBorder="1"/>
    <xf numFmtId="10" fontId="27" fillId="0" borderId="0" xfId="49" applyNumberFormat="1" applyFont="1" applyFill="1"/>
    <xf numFmtId="10" fontId="27" fillId="0" borderId="12" xfId="49" applyNumberFormat="1" applyFont="1" applyFill="1" applyBorder="1"/>
    <xf numFmtId="168" fontId="27" fillId="0" borderId="0" xfId="49" applyNumberFormat="1" applyFont="1" applyFill="1"/>
    <xf numFmtId="168" fontId="27" fillId="0" borderId="11" xfId="42" applyNumberFormat="1" applyFont="1" applyBorder="1"/>
    <xf numFmtId="167" fontId="27" fillId="0" borderId="11" xfId="48" applyNumberFormat="1" applyFont="1" applyFill="1" applyBorder="1"/>
    <xf numFmtId="167" fontId="28" fillId="0" borderId="13" xfId="48" applyNumberFormat="1" applyFont="1" applyFill="1" applyBorder="1"/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167" fontId="18" fillId="0" borderId="0" xfId="47" applyNumberFormat="1" applyFont="1"/>
    <xf numFmtId="0" fontId="42" fillId="0" borderId="0" xfId="43" applyFont="1"/>
    <xf numFmtId="0" fontId="27" fillId="0" borderId="11" xfId="43" applyFont="1" applyBorder="1" applyAlignment="1">
      <alignment horizontal="center" vertical="center"/>
    </xf>
    <xf numFmtId="0" fontId="23" fillId="0" borderId="0" xfId="44" applyFont="1" applyAlignment="1">
      <alignment horizontal="center"/>
    </xf>
    <xf numFmtId="169" fontId="27" fillId="0" borderId="10" xfId="43" quotePrefix="1" applyNumberFormat="1" applyFont="1" applyBorder="1" applyAlignment="1">
      <alignment horizontal="center" vertical="center"/>
    </xf>
    <xf numFmtId="0" fontId="18" fillId="0" borderId="10" xfId="43" applyFont="1" applyBorder="1"/>
    <xf numFmtId="0" fontId="18" fillId="0" borderId="10" xfId="43" applyFont="1" applyBorder="1" applyAlignment="1">
      <alignment horizontal="right"/>
    </xf>
    <xf numFmtId="0" fontId="18" fillId="0" borderId="11" xfId="43" applyFont="1" applyBorder="1"/>
    <xf numFmtId="164" fontId="18" fillId="33" borderId="0" xfId="0" applyNumberFormat="1" applyFont="1" applyFill="1" applyAlignment="1">
      <alignment horizontal="right"/>
    </xf>
    <xf numFmtId="0" fontId="0" fillId="33" borderId="0" xfId="0" applyFill="1"/>
    <xf numFmtId="164" fontId="19" fillId="33" borderId="10" xfId="0" applyNumberFormat="1" applyFont="1" applyFill="1" applyBorder="1" applyAlignment="1">
      <alignment horizontal="right"/>
    </xf>
    <xf numFmtId="164" fontId="19" fillId="33" borderId="0" xfId="0" applyNumberFormat="1" applyFont="1" applyFill="1" applyAlignment="1">
      <alignment horizontal="right"/>
    </xf>
    <xf numFmtId="167" fontId="18" fillId="33" borderId="0" xfId="47" applyNumberFormat="1" applyFont="1" applyFill="1"/>
    <xf numFmtId="37" fontId="18" fillId="33" borderId="0" xfId="43" applyNumberFormat="1" applyFont="1" applyFill="1"/>
    <xf numFmtId="10" fontId="27" fillId="33" borderId="0" xfId="44" applyNumberFormat="1" applyFont="1" applyFill="1" applyAlignment="1">
      <alignment vertical="center"/>
    </xf>
    <xf numFmtId="37" fontId="18" fillId="33" borderId="0" xfId="44" applyNumberFormat="1" applyFont="1" applyFill="1" applyAlignment="1">
      <alignment vertical="center"/>
    </xf>
    <xf numFmtId="37" fontId="18" fillId="33" borderId="10" xfId="43" applyNumberFormat="1" applyFont="1" applyFill="1" applyBorder="1"/>
    <xf numFmtId="10" fontId="18" fillId="33" borderId="10" xfId="43" applyNumberFormat="1" applyFont="1" applyFill="1" applyBorder="1"/>
    <xf numFmtId="10" fontId="27" fillId="33" borderId="0" xfId="44" applyNumberFormat="1" applyFont="1" applyFill="1" applyAlignment="1">
      <alignment horizontal="left" vertical="center" indent="1"/>
    </xf>
    <xf numFmtId="164" fontId="20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left"/>
    </xf>
    <xf numFmtId="0" fontId="0" fillId="0" borderId="0" xfId="0" applyFill="1"/>
    <xf numFmtId="164" fontId="18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right"/>
    </xf>
    <xf numFmtId="164" fontId="18" fillId="0" borderId="10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right" wrapText="1"/>
    </xf>
    <xf numFmtId="49" fontId="21" fillId="0" borderId="0" xfId="0" applyNumberFormat="1" applyFont="1" applyFill="1" applyAlignment="1">
      <alignment horizontal="left" wrapText="1"/>
    </xf>
    <xf numFmtId="167" fontId="0" fillId="0" borderId="0" xfId="47" applyNumberFormat="1" applyFont="1" applyFill="1"/>
    <xf numFmtId="167" fontId="18" fillId="0" borderId="0" xfId="47" applyNumberFormat="1" applyFont="1" applyFill="1"/>
    <xf numFmtId="0" fontId="27" fillId="0" borderId="11" xfId="43" quotePrefix="1" applyFont="1" applyBorder="1" applyAlignment="1">
      <alignment horizontal="center" vertical="center"/>
    </xf>
    <xf numFmtId="0" fontId="23" fillId="0" borderId="0" xfId="44" applyFont="1" applyAlignment="1">
      <alignment horizontal="center"/>
    </xf>
    <xf numFmtId="0" fontId="27" fillId="0" borderId="11" xfId="43" applyFont="1" applyBorder="1" applyAlignment="1">
      <alignment horizontal="center" vertical="center"/>
    </xf>
    <xf numFmtId="0" fontId="23" fillId="0" borderId="10" xfId="44" applyFont="1" applyBorder="1" applyAlignment="1">
      <alignment horizontal="left" vertical="top" wrapText="1"/>
    </xf>
    <xf numFmtId="0" fontId="23" fillId="0" borderId="0" xfId="44" applyFont="1" applyAlignment="1">
      <alignment horizontal="left" vertical="top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6" xr:uid="{3EFF6686-ACB4-45B8-8BC0-B96C420A1690}"/>
    <cellStyle name="Comma 3" xfId="45" xr:uid="{EF4D0037-3EB9-4DA1-AB89-F249AB7D3390}"/>
    <cellStyle name="Comma 4" xfId="48" xr:uid="{AA47803B-9033-4DDD-BD80-48370D865054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4DDB7DD3-EE35-48C6-92DE-20F7D4A8A9E7}"/>
    <cellStyle name="Normal 2 2" xfId="43" xr:uid="{44AF4013-9D2B-4324-A52B-90C5525433FC}"/>
    <cellStyle name="Normal 5" xfId="42" xr:uid="{3B730EA7-C7E9-49EA-B6FA-164902A77EEC}"/>
    <cellStyle name="Note" xfId="15" builtinId="10" customBuiltin="1"/>
    <cellStyle name="Output" xfId="10" builtinId="21" customBuiltin="1"/>
    <cellStyle name="Percent 4" xfId="49" xr:uid="{9A81BC9D-7F83-4D78-B22F-CEDE9F4F22BD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Discovery%20-%2020240025/OPC%20POD%201%20(1-26)/07/MFR%20D/D-2%20Cost%20of%20Capital%20CONFIDENTIAL.xlsx" TargetMode="External"/><Relationship Id="rId1" Type="http://schemas.openxmlformats.org/officeDocument/2006/relationships/externalLinkPath" Target="https://dukeenergy.sharepoint.com/sites/DEFRC2024/Shared%20Documents/Discovery%20-%2020240025/OPC%20POD%201%20(1-26)/07/MFR%20D/D-2%20Cost%20of%20Capital%20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-2 DEF"/>
      <sheetName val="Other Reg calc"/>
      <sheetName val="Non-Reg Ops Calc"/>
      <sheetName val="Subsidiary RE calc"/>
      <sheetName val="UIP BS Data-legal"/>
      <sheetName val="Parentco calc"/>
      <sheetName val="PA Goodwill RE"/>
      <sheetName val="12.2022 Parent-Debt Adj"/>
    </sheetNames>
    <sheetDataSet>
      <sheetData sheetId="0"/>
      <sheetData sheetId="1"/>
      <sheetData sheetId="2"/>
      <sheetData sheetId="3"/>
      <sheetData sheetId="4">
        <row r="104">
          <cell r="C104">
            <v>3344293.86102001</v>
          </cell>
          <cell r="E104">
            <v>5497647.6868706597</v>
          </cell>
          <cell r="F104">
            <v>7144056.0431809602</v>
          </cell>
          <cell r="G104">
            <v>8996846.0225112103</v>
          </cell>
          <cell r="H104">
            <v>11094967.9697094</v>
          </cell>
        </row>
        <row r="105">
          <cell r="C105">
            <v>-78507.997010000006</v>
          </cell>
          <cell r="E105">
            <v>-78507.997010000006</v>
          </cell>
          <cell r="F105">
            <v>-78507.997010000006</v>
          </cell>
          <cell r="G105">
            <v>-78507.997010000006</v>
          </cell>
          <cell r="H105">
            <v>-78507.997010000006</v>
          </cell>
        </row>
        <row r="106">
          <cell r="C106">
            <v>-3072701.25526</v>
          </cell>
          <cell r="E106">
            <v>-3072701.25526</v>
          </cell>
          <cell r="F106">
            <v>-3072701.25526</v>
          </cell>
          <cell r="G106">
            <v>-3072701.25526</v>
          </cell>
          <cell r="H106">
            <v>-3072701.25526</v>
          </cell>
        </row>
        <row r="107">
          <cell r="C107">
            <v>2444366.3002900002</v>
          </cell>
          <cell r="E107">
            <v>3684583.6213799999</v>
          </cell>
          <cell r="F107">
            <v>3684583.6213799999</v>
          </cell>
          <cell r="G107">
            <v>3684583.6213799999</v>
          </cell>
          <cell r="H107">
            <v>3684583.6213799999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54CF-7C7B-4999-9A09-B9C85FB5D9E5}">
  <sheetPr>
    <tabColor rgb="FFFF0000"/>
    <pageSetUpPr fitToPage="1"/>
  </sheetPr>
  <dimension ref="A1:Q63"/>
  <sheetViews>
    <sheetView tabSelected="1" view="pageBreakPreview" zoomScaleNormal="90" zoomScaleSheetLayoutView="100" workbookViewId="0">
      <selection activeCell="K26" sqref="K26"/>
    </sheetView>
  </sheetViews>
  <sheetFormatPr defaultColWidth="9.109375" defaultRowHeight="13.8" x14ac:dyDescent="0.3"/>
  <cols>
    <col min="1" max="1" width="4.88671875" style="6" customWidth="1"/>
    <col min="2" max="2" width="31" style="6" customWidth="1"/>
    <col min="3" max="8" width="10.6640625" style="6" customWidth="1"/>
    <col min="9" max="9" width="13.109375" style="6" customWidth="1"/>
    <col min="10" max="16" width="10.6640625" style="6" customWidth="1"/>
    <col min="17" max="16384" width="9.109375" style="6"/>
  </cols>
  <sheetData>
    <row r="1" spans="1:16" ht="12.75" customHeight="1" x14ac:dyDescent="0.3">
      <c r="A1" s="37" t="s">
        <v>0</v>
      </c>
      <c r="B1" s="58"/>
      <c r="C1" s="58"/>
      <c r="D1" s="58"/>
      <c r="E1" s="58"/>
      <c r="F1" s="78"/>
      <c r="G1" s="78"/>
      <c r="H1" s="78" t="s">
        <v>1</v>
      </c>
      <c r="I1" s="78"/>
      <c r="J1" s="78"/>
      <c r="K1" s="78"/>
      <c r="M1" s="107"/>
      <c r="N1" s="107"/>
      <c r="O1" s="107" t="s">
        <v>2</v>
      </c>
      <c r="P1" s="107"/>
    </row>
    <row r="2" spans="1:16" x14ac:dyDescent="0.3">
      <c r="A2" s="38"/>
      <c r="B2" s="38"/>
      <c r="C2" s="38"/>
      <c r="D2" s="38"/>
      <c r="E2" s="38"/>
      <c r="F2" s="38"/>
      <c r="G2" s="57"/>
      <c r="H2" s="57"/>
      <c r="I2" s="57"/>
      <c r="J2" s="57"/>
      <c r="K2" s="57"/>
      <c r="L2" s="82"/>
      <c r="M2" s="57"/>
      <c r="N2" s="57"/>
      <c r="O2" s="57"/>
      <c r="P2" s="57"/>
    </row>
    <row r="3" spans="1:16" ht="12.75" customHeight="1" x14ac:dyDescent="0.3">
      <c r="A3" s="6" t="s">
        <v>3</v>
      </c>
      <c r="B3" s="39"/>
      <c r="C3" s="39"/>
      <c r="D3" s="39"/>
      <c r="E3" s="39"/>
      <c r="F3" s="109" t="s">
        <v>4</v>
      </c>
      <c r="G3" s="109"/>
      <c r="H3" s="109"/>
      <c r="I3" s="109"/>
      <c r="J3" s="109"/>
      <c r="K3" s="109"/>
      <c r="M3" s="35"/>
      <c r="N3" s="35" t="s">
        <v>5</v>
      </c>
      <c r="O3" s="39"/>
      <c r="P3" s="39"/>
    </row>
    <row r="4" spans="1:16" x14ac:dyDescent="0.3">
      <c r="B4" s="39"/>
      <c r="C4" s="39"/>
      <c r="D4" s="39"/>
      <c r="E4" s="39"/>
      <c r="F4" s="110"/>
      <c r="G4" s="110"/>
      <c r="H4" s="110"/>
      <c r="I4" s="110"/>
      <c r="J4" s="110"/>
      <c r="K4" s="110"/>
      <c r="M4" s="40" t="s">
        <v>6</v>
      </c>
      <c r="N4" s="8" t="s">
        <v>7</v>
      </c>
      <c r="O4" s="60"/>
      <c r="P4" s="26">
        <v>46752</v>
      </c>
    </row>
    <row r="5" spans="1:16" x14ac:dyDescent="0.3">
      <c r="A5" s="6" t="s">
        <v>8</v>
      </c>
      <c r="B5" s="59"/>
      <c r="C5" s="59"/>
      <c r="D5" s="59"/>
      <c r="E5" s="59"/>
      <c r="F5" s="110"/>
      <c r="G5" s="110"/>
      <c r="H5" s="110"/>
      <c r="I5" s="110"/>
      <c r="J5" s="110"/>
      <c r="K5" s="110"/>
      <c r="M5" s="40" t="s">
        <v>6</v>
      </c>
      <c r="N5" s="8" t="s">
        <v>9</v>
      </c>
      <c r="P5" s="26">
        <v>46387</v>
      </c>
    </row>
    <row r="6" spans="1:16" x14ac:dyDescent="0.3">
      <c r="A6" s="41"/>
      <c r="F6" s="110"/>
      <c r="G6" s="110"/>
      <c r="H6" s="110"/>
      <c r="I6" s="110"/>
      <c r="J6" s="110"/>
      <c r="K6" s="110"/>
      <c r="M6" s="40" t="s">
        <v>6</v>
      </c>
      <c r="N6" s="8" t="s">
        <v>10</v>
      </c>
      <c r="P6" s="26">
        <v>46022</v>
      </c>
    </row>
    <row r="7" spans="1:16" x14ac:dyDescent="0.3">
      <c r="A7" s="6" t="s">
        <v>11</v>
      </c>
      <c r="F7" s="110"/>
      <c r="G7" s="110"/>
      <c r="H7" s="110"/>
      <c r="I7" s="110"/>
      <c r="J7" s="110"/>
      <c r="K7" s="110"/>
      <c r="M7" s="40" t="s">
        <v>6</v>
      </c>
      <c r="N7" s="8" t="s">
        <v>12</v>
      </c>
      <c r="P7" s="26">
        <v>45657</v>
      </c>
    </row>
    <row r="8" spans="1:16" x14ac:dyDescent="0.3">
      <c r="F8" s="110"/>
      <c r="G8" s="110"/>
      <c r="H8" s="110"/>
      <c r="I8" s="110"/>
      <c r="J8" s="110"/>
      <c r="K8" s="110"/>
      <c r="L8" s="26"/>
      <c r="M8" s="40" t="s">
        <v>6</v>
      </c>
      <c r="N8" s="8" t="s">
        <v>13</v>
      </c>
      <c r="P8" s="26">
        <v>45291</v>
      </c>
    </row>
    <row r="9" spans="1:16" x14ac:dyDescent="0.3">
      <c r="G9" s="42"/>
      <c r="I9" s="42"/>
      <c r="J9" s="8"/>
      <c r="K9" s="26"/>
      <c r="L9" s="26"/>
      <c r="M9" s="40"/>
      <c r="N9" s="8"/>
      <c r="P9" s="26"/>
    </row>
    <row r="10" spans="1:16" x14ac:dyDescent="0.3">
      <c r="G10" s="42"/>
      <c r="H10" s="42" t="s">
        <v>14</v>
      </c>
      <c r="I10" s="42"/>
      <c r="J10" s="8"/>
      <c r="K10" s="26"/>
      <c r="L10" s="26"/>
      <c r="M10" s="40"/>
      <c r="N10" s="8" t="s">
        <v>15</v>
      </c>
      <c r="P10" s="26"/>
    </row>
    <row r="11" spans="1:16" x14ac:dyDescent="0.3">
      <c r="A11" s="43"/>
      <c r="B11" s="43"/>
      <c r="C11" s="43"/>
      <c r="D11" s="43"/>
      <c r="E11" s="43"/>
      <c r="F11" s="43"/>
      <c r="G11" s="43"/>
      <c r="H11" s="43"/>
      <c r="I11" s="40"/>
      <c r="J11" s="8"/>
      <c r="K11" s="26"/>
      <c r="L11" s="7"/>
      <c r="M11" s="40"/>
      <c r="N11" s="8"/>
      <c r="O11" s="26"/>
      <c r="P11" s="7"/>
    </row>
    <row r="12" spans="1:16" x14ac:dyDescent="0.3">
      <c r="A12" s="44"/>
      <c r="B12" s="45" t="s">
        <v>16</v>
      </c>
      <c r="C12" s="79" t="s">
        <v>17</v>
      </c>
      <c r="D12" s="79" t="s">
        <v>18</v>
      </c>
      <c r="E12" s="79" t="s">
        <v>19</v>
      </c>
      <c r="F12" s="79" t="s">
        <v>20</v>
      </c>
      <c r="G12" s="45" t="s">
        <v>21</v>
      </c>
      <c r="H12" s="45" t="s">
        <v>22</v>
      </c>
      <c r="I12" s="45" t="s">
        <v>23</v>
      </c>
      <c r="J12" s="45" t="s">
        <v>24</v>
      </c>
      <c r="K12" s="45" t="s">
        <v>25</v>
      </c>
      <c r="L12" s="45" t="s">
        <v>26</v>
      </c>
      <c r="M12" s="45">
        <v>-12</v>
      </c>
      <c r="N12" s="45">
        <v>-13</v>
      </c>
      <c r="O12" s="45">
        <v>-14</v>
      </c>
      <c r="P12" s="45">
        <v>-15</v>
      </c>
    </row>
    <row r="13" spans="1:16" x14ac:dyDescent="0.3">
      <c r="A13" s="46"/>
      <c r="B13" s="47"/>
      <c r="C13" s="106">
        <v>2021</v>
      </c>
      <c r="D13" s="106"/>
      <c r="E13" s="106">
        <v>2022</v>
      </c>
      <c r="F13" s="106"/>
      <c r="G13" s="108">
        <v>2023</v>
      </c>
      <c r="H13" s="108"/>
      <c r="I13" s="108">
        <v>2024</v>
      </c>
      <c r="J13" s="108"/>
      <c r="K13" s="108">
        <v>2025</v>
      </c>
      <c r="L13" s="108"/>
      <c r="M13" s="108">
        <v>2026</v>
      </c>
      <c r="N13" s="108"/>
      <c r="O13" s="108">
        <v>2027</v>
      </c>
      <c r="P13" s="108"/>
    </row>
    <row r="14" spans="1:16" x14ac:dyDescent="0.3">
      <c r="A14" s="48" t="s">
        <v>27</v>
      </c>
      <c r="B14" s="48"/>
      <c r="C14" s="48"/>
      <c r="D14" s="48" t="s">
        <v>28</v>
      </c>
      <c r="E14" s="48"/>
      <c r="F14" s="48" t="s">
        <v>28</v>
      </c>
      <c r="G14" s="48"/>
      <c r="H14" s="48" t="s">
        <v>28</v>
      </c>
      <c r="I14" s="48"/>
      <c r="J14" s="48" t="s">
        <v>28</v>
      </c>
      <c r="K14" s="48"/>
      <c r="L14" s="48" t="s">
        <v>28</v>
      </c>
      <c r="M14" s="48"/>
      <c r="N14" s="48" t="s">
        <v>28</v>
      </c>
      <c r="O14" s="48"/>
      <c r="P14" s="48" t="s">
        <v>28</v>
      </c>
    </row>
    <row r="15" spans="1:16" x14ac:dyDescent="0.3">
      <c r="A15" s="77" t="s">
        <v>29</v>
      </c>
      <c r="B15" s="77" t="s">
        <v>30</v>
      </c>
      <c r="C15" s="77" t="s">
        <v>31</v>
      </c>
      <c r="D15" s="77" t="s">
        <v>32</v>
      </c>
      <c r="E15" s="77" t="s">
        <v>31</v>
      </c>
      <c r="F15" s="77" t="s">
        <v>32</v>
      </c>
      <c r="G15" s="77" t="s">
        <v>31</v>
      </c>
      <c r="H15" s="77" t="s">
        <v>32</v>
      </c>
      <c r="I15" s="77" t="s">
        <v>31</v>
      </c>
      <c r="J15" s="77" t="s">
        <v>32</v>
      </c>
      <c r="K15" s="77" t="s">
        <v>31</v>
      </c>
      <c r="L15" s="77" t="s">
        <v>32</v>
      </c>
      <c r="M15" s="77" t="s">
        <v>31</v>
      </c>
      <c r="N15" s="77" t="s">
        <v>32</v>
      </c>
      <c r="O15" s="77" t="s">
        <v>31</v>
      </c>
      <c r="P15" s="77" t="s">
        <v>32</v>
      </c>
    </row>
    <row r="16" spans="1:16" x14ac:dyDescent="0.3">
      <c r="A16" s="49">
        <v>1</v>
      </c>
      <c r="B16" s="50" t="s">
        <v>33</v>
      </c>
      <c r="C16" s="50"/>
      <c r="D16" s="50"/>
      <c r="E16" s="50"/>
      <c r="F16" s="50"/>
      <c r="G16" s="51"/>
      <c r="H16" s="52"/>
      <c r="I16" s="51"/>
      <c r="J16" s="52"/>
      <c r="K16" s="51"/>
      <c r="L16" s="52"/>
      <c r="M16" s="51"/>
      <c r="N16" s="52"/>
      <c r="O16" s="51"/>
      <c r="P16" s="52"/>
    </row>
    <row r="17" spans="1:17" x14ac:dyDescent="0.3">
      <c r="A17" s="49">
        <f t="shared" ref="A17:A61" si="0">A16+1</f>
        <v>2</v>
      </c>
      <c r="B17" s="35" t="s">
        <v>34</v>
      </c>
      <c r="C17" s="11">
        <v>198553.99990999899</v>
      </c>
      <c r="D17" s="14">
        <v>1.0267952846680729E-2</v>
      </c>
      <c r="E17" s="11">
        <v>604923.99991000001</v>
      </c>
      <c r="F17" s="14">
        <v>3.1282830412466447E-2</v>
      </c>
      <c r="G17" s="11">
        <f>'UIP BS Data-legal'!D24</f>
        <v>152187.99990999899</v>
      </c>
      <c r="H17" s="14">
        <f>G17/G$21</f>
        <v>7.3891852743580332E-3</v>
      </c>
      <c r="I17" s="11">
        <f>'UIP BS Data-legal'!E24</f>
        <v>182244.52761036699</v>
      </c>
      <c r="J17" s="14">
        <f>I17/I$21</f>
        <v>8.5496845173723586E-3</v>
      </c>
      <c r="K17" s="11">
        <f>'UIP BS Data-legal'!F24</f>
        <v>55626.211717991602</v>
      </c>
      <c r="L17" s="14">
        <f>K17/K$21</f>
        <v>2.4652036023909943E-3</v>
      </c>
      <c r="M17" s="11">
        <f>'UIP BS Data-legal'!G24</f>
        <v>48797.346149597899</v>
      </c>
      <c r="N17" s="14">
        <f>M17/M$21</f>
        <v>2.0614197287693644E-3</v>
      </c>
      <c r="O17" s="11">
        <f>'UIP BS Data-legal'!H24</f>
        <v>0</v>
      </c>
      <c r="P17" s="14">
        <f>O17/O$21</f>
        <v>0</v>
      </c>
    </row>
    <row r="18" spans="1:17" ht="15" x14ac:dyDescent="0.3">
      <c r="A18" s="49">
        <f t="shared" si="0"/>
        <v>3</v>
      </c>
      <c r="B18" s="53" t="s">
        <v>35</v>
      </c>
      <c r="C18" s="11">
        <v>8482741.9990299996</v>
      </c>
      <c r="D18" s="14">
        <v>0.43867358449630489</v>
      </c>
      <c r="E18" s="11">
        <v>9709430.4760599993</v>
      </c>
      <c r="F18" s="14">
        <v>0.50211012793244814</v>
      </c>
      <c r="G18" s="11">
        <f>'UIP BS Data-legal'!D25+'UIP BS Data-legal'!D26</f>
        <v>10401176.320249999</v>
      </c>
      <c r="H18" s="14">
        <f t="shared" ref="H18:H20" si="1">G18/G$21</f>
        <v>0.50500840373120115</v>
      </c>
      <c r="I18" s="11">
        <f>'UIP BS Data-legal'!E25+'UIP BS Data-legal'!E26</f>
        <v>10271542.338055655</v>
      </c>
      <c r="J18" s="14">
        <f t="shared" ref="J18:J20" si="2">I18/I$21</f>
        <v>0.48187151432586312</v>
      </c>
      <c r="K18" s="11">
        <f>'UIP BS Data-legal'!F25+'UIP BS Data-legal'!F26</f>
        <v>10863598.491536073</v>
      </c>
      <c r="L18" s="14">
        <f t="shared" ref="L18:P20" si="3">K18/K$21</f>
        <v>0.48144537097071677</v>
      </c>
      <c r="M18" s="11">
        <f>'UIP BS Data-legal'!G25+'UIP BS Data-legal'!G26</f>
        <v>11403811.654431371</v>
      </c>
      <c r="N18" s="14">
        <f t="shared" si="3"/>
        <v>0.48174837737171788</v>
      </c>
      <c r="O18" s="11">
        <f>'UIP BS Data-legal'!H25+'UIP BS Data-legal'!H26</f>
        <v>11845422.381302079</v>
      </c>
      <c r="P18" s="14">
        <f t="shared" si="3"/>
        <v>0.4801132699681403</v>
      </c>
    </row>
    <row r="19" spans="1:17" x14ac:dyDescent="0.3">
      <c r="A19" s="49">
        <f t="shared" si="0"/>
        <v>4</v>
      </c>
      <c r="B19" s="35" t="s">
        <v>36</v>
      </c>
      <c r="C19" s="6">
        <v>0</v>
      </c>
      <c r="D19" s="14">
        <v>0</v>
      </c>
      <c r="E19" s="6">
        <v>0</v>
      </c>
      <c r="F19" s="14">
        <v>0</v>
      </c>
      <c r="G19" s="6">
        <v>0</v>
      </c>
      <c r="H19" s="14">
        <f t="shared" si="1"/>
        <v>0</v>
      </c>
      <c r="I19" s="6">
        <v>0</v>
      </c>
      <c r="J19" s="14">
        <f t="shared" si="2"/>
        <v>0</v>
      </c>
      <c r="K19" s="6">
        <v>0</v>
      </c>
      <c r="L19" s="14">
        <f t="shared" si="3"/>
        <v>0</v>
      </c>
      <c r="M19" s="6">
        <v>0</v>
      </c>
      <c r="N19" s="14">
        <f t="shared" si="3"/>
        <v>0</v>
      </c>
      <c r="O19" s="6">
        <v>0</v>
      </c>
      <c r="P19" s="14">
        <f t="shared" si="3"/>
        <v>0</v>
      </c>
    </row>
    <row r="20" spans="1:17" x14ac:dyDescent="0.3">
      <c r="A20" s="49">
        <f t="shared" si="0"/>
        <v>5</v>
      </c>
      <c r="B20" s="35" t="s">
        <v>37</v>
      </c>
      <c r="C20" s="11">
        <v>8294963.3022809997</v>
      </c>
      <c r="D20" s="14">
        <v>0.42896286194876687</v>
      </c>
      <c r="E20" s="11">
        <v>9022898.3216199894</v>
      </c>
      <c r="F20" s="14">
        <v>0.46660704165508549</v>
      </c>
      <c r="G20" s="11">
        <f>'UIP BS Data-legal'!D37</f>
        <v>10042681.69294</v>
      </c>
      <c r="H20" s="14">
        <f t="shared" si="1"/>
        <v>0.48760241099444085</v>
      </c>
      <c r="I20" s="11">
        <f>'UIP BS Data-legal'!E37</f>
        <v>10862149.089638401</v>
      </c>
      <c r="J20" s="14">
        <f t="shared" si="2"/>
        <v>0.50957880115676457</v>
      </c>
      <c r="K20" s="11">
        <f>'UIP BS Data-legal'!F37</f>
        <v>11645326.015412699</v>
      </c>
      <c r="L20" s="14">
        <f t="shared" si="3"/>
        <v>0.51608942542689229</v>
      </c>
      <c r="M20" s="11">
        <f>'UIP BS Data-legal'!G37</f>
        <v>12219108.8298917</v>
      </c>
      <c r="N20" s="14">
        <f t="shared" si="3"/>
        <v>0.51619020289951267</v>
      </c>
      <c r="O20" s="11">
        <f>'UIP BS Data-legal'!H37</f>
        <v>12826718.803398199</v>
      </c>
      <c r="P20" s="14">
        <f t="shared" si="3"/>
        <v>0.51988673003185959</v>
      </c>
    </row>
    <row r="21" spans="1:17" x14ac:dyDescent="0.3">
      <c r="A21" s="49">
        <f t="shared" si="0"/>
        <v>6</v>
      </c>
      <c r="B21" s="35" t="s">
        <v>38</v>
      </c>
      <c r="C21" s="13">
        <v>16976259.301220998</v>
      </c>
      <c r="D21" s="12">
        <v>0.87790439929175257</v>
      </c>
      <c r="E21" s="13">
        <v>19337252.797589988</v>
      </c>
      <c r="F21" s="12">
        <v>1</v>
      </c>
      <c r="G21" s="13">
        <f t="shared" ref="G21:P21" si="4">SUM(G16:G20)</f>
        <v>20596046.013099998</v>
      </c>
      <c r="H21" s="12">
        <f t="shared" si="4"/>
        <v>1</v>
      </c>
      <c r="I21" s="13">
        <f t="shared" si="4"/>
        <v>21315935.955304421</v>
      </c>
      <c r="J21" s="12">
        <f t="shared" si="4"/>
        <v>1</v>
      </c>
      <c r="K21" s="13">
        <f t="shared" si="4"/>
        <v>22564550.718666762</v>
      </c>
      <c r="L21" s="12">
        <f t="shared" si="4"/>
        <v>1</v>
      </c>
      <c r="M21" s="13">
        <f t="shared" si="4"/>
        <v>23671717.83047267</v>
      </c>
      <c r="N21" s="12">
        <f t="shared" si="4"/>
        <v>1</v>
      </c>
      <c r="O21" s="13">
        <f t="shared" si="4"/>
        <v>24672141.18470028</v>
      </c>
      <c r="P21" s="12">
        <f t="shared" si="4"/>
        <v>0.99999999999999989</v>
      </c>
    </row>
    <row r="22" spans="1:17" x14ac:dyDescent="0.3">
      <c r="A22" s="49">
        <f t="shared" si="0"/>
        <v>7</v>
      </c>
      <c r="G22" s="34"/>
      <c r="H22" s="34"/>
      <c r="I22" s="34"/>
      <c r="J22" s="34"/>
      <c r="K22" s="34"/>
      <c r="L22" s="34"/>
      <c r="M22" s="34"/>
      <c r="N22" s="34"/>
    </row>
    <row r="23" spans="1:17" x14ac:dyDescent="0.3">
      <c r="A23" s="49">
        <f t="shared" si="0"/>
        <v>8</v>
      </c>
      <c r="B23" s="54" t="s">
        <v>39</v>
      </c>
      <c r="C23" s="54"/>
      <c r="D23" s="54"/>
      <c r="E23" s="54"/>
      <c r="F23" s="54"/>
      <c r="G23" s="34"/>
      <c r="H23" s="34"/>
      <c r="I23" s="34"/>
      <c r="J23" s="34"/>
      <c r="K23" s="34"/>
      <c r="L23" s="34"/>
      <c r="M23" s="34"/>
      <c r="N23" s="34"/>
    </row>
    <row r="24" spans="1:17" x14ac:dyDescent="0.3">
      <c r="A24" s="49">
        <f t="shared" si="0"/>
        <v>9</v>
      </c>
      <c r="B24" s="35" t="s">
        <v>34</v>
      </c>
      <c r="C24" s="88"/>
      <c r="D24" s="89"/>
      <c r="E24" s="88"/>
      <c r="F24" s="89"/>
      <c r="G24" s="88"/>
      <c r="H24" s="89"/>
      <c r="I24" s="88"/>
      <c r="J24" s="89"/>
      <c r="K24" s="88"/>
      <c r="L24" s="89"/>
      <c r="M24" s="88"/>
      <c r="N24" s="89"/>
      <c r="O24" s="88"/>
      <c r="P24" s="89"/>
      <c r="Q24" s="76"/>
    </row>
    <row r="25" spans="1:17" ht="15" x14ac:dyDescent="0.3">
      <c r="A25" s="49">
        <f t="shared" si="0"/>
        <v>10</v>
      </c>
      <c r="B25" s="53" t="s">
        <v>35</v>
      </c>
      <c r="C25" s="88"/>
      <c r="D25" s="89"/>
      <c r="E25" s="88"/>
      <c r="F25" s="89"/>
      <c r="G25" s="88"/>
      <c r="H25" s="89"/>
      <c r="I25" s="88"/>
      <c r="J25" s="89"/>
      <c r="K25" s="88"/>
      <c r="L25" s="89"/>
      <c r="M25" s="88"/>
      <c r="N25" s="89"/>
      <c r="O25" s="88"/>
      <c r="P25" s="89"/>
    </row>
    <row r="26" spans="1:17" x14ac:dyDescent="0.3">
      <c r="A26" s="49">
        <f t="shared" si="0"/>
        <v>11</v>
      </c>
      <c r="B26" s="35" t="s">
        <v>36</v>
      </c>
      <c r="C26" s="88"/>
      <c r="D26" s="89"/>
      <c r="E26" s="88"/>
      <c r="F26" s="89"/>
      <c r="G26" s="88"/>
      <c r="H26" s="89"/>
      <c r="I26" s="88"/>
      <c r="J26" s="89"/>
      <c r="K26" s="88"/>
      <c r="L26" s="89"/>
      <c r="M26" s="88"/>
      <c r="N26" s="89"/>
      <c r="O26" s="88"/>
      <c r="P26" s="89"/>
    </row>
    <row r="27" spans="1:17" x14ac:dyDescent="0.3">
      <c r="A27" s="49">
        <f t="shared" si="0"/>
        <v>12</v>
      </c>
      <c r="B27" s="35" t="s">
        <v>37</v>
      </c>
      <c r="C27" s="90"/>
      <c r="D27" s="89"/>
      <c r="E27" s="90"/>
      <c r="F27" s="89"/>
      <c r="G27" s="90"/>
      <c r="H27" s="89"/>
      <c r="I27" s="90"/>
      <c r="J27" s="89"/>
      <c r="K27" s="90"/>
      <c r="L27" s="89"/>
      <c r="M27" s="90"/>
      <c r="N27" s="89"/>
      <c r="O27" s="90"/>
      <c r="P27" s="89"/>
    </row>
    <row r="28" spans="1:17" x14ac:dyDescent="0.3">
      <c r="A28" s="49">
        <f t="shared" si="0"/>
        <v>13</v>
      </c>
      <c r="B28" s="35" t="s">
        <v>38</v>
      </c>
      <c r="C28" s="91"/>
      <c r="D28" s="92"/>
      <c r="E28" s="91"/>
      <c r="F28" s="92"/>
      <c r="G28" s="91"/>
      <c r="H28" s="92"/>
      <c r="I28" s="91"/>
      <c r="J28" s="92"/>
      <c r="K28" s="91"/>
      <c r="L28" s="92"/>
      <c r="M28" s="91"/>
      <c r="N28" s="92"/>
      <c r="O28" s="91"/>
      <c r="P28" s="92"/>
    </row>
    <row r="29" spans="1:17" x14ac:dyDescent="0.3">
      <c r="A29" s="49">
        <f t="shared" si="0"/>
        <v>14</v>
      </c>
      <c r="B29" s="35"/>
      <c r="C29" s="35"/>
      <c r="D29" s="35"/>
      <c r="E29" s="35"/>
      <c r="F29" s="35"/>
      <c r="G29" s="34"/>
      <c r="H29" s="34"/>
      <c r="I29" s="34"/>
      <c r="J29" s="34"/>
      <c r="K29" s="34"/>
      <c r="L29" s="34"/>
      <c r="M29" s="34"/>
      <c r="N29" s="34"/>
    </row>
    <row r="30" spans="1:17" x14ac:dyDescent="0.3">
      <c r="A30" s="49">
        <f t="shared" si="0"/>
        <v>15</v>
      </c>
      <c r="B30" s="54" t="s">
        <v>40</v>
      </c>
      <c r="C30" s="54"/>
      <c r="D30" s="54"/>
      <c r="E30" s="54"/>
      <c r="F30" s="54"/>
      <c r="G30" s="11"/>
      <c r="H30" s="55"/>
      <c r="I30" s="11"/>
      <c r="J30" s="55"/>
      <c r="K30" s="11"/>
      <c r="L30" s="55"/>
      <c r="M30" s="11"/>
      <c r="N30" s="55"/>
    </row>
    <row r="31" spans="1:17" x14ac:dyDescent="0.3">
      <c r="A31" s="49">
        <f t="shared" si="0"/>
        <v>16</v>
      </c>
      <c r="B31" s="35" t="s">
        <v>34</v>
      </c>
      <c r="C31" s="88"/>
      <c r="D31" s="89"/>
      <c r="E31" s="88"/>
      <c r="F31" s="89"/>
      <c r="G31" s="88"/>
      <c r="H31" s="89"/>
      <c r="I31" s="88"/>
      <c r="J31" s="89"/>
      <c r="K31" s="88"/>
      <c r="L31" s="89"/>
      <c r="M31" s="88"/>
      <c r="N31" s="89"/>
      <c r="O31" s="88"/>
      <c r="P31" s="89"/>
      <c r="Q31" s="76"/>
    </row>
    <row r="32" spans="1:17" ht="15" x14ac:dyDescent="0.3">
      <c r="A32" s="49">
        <f t="shared" si="0"/>
        <v>17</v>
      </c>
      <c r="B32" s="53" t="s">
        <v>35</v>
      </c>
      <c r="C32" s="88"/>
      <c r="D32" s="89"/>
      <c r="E32" s="88"/>
      <c r="F32" s="89"/>
      <c r="G32" s="88"/>
      <c r="H32" s="89"/>
      <c r="I32" s="88"/>
      <c r="J32" s="89"/>
      <c r="K32" s="88"/>
      <c r="L32" s="89"/>
      <c r="M32" s="88"/>
      <c r="N32" s="89"/>
      <c r="O32" s="88"/>
      <c r="P32" s="89"/>
    </row>
    <row r="33" spans="1:17" x14ac:dyDescent="0.3">
      <c r="A33" s="49">
        <f t="shared" si="0"/>
        <v>18</v>
      </c>
      <c r="B33" s="35" t="s">
        <v>36</v>
      </c>
      <c r="C33" s="88"/>
      <c r="D33" s="89"/>
      <c r="E33" s="88"/>
      <c r="F33" s="89"/>
      <c r="G33" s="88"/>
      <c r="H33" s="89"/>
      <c r="I33" s="88"/>
      <c r="J33" s="89"/>
      <c r="K33" s="88"/>
      <c r="L33" s="89"/>
      <c r="M33" s="88"/>
      <c r="N33" s="89"/>
      <c r="O33" s="88"/>
      <c r="P33" s="89"/>
    </row>
    <row r="34" spans="1:17" ht="15" x14ac:dyDescent="0.3">
      <c r="A34" s="49">
        <f t="shared" si="0"/>
        <v>19</v>
      </c>
      <c r="B34" s="53" t="s">
        <v>41</v>
      </c>
      <c r="C34" s="88"/>
      <c r="D34" s="89"/>
      <c r="E34" s="88"/>
      <c r="F34" s="89"/>
      <c r="G34" s="88"/>
      <c r="H34" s="89"/>
      <c r="I34" s="88"/>
      <c r="J34" s="89"/>
      <c r="K34" s="88"/>
      <c r="L34" s="89"/>
      <c r="M34" s="88"/>
      <c r="N34" s="89"/>
      <c r="O34" s="88"/>
      <c r="P34" s="89"/>
    </row>
    <row r="35" spans="1:17" x14ac:dyDescent="0.3">
      <c r="A35" s="49">
        <f t="shared" si="0"/>
        <v>20</v>
      </c>
      <c r="B35" s="35" t="s">
        <v>38</v>
      </c>
      <c r="C35" s="91"/>
      <c r="D35" s="92"/>
      <c r="E35" s="91"/>
      <c r="F35" s="92"/>
      <c r="G35" s="91"/>
      <c r="H35" s="92"/>
      <c r="I35" s="91"/>
      <c r="J35" s="92"/>
      <c r="K35" s="91"/>
      <c r="L35" s="92"/>
      <c r="M35" s="91"/>
      <c r="N35" s="92"/>
      <c r="O35" s="91"/>
      <c r="P35" s="92"/>
    </row>
    <row r="36" spans="1:17" x14ac:dyDescent="0.3">
      <c r="A36" s="49">
        <f t="shared" si="0"/>
        <v>21</v>
      </c>
      <c r="B36" s="35"/>
      <c r="C36" s="35"/>
      <c r="D36" s="35"/>
      <c r="E36" s="35"/>
      <c r="F36" s="35"/>
    </row>
    <row r="37" spans="1:17" x14ac:dyDescent="0.3">
      <c r="A37" s="49">
        <f t="shared" si="0"/>
        <v>22</v>
      </c>
      <c r="B37" s="54" t="s">
        <v>42</v>
      </c>
      <c r="C37" s="54"/>
      <c r="D37" s="54"/>
      <c r="E37" s="54"/>
      <c r="F37" s="54"/>
      <c r="G37" s="11"/>
      <c r="H37" s="55"/>
      <c r="I37" s="11"/>
      <c r="J37" s="55"/>
      <c r="K37" s="11"/>
      <c r="L37" s="55"/>
      <c r="M37" s="11"/>
      <c r="N37" s="55"/>
    </row>
    <row r="38" spans="1:17" x14ac:dyDescent="0.3">
      <c r="A38" s="49">
        <f t="shared" si="0"/>
        <v>23</v>
      </c>
      <c r="B38" s="35" t="s">
        <v>34</v>
      </c>
      <c r="C38" s="88"/>
      <c r="D38" s="89"/>
      <c r="E38" s="88"/>
      <c r="F38" s="89"/>
      <c r="G38" s="88"/>
      <c r="H38" s="89"/>
      <c r="I38" s="88"/>
      <c r="J38" s="89"/>
      <c r="K38" s="88"/>
      <c r="L38" s="89"/>
      <c r="M38" s="88"/>
      <c r="N38" s="89"/>
      <c r="O38" s="88"/>
      <c r="P38" s="89"/>
      <c r="Q38" s="76"/>
    </row>
    <row r="39" spans="1:17" ht="15" x14ac:dyDescent="0.3">
      <c r="A39" s="49">
        <f t="shared" si="0"/>
        <v>24</v>
      </c>
      <c r="B39" s="53" t="s">
        <v>35</v>
      </c>
      <c r="C39" s="88"/>
      <c r="D39" s="89"/>
      <c r="E39" s="88"/>
      <c r="F39" s="89"/>
      <c r="G39" s="88"/>
      <c r="H39" s="89"/>
      <c r="I39" s="88"/>
      <c r="J39" s="89"/>
      <c r="K39" s="88"/>
      <c r="L39" s="89"/>
      <c r="M39" s="88"/>
      <c r="N39" s="89"/>
      <c r="O39" s="88"/>
      <c r="P39" s="89"/>
    </row>
    <row r="40" spans="1:17" x14ac:dyDescent="0.3">
      <c r="A40" s="49">
        <f t="shared" si="0"/>
        <v>25</v>
      </c>
      <c r="B40" s="35" t="s">
        <v>36</v>
      </c>
      <c r="C40" s="88"/>
      <c r="D40" s="89"/>
      <c r="E40" s="88"/>
      <c r="F40" s="89"/>
      <c r="G40" s="88"/>
      <c r="H40" s="89"/>
      <c r="I40" s="88"/>
      <c r="J40" s="89"/>
      <c r="K40" s="88"/>
      <c r="L40" s="89"/>
      <c r="M40" s="88"/>
      <c r="N40" s="89"/>
      <c r="O40" s="88"/>
      <c r="P40" s="89"/>
    </row>
    <row r="41" spans="1:17" ht="15" x14ac:dyDescent="0.3">
      <c r="A41" s="49">
        <f t="shared" si="0"/>
        <v>26</v>
      </c>
      <c r="B41" s="35" t="s">
        <v>43</v>
      </c>
      <c r="C41" s="90"/>
      <c r="D41" s="89"/>
      <c r="E41" s="90"/>
      <c r="F41" s="89"/>
      <c r="G41" s="90"/>
      <c r="H41" s="89"/>
      <c r="I41" s="90"/>
      <c r="J41" s="89"/>
      <c r="K41" s="90"/>
      <c r="L41" s="89"/>
      <c r="M41" s="90"/>
      <c r="N41" s="89"/>
      <c r="O41" s="90"/>
      <c r="P41" s="89"/>
    </row>
    <row r="42" spans="1:17" x14ac:dyDescent="0.3">
      <c r="A42" s="49">
        <f t="shared" si="0"/>
        <v>27</v>
      </c>
      <c r="B42" s="35" t="s">
        <v>38</v>
      </c>
      <c r="C42" s="91"/>
      <c r="D42" s="92"/>
      <c r="E42" s="91"/>
      <c r="F42" s="92"/>
      <c r="G42" s="91"/>
      <c r="H42" s="92"/>
      <c r="I42" s="91"/>
      <c r="J42" s="92"/>
      <c r="K42" s="91"/>
      <c r="L42" s="92"/>
      <c r="M42" s="91"/>
      <c r="N42" s="92"/>
      <c r="O42" s="91"/>
      <c r="P42" s="92"/>
    </row>
    <row r="43" spans="1:17" x14ac:dyDescent="0.3">
      <c r="A43" s="49">
        <f t="shared" si="0"/>
        <v>28</v>
      </c>
      <c r="B43" s="35"/>
      <c r="C43" s="35"/>
      <c r="D43" s="35"/>
      <c r="E43" s="35"/>
      <c r="F43" s="35"/>
      <c r="G43" s="11"/>
      <c r="I43" s="11"/>
      <c r="K43" s="11"/>
      <c r="M43" s="11"/>
    </row>
    <row r="44" spans="1:17" ht="15" x14ac:dyDescent="0.3">
      <c r="A44" s="49">
        <f t="shared" si="0"/>
        <v>29</v>
      </c>
      <c r="B44" s="54" t="s">
        <v>44</v>
      </c>
      <c r="C44" s="54"/>
      <c r="D44" s="54"/>
      <c r="E44" s="54"/>
      <c r="F44" s="54"/>
      <c r="G44" s="11"/>
      <c r="H44" s="55"/>
      <c r="I44" s="11"/>
      <c r="J44" s="55"/>
      <c r="K44" s="11"/>
      <c r="L44" s="55"/>
      <c r="M44" s="11"/>
      <c r="N44" s="55"/>
    </row>
    <row r="45" spans="1:17" x14ac:dyDescent="0.3">
      <c r="A45" s="49">
        <f t="shared" si="0"/>
        <v>30</v>
      </c>
      <c r="B45" s="35" t="s">
        <v>34</v>
      </c>
      <c r="C45" s="88"/>
      <c r="D45" s="89"/>
      <c r="E45" s="88"/>
      <c r="F45" s="89"/>
      <c r="G45" s="88"/>
      <c r="H45" s="89"/>
      <c r="I45" s="88"/>
      <c r="J45" s="89"/>
      <c r="K45" s="88"/>
      <c r="L45" s="89"/>
      <c r="M45" s="88"/>
      <c r="N45" s="89"/>
      <c r="O45" s="88"/>
      <c r="P45" s="89"/>
      <c r="Q45" s="76"/>
    </row>
    <row r="46" spans="1:17" ht="15" x14ac:dyDescent="0.3">
      <c r="A46" s="49">
        <f t="shared" si="0"/>
        <v>31</v>
      </c>
      <c r="B46" s="53" t="s">
        <v>35</v>
      </c>
      <c r="C46" s="88"/>
      <c r="D46" s="89"/>
      <c r="E46" s="88"/>
      <c r="F46" s="89"/>
      <c r="G46" s="88"/>
      <c r="H46" s="89"/>
      <c r="I46" s="88"/>
      <c r="J46" s="89"/>
      <c r="K46" s="88"/>
      <c r="L46" s="89"/>
      <c r="M46" s="88"/>
      <c r="N46" s="89"/>
      <c r="O46" s="88"/>
      <c r="P46" s="89"/>
    </row>
    <row r="47" spans="1:17" x14ac:dyDescent="0.3">
      <c r="A47" s="49">
        <f t="shared" si="0"/>
        <v>32</v>
      </c>
      <c r="B47" s="35" t="s">
        <v>36</v>
      </c>
      <c r="C47" s="88"/>
      <c r="D47" s="89"/>
      <c r="E47" s="88"/>
      <c r="F47" s="89"/>
      <c r="G47" s="88"/>
      <c r="H47" s="89"/>
      <c r="I47" s="88"/>
      <c r="J47" s="89"/>
      <c r="K47" s="88"/>
      <c r="L47" s="89"/>
      <c r="M47" s="88"/>
      <c r="N47" s="89"/>
      <c r="O47" s="88"/>
      <c r="P47" s="89"/>
    </row>
    <row r="48" spans="1:17" x14ac:dyDescent="0.3">
      <c r="A48" s="49">
        <f t="shared" si="0"/>
        <v>33</v>
      </c>
      <c r="B48" s="35" t="s">
        <v>37</v>
      </c>
      <c r="C48" s="88"/>
      <c r="D48" s="89"/>
      <c r="E48" s="88"/>
      <c r="F48" s="89"/>
      <c r="G48" s="88"/>
      <c r="H48" s="93"/>
      <c r="I48" s="88"/>
      <c r="J48" s="93"/>
      <c r="K48" s="88"/>
      <c r="L48" s="93"/>
      <c r="M48" s="88"/>
      <c r="N48" s="89"/>
      <c r="O48" s="88"/>
      <c r="P48" s="89"/>
    </row>
    <row r="49" spans="1:17" x14ac:dyDescent="0.3">
      <c r="A49" s="49">
        <f t="shared" si="0"/>
        <v>34</v>
      </c>
      <c r="B49" s="35" t="s">
        <v>38</v>
      </c>
      <c r="C49" s="91"/>
      <c r="D49" s="92"/>
      <c r="E49" s="91"/>
      <c r="F49" s="92"/>
      <c r="G49" s="91"/>
      <c r="H49" s="92"/>
      <c r="I49" s="91"/>
      <c r="J49" s="92"/>
      <c r="K49" s="91"/>
      <c r="L49" s="92"/>
      <c r="M49" s="91"/>
      <c r="N49" s="92"/>
      <c r="O49" s="91"/>
      <c r="P49" s="92"/>
    </row>
    <row r="50" spans="1:17" x14ac:dyDescent="0.3">
      <c r="A50" s="49">
        <f t="shared" si="0"/>
        <v>35</v>
      </c>
      <c r="B50" s="35"/>
      <c r="C50" s="35"/>
      <c r="D50" s="35"/>
      <c r="E50" s="35"/>
      <c r="F50" s="35"/>
      <c r="G50" s="56"/>
      <c r="H50" s="56"/>
      <c r="I50" s="56"/>
      <c r="J50" s="56"/>
      <c r="M50" s="11"/>
    </row>
    <row r="51" spans="1:17" x14ac:dyDescent="0.3">
      <c r="A51" s="49">
        <f t="shared" si="0"/>
        <v>36</v>
      </c>
      <c r="B51" s="54" t="s">
        <v>45</v>
      </c>
      <c r="C51" s="54"/>
      <c r="D51" s="54"/>
      <c r="E51" s="54"/>
      <c r="F51" s="54"/>
      <c r="G51" s="34"/>
      <c r="H51" s="34"/>
      <c r="I51" s="34"/>
      <c r="J51" s="34"/>
      <c r="K51" s="34"/>
      <c r="L51" s="34"/>
      <c r="M51" s="34"/>
      <c r="N51" s="34"/>
    </row>
    <row r="52" spans="1:17" x14ac:dyDescent="0.3">
      <c r="A52" s="49">
        <f t="shared" si="0"/>
        <v>37</v>
      </c>
      <c r="B52" s="35" t="s">
        <v>34</v>
      </c>
      <c r="C52" s="88"/>
      <c r="D52" s="89"/>
      <c r="E52" s="88"/>
      <c r="F52" s="89"/>
      <c r="G52" s="88"/>
      <c r="H52" s="89"/>
      <c r="I52" s="88"/>
      <c r="J52" s="89"/>
      <c r="K52" s="88"/>
      <c r="L52" s="89"/>
      <c r="M52" s="88"/>
      <c r="N52" s="89"/>
      <c r="O52" s="88"/>
      <c r="P52" s="89"/>
      <c r="Q52" s="76"/>
    </row>
    <row r="53" spans="1:17" ht="15" x14ac:dyDescent="0.3">
      <c r="A53" s="49">
        <f t="shared" si="0"/>
        <v>38</v>
      </c>
      <c r="B53" s="53" t="s">
        <v>35</v>
      </c>
      <c r="C53" s="88"/>
      <c r="D53" s="89"/>
      <c r="E53" s="88"/>
      <c r="F53" s="89"/>
      <c r="G53" s="88"/>
      <c r="H53" s="89"/>
      <c r="I53" s="88"/>
      <c r="J53" s="89"/>
      <c r="K53" s="88"/>
      <c r="L53" s="89"/>
      <c r="M53" s="88"/>
      <c r="N53" s="89"/>
      <c r="O53" s="88"/>
      <c r="P53" s="89"/>
    </row>
    <row r="54" spans="1:17" x14ac:dyDescent="0.3">
      <c r="A54" s="49">
        <f t="shared" si="0"/>
        <v>39</v>
      </c>
      <c r="B54" s="35" t="s">
        <v>36</v>
      </c>
      <c r="C54" s="88"/>
      <c r="D54" s="89"/>
      <c r="E54" s="88"/>
      <c r="F54" s="89"/>
      <c r="G54" s="88"/>
      <c r="H54" s="89"/>
      <c r="I54" s="88"/>
      <c r="J54" s="89"/>
      <c r="K54" s="88"/>
      <c r="L54" s="89"/>
      <c r="M54" s="88"/>
      <c r="N54" s="89"/>
      <c r="O54" s="88"/>
      <c r="P54" s="89"/>
    </row>
    <row r="55" spans="1:17" ht="15" x14ac:dyDescent="0.3">
      <c r="A55" s="49">
        <f t="shared" si="0"/>
        <v>40</v>
      </c>
      <c r="B55" s="53" t="s">
        <v>41</v>
      </c>
      <c r="C55" s="90"/>
      <c r="D55" s="89"/>
      <c r="E55" s="90"/>
      <c r="F55" s="89"/>
      <c r="G55" s="90"/>
      <c r="H55" s="89"/>
      <c r="I55" s="90"/>
      <c r="J55" s="89"/>
      <c r="K55" s="90"/>
      <c r="L55" s="89"/>
      <c r="M55" s="90"/>
      <c r="N55" s="89"/>
      <c r="O55" s="90"/>
      <c r="P55" s="89"/>
    </row>
    <row r="56" spans="1:17" x14ac:dyDescent="0.3">
      <c r="A56" s="49">
        <f t="shared" si="0"/>
        <v>41</v>
      </c>
      <c r="B56" s="35" t="s">
        <v>38</v>
      </c>
      <c r="C56" s="91"/>
      <c r="D56" s="92"/>
      <c r="E56" s="91"/>
      <c r="F56" s="92"/>
      <c r="G56" s="91"/>
      <c r="H56" s="92"/>
      <c r="I56" s="91"/>
      <c r="J56" s="92"/>
      <c r="K56" s="91"/>
      <c r="L56" s="92"/>
      <c r="M56" s="91"/>
      <c r="N56" s="92"/>
      <c r="O56" s="91"/>
      <c r="P56" s="92"/>
    </row>
    <row r="57" spans="1:17" x14ac:dyDescent="0.3">
      <c r="A57" s="49">
        <f t="shared" si="0"/>
        <v>42</v>
      </c>
      <c r="B57" s="35"/>
      <c r="C57" s="35"/>
      <c r="D57" s="35"/>
      <c r="E57" s="35"/>
      <c r="F57" s="35"/>
      <c r="G57" s="34"/>
      <c r="H57" s="36"/>
      <c r="I57" s="34"/>
      <c r="J57" s="34"/>
      <c r="K57" s="34"/>
      <c r="L57" s="34"/>
      <c r="M57" s="34"/>
      <c r="N57" s="34"/>
    </row>
    <row r="58" spans="1:17" x14ac:dyDescent="0.3">
      <c r="A58" s="49">
        <f t="shared" si="0"/>
        <v>43</v>
      </c>
      <c r="B58" s="35" t="s">
        <v>46</v>
      </c>
      <c r="C58" s="35"/>
      <c r="D58" s="35"/>
      <c r="E58" s="35"/>
      <c r="F58" s="35"/>
      <c r="G58" s="34"/>
      <c r="H58" s="34"/>
      <c r="I58" s="34"/>
      <c r="J58" s="34"/>
      <c r="K58" s="34"/>
      <c r="L58" s="34"/>
      <c r="M58" s="34"/>
      <c r="N58" s="34"/>
    </row>
    <row r="59" spans="1:17" x14ac:dyDescent="0.3">
      <c r="A59" s="49">
        <f t="shared" si="0"/>
        <v>44</v>
      </c>
      <c r="B59" s="35" t="s">
        <v>47</v>
      </c>
      <c r="C59" s="35"/>
      <c r="D59" s="35"/>
      <c r="E59" s="35"/>
      <c r="F59" s="35"/>
      <c r="G59" s="34"/>
      <c r="H59" s="34"/>
      <c r="I59" s="34"/>
      <c r="J59" s="34"/>
      <c r="K59" s="34"/>
      <c r="L59" s="34"/>
      <c r="M59" s="34"/>
      <c r="N59" s="34"/>
    </row>
    <row r="60" spans="1:17" x14ac:dyDescent="0.3">
      <c r="A60" s="49">
        <f t="shared" si="0"/>
        <v>45</v>
      </c>
      <c r="B60" s="35" t="s">
        <v>48</v>
      </c>
      <c r="C60" s="35"/>
      <c r="D60" s="35"/>
      <c r="E60" s="35"/>
      <c r="F60" s="35"/>
      <c r="G60" s="34"/>
      <c r="H60" s="34"/>
      <c r="I60" s="34"/>
      <c r="J60" s="34"/>
      <c r="K60" s="34"/>
      <c r="L60" s="34"/>
      <c r="M60" s="34"/>
      <c r="N60" s="34"/>
    </row>
    <row r="61" spans="1:17" x14ac:dyDescent="0.3">
      <c r="A61" s="49">
        <f t="shared" si="0"/>
        <v>46</v>
      </c>
      <c r="B61" s="35" t="s">
        <v>49</v>
      </c>
      <c r="C61" s="35"/>
      <c r="D61" s="35"/>
      <c r="E61" s="35"/>
      <c r="F61" s="35"/>
      <c r="G61" s="34"/>
      <c r="H61" s="34"/>
      <c r="I61" s="34"/>
      <c r="J61" s="34"/>
      <c r="K61" s="34"/>
      <c r="L61" s="34"/>
      <c r="M61" s="34"/>
      <c r="N61" s="34"/>
    </row>
    <row r="62" spans="1:17" ht="7.5" customHeight="1" x14ac:dyDescent="0.3">
      <c r="A62" s="49"/>
      <c r="B62" s="35"/>
      <c r="C62" s="35"/>
      <c r="D62" s="35"/>
      <c r="E62" s="35"/>
      <c r="F62" s="35"/>
      <c r="G62" s="34"/>
      <c r="H62" s="34"/>
      <c r="I62" s="34"/>
      <c r="J62" s="34"/>
      <c r="K62" s="34"/>
      <c r="L62" s="34"/>
      <c r="M62" s="34"/>
      <c r="N62" s="34"/>
    </row>
    <row r="63" spans="1:17" x14ac:dyDescent="0.3">
      <c r="A63" s="80" t="s">
        <v>50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 t="s">
        <v>350</v>
      </c>
      <c r="P63" s="80"/>
      <c r="Q63" s="81"/>
    </row>
  </sheetData>
  <mergeCells count="10">
    <mergeCell ref="C13:D13"/>
    <mergeCell ref="E13:F13"/>
    <mergeCell ref="M1:N1"/>
    <mergeCell ref="O1:P1"/>
    <mergeCell ref="G13:H13"/>
    <mergeCell ref="I13:J13"/>
    <mergeCell ref="K13:L13"/>
    <mergeCell ref="M13:N13"/>
    <mergeCell ref="O13:P13"/>
    <mergeCell ref="F3:K8"/>
  </mergeCells>
  <printOptions horizontalCentered="1"/>
  <pageMargins left="0.5" right="0.5" top="0.75" bottom="0.5" header="0.3" footer="0.3"/>
  <pageSetup scale="59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34A3-6025-4C9F-8E17-1947CF804CC7}">
  <sheetPr>
    <tabColor rgb="FF92D050"/>
    <pageSetUpPr fitToPage="1"/>
  </sheetPr>
  <dimension ref="A1:H112"/>
  <sheetViews>
    <sheetView tabSelected="1" workbookViewId="0">
      <pane xSplit="1" ySplit="3" topLeftCell="B89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8671875" defaultRowHeight="13.8" x14ac:dyDescent="0.3"/>
  <cols>
    <col min="1" max="1" width="52.109375" style="2" bestFit="1" customWidth="1"/>
    <col min="2" max="8" width="13.44140625" style="1" customWidth="1"/>
    <col min="9" max="16384" width="8.88671875" style="1"/>
  </cols>
  <sheetData>
    <row r="1" spans="1:8" s="102" customFormat="1" x14ac:dyDescent="0.3">
      <c r="A1" s="101"/>
      <c r="B1" s="102" t="s">
        <v>51</v>
      </c>
      <c r="C1" s="102" t="s">
        <v>51</v>
      </c>
      <c r="D1" s="102" t="s">
        <v>51</v>
      </c>
      <c r="E1" s="102" t="s">
        <v>52</v>
      </c>
      <c r="F1" s="102" t="s">
        <v>52</v>
      </c>
      <c r="G1" s="102" t="s">
        <v>52</v>
      </c>
      <c r="H1" s="102" t="s">
        <v>52</v>
      </c>
    </row>
    <row r="2" spans="1:8" s="102" customFormat="1" x14ac:dyDescent="0.3">
      <c r="A2" s="101" t="s">
        <v>53</v>
      </c>
      <c r="B2" s="102" t="s">
        <v>54</v>
      </c>
      <c r="C2" s="102" t="s">
        <v>55</v>
      </c>
      <c r="D2" s="102" t="s">
        <v>56</v>
      </c>
      <c r="E2" s="102" t="s">
        <v>57</v>
      </c>
      <c r="F2" s="102" t="s">
        <v>58</v>
      </c>
      <c r="G2" s="102" t="s">
        <v>59</v>
      </c>
      <c r="H2" s="102" t="s">
        <v>60</v>
      </c>
    </row>
    <row r="3" spans="1:8" s="102" customFormat="1" x14ac:dyDescent="0.3">
      <c r="A3" s="103" t="s">
        <v>61</v>
      </c>
    </row>
    <row r="4" spans="1:8" s="95" customFormat="1" ht="14.4" x14ac:dyDescent="0.3">
      <c r="A4" s="94" t="s">
        <v>62</v>
      </c>
      <c r="B4" s="97"/>
      <c r="C4" s="97"/>
      <c r="D4" s="97"/>
      <c r="E4" s="97"/>
      <c r="F4" s="97"/>
      <c r="G4" s="97"/>
      <c r="H4" s="97"/>
    </row>
    <row r="5" spans="1:8" s="95" customFormat="1" x14ac:dyDescent="0.3">
      <c r="A5" s="94" t="s">
        <v>63</v>
      </c>
      <c r="B5" s="95">
        <f t="shared" ref="B5:H5" si="0">B24+B42+B60+B78+B96</f>
        <v>0</v>
      </c>
      <c r="C5" s="95">
        <f t="shared" si="0"/>
        <v>0</v>
      </c>
      <c r="D5" s="95">
        <v>0</v>
      </c>
      <c r="E5" s="95">
        <f t="shared" si="0"/>
        <v>0</v>
      </c>
      <c r="F5" s="95">
        <f t="shared" si="0"/>
        <v>0</v>
      </c>
      <c r="G5" s="95">
        <f t="shared" si="0"/>
        <v>0</v>
      </c>
      <c r="H5" s="95">
        <f t="shared" si="0"/>
        <v>0</v>
      </c>
    </row>
    <row r="6" spans="1:8" x14ac:dyDescent="0.3">
      <c r="A6" s="10" t="s">
        <v>64</v>
      </c>
      <c r="B6" s="1">
        <v>1017987.9999999991</v>
      </c>
      <c r="C6" s="1">
        <v>2916275</v>
      </c>
      <c r="D6" s="1">
        <v>2965982</v>
      </c>
      <c r="E6" s="1">
        <v>776142.55101999815</v>
      </c>
      <c r="F6" s="1">
        <v>409886.22957551398</v>
      </c>
      <c r="G6" s="1">
        <v>173127.14867693163</v>
      </c>
      <c r="H6" s="1">
        <v>144281.5589628701</v>
      </c>
    </row>
    <row r="7" spans="1:8" x14ac:dyDescent="0.3">
      <c r="A7" s="10" t="s">
        <v>65</v>
      </c>
      <c r="B7" s="1">
        <v>1002074.1571200001</v>
      </c>
      <c r="C7" s="1">
        <v>2209481.174889998</v>
      </c>
      <c r="D7" s="1">
        <v>134959.9270099999</v>
      </c>
      <c r="E7" s="1">
        <v>1055455.1278018402</v>
      </c>
      <c r="F7" s="1">
        <v>997244.67684795836</v>
      </c>
      <c r="G7" s="1">
        <v>496152.5742185947</v>
      </c>
      <c r="H7" s="1">
        <v>1617239.732862236</v>
      </c>
    </row>
    <row r="8" spans="1:8" x14ac:dyDescent="0.3">
      <c r="A8" s="9" t="s">
        <v>66</v>
      </c>
      <c r="B8" s="1">
        <v>32361870.1181999</v>
      </c>
      <c r="C8" s="1">
        <v>33432825.364389885</v>
      </c>
      <c r="D8" s="1">
        <v>38653954.525129892</v>
      </c>
      <c r="E8" s="1">
        <v>39935803.809121102</v>
      </c>
      <c r="F8" s="1">
        <v>42958516.235201992</v>
      </c>
      <c r="G8" s="1">
        <v>46472320.763912357</v>
      </c>
      <c r="H8" s="1">
        <v>47965038.13397903</v>
      </c>
    </row>
    <row r="9" spans="1:8" x14ac:dyDescent="0.3">
      <c r="A9" s="9" t="s">
        <v>67</v>
      </c>
      <c r="B9" s="1">
        <v>642749.36599999992</v>
      </c>
      <c r="C9" s="1">
        <v>625000</v>
      </c>
      <c r="D9" s="1">
        <v>625000</v>
      </c>
      <c r="E9" s="1">
        <v>625000</v>
      </c>
      <c r="F9" s="1">
        <v>625000</v>
      </c>
      <c r="G9" s="1">
        <v>625000</v>
      </c>
      <c r="H9" s="1">
        <v>625000</v>
      </c>
    </row>
    <row r="10" spans="1:8" ht="14.4" x14ac:dyDescent="0.3">
      <c r="A10" s="9" t="s">
        <v>68</v>
      </c>
      <c r="B10" s="97"/>
      <c r="C10" s="97"/>
      <c r="D10" s="97"/>
      <c r="E10" s="97"/>
      <c r="F10" s="97"/>
      <c r="G10" s="97"/>
      <c r="H10" s="97"/>
    </row>
    <row r="11" spans="1:8" x14ac:dyDescent="0.3">
      <c r="A11" s="2" t="s">
        <v>69</v>
      </c>
      <c r="B11" s="95"/>
      <c r="C11" s="95"/>
      <c r="D11" s="95"/>
      <c r="E11" s="95"/>
      <c r="F11" s="95"/>
      <c r="G11" s="95"/>
      <c r="H11" s="95"/>
    </row>
    <row r="12" spans="1:8" x14ac:dyDescent="0.3">
      <c r="A12" s="2" t="s">
        <v>70</v>
      </c>
      <c r="B12" s="83"/>
      <c r="C12" s="83"/>
      <c r="D12" s="83"/>
      <c r="E12" s="83"/>
      <c r="F12" s="83"/>
      <c r="G12" s="83"/>
      <c r="H12" s="83"/>
    </row>
    <row r="13" spans="1:8" x14ac:dyDescent="0.3">
      <c r="A13" s="2" t="s">
        <v>71</v>
      </c>
      <c r="B13" s="83"/>
      <c r="C13" s="83"/>
      <c r="D13" s="83"/>
      <c r="E13" s="83"/>
      <c r="F13" s="83"/>
      <c r="G13" s="83"/>
      <c r="H13" s="83"/>
    </row>
    <row r="14" spans="1:8" x14ac:dyDescent="0.3">
      <c r="A14" s="2" t="s">
        <v>72</v>
      </c>
      <c r="B14" s="83"/>
      <c r="C14" s="83"/>
      <c r="D14" s="83"/>
      <c r="E14" s="83"/>
      <c r="F14" s="83"/>
      <c r="G14" s="83"/>
      <c r="H14" s="83"/>
    </row>
    <row r="15" spans="1:8" x14ac:dyDescent="0.3">
      <c r="A15" s="2" t="s">
        <v>73</v>
      </c>
      <c r="B15" s="83"/>
      <c r="C15" s="83"/>
      <c r="D15" s="83"/>
      <c r="E15" s="83"/>
      <c r="F15" s="83"/>
      <c r="G15" s="83"/>
      <c r="H15" s="83"/>
    </row>
    <row r="16" spans="1:8" x14ac:dyDescent="0.3">
      <c r="A16" s="2" t="s">
        <v>74</v>
      </c>
      <c r="B16" s="83"/>
      <c r="C16" s="83"/>
      <c r="D16" s="83"/>
      <c r="E16" s="83"/>
      <c r="F16" s="83"/>
      <c r="G16" s="83"/>
      <c r="H16" s="83"/>
    </row>
    <row r="17" spans="1:8" x14ac:dyDescent="0.3">
      <c r="A17" s="2" t="s">
        <v>75</v>
      </c>
      <c r="B17" s="83"/>
      <c r="C17" s="83"/>
      <c r="D17" s="83"/>
      <c r="E17" s="83"/>
      <c r="F17" s="83"/>
      <c r="G17" s="83"/>
      <c r="H17" s="83"/>
    </row>
    <row r="18" spans="1:8" x14ac:dyDescent="0.3">
      <c r="A18" s="2" t="s">
        <v>76</v>
      </c>
      <c r="B18" s="83"/>
      <c r="C18" s="83"/>
      <c r="D18" s="83"/>
      <c r="E18" s="83"/>
      <c r="F18" s="83"/>
      <c r="G18" s="83"/>
      <c r="H18" s="83"/>
    </row>
    <row r="19" spans="1:8" x14ac:dyDescent="0.3">
      <c r="A19" s="10" t="s">
        <v>77</v>
      </c>
      <c r="B19" s="83"/>
      <c r="C19" s="83"/>
      <c r="D19" s="83"/>
      <c r="E19" s="83"/>
      <c r="F19" s="83"/>
      <c r="G19" s="83"/>
      <c r="H19" s="83"/>
    </row>
    <row r="20" spans="1:8" x14ac:dyDescent="0.3">
      <c r="A20" s="10" t="s">
        <v>78</v>
      </c>
      <c r="B20" s="83"/>
      <c r="C20" s="83"/>
      <c r="D20" s="83"/>
      <c r="E20" s="83"/>
      <c r="F20" s="83"/>
      <c r="G20" s="83"/>
      <c r="H20" s="83"/>
    </row>
    <row r="21" spans="1:8" x14ac:dyDescent="0.3">
      <c r="A21" s="9" t="s">
        <v>79</v>
      </c>
      <c r="B21" s="83"/>
      <c r="C21" s="83"/>
      <c r="D21" s="83"/>
      <c r="E21" s="83"/>
      <c r="F21" s="83"/>
      <c r="G21" s="83"/>
      <c r="H21" s="83"/>
    </row>
    <row r="22" spans="1:8" s="3" customFormat="1" x14ac:dyDescent="0.3">
      <c r="A22" s="5"/>
    </row>
    <row r="23" spans="1:8" s="95" customFormat="1" ht="14.4" x14ac:dyDescent="0.3">
      <c r="A23" s="94" t="s">
        <v>80</v>
      </c>
      <c r="B23" s="97"/>
      <c r="C23" s="97"/>
      <c r="D23" s="97"/>
      <c r="E23" s="97"/>
      <c r="F23" s="97"/>
      <c r="G23" s="97"/>
      <c r="H23" s="97"/>
    </row>
    <row r="24" spans="1:8" x14ac:dyDescent="0.3">
      <c r="A24" s="10" t="s">
        <v>63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3">
      <c r="A25" s="10" t="s">
        <v>64</v>
      </c>
      <c r="B25" s="83"/>
      <c r="C25" s="83"/>
      <c r="D25" s="83"/>
      <c r="E25" s="83"/>
      <c r="F25" s="83"/>
      <c r="G25" s="83"/>
      <c r="H25" s="83"/>
    </row>
    <row r="26" spans="1:8" x14ac:dyDescent="0.3">
      <c r="A26" s="10" t="s">
        <v>65</v>
      </c>
      <c r="B26" s="83"/>
      <c r="C26" s="83"/>
      <c r="D26" s="83"/>
      <c r="E26" s="83"/>
      <c r="F26" s="83"/>
      <c r="G26" s="83"/>
      <c r="H26" s="83"/>
    </row>
    <row r="27" spans="1:8" x14ac:dyDescent="0.3">
      <c r="A27" s="9" t="s">
        <v>66</v>
      </c>
      <c r="B27" s="83"/>
      <c r="C27" s="83"/>
      <c r="D27" s="83"/>
      <c r="E27" s="83"/>
      <c r="F27" s="83"/>
      <c r="G27" s="83"/>
      <c r="H27" s="83"/>
    </row>
    <row r="28" spans="1:8" x14ac:dyDescent="0.3">
      <c r="A28" s="9" t="s">
        <v>67</v>
      </c>
      <c r="B28" s="83"/>
      <c r="C28" s="83"/>
      <c r="D28" s="83"/>
      <c r="E28" s="83"/>
      <c r="F28" s="83"/>
      <c r="G28" s="83"/>
      <c r="H28" s="83"/>
    </row>
    <row r="29" spans="1:8" ht="14.4" x14ac:dyDescent="0.3">
      <c r="A29" s="9" t="s">
        <v>68</v>
      </c>
      <c r="B29" s="84"/>
      <c r="C29" s="84"/>
      <c r="D29" s="84"/>
      <c r="E29" s="84"/>
      <c r="F29" s="84"/>
      <c r="G29" s="84"/>
      <c r="H29" s="84"/>
    </row>
    <row r="30" spans="1:8" x14ac:dyDescent="0.3">
      <c r="A30" s="2" t="s">
        <v>69</v>
      </c>
      <c r="B30" s="83"/>
      <c r="C30" s="83"/>
      <c r="D30" s="83"/>
      <c r="E30" s="83"/>
      <c r="F30" s="83"/>
      <c r="G30" s="83"/>
      <c r="H30" s="83"/>
    </row>
    <row r="31" spans="1:8" x14ac:dyDescent="0.3">
      <c r="A31" s="2" t="s">
        <v>70</v>
      </c>
      <c r="B31" s="83"/>
      <c r="C31" s="83"/>
      <c r="D31" s="83"/>
      <c r="E31" s="83"/>
      <c r="F31" s="83"/>
      <c r="G31" s="83"/>
      <c r="H31" s="83"/>
    </row>
    <row r="32" spans="1:8" x14ac:dyDescent="0.3">
      <c r="A32" s="2" t="s">
        <v>71</v>
      </c>
      <c r="B32" s="83"/>
      <c r="C32" s="83"/>
      <c r="D32" s="83"/>
      <c r="E32" s="83"/>
      <c r="F32" s="83"/>
      <c r="G32" s="83"/>
      <c r="H32" s="83"/>
    </row>
    <row r="33" spans="1:8" x14ac:dyDescent="0.3">
      <c r="A33" s="2" t="s">
        <v>72</v>
      </c>
      <c r="B33" s="83"/>
      <c r="C33" s="83"/>
      <c r="D33" s="83"/>
      <c r="E33" s="83"/>
      <c r="F33" s="83"/>
      <c r="G33" s="83"/>
      <c r="H33" s="83"/>
    </row>
    <row r="34" spans="1:8" x14ac:dyDescent="0.3">
      <c r="A34" s="2" t="s">
        <v>73</v>
      </c>
      <c r="B34" s="83"/>
      <c r="C34" s="83"/>
      <c r="D34" s="83"/>
      <c r="E34" s="83"/>
      <c r="F34" s="83"/>
      <c r="G34" s="83"/>
      <c r="H34" s="83"/>
    </row>
    <row r="35" spans="1:8" x14ac:dyDescent="0.3">
      <c r="A35" s="2" t="s">
        <v>74</v>
      </c>
      <c r="B35" s="83"/>
      <c r="C35" s="83"/>
      <c r="D35" s="83"/>
      <c r="E35" s="83"/>
      <c r="F35" s="83"/>
      <c r="G35" s="83"/>
      <c r="H35" s="83"/>
    </row>
    <row r="36" spans="1:8" x14ac:dyDescent="0.3">
      <c r="A36" s="2" t="s">
        <v>75</v>
      </c>
      <c r="B36" s="83"/>
      <c r="C36" s="83"/>
      <c r="D36" s="83"/>
      <c r="E36" s="83"/>
      <c r="F36" s="83"/>
      <c r="G36" s="83"/>
      <c r="H36" s="83"/>
    </row>
    <row r="37" spans="1:8" x14ac:dyDescent="0.3">
      <c r="A37" s="2" t="s">
        <v>76</v>
      </c>
      <c r="B37" s="83"/>
      <c r="C37" s="83"/>
      <c r="D37" s="83"/>
      <c r="E37" s="83"/>
      <c r="F37" s="83"/>
      <c r="G37" s="83"/>
      <c r="H37" s="83"/>
    </row>
    <row r="38" spans="1:8" x14ac:dyDescent="0.3">
      <c r="A38" s="10" t="s">
        <v>77</v>
      </c>
      <c r="B38" s="83"/>
      <c r="C38" s="83"/>
      <c r="D38" s="83"/>
      <c r="E38" s="83"/>
      <c r="F38" s="83"/>
      <c r="G38" s="83"/>
      <c r="H38" s="83"/>
    </row>
    <row r="39" spans="1:8" x14ac:dyDescent="0.3">
      <c r="A39" s="10" t="s">
        <v>78</v>
      </c>
      <c r="B39" s="83"/>
      <c r="C39" s="83"/>
      <c r="D39" s="83"/>
      <c r="E39" s="83"/>
      <c r="F39" s="83"/>
      <c r="G39" s="83"/>
      <c r="H39" s="83"/>
    </row>
    <row r="40" spans="1:8" x14ac:dyDescent="0.3">
      <c r="A40" s="9" t="s">
        <v>79</v>
      </c>
      <c r="B40" s="83"/>
      <c r="C40" s="83"/>
      <c r="D40" s="83"/>
      <c r="E40" s="83"/>
      <c r="F40" s="83"/>
      <c r="G40" s="83"/>
      <c r="H40" s="83"/>
    </row>
    <row r="41" spans="1:8" s="95" customFormat="1" ht="14.4" x14ac:dyDescent="0.3">
      <c r="A41" s="94" t="s">
        <v>81</v>
      </c>
      <c r="B41"/>
      <c r="C41"/>
      <c r="D41"/>
      <c r="E41"/>
      <c r="F41"/>
      <c r="G41"/>
      <c r="H41"/>
    </row>
    <row r="42" spans="1:8" x14ac:dyDescent="0.3">
      <c r="A42" s="10" t="s">
        <v>63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3">
      <c r="A43" s="10" t="s">
        <v>64</v>
      </c>
      <c r="B43" s="83"/>
      <c r="C43" s="83"/>
      <c r="D43" s="83"/>
      <c r="E43" s="83"/>
      <c r="F43" s="83"/>
      <c r="G43" s="83"/>
      <c r="H43" s="83"/>
    </row>
    <row r="44" spans="1:8" x14ac:dyDescent="0.3">
      <c r="A44" s="10" t="s">
        <v>65</v>
      </c>
      <c r="B44" s="83"/>
      <c r="C44" s="83"/>
      <c r="D44" s="83"/>
      <c r="E44" s="83"/>
      <c r="F44" s="83"/>
      <c r="G44" s="83"/>
      <c r="H44" s="83"/>
    </row>
    <row r="45" spans="1:8" x14ac:dyDescent="0.3">
      <c r="A45" s="9" t="s">
        <v>66</v>
      </c>
      <c r="B45" s="83"/>
      <c r="C45" s="83"/>
      <c r="D45" s="83"/>
      <c r="E45" s="83"/>
      <c r="F45" s="83"/>
      <c r="G45" s="83"/>
      <c r="H45" s="83"/>
    </row>
    <row r="46" spans="1:8" x14ac:dyDescent="0.3">
      <c r="A46" s="9" t="s">
        <v>67</v>
      </c>
      <c r="B46" s="83"/>
      <c r="C46" s="83"/>
      <c r="D46" s="83"/>
      <c r="E46" s="83"/>
      <c r="F46" s="83"/>
      <c r="G46" s="83"/>
      <c r="H46" s="83"/>
    </row>
    <row r="47" spans="1:8" ht="14.4" x14ac:dyDescent="0.3">
      <c r="A47" s="9" t="s">
        <v>68</v>
      </c>
      <c r="B47" s="84"/>
      <c r="C47" s="84"/>
      <c r="D47" s="84"/>
      <c r="E47" s="84"/>
      <c r="F47" s="84"/>
      <c r="G47" s="84"/>
      <c r="H47" s="84"/>
    </row>
    <row r="48" spans="1:8" x14ac:dyDescent="0.3">
      <c r="A48" s="2" t="s">
        <v>69</v>
      </c>
      <c r="B48" s="83"/>
      <c r="C48" s="83"/>
      <c r="D48" s="83"/>
      <c r="E48" s="83"/>
      <c r="F48" s="83"/>
      <c r="G48" s="83"/>
      <c r="H48" s="83"/>
    </row>
    <row r="49" spans="1:8" x14ac:dyDescent="0.3">
      <c r="A49" s="2" t="s">
        <v>70</v>
      </c>
      <c r="B49" s="83"/>
      <c r="C49" s="83"/>
      <c r="D49" s="83"/>
      <c r="E49" s="83"/>
      <c r="F49" s="83"/>
      <c r="G49" s="83"/>
      <c r="H49" s="83"/>
    </row>
    <row r="50" spans="1:8" x14ac:dyDescent="0.3">
      <c r="A50" s="2" t="s">
        <v>71</v>
      </c>
      <c r="B50" s="83"/>
      <c r="C50" s="83"/>
      <c r="D50" s="83"/>
      <c r="E50" s="83"/>
      <c r="F50" s="83"/>
      <c r="G50" s="83"/>
      <c r="H50" s="83"/>
    </row>
    <row r="51" spans="1:8" x14ac:dyDescent="0.3">
      <c r="A51" s="2" t="s">
        <v>72</v>
      </c>
      <c r="B51" s="83"/>
      <c r="C51" s="83"/>
      <c r="D51" s="83"/>
      <c r="E51" s="83"/>
      <c r="F51" s="83"/>
      <c r="G51" s="83"/>
      <c r="H51" s="83"/>
    </row>
    <row r="52" spans="1:8" x14ac:dyDescent="0.3">
      <c r="A52" s="2" t="s">
        <v>73</v>
      </c>
      <c r="B52" s="83"/>
      <c r="C52" s="83"/>
      <c r="D52" s="83"/>
      <c r="E52" s="83"/>
      <c r="F52" s="83"/>
      <c r="G52" s="83"/>
      <c r="H52" s="83"/>
    </row>
    <row r="53" spans="1:8" x14ac:dyDescent="0.3">
      <c r="A53" s="2" t="s">
        <v>74</v>
      </c>
      <c r="B53" s="83"/>
      <c r="C53" s="83"/>
      <c r="D53" s="83"/>
      <c r="E53" s="83"/>
      <c r="F53" s="83"/>
      <c r="G53" s="83"/>
      <c r="H53" s="83"/>
    </row>
    <row r="54" spans="1:8" x14ac:dyDescent="0.3">
      <c r="A54" s="2" t="s">
        <v>75</v>
      </c>
      <c r="B54" s="83"/>
      <c r="C54" s="83"/>
      <c r="D54" s="83"/>
      <c r="E54" s="83"/>
      <c r="F54" s="83"/>
      <c r="G54" s="83"/>
      <c r="H54" s="83"/>
    </row>
    <row r="55" spans="1:8" x14ac:dyDescent="0.3">
      <c r="A55" s="2" t="s">
        <v>76</v>
      </c>
      <c r="B55" s="83"/>
      <c r="C55" s="83"/>
      <c r="D55" s="83"/>
      <c r="E55" s="83"/>
      <c r="F55" s="83"/>
      <c r="G55" s="83"/>
      <c r="H55" s="83"/>
    </row>
    <row r="56" spans="1:8" x14ac:dyDescent="0.3">
      <c r="A56" s="10" t="s">
        <v>77</v>
      </c>
      <c r="B56" s="83"/>
      <c r="C56" s="83"/>
      <c r="D56" s="83"/>
      <c r="E56" s="83"/>
      <c r="F56" s="83"/>
      <c r="G56" s="83"/>
      <c r="H56" s="83"/>
    </row>
    <row r="57" spans="1:8" x14ac:dyDescent="0.3">
      <c r="A57" s="10" t="s">
        <v>78</v>
      </c>
      <c r="B57" s="83"/>
      <c r="C57" s="83"/>
      <c r="D57" s="83"/>
      <c r="E57" s="83"/>
      <c r="F57" s="83"/>
      <c r="G57" s="83"/>
      <c r="H57" s="83"/>
    </row>
    <row r="58" spans="1:8" x14ac:dyDescent="0.3">
      <c r="A58" s="9" t="s">
        <v>79</v>
      </c>
      <c r="B58" s="83"/>
      <c r="C58" s="83"/>
      <c r="D58" s="83"/>
      <c r="E58" s="83"/>
      <c r="F58" s="83"/>
      <c r="G58" s="83"/>
      <c r="H58" s="83"/>
    </row>
    <row r="59" spans="1:8" s="95" customFormat="1" ht="14.4" x14ac:dyDescent="0.3">
      <c r="A59" s="94" t="s">
        <v>82</v>
      </c>
      <c r="B59" s="104"/>
      <c r="C59" s="104"/>
      <c r="D59"/>
      <c r="E59"/>
      <c r="F59"/>
      <c r="G59"/>
      <c r="H59"/>
    </row>
    <row r="60" spans="1:8" x14ac:dyDescent="0.3">
      <c r="A60" s="10" t="s">
        <v>63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x14ac:dyDescent="0.3">
      <c r="A61" s="10" t="s">
        <v>64</v>
      </c>
      <c r="B61" s="83"/>
      <c r="C61" s="83"/>
      <c r="D61" s="83"/>
      <c r="E61" s="83"/>
      <c r="F61" s="83"/>
      <c r="G61" s="83"/>
      <c r="H61" s="83"/>
    </row>
    <row r="62" spans="1:8" x14ac:dyDescent="0.3">
      <c r="A62" s="10" t="s">
        <v>65</v>
      </c>
      <c r="B62" s="83"/>
      <c r="C62" s="83"/>
      <c r="D62" s="83"/>
      <c r="E62" s="83"/>
      <c r="F62" s="83"/>
      <c r="G62" s="83"/>
      <c r="H62" s="83"/>
    </row>
    <row r="63" spans="1:8" x14ac:dyDescent="0.3">
      <c r="A63" s="9" t="s">
        <v>66</v>
      </c>
      <c r="B63" s="83"/>
      <c r="C63" s="83"/>
      <c r="D63" s="83"/>
      <c r="E63" s="83"/>
      <c r="F63" s="83"/>
      <c r="G63" s="83"/>
      <c r="H63" s="83"/>
    </row>
    <row r="64" spans="1:8" x14ac:dyDescent="0.3">
      <c r="A64" s="9" t="s">
        <v>67</v>
      </c>
      <c r="B64" s="83"/>
      <c r="C64" s="83"/>
      <c r="D64" s="83"/>
      <c r="E64" s="83"/>
      <c r="F64" s="83"/>
      <c r="G64" s="83"/>
      <c r="H64" s="83"/>
    </row>
    <row r="65" spans="1:8" ht="14.4" x14ac:dyDescent="0.3">
      <c r="A65" s="9" t="s">
        <v>68</v>
      </c>
      <c r="B65" s="84"/>
      <c r="C65" s="84"/>
      <c r="D65" s="84"/>
      <c r="E65" s="84"/>
      <c r="F65" s="84"/>
      <c r="G65" s="84"/>
      <c r="H65" s="84"/>
    </row>
    <row r="66" spans="1:8" x14ac:dyDescent="0.3">
      <c r="A66" s="2" t="s">
        <v>69</v>
      </c>
      <c r="B66" s="83"/>
      <c r="C66" s="83"/>
      <c r="D66" s="83"/>
      <c r="E66" s="83"/>
      <c r="F66" s="83"/>
      <c r="G66" s="83"/>
      <c r="H66" s="83"/>
    </row>
    <row r="67" spans="1:8" x14ac:dyDescent="0.3">
      <c r="A67" s="2" t="s">
        <v>70</v>
      </c>
      <c r="B67" s="83"/>
      <c r="C67" s="83"/>
      <c r="D67" s="83"/>
      <c r="E67" s="83"/>
      <c r="F67" s="83"/>
      <c r="G67" s="83"/>
      <c r="H67" s="83"/>
    </row>
    <row r="68" spans="1:8" x14ac:dyDescent="0.3">
      <c r="A68" s="2" t="s">
        <v>71</v>
      </c>
      <c r="B68" s="83"/>
      <c r="C68" s="83"/>
      <c r="D68" s="83"/>
      <c r="E68" s="83"/>
      <c r="F68" s="83"/>
      <c r="G68" s="83"/>
      <c r="H68" s="83"/>
    </row>
    <row r="69" spans="1:8" x14ac:dyDescent="0.3">
      <c r="A69" s="2" t="s">
        <v>72</v>
      </c>
      <c r="B69" s="83"/>
      <c r="C69" s="83"/>
      <c r="D69" s="83"/>
      <c r="E69" s="83"/>
      <c r="F69" s="83"/>
      <c r="G69" s="83"/>
      <c r="H69" s="83"/>
    </row>
    <row r="70" spans="1:8" x14ac:dyDescent="0.3">
      <c r="A70" s="2" t="s">
        <v>73</v>
      </c>
      <c r="B70" s="83"/>
      <c r="C70" s="83"/>
      <c r="D70" s="83"/>
      <c r="E70" s="83"/>
      <c r="F70" s="83"/>
      <c r="G70" s="83"/>
      <c r="H70" s="83"/>
    </row>
    <row r="71" spans="1:8" x14ac:dyDescent="0.3">
      <c r="A71" s="2" t="s">
        <v>74</v>
      </c>
      <c r="B71" s="83"/>
      <c r="C71" s="83"/>
      <c r="D71" s="83"/>
      <c r="E71" s="83"/>
      <c r="F71" s="83"/>
      <c r="G71" s="83"/>
      <c r="H71" s="83"/>
    </row>
    <row r="72" spans="1:8" x14ac:dyDescent="0.3">
      <c r="A72" s="2" t="s">
        <v>75</v>
      </c>
      <c r="B72" s="83"/>
      <c r="C72" s="83"/>
      <c r="D72" s="83"/>
      <c r="E72" s="83"/>
      <c r="F72" s="83"/>
      <c r="G72" s="83"/>
      <c r="H72" s="83"/>
    </row>
    <row r="73" spans="1:8" x14ac:dyDescent="0.3">
      <c r="A73" s="2" t="s">
        <v>76</v>
      </c>
      <c r="B73" s="83"/>
      <c r="C73" s="83"/>
      <c r="D73" s="83"/>
      <c r="E73" s="83"/>
      <c r="F73" s="83"/>
      <c r="G73" s="83"/>
      <c r="H73" s="83"/>
    </row>
    <row r="74" spans="1:8" x14ac:dyDescent="0.3">
      <c r="A74" s="10" t="s">
        <v>77</v>
      </c>
      <c r="B74" s="83"/>
      <c r="C74" s="83"/>
      <c r="D74" s="83"/>
      <c r="E74" s="83"/>
      <c r="F74" s="83"/>
      <c r="G74" s="83"/>
      <c r="H74" s="83"/>
    </row>
    <row r="75" spans="1:8" x14ac:dyDescent="0.3">
      <c r="A75" s="10" t="s">
        <v>78</v>
      </c>
      <c r="B75" s="83"/>
      <c r="C75" s="83"/>
      <c r="D75" s="83"/>
      <c r="E75" s="83"/>
      <c r="F75" s="83"/>
      <c r="G75" s="83"/>
      <c r="H75" s="83"/>
    </row>
    <row r="76" spans="1:8" x14ac:dyDescent="0.3">
      <c r="A76" s="9" t="s">
        <v>79</v>
      </c>
      <c r="B76" s="83"/>
      <c r="C76" s="83"/>
      <c r="D76" s="83"/>
      <c r="E76" s="83"/>
      <c r="F76" s="83"/>
      <c r="G76" s="83"/>
      <c r="H76" s="83"/>
    </row>
    <row r="77" spans="1:8" s="95" customFormat="1" ht="14.4" x14ac:dyDescent="0.3">
      <c r="A77" s="94" t="s">
        <v>83</v>
      </c>
      <c r="B77" s="104"/>
      <c r="C77" s="104"/>
      <c r="D77"/>
      <c r="E77"/>
      <c r="F77"/>
      <c r="G77"/>
      <c r="H77"/>
    </row>
    <row r="78" spans="1:8" x14ac:dyDescent="0.3">
      <c r="A78" s="10" t="s">
        <v>63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3">
      <c r="A79" s="10" t="s">
        <v>64</v>
      </c>
      <c r="B79" s="83"/>
      <c r="C79" s="83"/>
      <c r="D79" s="83"/>
      <c r="E79" s="83"/>
      <c r="F79" s="83"/>
      <c r="G79" s="83"/>
      <c r="H79" s="83"/>
    </row>
    <row r="80" spans="1:8" x14ac:dyDescent="0.3">
      <c r="A80" s="10" t="s">
        <v>65</v>
      </c>
      <c r="B80" s="83"/>
      <c r="C80" s="83"/>
      <c r="D80" s="83"/>
      <c r="E80" s="83"/>
      <c r="F80" s="83"/>
      <c r="G80" s="83"/>
      <c r="H80" s="83"/>
    </row>
    <row r="81" spans="1:8" x14ac:dyDescent="0.3">
      <c r="A81" s="9" t="s">
        <v>66</v>
      </c>
      <c r="B81" s="83"/>
      <c r="C81" s="83"/>
      <c r="D81" s="83"/>
      <c r="E81" s="83"/>
      <c r="F81" s="83"/>
      <c r="G81" s="83"/>
      <c r="H81" s="83"/>
    </row>
    <row r="82" spans="1:8" x14ac:dyDescent="0.3">
      <c r="A82" s="9" t="s">
        <v>67</v>
      </c>
      <c r="B82" s="83"/>
      <c r="C82" s="83"/>
      <c r="D82" s="83"/>
      <c r="E82" s="83"/>
      <c r="F82" s="83"/>
      <c r="G82" s="83"/>
      <c r="H82" s="83"/>
    </row>
    <row r="83" spans="1:8" ht="14.4" x14ac:dyDescent="0.3">
      <c r="A83" s="9" t="s">
        <v>68</v>
      </c>
      <c r="B83" s="84"/>
      <c r="C83" s="84"/>
      <c r="D83" s="84"/>
      <c r="E83" s="84"/>
      <c r="F83" s="84"/>
      <c r="G83" s="84"/>
      <c r="H83" s="84"/>
    </row>
    <row r="84" spans="1:8" x14ac:dyDescent="0.3">
      <c r="A84" s="2" t="s">
        <v>69</v>
      </c>
      <c r="B84" s="83"/>
      <c r="C84" s="83"/>
      <c r="D84" s="83"/>
      <c r="E84" s="83"/>
      <c r="F84" s="83"/>
      <c r="G84" s="83"/>
      <c r="H84" s="83"/>
    </row>
    <row r="85" spans="1:8" x14ac:dyDescent="0.3">
      <c r="A85" s="2" t="s">
        <v>70</v>
      </c>
      <c r="B85" s="83"/>
      <c r="C85" s="83"/>
      <c r="D85" s="83"/>
      <c r="E85" s="83"/>
      <c r="F85" s="83"/>
      <c r="G85" s="83"/>
      <c r="H85" s="83"/>
    </row>
    <row r="86" spans="1:8" x14ac:dyDescent="0.3">
      <c r="A86" s="2" t="s">
        <v>71</v>
      </c>
      <c r="B86" s="83"/>
      <c r="C86" s="83"/>
      <c r="D86" s="83"/>
      <c r="E86" s="83"/>
      <c r="F86" s="83"/>
      <c r="G86" s="83"/>
      <c r="H86" s="83"/>
    </row>
    <row r="87" spans="1:8" x14ac:dyDescent="0.3">
      <c r="A87" s="2" t="s">
        <v>72</v>
      </c>
      <c r="B87" s="83"/>
      <c r="C87" s="83"/>
      <c r="D87" s="83"/>
      <c r="E87" s="83"/>
      <c r="F87" s="83"/>
      <c r="G87" s="83"/>
      <c r="H87" s="83"/>
    </row>
    <row r="88" spans="1:8" x14ac:dyDescent="0.3">
      <c r="A88" s="2" t="s">
        <v>73</v>
      </c>
      <c r="B88" s="83"/>
      <c r="C88" s="83"/>
      <c r="D88" s="83"/>
      <c r="E88" s="83"/>
      <c r="F88" s="83"/>
      <c r="G88" s="83"/>
      <c r="H88" s="83"/>
    </row>
    <row r="89" spans="1:8" x14ac:dyDescent="0.3">
      <c r="A89" s="2" t="s">
        <v>74</v>
      </c>
      <c r="B89" s="83"/>
      <c r="C89" s="83"/>
      <c r="D89" s="83"/>
      <c r="E89" s="83"/>
      <c r="F89" s="83"/>
      <c r="G89" s="83"/>
      <c r="H89" s="83"/>
    </row>
    <row r="90" spans="1:8" x14ac:dyDescent="0.3">
      <c r="A90" s="2" t="s">
        <v>75</v>
      </c>
      <c r="B90" s="83"/>
      <c r="C90" s="83"/>
      <c r="D90" s="83"/>
      <c r="E90" s="83"/>
      <c r="F90" s="83"/>
      <c r="G90" s="83"/>
      <c r="H90" s="83"/>
    </row>
    <row r="91" spans="1:8" x14ac:dyDescent="0.3">
      <c r="A91" s="2" t="s">
        <v>76</v>
      </c>
      <c r="B91" s="83"/>
      <c r="C91" s="83"/>
      <c r="D91" s="83"/>
      <c r="E91" s="83"/>
      <c r="F91" s="83"/>
      <c r="G91" s="83"/>
      <c r="H91" s="83"/>
    </row>
    <row r="92" spans="1:8" x14ac:dyDescent="0.3">
      <c r="A92" s="10" t="s">
        <v>77</v>
      </c>
      <c r="B92" s="83"/>
      <c r="C92" s="83"/>
      <c r="D92" s="83"/>
      <c r="E92" s="83"/>
      <c r="F92" s="83"/>
      <c r="G92" s="83"/>
      <c r="H92" s="83"/>
    </row>
    <row r="93" spans="1:8" x14ac:dyDescent="0.3">
      <c r="A93" s="10" t="s">
        <v>78</v>
      </c>
      <c r="B93" s="83"/>
      <c r="C93" s="83"/>
      <c r="D93" s="83"/>
      <c r="E93" s="83"/>
      <c r="F93" s="83"/>
      <c r="G93" s="83"/>
      <c r="H93" s="83"/>
    </row>
    <row r="94" spans="1:8" x14ac:dyDescent="0.3">
      <c r="A94" s="9" t="s">
        <v>79</v>
      </c>
      <c r="B94" s="83"/>
      <c r="C94" s="83"/>
      <c r="D94" s="83"/>
      <c r="E94" s="83"/>
      <c r="F94" s="83"/>
      <c r="G94" s="83"/>
      <c r="H94" s="83"/>
    </row>
    <row r="95" spans="1:8" s="95" customFormat="1" ht="14.4" x14ac:dyDescent="0.3">
      <c r="A95" s="94" t="s">
        <v>84</v>
      </c>
      <c r="B95"/>
      <c r="C95"/>
      <c r="D95"/>
      <c r="E95"/>
      <c r="F95"/>
      <c r="G95"/>
      <c r="H95"/>
    </row>
    <row r="96" spans="1:8" x14ac:dyDescent="0.3">
      <c r="A96" s="10" t="s">
        <v>63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</row>
    <row r="97" spans="1:8" x14ac:dyDescent="0.3">
      <c r="A97" s="10" t="s">
        <v>64</v>
      </c>
      <c r="B97" s="83"/>
      <c r="C97" s="83"/>
      <c r="D97" s="83"/>
      <c r="E97" s="83"/>
      <c r="F97" s="83"/>
      <c r="G97" s="83"/>
      <c r="H97" s="83"/>
    </row>
    <row r="98" spans="1:8" x14ac:dyDescent="0.3">
      <c r="A98" s="10" t="s">
        <v>65</v>
      </c>
      <c r="B98" s="83"/>
      <c r="C98" s="83"/>
      <c r="D98" s="83"/>
      <c r="E98" s="83"/>
      <c r="F98" s="83"/>
      <c r="G98" s="83"/>
      <c r="H98" s="83"/>
    </row>
    <row r="99" spans="1:8" x14ac:dyDescent="0.3">
      <c r="A99" s="9" t="s">
        <v>66</v>
      </c>
      <c r="B99" s="83"/>
      <c r="C99" s="83"/>
      <c r="D99" s="83"/>
      <c r="E99" s="83"/>
      <c r="F99" s="83"/>
      <c r="G99" s="83"/>
      <c r="H99" s="83"/>
    </row>
    <row r="100" spans="1:8" x14ac:dyDescent="0.3">
      <c r="A100" s="9" t="s">
        <v>67</v>
      </c>
      <c r="B100" s="83"/>
      <c r="C100" s="83"/>
      <c r="D100" s="83"/>
      <c r="E100" s="83"/>
      <c r="F100" s="83"/>
      <c r="G100" s="83"/>
      <c r="H100" s="83"/>
    </row>
    <row r="101" spans="1:8" ht="14.4" x14ac:dyDescent="0.3">
      <c r="A101" s="9" t="s">
        <v>68</v>
      </c>
      <c r="B101" s="84"/>
      <c r="C101" s="84"/>
      <c r="D101" s="84"/>
      <c r="E101" s="84"/>
      <c r="F101" s="84"/>
      <c r="G101" s="84"/>
      <c r="H101" s="84"/>
    </row>
    <row r="102" spans="1:8" x14ac:dyDescent="0.3">
      <c r="A102" s="2" t="s">
        <v>69</v>
      </c>
      <c r="B102" s="83"/>
      <c r="C102" s="83"/>
      <c r="D102" s="83"/>
      <c r="E102" s="83"/>
      <c r="F102" s="83"/>
      <c r="G102" s="83"/>
      <c r="H102" s="83"/>
    </row>
    <row r="103" spans="1:8" x14ac:dyDescent="0.3">
      <c r="A103" s="2" t="s">
        <v>70</v>
      </c>
      <c r="B103" s="83"/>
      <c r="C103" s="83"/>
      <c r="D103" s="83"/>
      <c r="E103" s="83"/>
      <c r="F103" s="83"/>
      <c r="G103" s="83"/>
      <c r="H103" s="83"/>
    </row>
    <row r="104" spans="1:8" x14ac:dyDescent="0.3">
      <c r="A104" s="2" t="s">
        <v>71</v>
      </c>
      <c r="B104" s="83"/>
      <c r="C104" s="83"/>
      <c r="D104" s="83"/>
      <c r="E104" s="83"/>
      <c r="F104" s="83"/>
      <c r="G104" s="83"/>
      <c r="H104" s="83"/>
    </row>
    <row r="105" spans="1:8" x14ac:dyDescent="0.3">
      <c r="A105" s="2" t="s">
        <v>72</v>
      </c>
      <c r="B105" s="83"/>
      <c r="C105" s="83"/>
      <c r="D105" s="83"/>
      <c r="E105" s="83"/>
      <c r="F105" s="83"/>
      <c r="G105" s="83"/>
      <c r="H105" s="83"/>
    </row>
    <row r="106" spans="1:8" x14ac:dyDescent="0.3">
      <c r="A106" s="2" t="s">
        <v>73</v>
      </c>
      <c r="B106" s="83"/>
      <c r="C106" s="83"/>
      <c r="D106" s="83"/>
      <c r="E106" s="83"/>
      <c r="F106" s="83"/>
      <c r="G106" s="83"/>
      <c r="H106" s="83"/>
    </row>
    <row r="107" spans="1:8" x14ac:dyDescent="0.3">
      <c r="A107" s="2" t="s">
        <v>74</v>
      </c>
      <c r="B107" s="83"/>
      <c r="C107" s="83"/>
      <c r="D107" s="83"/>
      <c r="E107" s="83"/>
      <c r="F107" s="83"/>
      <c r="G107" s="83"/>
      <c r="H107" s="83"/>
    </row>
    <row r="108" spans="1:8" x14ac:dyDescent="0.3">
      <c r="A108" s="2" t="s">
        <v>75</v>
      </c>
      <c r="B108" s="83"/>
      <c r="C108" s="83"/>
      <c r="D108" s="83"/>
      <c r="E108" s="83"/>
      <c r="F108" s="83"/>
      <c r="G108" s="83"/>
      <c r="H108" s="83"/>
    </row>
    <row r="109" spans="1:8" x14ac:dyDescent="0.3">
      <c r="A109" s="2" t="s">
        <v>76</v>
      </c>
      <c r="B109" s="83"/>
      <c r="C109" s="83"/>
      <c r="D109" s="83"/>
      <c r="E109" s="83"/>
      <c r="F109" s="83"/>
      <c r="G109" s="83"/>
      <c r="H109" s="83"/>
    </row>
    <row r="110" spans="1:8" x14ac:dyDescent="0.3">
      <c r="A110" s="10" t="s">
        <v>77</v>
      </c>
      <c r="B110" s="83"/>
      <c r="C110" s="83"/>
      <c r="D110" s="83"/>
      <c r="E110" s="83"/>
      <c r="F110" s="83"/>
      <c r="G110" s="83"/>
      <c r="H110" s="83"/>
    </row>
    <row r="111" spans="1:8" x14ac:dyDescent="0.3">
      <c r="A111" s="10" t="s">
        <v>78</v>
      </c>
      <c r="B111" s="83"/>
      <c r="C111" s="83"/>
      <c r="D111" s="83"/>
      <c r="E111" s="83"/>
      <c r="F111" s="83"/>
      <c r="G111" s="83"/>
      <c r="H111" s="83"/>
    </row>
    <row r="112" spans="1:8" x14ac:dyDescent="0.3">
      <c r="A112" s="9" t="s">
        <v>79</v>
      </c>
      <c r="B112" s="83"/>
      <c r="C112" s="83"/>
      <c r="D112" s="83"/>
      <c r="E112" s="83"/>
      <c r="F112" s="83"/>
      <c r="G112" s="83"/>
      <c r="H112" s="83"/>
    </row>
  </sheetData>
  <printOptions horizontalCentered="1"/>
  <pageMargins left="0.5" right="0.5" top="0.75" bottom="0.5" header="0.3" footer="0.3"/>
  <pageSetup scale="34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FABC-5657-4C0B-96F9-C94556BFF62F}">
  <sheetPr>
    <tabColor rgb="FF92D050"/>
    <pageSetUpPr fitToPage="1"/>
  </sheetPr>
  <dimension ref="A1:H76"/>
  <sheetViews>
    <sheetView tabSelected="1" workbookViewId="0">
      <pane xSplit="1" ySplit="3" topLeftCell="B39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8671875" defaultRowHeight="13.8" x14ac:dyDescent="0.3"/>
  <cols>
    <col min="1" max="1" width="52.109375" style="2" bestFit="1" customWidth="1"/>
    <col min="2" max="8" width="13.44140625" style="1" customWidth="1"/>
    <col min="9" max="16384" width="8.88671875" style="1"/>
  </cols>
  <sheetData>
    <row r="1" spans="1:8" s="3" customFormat="1" x14ac:dyDescent="0.3">
      <c r="A1" s="4"/>
      <c r="B1" s="3" t="s">
        <v>51</v>
      </c>
      <c r="C1" s="3" t="s">
        <v>51</v>
      </c>
      <c r="D1" s="3" t="s">
        <v>51</v>
      </c>
      <c r="E1" s="3" t="s">
        <v>52</v>
      </c>
      <c r="F1" s="3" t="s">
        <v>52</v>
      </c>
      <c r="G1" s="3" t="s">
        <v>52</v>
      </c>
      <c r="H1" s="3" t="s">
        <v>52</v>
      </c>
    </row>
    <row r="2" spans="1:8" s="3" customFormat="1" x14ac:dyDescent="0.3">
      <c r="A2" s="4" t="s">
        <v>53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</row>
    <row r="3" spans="1:8" s="3" customFormat="1" x14ac:dyDescent="0.3">
      <c r="A3" s="5" t="s">
        <v>61</v>
      </c>
    </row>
    <row r="4" spans="1:8" ht="14.4" x14ac:dyDescent="0.3">
      <c r="A4" s="10" t="s">
        <v>85</v>
      </c>
      <c r="B4"/>
      <c r="C4"/>
      <c r="D4"/>
      <c r="E4"/>
      <c r="F4"/>
      <c r="G4"/>
      <c r="H4"/>
    </row>
    <row r="5" spans="1:8" x14ac:dyDescent="0.3">
      <c r="A5" s="10" t="s">
        <v>63</v>
      </c>
      <c r="B5" s="83"/>
      <c r="C5" s="83"/>
      <c r="D5" s="83"/>
      <c r="E5" s="83"/>
      <c r="F5" s="83"/>
      <c r="G5" s="83"/>
      <c r="H5" s="83"/>
    </row>
    <row r="6" spans="1:8" x14ac:dyDescent="0.3">
      <c r="A6" s="10" t="s">
        <v>64</v>
      </c>
      <c r="B6" s="83"/>
      <c r="C6" s="83"/>
      <c r="D6" s="83"/>
      <c r="E6" s="83"/>
      <c r="F6" s="83"/>
      <c r="G6" s="83"/>
      <c r="H6" s="83"/>
    </row>
    <row r="7" spans="1:8" x14ac:dyDescent="0.3">
      <c r="A7" s="10" t="s">
        <v>65</v>
      </c>
      <c r="B7" s="83"/>
      <c r="C7" s="83"/>
      <c r="D7" s="83"/>
      <c r="E7" s="83"/>
      <c r="F7" s="83"/>
      <c r="G7" s="83"/>
      <c r="H7" s="83"/>
    </row>
    <row r="8" spans="1:8" x14ac:dyDescent="0.3">
      <c r="A8" s="9" t="s">
        <v>66</v>
      </c>
      <c r="B8" s="83"/>
      <c r="C8" s="83"/>
      <c r="D8" s="83"/>
      <c r="E8" s="83"/>
      <c r="F8" s="83"/>
      <c r="G8" s="83"/>
      <c r="H8" s="83"/>
    </row>
    <row r="9" spans="1:8" x14ac:dyDescent="0.3">
      <c r="A9" s="9" t="s">
        <v>67</v>
      </c>
      <c r="B9" s="83"/>
      <c r="C9" s="83"/>
      <c r="D9" s="83"/>
      <c r="E9" s="83"/>
      <c r="F9" s="83"/>
      <c r="G9" s="83"/>
      <c r="H9" s="83"/>
    </row>
    <row r="10" spans="1:8" ht="14.4" x14ac:dyDescent="0.3">
      <c r="A10" s="9" t="s">
        <v>68</v>
      </c>
      <c r="B10" s="84"/>
      <c r="C10" s="84"/>
      <c r="D10" s="84"/>
      <c r="E10" s="84"/>
      <c r="F10" s="84"/>
      <c r="G10" s="84"/>
      <c r="H10" s="84"/>
    </row>
    <row r="11" spans="1:8" x14ac:dyDescent="0.3">
      <c r="A11" s="2" t="s">
        <v>69</v>
      </c>
      <c r="B11" s="83"/>
      <c r="C11" s="83"/>
      <c r="D11" s="83"/>
      <c r="E11" s="83"/>
      <c r="F11" s="83"/>
      <c r="G11" s="83"/>
      <c r="H11" s="83"/>
    </row>
    <row r="12" spans="1:8" x14ac:dyDescent="0.3">
      <c r="A12" s="2" t="s">
        <v>70</v>
      </c>
      <c r="B12" s="83"/>
      <c r="C12" s="83"/>
      <c r="D12" s="83"/>
      <c r="E12" s="83"/>
      <c r="F12" s="83"/>
      <c r="G12" s="83"/>
      <c r="H12" s="83"/>
    </row>
    <row r="13" spans="1:8" x14ac:dyDescent="0.3">
      <c r="A13" s="2" t="s">
        <v>71</v>
      </c>
      <c r="B13" s="83"/>
      <c r="C13" s="83"/>
      <c r="D13" s="83"/>
      <c r="E13" s="83"/>
      <c r="F13" s="83"/>
      <c r="G13" s="83"/>
      <c r="H13" s="83"/>
    </row>
    <row r="14" spans="1:8" x14ac:dyDescent="0.3">
      <c r="A14" s="2" t="s">
        <v>72</v>
      </c>
      <c r="B14" s="83"/>
      <c r="C14" s="83"/>
      <c r="D14" s="83"/>
      <c r="E14" s="83"/>
      <c r="F14" s="83"/>
      <c r="G14" s="83"/>
      <c r="H14" s="83"/>
    </row>
    <row r="15" spans="1:8" x14ac:dyDescent="0.3">
      <c r="A15" s="2" t="s">
        <v>73</v>
      </c>
      <c r="B15" s="83"/>
      <c r="C15" s="83"/>
      <c r="D15" s="83"/>
      <c r="E15" s="83"/>
      <c r="F15" s="83"/>
      <c r="G15" s="83"/>
      <c r="H15" s="83"/>
    </row>
    <row r="16" spans="1:8" x14ac:dyDescent="0.3">
      <c r="A16" s="2" t="s">
        <v>74</v>
      </c>
      <c r="B16" s="83"/>
      <c r="C16" s="83"/>
      <c r="D16" s="83"/>
      <c r="E16" s="83"/>
      <c r="F16" s="83"/>
      <c r="G16" s="83"/>
      <c r="H16" s="83"/>
    </row>
    <row r="17" spans="1:8" x14ac:dyDescent="0.3">
      <c r="A17" s="2" t="s">
        <v>75</v>
      </c>
      <c r="B17" s="83"/>
      <c r="C17" s="83"/>
      <c r="D17" s="83"/>
      <c r="E17" s="83"/>
      <c r="F17" s="83"/>
      <c r="G17" s="83"/>
      <c r="H17" s="83"/>
    </row>
    <row r="18" spans="1:8" x14ac:dyDescent="0.3">
      <c r="A18" s="2" t="s">
        <v>76</v>
      </c>
      <c r="B18" s="83"/>
      <c r="C18" s="83"/>
      <c r="D18" s="83"/>
      <c r="E18" s="83"/>
      <c r="F18" s="83"/>
      <c r="G18" s="83"/>
      <c r="H18" s="83"/>
    </row>
    <row r="19" spans="1:8" x14ac:dyDescent="0.3">
      <c r="A19" s="10" t="s">
        <v>77</v>
      </c>
      <c r="B19" s="83"/>
      <c r="C19" s="83"/>
      <c r="D19" s="83"/>
      <c r="E19" s="83"/>
      <c r="F19" s="83"/>
      <c r="G19" s="83"/>
      <c r="H19" s="83"/>
    </row>
    <row r="20" spans="1:8" x14ac:dyDescent="0.3">
      <c r="A20" s="10" t="s">
        <v>78</v>
      </c>
      <c r="B20" s="83"/>
      <c r="C20" s="83"/>
      <c r="D20" s="83"/>
      <c r="E20" s="83"/>
      <c r="F20" s="83"/>
      <c r="G20" s="83"/>
      <c r="H20" s="83"/>
    </row>
    <row r="21" spans="1:8" x14ac:dyDescent="0.3">
      <c r="A21" s="9" t="s">
        <v>79</v>
      </c>
      <c r="B21" s="83"/>
      <c r="C21" s="83"/>
      <c r="D21" s="83"/>
      <c r="E21" s="83"/>
      <c r="F21" s="83"/>
      <c r="G21" s="83"/>
      <c r="H21" s="83"/>
    </row>
    <row r="22" spans="1:8" s="3" customFormat="1" x14ac:dyDescent="0.3">
      <c r="A22" s="5"/>
      <c r="B22" s="102"/>
      <c r="C22" s="102"/>
      <c r="D22" s="102"/>
      <c r="E22" s="102"/>
      <c r="F22" s="102"/>
      <c r="G22" s="102"/>
      <c r="H22" s="102"/>
    </row>
    <row r="23" spans="1:8" ht="14.4" x14ac:dyDescent="0.3">
      <c r="A23" s="10" t="s">
        <v>86</v>
      </c>
      <c r="B23"/>
      <c r="C23"/>
      <c r="D23"/>
      <c r="E23"/>
      <c r="F23"/>
      <c r="G23"/>
      <c r="H23"/>
    </row>
    <row r="24" spans="1:8" x14ac:dyDescent="0.3">
      <c r="A24" s="10" t="s">
        <v>63</v>
      </c>
      <c r="B24" s="83"/>
      <c r="C24" s="83"/>
      <c r="D24" s="83"/>
      <c r="E24" s="83"/>
      <c r="F24" s="83"/>
      <c r="G24" s="83"/>
      <c r="H24" s="83"/>
    </row>
    <row r="25" spans="1:8" x14ac:dyDescent="0.3">
      <c r="A25" s="10" t="s">
        <v>64</v>
      </c>
      <c r="B25" s="83"/>
      <c r="C25" s="83"/>
      <c r="D25" s="83"/>
      <c r="E25" s="83"/>
      <c r="F25" s="83"/>
      <c r="G25" s="83"/>
      <c r="H25" s="83"/>
    </row>
    <row r="26" spans="1:8" x14ac:dyDescent="0.3">
      <c r="A26" s="10" t="s">
        <v>65</v>
      </c>
      <c r="B26" s="83"/>
      <c r="C26" s="83"/>
      <c r="D26" s="83"/>
      <c r="E26" s="83"/>
      <c r="F26" s="83"/>
      <c r="G26" s="83"/>
      <c r="H26" s="83"/>
    </row>
    <row r="27" spans="1:8" x14ac:dyDescent="0.3">
      <c r="A27" s="9" t="s">
        <v>66</v>
      </c>
      <c r="B27" s="83"/>
      <c r="C27" s="83"/>
      <c r="D27" s="83"/>
      <c r="E27" s="83"/>
      <c r="F27" s="83"/>
      <c r="G27" s="83"/>
      <c r="H27" s="83"/>
    </row>
    <row r="28" spans="1:8" x14ac:dyDescent="0.3">
      <c r="A28" s="9" t="s">
        <v>67</v>
      </c>
      <c r="B28" s="83"/>
      <c r="C28" s="83"/>
      <c r="D28" s="83"/>
      <c r="E28" s="83"/>
      <c r="F28" s="83"/>
      <c r="G28" s="83"/>
      <c r="H28" s="83"/>
    </row>
    <row r="29" spans="1:8" ht="14.4" x14ac:dyDescent="0.3">
      <c r="A29" s="9" t="s">
        <v>68</v>
      </c>
      <c r="B29" s="84"/>
      <c r="C29" s="84"/>
      <c r="D29" s="84"/>
      <c r="E29" s="84"/>
      <c r="F29" s="84"/>
      <c r="G29" s="84"/>
      <c r="H29" s="84"/>
    </row>
    <row r="30" spans="1:8" x14ac:dyDescent="0.3">
      <c r="A30" s="2" t="s">
        <v>69</v>
      </c>
      <c r="B30" s="83"/>
      <c r="C30" s="83"/>
      <c r="D30" s="83"/>
      <c r="E30" s="83"/>
      <c r="F30" s="83"/>
      <c r="G30" s="83"/>
      <c r="H30" s="83"/>
    </row>
    <row r="31" spans="1:8" x14ac:dyDescent="0.3">
      <c r="A31" s="2" t="s">
        <v>70</v>
      </c>
      <c r="B31" s="83"/>
      <c r="C31" s="83"/>
      <c r="D31" s="83"/>
      <c r="E31" s="83"/>
      <c r="F31" s="83"/>
      <c r="G31" s="83"/>
      <c r="H31" s="83"/>
    </row>
    <row r="32" spans="1:8" x14ac:dyDescent="0.3">
      <c r="A32" s="2" t="s">
        <v>71</v>
      </c>
      <c r="B32" s="83"/>
      <c r="C32" s="83"/>
      <c r="D32" s="83"/>
      <c r="E32" s="83"/>
      <c r="F32" s="83"/>
      <c r="G32" s="83"/>
      <c r="H32" s="83"/>
    </row>
    <row r="33" spans="1:8" x14ac:dyDescent="0.3">
      <c r="A33" s="2" t="s">
        <v>72</v>
      </c>
      <c r="B33" s="83"/>
      <c r="C33" s="83"/>
      <c r="D33" s="83"/>
      <c r="E33" s="83"/>
      <c r="F33" s="83"/>
      <c r="G33" s="83"/>
      <c r="H33" s="83"/>
    </row>
    <row r="34" spans="1:8" x14ac:dyDescent="0.3">
      <c r="A34" s="2" t="s">
        <v>73</v>
      </c>
      <c r="B34" s="83"/>
      <c r="C34" s="83"/>
      <c r="D34" s="83"/>
      <c r="E34" s="83"/>
      <c r="F34" s="83"/>
      <c r="G34" s="83"/>
      <c r="H34" s="83"/>
    </row>
    <row r="35" spans="1:8" x14ac:dyDescent="0.3">
      <c r="A35" s="2" t="s">
        <v>74</v>
      </c>
      <c r="B35" s="83"/>
      <c r="C35" s="83"/>
      <c r="D35" s="83"/>
      <c r="E35" s="83"/>
      <c r="F35" s="83"/>
      <c r="G35" s="83"/>
      <c r="H35" s="83"/>
    </row>
    <row r="36" spans="1:8" x14ac:dyDescent="0.3">
      <c r="A36" s="2" t="s">
        <v>75</v>
      </c>
      <c r="B36" s="83"/>
      <c r="C36" s="83"/>
      <c r="D36" s="83"/>
      <c r="E36" s="83"/>
      <c r="F36" s="83"/>
      <c r="G36" s="83"/>
      <c r="H36" s="83"/>
    </row>
    <row r="37" spans="1:8" x14ac:dyDescent="0.3">
      <c r="A37" s="2" t="s">
        <v>76</v>
      </c>
      <c r="B37" s="83"/>
      <c r="C37" s="83"/>
      <c r="D37" s="83"/>
      <c r="E37" s="83"/>
      <c r="F37" s="83"/>
      <c r="G37" s="83"/>
      <c r="H37" s="83"/>
    </row>
    <row r="38" spans="1:8" x14ac:dyDescent="0.3">
      <c r="A38" s="10" t="s">
        <v>77</v>
      </c>
      <c r="B38" s="83"/>
      <c r="C38" s="83"/>
      <c r="D38" s="83"/>
      <c r="E38" s="83"/>
      <c r="F38" s="83"/>
      <c r="G38" s="83"/>
      <c r="H38" s="83"/>
    </row>
    <row r="39" spans="1:8" x14ac:dyDescent="0.3">
      <c r="A39" s="10" t="s">
        <v>78</v>
      </c>
      <c r="B39" s="83"/>
      <c r="C39" s="83"/>
      <c r="D39" s="83"/>
      <c r="E39" s="83"/>
      <c r="F39" s="83"/>
      <c r="G39" s="83"/>
      <c r="H39" s="83"/>
    </row>
    <row r="40" spans="1:8" x14ac:dyDescent="0.3">
      <c r="A40" s="9" t="s">
        <v>79</v>
      </c>
      <c r="B40" s="83"/>
      <c r="C40" s="83"/>
      <c r="D40" s="83"/>
      <c r="E40" s="83"/>
      <c r="F40" s="83"/>
      <c r="G40" s="83"/>
      <c r="H40" s="83"/>
    </row>
    <row r="41" spans="1:8" ht="14.4" x14ac:dyDescent="0.3">
      <c r="A41" s="10" t="s">
        <v>87</v>
      </c>
      <c r="B41"/>
      <c r="C41"/>
      <c r="D41"/>
      <c r="E41"/>
      <c r="F41"/>
      <c r="G41"/>
      <c r="H41"/>
    </row>
    <row r="42" spans="1:8" x14ac:dyDescent="0.3">
      <c r="A42" s="10" t="s">
        <v>63</v>
      </c>
      <c r="B42" s="95">
        <v>0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</row>
    <row r="43" spans="1:8" x14ac:dyDescent="0.3">
      <c r="A43" s="10" t="s">
        <v>64</v>
      </c>
      <c r="B43" s="83"/>
      <c r="C43" s="83"/>
      <c r="D43" s="83"/>
      <c r="E43" s="83"/>
      <c r="F43" s="83"/>
      <c r="G43" s="83"/>
      <c r="H43" s="83"/>
    </row>
    <row r="44" spans="1:8" x14ac:dyDescent="0.3">
      <c r="A44" s="10" t="s">
        <v>65</v>
      </c>
      <c r="B44" s="83"/>
      <c r="C44" s="83"/>
      <c r="D44" s="83"/>
      <c r="E44" s="83"/>
      <c r="F44" s="83"/>
      <c r="G44" s="83"/>
      <c r="H44" s="83"/>
    </row>
    <row r="45" spans="1:8" x14ac:dyDescent="0.3">
      <c r="A45" s="9" t="s">
        <v>66</v>
      </c>
      <c r="B45" s="83"/>
      <c r="C45" s="83"/>
      <c r="D45" s="83"/>
      <c r="E45" s="83"/>
      <c r="F45" s="83"/>
      <c r="G45" s="83"/>
      <c r="H45" s="83"/>
    </row>
    <row r="46" spans="1:8" x14ac:dyDescent="0.3">
      <c r="A46" s="9" t="s">
        <v>67</v>
      </c>
      <c r="B46" s="83"/>
      <c r="C46" s="83"/>
      <c r="D46" s="83"/>
      <c r="E46" s="83"/>
      <c r="F46" s="83"/>
      <c r="G46" s="83"/>
      <c r="H46" s="83"/>
    </row>
    <row r="47" spans="1:8" ht="14.4" x14ac:dyDescent="0.3">
      <c r="A47" s="9" t="s">
        <v>68</v>
      </c>
      <c r="B47" s="84"/>
      <c r="C47" s="84"/>
      <c r="D47" s="84"/>
      <c r="E47" s="84"/>
      <c r="F47" s="84"/>
      <c r="G47" s="84"/>
      <c r="H47" s="84"/>
    </row>
    <row r="48" spans="1:8" x14ac:dyDescent="0.3">
      <c r="A48" s="2" t="s">
        <v>69</v>
      </c>
      <c r="B48" s="83"/>
      <c r="C48" s="83"/>
      <c r="D48" s="83"/>
      <c r="E48" s="83"/>
      <c r="F48" s="83"/>
      <c r="G48" s="83"/>
      <c r="H48" s="83"/>
    </row>
    <row r="49" spans="1:8" x14ac:dyDescent="0.3">
      <c r="A49" s="2" t="s">
        <v>70</v>
      </c>
      <c r="B49" s="83"/>
      <c r="C49" s="83"/>
      <c r="D49" s="83"/>
      <c r="E49" s="83"/>
      <c r="F49" s="83"/>
      <c r="G49" s="83"/>
      <c r="H49" s="83"/>
    </row>
    <row r="50" spans="1:8" x14ac:dyDescent="0.3">
      <c r="A50" s="2" t="s">
        <v>71</v>
      </c>
      <c r="B50" s="83"/>
      <c r="C50" s="83"/>
      <c r="D50" s="83"/>
      <c r="E50" s="83"/>
      <c r="F50" s="83"/>
      <c r="G50" s="83"/>
      <c r="H50" s="83"/>
    </row>
    <row r="51" spans="1:8" x14ac:dyDescent="0.3">
      <c r="A51" s="2" t="s">
        <v>72</v>
      </c>
      <c r="B51" s="83"/>
      <c r="C51" s="83"/>
      <c r="D51" s="83"/>
      <c r="E51" s="83"/>
      <c r="F51" s="83"/>
      <c r="G51" s="83"/>
      <c r="H51" s="83"/>
    </row>
    <row r="52" spans="1:8" x14ac:dyDescent="0.3">
      <c r="A52" s="2" t="s">
        <v>73</v>
      </c>
      <c r="B52" s="83"/>
      <c r="C52" s="83"/>
      <c r="D52" s="83"/>
      <c r="E52" s="83"/>
      <c r="F52" s="83"/>
      <c r="G52" s="83"/>
      <c r="H52" s="83"/>
    </row>
    <row r="53" spans="1:8" x14ac:dyDescent="0.3">
      <c r="A53" s="2" t="s">
        <v>74</v>
      </c>
      <c r="B53" s="83"/>
      <c r="C53" s="83"/>
      <c r="D53" s="83"/>
      <c r="E53" s="83"/>
      <c r="F53" s="83"/>
      <c r="G53" s="83"/>
      <c r="H53" s="83"/>
    </row>
    <row r="54" spans="1:8" x14ac:dyDescent="0.3">
      <c r="A54" s="2" t="s">
        <v>75</v>
      </c>
      <c r="B54" s="83"/>
      <c r="C54" s="83"/>
      <c r="D54" s="83"/>
      <c r="E54" s="83"/>
      <c r="F54" s="83"/>
      <c r="G54" s="83"/>
      <c r="H54" s="83"/>
    </row>
    <row r="55" spans="1:8" x14ac:dyDescent="0.3">
      <c r="A55" s="2" t="s">
        <v>76</v>
      </c>
      <c r="B55" s="83"/>
      <c r="C55" s="83"/>
      <c r="D55" s="83"/>
      <c r="E55" s="83"/>
      <c r="F55" s="83"/>
      <c r="G55" s="83"/>
      <c r="H55" s="83"/>
    </row>
    <row r="56" spans="1:8" x14ac:dyDescent="0.3">
      <c r="A56" s="10" t="s">
        <v>77</v>
      </c>
      <c r="B56" s="83"/>
      <c r="C56" s="83"/>
      <c r="D56" s="83"/>
      <c r="E56" s="83"/>
      <c r="F56" s="83"/>
      <c r="G56" s="83"/>
      <c r="H56" s="83"/>
    </row>
    <row r="57" spans="1:8" x14ac:dyDescent="0.3">
      <c r="A57" s="10" t="s">
        <v>78</v>
      </c>
      <c r="B57" s="83"/>
      <c r="C57" s="83"/>
      <c r="D57" s="83"/>
      <c r="E57" s="83"/>
      <c r="F57" s="83"/>
      <c r="G57" s="83"/>
      <c r="H57" s="83"/>
    </row>
    <row r="58" spans="1:8" x14ac:dyDescent="0.3">
      <c r="A58" s="9" t="s">
        <v>79</v>
      </c>
      <c r="B58" s="83"/>
      <c r="C58" s="83"/>
      <c r="D58" s="83"/>
      <c r="E58" s="83"/>
      <c r="F58" s="83"/>
      <c r="G58" s="83"/>
      <c r="H58" s="83"/>
    </row>
    <row r="59" spans="1:8" ht="14.4" x14ac:dyDescent="0.3">
      <c r="A59" s="10" t="s">
        <v>88</v>
      </c>
      <c r="B59"/>
      <c r="C59"/>
      <c r="D59"/>
      <c r="E59"/>
      <c r="F59"/>
      <c r="G59"/>
      <c r="H59"/>
    </row>
    <row r="60" spans="1:8" x14ac:dyDescent="0.3">
      <c r="A60" s="10" t="s">
        <v>63</v>
      </c>
      <c r="B60" s="83"/>
      <c r="C60" s="83"/>
      <c r="D60" s="83"/>
      <c r="E60" s="83"/>
      <c r="F60" s="83"/>
      <c r="G60" s="83"/>
      <c r="H60" s="83"/>
    </row>
    <row r="61" spans="1:8" x14ac:dyDescent="0.3">
      <c r="A61" s="10" t="s">
        <v>64</v>
      </c>
      <c r="B61" s="83"/>
      <c r="C61" s="83"/>
      <c r="D61" s="83"/>
      <c r="E61" s="83"/>
      <c r="F61" s="83"/>
      <c r="G61" s="83"/>
      <c r="H61" s="83"/>
    </row>
    <row r="62" spans="1:8" x14ac:dyDescent="0.3">
      <c r="A62" s="10" t="s">
        <v>65</v>
      </c>
      <c r="B62" s="83"/>
      <c r="C62" s="83"/>
      <c r="D62" s="83"/>
      <c r="E62" s="83"/>
      <c r="F62" s="83"/>
      <c r="G62" s="83"/>
      <c r="H62" s="83"/>
    </row>
    <row r="63" spans="1:8" x14ac:dyDescent="0.3">
      <c r="A63" s="9" t="s">
        <v>66</v>
      </c>
      <c r="B63" s="83"/>
      <c r="C63" s="83"/>
      <c r="D63" s="83"/>
      <c r="E63" s="83"/>
      <c r="F63" s="83"/>
      <c r="G63" s="83"/>
      <c r="H63" s="83"/>
    </row>
    <row r="64" spans="1:8" x14ac:dyDescent="0.3">
      <c r="A64" s="9" t="s">
        <v>67</v>
      </c>
      <c r="B64" s="83"/>
      <c r="C64" s="83"/>
      <c r="D64" s="83"/>
      <c r="E64" s="83"/>
      <c r="F64" s="83"/>
      <c r="G64" s="83"/>
      <c r="H64" s="83"/>
    </row>
    <row r="65" spans="1:8" ht="14.4" x14ac:dyDescent="0.3">
      <c r="A65" s="9" t="s">
        <v>68</v>
      </c>
      <c r="B65" s="84"/>
      <c r="C65" s="84"/>
      <c r="D65" s="84"/>
      <c r="E65" s="84"/>
      <c r="F65" s="84"/>
      <c r="G65" s="84"/>
      <c r="H65" s="84"/>
    </row>
    <row r="66" spans="1:8" x14ac:dyDescent="0.3">
      <c r="A66" s="2" t="s">
        <v>69</v>
      </c>
      <c r="B66" s="83"/>
      <c r="C66" s="83"/>
      <c r="D66" s="83"/>
      <c r="E66" s="83"/>
      <c r="F66" s="83"/>
      <c r="G66" s="83"/>
      <c r="H66" s="83"/>
    </row>
    <row r="67" spans="1:8" x14ac:dyDescent="0.3">
      <c r="A67" s="2" t="s">
        <v>70</v>
      </c>
      <c r="B67" s="83"/>
      <c r="C67" s="83"/>
      <c r="D67" s="83"/>
      <c r="E67" s="83"/>
      <c r="F67" s="83"/>
      <c r="G67" s="83"/>
      <c r="H67" s="83"/>
    </row>
    <row r="68" spans="1:8" x14ac:dyDescent="0.3">
      <c r="A68" s="2" t="s">
        <v>71</v>
      </c>
      <c r="B68" s="83"/>
      <c r="C68" s="83"/>
      <c r="D68" s="83"/>
      <c r="E68" s="83"/>
      <c r="F68" s="83"/>
      <c r="G68" s="83"/>
      <c r="H68" s="83"/>
    </row>
    <row r="69" spans="1:8" x14ac:dyDescent="0.3">
      <c r="A69" s="2" t="s">
        <v>72</v>
      </c>
      <c r="B69" s="83"/>
      <c r="C69" s="83"/>
      <c r="D69" s="83"/>
      <c r="E69" s="83"/>
      <c r="F69" s="83"/>
      <c r="G69" s="83"/>
      <c r="H69" s="83"/>
    </row>
    <row r="70" spans="1:8" x14ac:dyDescent="0.3">
      <c r="A70" s="2" t="s">
        <v>73</v>
      </c>
      <c r="B70" s="83"/>
      <c r="C70" s="83"/>
      <c r="D70" s="83"/>
      <c r="E70" s="83"/>
      <c r="F70" s="83"/>
      <c r="G70" s="83"/>
      <c r="H70" s="83"/>
    </row>
    <row r="71" spans="1:8" x14ac:dyDescent="0.3">
      <c r="A71" s="2" t="s">
        <v>74</v>
      </c>
      <c r="B71" s="83"/>
      <c r="C71" s="83"/>
      <c r="D71" s="83"/>
      <c r="E71" s="83"/>
      <c r="F71" s="83"/>
      <c r="G71" s="83"/>
      <c r="H71" s="83"/>
    </row>
    <row r="72" spans="1:8" x14ac:dyDescent="0.3">
      <c r="A72" s="2" t="s">
        <v>75</v>
      </c>
      <c r="B72" s="83"/>
      <c r="C72" s="83"/>
      <c r="D72" s="83"/>
      <c r="E72" s="83"/>
      <c r="F72" s="83"/>
      <c r="G72" s="83"/>
      <c r="H72" s="83"/>
    </row>
    <row r="73" spans="1:8" x14ac:dyDescent="0.3">
      <c r="A73" s="2" t="s">
        <v>76</v>
      </c>
      <c r="B73" s="83"/>
      <c r="C73" s="83"/>
      <c r="D73" s="83"/>
      <c r="E73" s="83"/>
      <c r="F73" s="83"/>
      <c r="G73" s="83"/>
      <c r="H73" s="83"/>
    </row>
    <row r="74" spans="1:8" x14ac:dyDescent="0.3">
      <c r="A74" s="10" t="s">
        <v>77</v>
      </c>
      <c r="B74" s="83"/>
      <c r="C74" s="83"/>
      <c r="D74" s="83"/>
      <c r="E74" s="83"/>
      <c r="F74" s="83"/>
      <c r="G74" s="83"/>
      <c r="H74" s="83"/>
    </row>
    <row r="75" spans="1:8" x14ac:dyDescent="0.3">
      <c r="A75" s="10" t="s">
        <v>78</v>
      </c>
      <c r="B75" s="83"/>
      <c r="C75" s="83"/>
      <c r="D75" s="83"/>
      <c r="E75" s="83"/>
      <c r="F75" s="83"/>
      <c r="G75" s="83"/>
      <c r="H75" s="83"/>
    </row>
    <row r="76" spans="1:8" x14ac:dyDescent="0.3">
      <c r="A76" s="9" t="s">
        <v>79</v>
      </c>
      <c r="B76" s="83"/>
      <c r="C76" s="83"/>
      <c r="D76" s="83"/>
      <c r="E76" s="83"/>
      <c r="F76" s="83"/>
      <c r="G76" s="83"/>
      <c r="H76" s="83"/>
    </row>
  </sheetData>
  <printOptions horizontalCentered="1"/>
  <pageMargins left="0.5" right="0.5" top="0.75" bottom="0.5" header="0.3" footer="0.3"/>
  <pageSetup scale="49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CA38-47A4-410E-9ECD-6FE5BE1E6582}">
  <sheetPr>
    <tabColor rgb="FF92D050"/>
    <pageSetUpPr fitToPage="1"/>
  </sheetPr>
  <dimension ref="A1:G540"/>
  <sheetViews>
    <sheetView tabSelected="1" workbookViewId="0">
      <pane xSplit="1" ySplit="3" topLeftCell="B4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8671875" defaultRowHeight="13.8" x14ac:dyDescent="0.3"/>
  <cols>
    <col min="1" max="1" width="81.5546875" style="2" bestFit="1" customWidth="1"/>
    <col min="2" max="7" width="13.44140625" style="1" customWidth="1"/>
    <col min="8" max="16384" width="8.88671875" style="1"/>
  </cols>
  <sheetData>
    <row r="1" spans="1:7" s="3" customFormat="1" x14ac:dyDescent="0.3">
      <c r="A1" s="4"/>
      <c r="B1" s="3" t="s">
        <v>51</v>
      </c>
      <c r="C1" s="3" t="s">
        <v>51</v>
      </c>
      <c r="D1" s="3" t="s">
        <v>52</v>
      </c>
      <c r="E1" s="3" t="s">
        <v>52</v>
      </c>
      <c r="F1" s="3" t="s">
        <v>52</v>
      </c>
      <c r="G1" s="3" t="s">
        <v>52</v>
      </c>
    </row>
    <row r="2" spans="1:7" s="3" customFormat="1" x14ac:dyDescent="0.3">
      <c r="A2" s="4" t="s">
        <v>53</v>
      </c>
      <c r="B2" s="3" t="s">
        <v>55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</row>
    <row r="3" spans="1:7" s="3" customFormat="1" x14ac:dyDescent="0.3">
      <c r="A3" s="5" t="s">
        <v>61</v>
      </c>
    </row>
    <row r="4" spans="1:7" x14ac:dyDescent="0.3">
      <c r="A4" s="10" t="s">
        <v>89</v>
      </c>
    </row>
    <row r="5" spans="1:7" x14ac:dyDescent="0.3">
      <c r="A5" s="2" t="s">
        <v>72</v>
      </c>
      <c r="B5" s="83"/>
      <c r="C5" s="83"/>
      <c r="D5" s="83"/>
      <c r="E5" s="83"/>
      <c r="F5" s="83"/>
      <c r="G5" s="83"/>
    </row>
    <row r="6" spans="1:7" x14ac:dyDescent="0.3">
      <c r="A6" s="2" t="s">
        <v>73</v>
      </c>
      <c r="B6" s="83"/>
      <c r="C6" s="83"/>
      <c r="D6" s="83"/>
      <c r="E6" s="83"/>
      <c r="F6" s="83"/>
      <c r="G6" s="83"/>
    </row>
    <row r="7" spans="1:7" x14ac:dyDescent="0.3">
      <c r="A7" s="2" t="s">
        <v>74</v>
      </c>
      <c r="B7" s="83"/>
      <c r="C7" s="83"/>
      <c r="D7" s="83"/>
      <c r="E7" s="83"/>
      <c r="F7" s="83"/>
      <c r="G7" s="83"/>
    </row>
    <row r="8" spans="1:7" x14ac:dyDescent="0.3">
      <c r="A8" s="2" t="s">
        <v>75</v>
      </c>
      <c r="B8" s="83"/>
      <c r="C8" s="83"/>
      <c r="D8" s="83"/>
      <c r="E8" s="83"/>
      <c r="F8" s="83"/>
      <c r="G8" s="83"/>
    </row>
    <row r="9" spans="1:7" x14ac:dyDescent="0.3">
      <c r="A9" s="10" t="s">
        <v>90</v>
      </c>
      <c r="B9" s="83"/>
      <c r="C9" s="83"/>
      <c r="D9" s="83"/>
      <c r="E9" s="83"/>
      <c r="F9" s="83"/>
      <c r="G9" s="83"/>
    </row>
    <row r="10" spans="1:7" x14ac:dyDescent="0.3">
      <c r="A10" s="2" t="s">
        <v>72</v>
      </c>
      <c r="B10" s="83"/>
      <c r="C10" s="83"/>
      <c r="D10" s="83"/>
      <c r="E10" s="83"/>
      <c r="F10" s="83"/>
      <c r="G10" s="83"/>
    </row>
    <row r="11" spans="1:7" x14ac:dyDescent="0.3">
      <c r="A11" s="2" t="s">
        <v>73</v>
      </c>
      <c r="B11" s="83"/>
      <c r="C11" s="83"/>
      <c r="D11" s="83"/>
      <c r="E11" s="83"/>
      <c r="F11" s="83"/>
      <c r="G11" s="83"/>
    </row>
    <row r="12" spans="1:7" x14ac:dyDescent="0.3">
      <c r="A12" s="2" t="s">
        <v>74</v>
      </c>
      <c r="B12" s="83"/>
      <c r="C12" s="83"/>
      <c r="D12" s="83"/>
      <c r="E12" s="83"/>
      <c r="F12" s="83"/>
      <c r="G12" s="83"/>
    </row>
    <row r="13" spans="1:7" x14ac:dyDescent="0.3">
      <c r="A13" s="2" t="s">
        <v>75</v>
      </c>
      <c r="B13" s="83"/>
      <c r="C13" s="83"/>
      <c r="D13" s="83"/>
      <c r="E13" s="83"/>
      <c r="F13" s="83"/>
      <c r="G13" s="83"/>
    </row>
    <row r="14" spans="1:7" x14ac:dyDescent="0.3">
      <c r="A14" s="10" t="s">
        <v>91</v>
      </c>
      <c r="B14" s="83"/>
      <c r="C14" s="83"/>
      <c r="D14" s="83"/>
      <c r="E14" s="83"/>
      <c r="F14" s="83"/>
      <c r="G14" s="83"/>
    </row>
    <row r="15" spans="1:7" x14ac:dyDescent="0.3">
      <c r="A15" s="2" t="s">
        <v>72</v>
      </c>
      <c r="B15" s="83"/>
      <c r="C15" s="83"/>
      <c r="D15" s="83"/>
      <c r="E15" s="83"/>
      <c r="F15" s="83"/>
      <c r="G15" s="83"/>
    </row>
    <row r="16" spans="1:7" x14ac:dyDescent="0.3">
      <c r="A16" s="2" t="s">
        <v>73</v>
      </c>
      <c r="B16" s="83"/>
      <c r="C16" s="83"/>
      <c r="D16" s="83"/>
      <c r="E16" s="83"/>
      <c r="F16" s="83"/>
      <c r="G16" s="83"/>
    </row>
    <row r="17" spans="1:7" x14ac:dyDescent="0.3">
      <c r="A17" s="2" t="s">
        <v>74</v>
      </c>
      <c r="B17" s="83"/>
      <c r="C17" s="83"/>
      <c r="D17" s="83"/>
      <c r="E17" s="83"/>
      <c r="F17" s="83"/>
      <c r="G17" s="83"/>
    </row>
    <row r="18" spans="1:7" x14ac:dyDescent="0.3">
      <c r="A18" s="2" t="s">
        <v>75</v>
      </c>
      <c r="B18" s="83"/>
      <c r="C18" s="83"/>
      <c r="D18" s="83"/>
      <c r="E18" s="83"/>
      <c r="F18" s="83"/>
      <c r="G18" s="83"/>
    </row>
    <row r="19" spans="1:7" x14ac:dyDescent="0.3">
      <c r="A19" s="10" t="s">
        <v>92</v>
      </c>
      <c r="B19" s="83"/>
      <c r="C19" s="83"/>
      <c r="D19" s="83"/>
      <c r="E19" s="83"/>
      <c r="F19" s="83"/>
      <c r="G19" s="83"/>
    </row>
    <row r="20" spans="1:7" x14ac:dyDescent="0.3">
      <c r="A20" s="2" t="s">
        <v>72</v>
      </c>
      <c r="B20" s="83"/>
      <c r="C20" s="83"/>
      <c r="D20" s="83"/>
      <c r="E20" s="83"/>
      <c r="F20" s="83"/>
      <c r="G20" s="83"/>
    </row>
    <row r="21" spans="1:7" x14ac:dyDescent="0.3">
      <c r="A21" s="2" t="s">
        <v>73</v>
      </c>
      <c r="B21" s="83"/>
      <c r="C21" s="83"/>
      <c r="D21" s="83"/>
      <c r="E21" s="83"/>
      <c r="F21" s="83"/>
      <c r="G21" s="83"/>
    </row>
    <row r="22" spans="1:7" x14ac:dyDescent="0.3">
      <c r="A22" s="2" t="s">
        <v>74</v>
      </c>
      <c r="B22" s="83"/>
      <c r="C22" s="83"/>
      <c r="D22" s="83"/>
      <c r="E22" s="83"/>
      <c r="F22" s="83"/>
      <c r="G22" s="83"/>
    </row>
    <row r="23" spans="1:7" x14ac:dyDescent="0.3">
      <c r="A23" s="2" t="s">
        <v>75</v>
      </c>
      <c r="B23" s="83"/>
      <c r="C23" s="83"/>
      <c r="D23" s="83"/>
      <c r="E23" s="83"/>
      <c r="F23" s="83"/>
      <c r="G23" s="83"/>
    </row>
    <row r="24" spans="1:7" x14ac:dyDescent="0.3">
      <c r="A24" s="10" t="s">
        <v>93</v>
      </c>
      <c r="B24" s="83"/>
      <c r="C24" s="83"/>
      <c r="D24" s="83"/>
      <c r="E24" s="83"/>
      <c r="F24" s="83"/>
      <c r="G24" s="83"/>
    </row>
    <row r="25" spans="1:7" x14ac:dyDescent="0.3">
      <c r="A25" s="2" t="s">
        <v>72</v>
      </c>
      <c r="B25" s="83"/>
      <c r="C25" s="83"/>
      <c r="D25" s="83"/>
      <c r="E25" s="83"/>
      <c r="F25" s="83"/>
      <c r="G25" s="83"/>
    </row>
    <row r="26" spans="1:7" x14ac:dyDescent="0.3">
      <c r="A26" s="2" t="s">
        <v>73</v>
      </c>
      <c r="B26" s="83"/>
      <c r="C26" s="83"/>
      <c r="D26" s="83"/>
      <c r="E26" s="83"/>
      <c r="F26" s="83"/>
      <c r="G26" s="83"/>
    </row>
    <row r="27" spans="1:7" x14ac:dyDescent="0.3">
      <c r="A27" s="2" t="s">
        <v>74</v>
      </c>
      <c r="B27" s="83"/>
      <c r="C27" s="83"/>
      <c r="D27" s="83"/>
      <c r="E27" s="83"/>
      <c r="F27" s="83"/>
      <c r="G27" s="83"/>
    </row>
    <row r="28" spans="1:7" x14ac:dyDescent="0.3">
      <c r="A28" s="2" t="s">
        <v>75</v>
      </c>
      <c r="B28" s="83"/>
      <c r="C28" s="83"/>
      <c r="D28" s="83"/>
      <c r="E28" s="83"/>
      <c r="F28" s="83"/>
      <c r="G28" s="83"/>
    </row>
    <row r="29" spans="1:7" x14ac:dyDescent="0.3">
      <c r="A29" s="10" t="s">
        <v>94</v>
      </c>
      <c r="B29" s="83"/>
      <c r="C29" s="83"/>
      <c r="D29" s="83"/>
      <c r="E29" s="83"/>
      <c r="F29" s="83"/>
      <c r="G29" s="83"/>
    </row>
    <row r="30" spans="1:7" x14ac:dyDescent="0.3">
      <c r="A30" s="2" t="s">
        <v>72</v>
      </c>
      <c r="B30" s="83"/>
      <c r="C30" s="83"/>
      <c r="D30" s="83"/>
      <c r="E30" s="83"/>
      <c r="F30" s="83"/>
      <c r="G30" s="83"/>
    </row>
    <row r="31" spans="1:7" x14ac:dyDescent="0.3">
      <c r="A31" s="2" t="s">
        <v>73</v>
      </c>
      <c r="B31" s="83"/>
      <c r="C31" s="83"/>
      <c r="D31" s="83"/>
      <c r="E31" s="83"/>
      <c r="F31" s="83"/>
      <c r="G31" s="83"/>
    </row>
    <row r="32" spans="1:7" x14ac:dyDescent="0.3">
      <c r="A32" s="2" t="s">
        <v>74</v>
      </c>
      <c r="B32" s="83"/>
      <c r="C32" s="83"/>
      <c r="D32" s="83"/>
      <c r="E32" s="83"/>
      <c r="F32" s="83"/>
      <c r="G32" s="83"/>
    </row>
    <row r="33" spans="1:7" x14ac:dyDescent="0.3">
      <c r="A33" s="2" t="s">
        <v>75</v>
      </c>
      <c r="B33" s="83"/>
      <c r="C33" s="83"/>
      <c r="D33" s="83"/>
      <c r="E33" s="83"/>
      <c r="F33" s="83"/>
      <c r="G33" s="83"/>
    </row>
    <row r="34" spans="1:7" x14ac:dyDescent="0.3">
      <c r="A34" s="10" t="s">
        <v>95</v>
      </c>
      <c r="B34" s="83"/>
      <c r="C34" s="83"/>
      <c r="D34" s="83"/>
      <c r="E34" s="83"/>
      <c r="F34" s="83"/>
      <c r="G34" s="83"/>
    </row>
    <row r="35" spans="1:7" x14ac:dyDescent="0.3">
      <c r="A35" s="2" t="s">
        <v>72</v>
      </c>
      <c r="B35" s="83"/>
      <c r="C35" s="83"/>
      <c r="D35" s="83"/>
      <c r="E35" s="83"/>
      <c r="F35" s="83"/>
      <c r="G35" s="83"/>
    </row>
    <row r="36" spans="1:7" x14ac:dyDescent="0.3">
      <c r="A36" s="2" t="s">
        <v>73</v>
      </c>
      <c r="B36" s="83"/>
      <c r="C36" s="83"/>
      <c r="D36" s="83"/>
      <c r="E36" s="83"/>
      <c r="F36" s="83"/>
      <c r="G36" s="83"/>
    </row>
    <row r="37" spans="1:7" x14ac:dyDescent="0.3">
      <c r="A37" s="2" t="s">
        <v>74</v>
      </c>
      <c r="B37" s="83"/>
      <c r="C37" s="83"/>
      <c r="D37" s="83"/>
      <c r="E37" s="83"/>
      <c r="F37" s="83"/>
      <c r="G37" s="83"/>
    </row>
    <row r="38" spans="1:7" x14ac:dyDescent="0.3">
      <c r="A38" s="2" t="s">
        <v>75</v>
      </c>
      <c r="B38" s="83"/>
      <c r="C38" s="83"/>
      <c r="D38" s="83"/>
      <c r="E38" s="83"/>
      <c r="F38" s="83"/>
      <c r="G38" s="83"/>
    </row>
    <row r="39" spans="1:7" x14ac:dyDescent="0.3">
      <c r="A39" s="10" t="s">
        <v>96</v>
      </c>
      <c r="B39" s="83"/>
      <c r="C39" s="83"/>
      <c r="D39" s="83"/>
      <c r="E39" s="83"/>
      <c r="F39" s="83"/>
      <c r="G39" s="83"/>
    </row>
    <row r="40" spans="1:7" x14ac:dyDescent="0.3">
      <c r="A40" s="2" t="s">
        <v>72</v>
      </c>
      <c r="B40" s="83"/>
      <c r="C40" s="83"/>
      <c r="D40" s="83"/>
      <c r="E40" s="83"/>
      <c r="F40" s="83"/>
      <c r="G40" s="83"/>
    </row>
    <row r="41" spans="1:7" x14ac:dyDescent="0.3">
      <c r="A41" s="2" t="s">
        <v>73</v>
      </c>
      <c r="B41" s="83"/>
      <c r="C41" s="83"/>
      <c r="D41" s="83"/>
      <c r="E41" s="83"/>
      <c r="F41" s="83"/>
      <c r="G41" s="83"/>
    </row>
    <row r="42" spans="1:7" x14ac:dyDescent="0.3">
      <c r="A42" s="2" t="s">
        <v>74</v>
      </c>
      <c r="B42" s="83"/>
      <c r="C42" s="83"/>
      <c r="D42" s="83"/>
      <c r="E42" s="83"/>
      <c r="F42" s="83"/>
      <c r="G42" s="83"/>
    </row>
    <row r="43" spans="1:7" x14ac:dyDescent="0.3">
      <c r="A43" s="2" t="s">
        <v>75</v>
      </c>
      <c r="B43" s="83"/>
      <c r="C43" s="83"/>
      <c r="D43" s="83"/>
      <c r="E43" s="83"/>
      <c r="F43" s="83"/>
      <c r="G43" s="83"/>
    </row>
    <row r="44" spans="1:7" x14ac:dyDescent="0.3">
      <c r="A44" s="10" t="s">
        <v>97</v>
      </c>
      <c r="B44" s="83"/>
      <c r="C44" s="83"/>
      <c r="D44" s="83"/>
      <c r="E44" s="83"/>
      <c r="F44" s="83"/>
      <c r="G44" s="83"/>
    </row>
    <row r="45" spans="1:7" x14ac:dyDescent="0.3">
      <c r="A45" s="2" t="s">
        <v>72</v>
      </c>
      <c r="B45" s="83"/>
      <c r="C45" s="83"/>
      <c r="D45" s="83"/>
      <c r="E45" s="83"/>
      <c r="F45" s="83"/>
      <c r="G45" s="83"/>
    </row>
    <row r="46" spans="1:7" x14ac:dyDescent="0.3">
      <c r="A46" s="2" t="s">
        <v>73</v>
      </c>
      <c r="B46" s="83"/>
      <c r="C46" s="83"/>
      <c r="D46" s="83"/>
      <c r="E46" s="83"/>
      <c r="F46" s="83"/>
      <c r="G46" s="83"/>
    </row>
    <row r="47" spans="1:7" x14ac:dyDescent="0.3">
      <c r="A47" s="2" t="s">
        <v>74</v>
      </c>
      <c r="B47" s="83"/>
      <c r="C47" s="83"/>
      <c r="D47" s="83"/>
      <c r="E47" s="83"/>
      <c r="F47" s="83"/>
      <c r="G47" s="83"/>
    </row>
    <row r="48" spans="1:7" x14ac:dyDescent="0.3">
      <c r="A48" s="2" t="s">
        <v>75</v>
      </c>
      <c r="B48" s="83"/>
      <c r="C48" s="83"/>
      <c r="D48" s="83"/>
      <c r="E48" s="83"/>
      <c r="F48" s="83"/>
      <c r="G48" s="83"/>
    </row>
    <row r="49" spans="1:7" x14ac:dyDescent="0.3">
      <c r="A49" s="10" t="s">
        <v>98</v>
      </c>
      <c r="B49" s="83"/>
      <c r="C49" s="83"/>
      <c r="D49" s="83"/>
      <c r="E49" s="83"/>
      <c r="F49" s="83"/>
      <c r="G49" s="83"/>
    </row>
    <row r="50" spans="1:7" x14ac:dyDescent="0.3">
      <c r="A50" s="2" t="s">
        <v>72</v>
      </c>
      <c r="B50" s="83"/>
      <c r="C50" s="83"/>
      <c r="D50" s="83"/>
      <c r="E50" s="83"/>
      <c r="F50" s="83"/>
      <c r="G50" s="83"/>
    </row>
    <row r="51" spans="1:7" x14ac:dyDescent="0.3">
      <c r="A51" s="2" t="s">
        <v>73</v>
      </c>
      <c r="B51" s="83"/>
      <c r="C51" s="83"/>
      <c r="D51" s="83"/>
      <c r="E51" s="83"/>
      <c r="F51" s="83"/>
      <c r="G51" s="83"/>
    </row>
    <row r="52" spans="1:7" x14ac:dyDescent="0.3">
      <c r="A52" s="2" t="s">
        <v>74</v>
      </c>
      <c r="B52" s="83"/>
      <c r="C52" s="83"/>
      <c r="D52" s="83"/>
      <c r="E52" s="83"/>
      <c r="F52" s="83"/>
      <c r="G52" s="83"/>
    </row>
    <row r="53" spans="1:7" x14ac:dyDescent="0.3">
      <c r="A53" s="2" t="s">
        <v>75</v>
      </c>
      <c r="B53" s="83"/>
      <c r="C53" s="83"/>
      <c r="D53" s="83"/>
      <c r="E53" s="83"/>
      <c r="F53" s="83"/>
      <c r="G53" s="83"/>
    </row>
    <row r="54" spans="1:7" x14ac:dyDescent="0.3">
      <c r="A54" s="10" t="s">
        <v>99</v>
      </c>
      <c r="B54" s="83"/>
      <c r="C54" s="83"/>
      <c r="D54" s="83"/>
      <c r="E54" s="83"/>
      <c r="F54" s="83"/>
      <c r="G54" s="83"/>
    </row>
    <row r="55" spans="1:7" x14ac:dyDescent="0.3">
      <c r="A55" s="2" t="s">
        <v>72</v>
      </c>
      <c r="B55" s="83"/>
      <c r="C55" s="83"/>
      <c r="D55" s="83"/>
      <c r="E55" s="83"/>
      <c r="F55" s="83"/>
      <c r="G55" s="83"/>
    </row>
    <row r="56" spans="1:7" x14ac:dyDescent="0.3">
      <c r="A56" s="2" t="s">
        <v>73</v>
      </c>
      <c r="B56" s="83"/>
      <c r="C56" s="83"/>
      <c r="D56" s="83"/>
      <c r="E56" s="83"/>
      <c r="F56" s="83"/>
      <c r="G56" s="83"/>
    </row>
    <row r="57" spans="1:7" x14ac:dyDescent="0.3">
      <c r="A57" s="2" t="s">
        <v>74</v>
      </c>
      <c r="B57" s="83"/>
      <c r="C57" s="83"/>
      <c r="D57" s="83"/>
      <c r="E57" s="83"/>
      <c r="F57" s="83"/>
      <c r="G57" s="83"/>
    </row>
    <row r="58" spans="1:7" x14ac:dyDescent="0.3">
      <c r="A58" s="2" t="s">
        <v>75</v>
      </c>
      <c r="B58" s="83"/>
      <c r="C58" s="83"/>
      <c r="D58" s="83"/>
      <c r="E58" s="83"/>
      <c r="F58" s="83"/>
      <c r="G58" s="83"/>
    </row>
    <row r="59" spans="1:7" x14ac:dyDescent="0.3">
      <c r="A59" s="10" t="s">
        <v>100</v>
      </c>
      <c r="B59" s="83"/>
      <c r="C59" s="83"/>
      <c r="D59" s="83"/>
      <c r="E59" s="83"/>
      <c r="F59" s="83"/>
      <c r="G59" s="83"/>
    </row>
    <row r="60" spans="1:7" x14ac:dyDescent="0.3">
      <c r="A60" s="2" t="s">
        <v>72</v>
      </c>
      <c r="B60" s="83"/>
      <c r="C60" s="83"/>
      <c r="D60" s="83"/>
      <c r="E60" s="83"/>
      <c r="F60" s="83"/>
      <c r="G60" s="83"/>
    </row>
    <row r="61" spans="1:7" x14ac:dyDescent="0.3">
      <c r="A61" s="2" t="s">
        <v>73</v>
      </c>
      <c r="B61" s="83"/>
      <c r="C61" s="83"/>
      <c r="D61" s="83"/>
      <c r="E61" s="83"/>
      <c r="F61" s="83"/>
      <c r="G61" s="83"/>
    </row>
    <row r="62" spans="1:7" x14ac:dyDescent="0.3">
      <c r="A62" s="2" t="s">
        <v>74</v>
      </c>
      <c r="B62" s="83"/>
      <c r="C62" s="83"/>
      <c r="D62" s="83"/>
      <c r="E62" s="83"/>
      <c r="F62" s="83"/>
      <c r="G62" s="83"/>
    </row>
    <row r="63" spans="1:7" x14ac:dyDescent="0.3">
      <c r="A63" s="2" t="s">
        <v>75</v>
      </c>
      <c r="B63" s="83"/>
      <c r="C63" s="83"/>
      <c r="D63" s="83"/>
      <c r="E63" s="83"/>
      <c r="F63" s="83"/>
      <c r="G63" s="83"/>
    </row>
    <row r="64" spans="1:7" x14ac:dyDescent="0.3">
      <c r="A64" s="10" t="s">
        <v>101</v>
      </c>
      <c r="B64" s="83"/>
      <c r="C64" s="83"/>
      <c r="D64" s="83"/>
      <c r="E64" s="83"/>
      <c r="F64" s="83"/>
      <c r="G64" s="83"/>
    </row>
    <row r="65" spans="1:7" x14ac:dyDescent="0.3">
      <c r="A65" s="2" t="s">
        <v>72</v>
      </c>
      <c r="B65" s="83"/>
      <c r="C65" s="83"/>
      <c r="D65" s="83"/>
      <c r="E65" s="83"/>
      <c r="F65" s="83"/>
      <c r="G65" s="83"/>
    </row>
    <row r="66" spans="1:7" x14ac:dyDescent="0.3">
      <c r="A66" s="2" t="s">
        <v>73</v>
      </c>
      <c r="B66" s="83"/>
      <c r="C66" s="83"/>
      <c r="D66" s="83"/>
      <c r="E66" s="83"/>
      <c r="F66" s="83"/>
      <c r="G66" s="83"/>
    </row>
    <row r="67" spans="1:7" x14ac:dyDescent="0.3">
      <c r="A67" s="2" t="s">
        <v>74</v>
      </c>
      <c r="B67" s="83"/>
      <c r="C67" s="83"/>
      <c r="D67" s="83"/>
      <c r="E67" s="83"/>
      <c r="F67" s="83"/>
      <c r="G67" s="83"/>
    </row>
    <row r="68" spans="1:7" x14ac:dyDescent="0.3">
      <c r="A68" s="2" t="s">
        <v>75</v>
      </c>
      <c r="B68" s="83"/>
      <c r="C68" s="83"/>
      <c r="D68" s="83"/>
      <c r="E68" s="83"/>
      <c r="F68" s="83"/>
      <c r="G68" s="83"/>
    </row>
    <row r="69" spans="1:7" x14ac:dyDescent="0.3">
      <c r="A69" s="10" t="s">
        <v>102</v>
      </c>
      <c r="B69" s="83"/>
      <c r="C69" s="83"/>
      <c r="D69" s="83"/>
      <c r="E69" s="83"/>
      <c r="F69" s="83"/>
      <c r="G69" s="83"/>
    </row>
    <row r="70" spans="1:7" x14ac:dyDescent="0.3">
      <c r="A70" s="2" t="s">
        <v>72</v>
      </c>
      <c r="B70" s="83"/>
      <c r="C70" s="83"/>
      <c r="D70" s="83"/>
      <c r="E70" s="83"/>
      <c r="F70" s="83"/>
      <c r="G70" s="83"/>
    </row>
    <row r="71" spans="1:7" x14ac:dyDescent="0.3">
      <c r="A71" s="2" t="s">
        <v>73</v>
      </c>
      <c r="B71" s="83"/>
      <c r="C71" s="83"/>
      <c r="D71" s="83"/>
      <c r="E71" s="83"/>
      <c r="F71" s="83"/>
      <c r="G71" s="83"/>
    </row>
    <row r="72" spans="1:7" x14ac:dyDescent="0.3">
      <c r="A72" s="2" t="s">
        <v>74</v>
      </c>
      <c r="B72" s="83"/>
      <c r="C72" s="83"/>
      <c r="D72" s="83"/>
      <c r="E72" s="83"/>
      <c r="F72" s="83"/>
      <c r="G72" s="83"/>
    </row>
    <row r="73" spans="1:7" x14ac:dyDescent="0.3">
      <c r="A73" s="2" t="s">
        <v>75</v>
      </c>
      <c r="B73" s="83"/>
      <c r="C73" s="83"/>
      <c r="D73" s="83"/>
      <c r="E73" s="83"/>
      <c r="F73" s="83"/>
      <c r="G73" s="83"/>
    </row>
    <row r="74" spans="1:7" x14ac:dyDescent="0.3">
      <c r="A74" s="10" t="s">
        <v>103</v>
      </c>
      <c r="B74" s="83"/>
      <c r="C74" s="83"/>
      <c r="D74" s="83"/>
      <c r="E74" s="83"/>
      <c r="F74" s="83"/>
      <c r="G74" s="83"/>
    </row>
    <row r="75" spans="1:7" x14ac:dyDescent="0.3">
      <c r="A75" s="2" t="s">
        <v>72</v>
      </c>
      <c r="B75" s="83"/>
      <c r="C75" s="83"/>
      <c r="D75" s="83"/>
      <c r="E75" s="83"/>
      <c r="F75" s="83"/>
      <c r="G75" s="83"/>
    </row>
    <row r="76" spans="1:7" x14ac:dyDescent="0.3">
      <c r="A76" s="2" t="s">
        <v>73</v>
      </c>
      <c r="B76" s="83"/>
      <c r="C76" s="83"/>
      <c r="D76" s="83"/>
      <c r="E76" s="83"/>
      <c r="F76" s="83"/>
      <c r="G76" s="83"/>
    </row>
    <row r="77" spans="1:7" x14ac:dyDescent="0.3">
      <c r="A77" s="2" t="s">
        <v>74</v>
      </c>
      <c r="B77" s="83"/>
      <c r="C77" s="83"/>
      <c r="D77" s="83"/>
      <c r="E77" s="83"/>
      <c r="F77" s="83"/>
      <c r="G77" s="83"/>
    </row>
    <row r="78" spans="1:7" x14ac:dyDescent="0.3">
      <c r="A78" s="2" t="s">
        <v>75</v>
      </c>
      <c r="B78" s="83"/>
      <c r="C78" s="83"/>
      <c r="D78" s="83"/>
      <c r="E78" s="83"/>
      <c r="F78" s="83"/>
      <c r="G78" s="83"/>
    </row>
    <row r="79" spans="1:7" x14ac:dyDescent="0.3">
      <c r="A79" s="10" t="s">
        <v>104</v>
      </c>
      <c r="B79" s="83"/>
      <c r="C79" s="83"/>
      <c r="D79" s="83"/>
      <c r="E79" s="83"/>
      <c r="F79" s="83"/>
      <c r="G79" s="83"/>
    </row>
    <row r="80" spans="1:7" x14ac:dyDescent="0.3">
      <c r="A80" s="2" t="s">
        <v>72</v>
      </c>
      <c r="B80" s="83"/>
      <c r="C80" s="83"/>
      <c r="D80" s="83"/>
      <c r="E80" s="83"/>
      <c r="F80" s="83"/>
      <c r="G80" s="83"/>
    </row>
    <row r="81" spans="1:7" x14ac:dyDescent="0.3">
      <c r="A81" s="2" t="s">
        <v>73</v>
      </c>
      <c r="B81" s="83"/>
      <c r="C81" s="83"/>
      <c r="D81" s="83"/>
      <c r="E81" s="83"/>
      <c r="F81" s="83"/>
      <c r="G81" s="83"/>
    </row>
    <row r="82" spans="1:7" x14ac:dyDescent="0.3">
      <c r="A82" s="2" t="s">
        <v>74</v>
      </c>
      <c r="B82" s="83"/>
      <c r="C82" s="83"/>
      <c r="D82" s="83"/>
      <c r="E82" s="83"/>
      <c r="F82" s="83"/>
      <c r="G82" s="83"/>
    </row>
    <row r="83" spans="1:7" x14ac:dyDescent="0.3">
      <c r="A83" s="2" t="s">
        <v>75</v>
      </c>
      <c r="B83" s="83"/>
      <c r="C83" s="83"/>
      <c r="D83" s="83"/>
      <c r="E83" s="83"/>
      <c r="F83" s="83"/>
      <c r="G83" s="83"/>
    </row>
    <row r="84" spans="1:7" x14ac:dyDescent="0.3">
      <c r="A84" s="10" t="s">
        <v>105</v>
      </c>
      <c r="B84" s="83"/>
      <c r="C84" s="83"/>
      <c r="D84" s="83"/>
      <c r="E84" s="83"/>
      <c r="F84" s="83"/>
      <c r="G84" s="83"/>
    </row>
    <row r="85" spans="1:7" x14ac:dyDescent="0.3">
      <c r="A85" s="2" t="s">
        <v>72</v>
      </c>
      <c r="B85" s="83"/>
      <c r="C85" s="83"/>
      <c r="D85" s="83"/>
      <c r="E85" s="83"/>
      <c r="F85" s="83"/>
      <c r="G85" s="83"/>
    </row>
    <row r="86" spans="1:7" x14ac:dyDescent="0.3">
      <c r="A86" s="2" t="s">
        <v>73</v>
      </c>
      <c r="B86" s="83"/>
      <c r="C86" s="83"/>
      <c r="D86" s="83"/>
      <c r="E86" s="83"/>
      <c r="F86" s="83"/>
      <c r="G86" s="83"/>
    </row>
    <row r="87" spans="1:7" x14ac:dyDescent="0.3">
      <c r="A87" s="2" t="s">
        <v>74</v>
      </c>
      <c r="B87" s="83"/>
      <c r="C87" s="83"/>
      <c r="D87" s="83"/>
      <c r="E87" s="83"/>
      <c r="F87" s="83"/>
      <c r="G87" s="83"/>
    </row>
    <row r="88" spans="1:7" x14ac:dyDescent="0.3">
      <c r="A88" s="2" t="s">
        <v>75</v>
      </c>
      <c r="B88" s="83"/>
      <c r="C88" s="83"/>
      <c r="D88" s="83"/>
      <c r="E88" s="83"/>
      <c r="F88" s="83"/>
      <c r="G88" s="83"/>
    </row>
    <row r="89" spans="1:7" x14ac:dyDescent="0.3">
      <c r="A89" s="10" t="s">
        <v>106</v>
      </c>
      <c r="B89" s="83"/>
      <c r="C89" s="83"/>
      <c r="D89" s="83"/>
      <c r="E89" s="83"/>
      <c r="F89" s="83"/>
      <c r="G89" s="83"/>
    </row>
    <row r="90" spans="1:7" x14ac:dyDescent="0.3">
      <c r="A90" s="2" t="s">
        <v>72</v>
      </c>
      <c r="B90" s="83"/>
      <c r="C90" s="83"/>
      <c r="D90" s="83"/>
      <c r="E90" s="83"/>
      <c r="F90" s="83"/>
      <c r="G90" s="83"/>
    </row>
    <row r="91" spans="1:7" x14ac:dyDescent="0.3">
      <c r="A91" s="2" t="s">
        <v>73</v>
      </c>
      <c r="B91" s="83"/>
      <c r="C91" s="83"/>
      <c r="D91" s="83"/>
      <c r="E91" s="83"/>
      <c r="F91" s="83"/>
      <c r="G91" s="83"/>
    </row>
    <row r="92" spans="1:7" x14ac:dyDescent="0.3">
      <c r="A92" s="2" t="s">
        <v>74</v>
      </c>
      <c r="B92" s="83"/>
      <c r="C92" s="83"/>
      <c r="D92" s="83"/>
      <c r="E92" s="83"/>
      <c r="F92" s="83"/>
      <c r="G92" s="83"/>
    </row>
    <row r="93" spans="1:7" x14ac:dyDescent="0.3">
      <c r="A93" s="2" t="s">
        <v>75</v>
      </c>
      <c r="B93" s="83"/>
      <c r="C93" s="83"/>
      <c r="D93" s="83"/>
      <c r="E93" s="83"/>
      <c r="F93" s="83"/>
      <c r="G93" s="83"/>
    </row>
    <row r="94" spans="1:7" x14ac:dyDescent="0.3">
      <c r="A94" s="10" t="s">
        <v>107</v>
      </c>
      <c r="B94" s="83"/>
      <c r="C94" s="83"/>
      <c r="D94" s="83"/>
      <c r="E94" s="83"/>
      <c r="F94" s="83"/>
      <c r="G94" s="83"/>
    </row>
    <row r="95" spans="1:7" x14ac:dyDescent="0.3">
      <c r="A95" s="2" t="s">
        <v>72</v>
      </c>
      <c r="B95" s="83"/>
      <c r="C95" s="83"/>
      <c r="D95" s="83"/>
      <c r="E95" s="83"/>
      <c r="F95" s="83"/>
      <c r="G95" s="83"/>
    </row>
    <row r="96" spans="1:7" x14ac:dyDescent="0.3">
      <c r="A96" s="2" t="s">
        <v>73</v>
      </c>
      <c r="B96" s="83"/>
      <c r="C96" s="83"/>
      <c r="D96" s="83"/>
      <c r="E96" s="83"/>
      <c r="F96" s="83"/>
      <c r="G96" s="83"/>
    </row>
    <row r="97" spans="1:7" x14ac:dyDescent="0.3">
      <c r="A97" s="2" t="s">
        <v>74</v>
      </c>
      <c r="B97" s="83"/>
      <c r="C97" s="83"/>
      <c r="D97" s="83"/>
      <c r="E97" s="83"/>
      <c r="F97" s="83"/>
      <c r="G97" s="83"/>
    </row>
    <row r="98" spans="1:7" x14ac:dyDescent="0.3">
      <c r="A98" s="2" t="s">
        <v>75</v>
      </c>
      <c r="B98" s="83"/>
      <c r="C98" s="83"/>
      <c r="D98" s="83"/>
      <c r="E98" s="83"/>
      <c r="F98" s="83"/>
      <c r="G98" s="83"/>
    </row>
    <row r="99" spans="1:7" x14ac:dyDescent="0.3">
      <c r="A99" s="10" t="s">
        <v>108</v>
      </c>
      <c r="B99" s="83"/>
      <c r="C99" s="83"/>
      <c r="D99" s="83"/>
      <c r="E99" s="83"/>
      <c r="F99" s="83"/>
      <c r="G99" s="83"/>
    </row>
    <row r="100" spans="1:7" x14ac:dyDescent="0.3">
      <c r="A100" s="2" t="s">
        <v>72</v>
      </c>
      <c r="B100" s="83"/>
      <c r="C100" s="83"/>
      <c r="D100" s="83"/>
      <c r="E100" s="83"/>
      <c r="F100" s="83"/>
      <c r="G100" s="83"/>
    </row>
    <row r="101" spans="1:7" x14ac:dyDescent="0.3">
      <c r="A101" s="2" t="s">
        <v>73</v>
      </c>
      <c r="B101" s="83"/>
      <c r="C101" s="83"/>
      <c r="D101" s="83"/>
      <c r="E101" s="83"/>
      <c r="F101" s="83"/>
      <c r="G101" s="83"/>
    </row>
    <row r="102" spans="1:7" x14ac:dyDescent="0.3">
      <c r="A102" s="2" t="s">
        <v>74</v>
      </c>
      <c r="B102" s="83"/>
      <c r="C102" s="83"/>
      <c r="D102" s="83"/>
      <c r="E102" s="83"/>
      <c r="F102" s="83"/>
      <c r="G102" s="83"/>
    </row>
    <row r="103" spans="1:7" x14ac:dyDescent="0.3">
      <c r="A103" s="2" t="s">
        <v>75</v>
      </c>
      <c r="B103" s="83"/>
      <c r="C103" s="83"/>
      <c r="D103" s="83"/>
      <c r="E103" s="83"/>
      <c r="F103" s="83"/>
      <c r="G103" s="83"/>
    </row>
    <row r="104" spans="1:7" x14ac:dyDescent="0.3">
      <c r="A104" s="10" t="s">
        <v>109</v>
      </c>
      <c r="B104" s="83"/>
      <c r="C104" s="83"/>
      <c r="D104" s="83"/>
      <c r="E104" s="83"/>
      <c r="F104" s="83"/>
      <c r="G104" s="83"/>
    </row>
    <row r="105" spans="1:7" x14ac:dyDescent="0.3">
      <c r="A105" s="2" t="s">
        <v>72</v>
      </c>
      <c r="B105" s="83"/>
      <c r="C105" s="83"/>
      <c r="D105" s="83"/>
      <c r="E105" s="83"/>
      <c r="F105" s="83"/>
      <c r="G105" s="83"/>
    </row>
    <row r="106" spans="1:7" x14ac:dyDescent="0.3">
      <c r="A106" s="2" t="s">
        <v>73</v>
      </c>
      <c r="B106" s="83"/>
      <c r="C106" s="83"/>
      <c r="D106" s="83"/>
      <c r="E106" s="83"/>
      <c r="F106" s="83"/>
      <c r="G106" s="83"/>
    </row>
    <row r="107" spans="1:7" x14ac:dyDescent="0.3">
      <c r="A107" s="2" t="s">
        <v>74</v>
      </c>
      <c r="B107" s="83"/>
      <c r="C107" s="83"/>
      <c r="D107" s="83"/>
      <c r="E107" s="83"/>
      <c r="F107" s="83"/>
      <c r="G107" s="83"/>
    </row>
    <row r="108" spans="1:7" x14ac:dyDescent="0.3">
      <c r="A108" s="2" t="s">
        <v>75</v>
      </c>
      <c r="B108" s="83"/>
      <c r="C108" s="83"/>
      <c r="D108" s="83"/>
      <c r="E108" s="83"/>
      <c r="F108" s="83"/>
      <c r="G108" s="83"/>
    </row>
    <row r="109" spans="1:7" x14ac:dyDescent="0.3">
      <c r="A109" s="10" t="s">
        <v>110</v>
      </c>
      <c r="B109" s="83"/>
      <c r="C109" s="83"/>
      <c r="D109" s="83"/>
      <c r="E109" s="83"/>
      <c r="F109" s="83"/>
      <c r="G109" s="83"/>
    </row>
    <row r="110" spans="1:7" x14ac:dyDescent="0.3">
      <c r="A110" s="2" t="s">
        <v>72</v>
      </c>
      <c r="B110" s="83"/>
      <c r="C110" s="83"/>
      <c r="D110" s="83"/>
      <c r="E110" s="83"/>
      <c r="F110" s="83"/>
      <c r="G110" s="83"/>
    </row>
    <row r="111" spans="1:7" x14ac:dyDescent="0.3">
      <c r="A111" s="2" t="s">
        <v>73</v>
      </c>
      <c r="B111" s="83"/>
      <c r="C111" s="83"/>
      <c r="D111" s="83"/>
      <c r="E111" s="83"/>
      <c r="F111" s="83"/>
      <c r="G111" s="83"/>
    </row>
    <row r="112" spans="1:7" x14ac:dyDescent="0.3">
      <c r="A112" s="2" t="s">
        <v>74</v>
      </c>
      <c r="B112" s="83"/>
      <c r="C112" s="83"/>
      <c r="D112" s="83"/>
      <c r="E112" s="83"/>
      <c r="F112" s="83"/>
      <c r="G112" s="83"/>
    </row>
    <row r="113" spans="1:7" x14ac:dyDescent="0.3">
      <c r="A113" s="2" t="s">
        <v>75</v>
      </c>
      <c r="B113" s="83"/>
      <c r="C113" s="83"/>
      <c r="D113" s="83"/>
      <c r="E113" s="83"/>
      <c r="F113" s="83"/>
      <c r="G113" s="83"/>
    </row>
    <row r="114" spans="1:7" x14ac:dyDescent="0.3">
      <c r="A114" s="10" t="s">
        <v>111</v>
      </c>
      <c r="B114" s="83"/>
      <c r="C114" s="83"/>
      <c r="D114" s="83"/>
      <c r="E114" s="83"/>
      <c r="F114" s="83"/>
      <c r="G114" s="83"/>
    </row>
    <row r="115" spans="1:7" x14ac:dyDescent="0.3">
      <c r="A115" s="2" t="s">
        <v>72</v>
      </c>
      <c r="B115" s="83"/>
      <c r="C115" s="83"/>
      <c r="D115" s="83"/>
      <c r="E115" s="83"/>
      <c r="F115" s="83"/>
      <c r="G115" s="83"/>
    </row>
    <row r="116" spans="1:7" x14ac:dyDescent="0.3">
      <c r="A116" s="2" t="s">
        <v>73</v>
      </c>
      <c r="B116" s="83"/>
      <c r="C116" s="83"/>
      <c r="D116" s="83"/>
      <c r="E116" s="83"/>
      <c r="F116" s="83"/>
      <c r="G116" s="83"/>
    </row>
    <row r="117" spans="1:7" x14ac:dyDescent="0.3">
      <c r="A117" s="2" t="s">
        <v>74</v>
      </c>
      <c r="B117" s="83"/>
      <c r="C117" s="83"/>
      <c r="D117" s="83"/>
      <c r="E117" s="83"/>
      <c r="F117" s="83"/>
      <c r="G117" s="83"/>
    </row>
    <row r="118" spans="1:7" x14ac:dyDescent="0.3">
      <c r="A118" s="2" t="s">
        <v>75</v>
      </c>
      <c r="B118" s="83"/>
      <c r="C118" s="83"/>
      <c r="D118" s="83"/>
      <c r="E118" s="83"/>
      <c r="F118" s="83"/>
      <c r="G118" s="83"/>
    </row>
    <row r="119" spans="1:7" x14ac:dyDescent="0.3">
      <c r="A119" s="10" t="s">
        <v>112</v>
      </c>
      <c r="B119" s="83"/>
      <c r="C119" s="83"/>
      <c r="D119" s="83"/>
      <c r="E119" s="83"/>
      <c r="F119" s="83"/>
      <c r="G119" s="83"/>
    </row>
    <row r="120" spans="1:7" x14ac:dyDescent="0.3">
      <c r="A120" s="2" t="s">
        <v>72</v>
      </c>
      <c r="B120" s="83"/>
      <c r="C120" s="83"/>
      <c r="D120" s="83"/>
      <c r="E120" s="83"/>
      <c r="F120" s="83"/>
      <c r="G120" s="83"/>
    </row>
    <row r="121" spans="1:7" x14ac:dyDescent="0.3">
      <c r="A121" s="2" t="s">
        <v>73</v>
      </c>
      <c r="B121" s="83"/>
      <c r="C121" s="83"/>
      <c r="D121" s="83"/>
      <c r="E121" s="83"/>
      <c r="F121" s="83"/>
      <c r="G121" s="83"/>
    </row>
    <row r="122" spans="1:7" x14ac:dyDescent="0.3">
      <c r="A122" s="2" t="s">
        <v>74</v>
      </c>
      <c r="B122" s="83"/>
      <c r="C122" s="83"/>
      <c r="D122" s="83"/>
      <c r="E122" s="83"/>
      <c r="F122" s="83"/>
      <c r="G122" s="83"/>
    </row>
    <row r="123" spans="1:7" x14ac:dyDescent="0.3">
      <c r="A123" s="2" t="s">
        <v>75</v>
      </c>
      <c r="B123" s="83"/>
      <c r="C123" s="83"/>
      <c r="D123" s="83"/>
      <c r="E123" s="83"/>
      <c r="F123" s="83"/>
      <c r="G123" s="83"/>
    </row>
    <row r="124" spans="1:7" x14ac:dyDescent="0.3">
      <c r="A124" s="10" t="s">
        <v>113</v>
      </c>
      <c r="B124" s="83"/>
      <c r="C124" s="83"/>
      <c r="D124" s="83"/>
      <c r="E124" s="83"/>
      <c r="F124" s="83"/>
      <c r="G124" s="83"/>
    </row>
    <row r="125" spans="1:7" x14ac:dyDescent="0.3">
      <c r="A125" s="2" t="s">
        <v>72</v>
      </c>
      <c r="B125" s="83"/>
      <c r="C125" s="83"/>
      <c r="D125" s="83"/>
      <c r="E125" s="83"/>
      <c r="F125" s="83"/>
      <c r="G125" s="83"/>
    </row>
    <row r="126" spans="1:7" x14ac:dyDescent="0.3">
      <c r="A126" s="2" t="s">
        <v>73</v>
      </c>
      <c r="B126" s="83"/>
      <c r="C126" s="83"/>
      <c r="D126" s="83"/>
      <c r="E126" s="83"/>
      <c r="F126" s="83"/>
      <c r="G126" s="83"/>
    </row>
    <row r="127" spans="1:7" x14ac:dyDescent="0.3">
      <c r="A127" s="2" t="s">
        <v>74</v>
      </c>
      <c r="B127" s="83"/>
      <c r="C127" s="83"/>
      <c r="D127" s="83"/>
      <c r="E127" s="83"/>
      <c r="F127" s="83"/>
      <c r="G127" s="83"/>
    </row>
    <row r="128" spans="1:7" x14ac:dyDescent="0.3">
      <c r="A128" s="2" t="s">
        <v>75</v>
      </c>
      <c r="B128" s="83"/>
      <c r="C128" s="83"/>
      <c r="D128" s="83"/>
      <c r="E128" s="83"/>
      <c r="F128" s="83"/>
      <c r="G128" s="83"/>
    </row>
    <row r="129" spans="1:7" x14ac:dyDescent="0.3">
      <c r="A129" s="10" t="s">
        <v>114</v>
      </c>
      <c r="B129" s="83"/>
      <c r="C129" s="83"/>
      <c r="D129" s="83"/>
      <c r="E129" s="83"/>
      <c r="F129" s="83"/>
      <c r="G129" s="83"/>
    </row>
    <row r="130" spans="1:7" x14ac:dyDescent="0.3">
      <c r="A130" s="2" t="s">
        <v>72</v>
      </c>
      <c r="B130" s="83"/>
      <c r="C130" s="83"/>
      <c r="D130" s="83"/>
      <c r="E130" s="83"/>
      <c r="F130" s="83"/>
      <c r="G130" s="83"/>
    </row>
    <row r="131" spans="1:7" x14ac:dyDescent="0.3">
      <c r="A131" s="2" t="s">
        <v>73</v>
      </c>
      <c r="B131" s="83"/>
      <c r="C131" s="83"/>
      <c r="D131" s="83"/>
      <c r="E131" s="83"/>
      <c r="F131" s="83"/>
      <c r="G131" s="83"/>
    </row>
    <row r="132" spans="1:7" x14ac:dyDescent="0.3">
      <c r="A132" s="2" t="s">
        <v>74</v>
      </c>
      <c r="B132" s="83"/>
      <c r="C132" s="83"/>
      <c r="D132" s="83"/>
      <c r="E132" s="83"/>
      <c r="F132" s="83"/>
      <c r="G132" s="83"/>
    </row>
    <row r="133" spans="1:7" x14ac:dyDescent="0.3">
      <c r="A133" s="2" t="s">
        <v>75</v>
      </c>
      <c r="B133" s="83"/>
      <c r="C133" s="83"/>
      <c r="D133" s="83"/>
      <c r="E133" s="83"/>
      <c r="F133" s="83"/>
      <c r="G133" s="83"/>
    </row>
    <row r="134" spans="1:7" x14ac:dyDescent="0.3">
      <c r="A134" s="10" t="s">
        <v>115</v>
      </c>
      <c r="B134" s="83"/>
      <c r="C134" s="83"/>
      <c r="D134" s="83"/>
      <c r="E134" s="83"/>
      <c r="F134" s="83"/>
      <c r="G134" s="83"/>
    </row>
    <row r="135" spans="1:7" x14ac:dyDescent="0.3">
      <c r="A135" s="2" t="s">
        <v>72</v>
      </c>
      <c r="B135" s="83"/>
      <c r="C135" s="83"/>
      <c r="D135" s="83"/>
      <c r="E135" s="83"/>
      <c r="F135" s="83"/>
      <c r="G135" s="83"/>
    </row>
    <row r="136" spans="1:7" x14ac:dyDescent="0.3">
      <c r="A136" s="2" t="s">
        <v>73</v>
      </c>
      <c r="B136" s="83"/>
      <c r="C136" s="83"/>
      <c r="D136" s="83"/>
      <c r="E136" s="83"/>
      <c r="F136" s="83"/>
      <c r="G136" s="83"/>
    </row>
    <row r="137" spans="1:7" x14ac:dyDescent="0.3">
      <c r="A137" s="2" t="s">
        <v>74</v>
      </c>
      <c r="B137" s="83"/>
      <c r="C137" s="83"/>
      <c r="D137" s="83"/>
      <c r="E137" s="83"/>
      <c r="F137" s="83"/>
      <c r="G137" s="83"/>
    </row>
    <row r="138" spans="1:7" x14ac:dyDescent="0.3">
      <c r="A138" s="2" t="s">
        <v>75</v>
      </c>
      <c r="B138" s="83"/>
      <c r="C138" s="83"/>
      <c r="D138" s="83"/>
      <c r="E138" s="83"/>
      <c r="F138" s="83"/>
      <c r="G138" s="83"/>
    </row>
    <row r="139" spans="1:7" x14ac:dyDescent="0.3">
      <c r="A139" s="10" t="s">
        <v>116</v>
      </c>
    </row>
    <row r="140" spans="1:7" x14ac:dyDescent="0.3">
      <c r="A140" s="2" t="s">
        <v>72</v>
      </c>
      <c r="B140" s="1">
        <v>6485645.6182699902</v>
      </c>
      <c r="C140" s="1">
        <v>7399358.5105999997</v>
      </c>
      <c r="D140" s="1">
        <v>8345514.5098487204</v>
      </c>
      <c r="E140" s="1">
        <v>9139351.5350348093</v>
      </c>
      <c r="F140" s="1">
        <v>9724027.4064835906</v>
      </c>
      <c r="G140" s="1">
        <v>10342777.1494748</v>
      </c>
    </row>
    <row r="141" spans="1:7" x14ac:dyDescent="0.3">
      <c r="A141" s="2" t="s">
        <v>73</v>
      </c>
      <c r="B141" s="1">
        <v>5602.1027299999996</v>
      </c>
      <c r="C141" s="1">
        <v>5602.1027299999996</v>
      </c>
      <c r="D141" s="1">
        <v>5602.1027299999996</v>
      </c>
      <c r="E141" s="1">
        <v>5602.1027299999996</v>
      </c>
      <c r="F141" s="1">
        <v>5602.1027299999996</v>
      </c>
      <c r="G141" s="1">
        <v>5602.1027299999996</v>
      </c>
    </row>
    <row r="142" spans="1:7" x14ac:dyDescent="0.3">
      <c r="A142" s="2" t="s">
        <v>74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 x14ac:dyDescent="0.3">
      <c r="A143" s="2" t="s">
        <v>75</v>
      </c>
      <c r="B143" s="1">
        <v>935984.477260001</v>
      </c>
      <c r="C143" s="1">
        <v>1037592.96948</v>
      </c>
      <c r="D143" s="1">
        <v>935984.477260001</v>
      </c>
      <c r="E143" s="1">
        <v>935984.477260001</v>
      </c>
      <c r="F143" s="1">
        <v>935984.477260001</v>
      </c>
      <c r="G143" s="1">
        <v>935984.477260001</v>
      </c>
    </row>
    <row r="144" spans="1:7" x14ac:dyDescent="0.3">
      <c r="A144" s="10" t="s">
        <v>117</v>
      </c>
    </row>
    <row r="145" spans="1:7" x14ac:dyDescent="0.3">
      <c r="A145" s="2" t="s">
        <v>72</v>
      </c>
      <c r="B145" s="1">
        <v>33798.422120000003</v>
      </c>
      <c r="C145" s="1">
        <v>28690.359280000001</v>
      </c>
      <c r="D145" s="1">
        <v>13180.2985597242</v>
      </c>
      <c r="E145" s="1">
        <v>2520.1991479557801</v>
      </c>
      <c r="F145" s="1">
        <v>-8372.8578218071907</v>
      </c>
      <c r="G145" s="1">
        <v>-19512.627306546601</v>
      </c>
    </row>
    <row r="146" spans="1:7" x14ac:dyDescent="0.3">
      <c r="A146" s="2" t="s">
        <v>73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 x14ac:dyDescent="0.3">
      <c r="A147" s="2" t="s">
        <v>74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</row>
    <row r="148" spans="1:7" x14ac:dyDescent="0.3">
      <c r="A148" s="2" t="s">
        <v>75</v>
      </c>
      <c r="B148" s="1">
        <v>-27379.64777</v>
      </c>
      <c r="C148" s="1">
        <v>-21149.220789999999</v>
      </c>
      <c r="D148" s="1">
        <v>-27379.64777</v>
      </c>
      <c r="E148" s="1">
        <v>-27379.64777</v>
      </c>
      <c r="F148" s="1">
        <v>-27379.64777</v>
      </c>
      <c r="G148" s="1">
        <v>-27379.64777</v>
      </c>
    </row>
    <row r="149" spans="1:7" x14ac:dyDescent="0.3">
      <c r="A149" s="10" t="s">
        <v>118</v>
      </c>
    </row>
    <row r="150" spans="1:7" x14ac:dyDescent="0.3">
      <c r="A150" s="2" t="s">
        <v>72</v>
      </c>
      <c r="B150" s="1">
        <v>2455999.9998499998</v>
      </c>
      <c r="C150" s="1">
        <v>2455999.97633</v>
      </c>
      <c r="D150" s="1">
        <v>2455999.9998499998</v>
      </c>
      <c r="E150" s="1">
        <v>2455999.9998499998</v>
      </c>
      <c r="F150" s="1">
        <v>2455999.9998499998</v>
      </c>
      <c r="G150" s="1">
        <v>2455999.9998499998</v>
      </c>
    </row>
    <row r="151" spans="1:7" x14ac:dyDescent="0.3">
      <c r="A151" s="2" t="s">
        <v>73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</row>
    <row r="152" spans="1:7" x14ac:dyDescent="0.3">
      <c r="A152" s="2" t="s">
        <v>74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 x14ac:dyDescent="0.3">
      <c r="A153" s="2" t="s">
        <v>75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</row>
    <row r="154" spans="1:7" x14ac:dyDescent="0.3">
      <c r="A154" s="10" t="s">
        <v>119</v>
      </c>
    </row>
    <row r="155" spans="1:7" x14ac:dyDescent="0.3">
      <c r="A155" s="2" t="s">
        <v>72</v>
      </c>
      <c r="B155" s="1">
        <v>6471.2647900000002</v>
      </c>
      <c r="C155" s="1">
        <v>6471.2654899999998</v>
      </c>
      <c r="D155" s="1">
        <v>6471.2647899999902</v>
      </c>
      <c r="E155" s="1">
        <v>6471.2647899999902</v>
      </c>
      <c r="F155" s="1">
        <v>6471.2647900000002</v>
      </c>
      <c r="G155" s="1">
        <v>6471.2647900000002</v>
      </c>
    </row>
    <row r="156" spans="1:7" x14ac:dyDescent="0.3">
      <c r="A156" s="2" t="s">
        <v>73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</row>
    <row r="157" spans="1:7" x14ac:dyDescent="0.3">
      <c r="A157" s="2" t="s">
        <v>74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</row>
    <row r="158" spans="1:7" x14ac:dyDescent="0.3">
      <c r="A158" s="2" t="s">
        <v>75</v>
      </c>
      <c r="B158" s="1">
        <v>6.9999999999999999E-4</v>
      </c>
      <c r="C158" s="1">
        <v>-10.168559999999999</v>
      </c>
      <c r="D158" s="1">
        <v>6.9999999999999999E-4</v>
      </c>
      <c r="E158" s="1">
        <v>6.9999999999999999E-4</v>
      </c>
      <c r="F158" s="1">
        <v>6.9999999999999999E-4</v>
      </c>
      <c r="G158" s="1">
        <v>6.9999999999999999E-4</v>
      </c>
    </row>
    <row r="159" spans="1:7" x14ac:dyDescent="0.3">
      <c r="A159" s="10" t="s">
        <v>120</v>
      </c>
    </row>
    <row r="160" spans="1:7" x14ac:dyDescent="0.3">
      <c r="A160" s="2" t="s">
        <v>72</v>
      </c>
      <c r="B160" s="1">
        <v>23601.304850001099</v>
      </c>
      <c r="C160" s="1">
        <v>17557.748730000902</v>
      </c>
      <c r="D160" s="1">
        <v>24921.029105985901</v>
      </c>
      <c r="E160" s="1">
        <v>25887.729094220598</v>
      </c>
      <c r="F160" s="1">
        <v>26892.435230065199</v>
      </c>
      <c r="G160" s="1">
        <v>27937.028725043299</v>
      </c>
    </row>
    <row r="161" spans="1:7" x14ac:dyDescent="0.3">
      <c r="A161" s="2" t="s">
        <v>73</v>
      </c>
      <c r="B161" s="1">
        <v>-4.5474735088646402E-13</v>
      </c>
      <c r="C161" s="1">
        <v>-4.5474735088646402E-13</v>
      </c>
      <c r="D161" s="1">
        <v>-4.5474735088646402E-13</v>
      </c>
      <c r="E161" s="1">
        <v>-4.5474735088646402E-13</v>
      </c>
      <c r="F161" s="1">
        <v>-4.5474735088646402E-13</v>
      </c>
      <c r="G161" s="1">
        <v>-4.5474735088646402E-13</v>
      </c>
    </row>
    <row r="162" spans="1:7" x14ac:dyDescent="0.3">
      <c r="A162" s="2" t="s">
        <v>74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</row>
    <row r="163" spans="1:7" x14ac:dyDescent="0.3">
      <c r="A163" s="2" t="s">
        <v>75</v>
      </c>
      <c r="B163" s="1">
        <v>-6043.5561100000004</v>
      </c>
      <c r="C163" s="1">
        <v>-835.01329999999098</v>
      </c>
      <c r="D163" s="1">
        <v>-6043.5561100000004</v>
      </c>
      <c r="E163" s="1">
        <v>-6043.5561100000004</v>
      </c>
      <c r="F163" s="1">
        <v>-6043.5561100000004</v>
      </c>
      <c r="G163" s="1">
        <v>-6043.5561100000004</v>
      </c>
    </row>
    <row r="164" spans="1:7" x14ac:dyDescent="0.3">
      <c r="A164" s="10" t="s">
        <v>121</v>
      </c>
      <c r="B164" s="83"/>
      <c r="C164" s="83"/>
      <c r="D164" s="83"/>
      <c r="E164" s="83"/>
      <c r="F164" s="83"/>
      <c r="G164" s="83"/>
    </row>
    <row r="165" spans="1:7" x14ac:dyDescent="0.3">
      <c r="A165" s="2" t="s">
        <v>72</v>
      </c>
      <c r="B165" s="83"/>
      <c r="C165" s="83"/>
      <c r="D165" s="83"/>
      <c r="E165" s="83"/>
      <c r="F165" s="83"/>
      <c r="G165" s="83"/>
    </row>
    <row r="166" spans="1:7" x14ac:dyDescent="0.3">
      <c r="A166" s="2" t="s">
        <v>73</v>
      </c>
      <c r="B166" s="83"/>
      <c r="C166" s="83"/>
      <c r="D166" s="83"/>
      <c r="E166" s="83"/>
      <c r="F166" s="83"/>
      <c r="G166" s="83"/>
    </row>
    <row r="167" spans="1:7" x14ac:dyDescent="0.3">
      <c r="A167" s="2" t="s">
        <v>74</v>
      </c>
      <c r="B167" s="83"/>
      <c r="C167" s="83"/>
      <c r="D167" s="83"/>
      <c r="E167" s="83"/>
      <c r="F167" s="83"/>
      <c r="G167" s="83"/>
    </row>
    <row r="168" spans="1:7" x14ac:dyDescent="0.3">
      <c r="A168" s="2" t="s">
        <v>75</v>
      </c>
      <c r="B168" s="83"/>
      <c r="C168" s="83"/>
      <c r="D168" s="83"/>
      <c r="E168" s="83"/>
      <c r="F168" s="83"/>
      <c r="G168" s="83"/>
    </row>
    <row r="169" spans="1:7" x14ac:dyDescent="0.3">
      <c r="A169" s="10" t="s">
        <v>122</v>
      </c>
      <c r="B169" s="83"/>
      <c r="C169" s="83"/>
      <c r="D169" s="83"/>
      <c r="E169" s="83"/>
      <c r="F169" s="83"/>
      <c r="G169" s="83"/>
    </row>
    <row r="170" spans="1:7" x14ac:dyDescent="0.3">
      <c r="A170" s="2" t="s">
        <v>72</v>
      </c>
      <c r="B170" s="83"/>
      <c r="C170" s="83"/>
      <c r="D170" s="83"/>
      <c r="E170" s="83"/>
      <c r="F170" s="83"/>
      <c r="G170" s="83"/>
    </row>
    <row r="171" spans="1:7" x14ac:dyDescent="0.3">
      <c r="A171" s="2" t="s">
        <v>73</v>
      </c>
      <c r="B171" s="83"/>
      <c r="C171" s="83"/>
      <c r="D171" s="83"/>
      <c r="E171" s="83"/>
      <c r="F171" s="83"/>
      <c r="G171" s="83"/>
    </row>
    <row r="172" spans="1:7" x14ac:dyDescent="0.3">
      <c r="A172" s="2" t="s">
        <v>74</v>
      </c>
      <c r="B172" s="83"/>
      <c r="C172" s="83"/>
      <c r="D172" s="83"/>
      <c r="E172" s="83"/>
      <c r="F172" s="83"/>
      <c r="G172" s="83"/>
    </row>
    <row r="173" spans="1:7" x14ac:dyDescent="0.3">
      <c r="A173" s="2" t="s">
        <v>75</v>
      </c>
      <c r="B173" s="83"/>
      <c r="C173" s="83"/>
      <c r="D173" s="83"/>
      <c r="E173" s="83"/>
      <c r="F173" s="83"/>
      <c r="G173" s="83"/>
    </row>
    <row r="174" spans="1:7" x14ac:dyDescent="0.3">
      <c r="A174" s="10" t="s">
        <v>123</v>
      </c>
    </row>
    <row r="175" spans="1:7" x14ac:dyDescent="0.3">
      <c r="A175" s="2" t="s">
        <v>72</v>
      </c>
      <c r="B175" s="1">
        <v>75185.65913</v>
      </c>
      <c r="C175" s="1">
        <v>89001.779739999998</v>
      </c>
      <c r="D175" s="1">
        <v>101184.860662019</v>
      </c>
      <c r="E175" s="1">
        <v>115625.56826355201</v>
      </c>
      <c r="F175" s="1">
        <v>130526.102853833</v>
      </c>
      <c r="G175" s="1">
        <v>148190.597471855</v>
      </c>
    </row>
    <row r="176" spans="1:7" x14ac:dyDescent="0.3">
      <c r="A176" s="2" t="s">
        <v>73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</row>
    <row r="177" spans="1:7" x14ac:dyDescent="0.3">
      <c r="A177" s="2" t="s">
        <v>74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</row>
    <row r="178" spans="1:7" x14ac:dyDescent="0.3">
      <c r="A178" s="2" t="s">
        <v>75</v>
      </c>
      <c r="B178" s="1">
        <v>13816.12061</v>
      </c>
      <c r="C178" s="1">
        <v>13733.16813</v>
      </c>
      <c r="D178" s="1">
        <v>13816.12061</v>
      </c>
      <c r="E178" s="1">
        <v>13816.12061</v>
      </c>
      <c r="F178" s="1">
        <v>13816.12061</v>
      </c>
      <c r="G178" s="1">
        <v>13816.12061</v>
      </c>
    </row>
    <row r="179" spans="1:7" x14ac:dyDescent="0.3">
      <c r="A179" s="10" t="s">
        <v>124</v>
      </c>
    </row>
    <row r="180" spans="1:7" x14ac:dyDescent="0.3">
      <c r="A180" s="2" t="s">
        <v>72</v>
      </c>
      <c r="B180" s="83"/>
      <c r="C180" s="83"/>
      <c r="D180" s="83"/>
      <c r="E180" s="83"/>
      <c r="F180" s="83"/>
      <c r="G180" s="83"/>
    </row>
    <row r="181" spans="1:7" x14ac:dyDescent="0.3">
      <c r="A181" s="2" t="s">
        <v>73</v>
      </c>
      <c r="B181" s="83"/>
      <c r="C181" s="83"/>
      <c r="D181" s="83"/>
      <c r="E181" s="83"/>
      <c r="F181" s="83"/>
      <c r="G181" s="83"/>
    </row>
    <row r="182" spans="1:7" x14ac:dyDescent="0.3">
      <c r="A182" s="2" t="s">
        <v>74</v>
      </c>
      <c r="B182" s="83"/>
      <c r="C182" s="83"/>
      <c r="D182" s="83"/>
      <c r="E182" s="83"/>
      <c r="F182" s="83"/>
      <c r="G182" s="83"/>
    </row>
    <row r="183" spans="1:7" x14ac:dyDescent="0.3">
      <c r="A183" s="2" t="s">
        <v>75</v>
      </c>
      <c r="B183" s="83"/>
      <c r="C183" s="83"/>
      <c r="D183" s="83"/>
      <c r="E183" s="83"/>
      <c r="F183" s="83"/>
      <c r="G183" s="83"/>
    </row>
    <row r="184" spans="1:7" x14ac:dyDescent="0.3">
      <c r="A184" s="10" t="s">
        <v>125</v>
      </c>
      <c r="B184" s="83"/>
      <c r="C184" s="83"/>
      <c r="D184" s="83"/>
      <c r="E184" s="83"/>
      <c r="F184" s="83"/>
      <c r="G184" s="83"/>
    </row>
    <row r="185" spans="1:7" x14ac:dyDescent="0.3">
      <c r="A185" s="2" t="s">
        <v>72</v>
      </c>
      <c r="B185" s="83"/>
      <c r="C185" s="83"/>
      <c r="D185" s="83"/>
      <c r="E185" s="83"/>
      <c r="F185" s="83"/>
      <c r="G185" s="83"/>
    </row>
    <row r="186" spans="1:7" x14ac:dyDescent="0.3">
      <c r="A186" s="2" t="s">
        <v>73</v>
      </c>
      <c r="B186" s="83"/>
      <c r="C186" s="83"/>
      <c r="D186" s="83"/>
      <c r="E186" s="83"/>
      <c r="F186" s="83"/>
      <c r="G186" s="83"/>
    </row>
    <row r="187" spans="1:7" x14ac:dyDescent="0.3">
      <c r="A187" s="2" t="s">
        <v>74</v>
      </c>
      <c r="B187" s="83"/>
      <c r="C187" s="83"/>
      <c r="D187" s="83"/>
      <c r="E187" s="83"/>
      <c r="F187" s="83"/>
      <c r="G187" s="83"/>
    </row>
    <row r="188" spans="1:7" x14ac:dyDescent="0.3">
      <c r="A188" s="2" t="s">
        <v>75</v>
      </c>
      <c r="B188" s="83"/>
      <c r="C188" s="83"/>
      <c r="D188" s="83"/>
      <c r="E188" s="83"/>
      <c r="F188" s="83"/>
      <c r="G188" s="83"/>
    </row>
    <row r="189" spans="1:7" x14ac:dyDescent="0.3">
      <c r="A189" s="10" t="s">
        <v>126</v>
      </c>
      <c r="B189" s="83"/>
      <c r="C189" s="83"/>
      <c r="D189" s="83"/>
      <c r="E189" s="83"/>
      <c r="F189" s="83"/>
      <c r="G189" s="83"/>
    </row>
    <row r="190" spans="1:7" x14ac:dyDescent="0.3">
      <c r="A190" s="2" t="s">
        <v>72</v>
      </c>
      <c r="B190" s="83"/>
      <c r="C190" s="83"/>
      <c r="D190" s="83"/>
      <c r="E190" s="83"/>
      <c r="F190" s="83"/>
      <c r="G190" s="83"/>
    </row>
    <row r="191" spans="1:7" x14ac:dyDescent="0.3">
      <c r="A191" s="2" t="s">
        <v>73</v>
      </c>
      <c r="B191" s="83"/>
      <c r="C191" s="83"/>
      <c r="D191" s="83"/>
      <c r="E191" s="83"/>
      <c r="F191" s="83"/>
      <c r="G191" s="83"/>
    </row>
    <row r="192" spans="1:7" x14ac:dyDescent="0.3">
      <c r="A192" s="2" t="s">
        <v>74</v>
      </c>
      <c r="B192" s="83"/>
      <c r="C192" s="83"/>
      <c r="D192" s="83"/>
      <c r="E192" s="83"/>
      <c r="F192" s="83"/>
      <c r="G192" s="83"/>
    </row>
    <row r="193" spans="1:7" x14ac:dyDescent="0.3">
      <c r="A193" s="2" t="s">
        <v>75</v>
      </c>
      <c r="B193" s="83"/>
      <c r="C193" s="83"/>
      <c r="D193" s="83"/>
      <c r="E193" s="83"/>
      <c r="F193" s="83"/>
      <c r="G193" s="83"/>
    </row>
    <row r="194" spans="1:7" x14ac:dyDescent="0.3">
      <c r="A194" s="10" t="s">
        <v>127</v>
      </c>
      <c r="B194" s="83"/>
      <c r="C194" s="83"/>
      <c r="D194" s="83"/>
      <c r="E194" s="83"/>
      <c r="F194" s="83"/>
      <c r="G194" s="83"/>
    </row>
    <row r="195" spans="1:7" x14ac:dyDescent="0.3">
      <c r="A195" s="2" t="s">
        <v>72</v>
      </c>
      <c r="B195" s="83"/>
      <c r="C195" s="83"/>
      <c r="D195" s="83"/>
      <c r="E195" s="83"/>
      <c r="F195" s="83"/>
      <c r="G195" s="83"/>
    </row>
    <row r="196" spans="1:7" x14ac:dyDescent="0.3">
      <c r="A196" s="2" t="s">
        <v>73</v>
      </c>
      <c r="B196" s="83"/>
      <c r="C196" s="83"/>
      <c r="D196" s="83"/>
      <c r="E196" s="83"/>
      <c r="F196" s="83"/>
      <c r="G196" s="83"/>
    </row>
    <row r="197" spans="1:7" x14ac:dyDescent="0.3">
      <c r="A197" s="2" t="s">
        <v>74</v>
      </c>
      <c r="B197" s="83"/>
      <c r="C197" s="83"/>
      <c r="D197" s="83"/>
      <c r="E197" s="83"/>
      <c r="F197" s="83"/>
      <c r="G197" s="83"/>
    </row>
    <row r="198" spans="1:7" x14ac:dyDescent="0.3">
      <c r="A198" s="2" t="s">
        <v>75</v>
      </c>
      <c r="B198" s="83"/>
      <c r="C198" s="83"/>
      <c r="D198" s="83"/>
      <c r="E198" s="83"/>
      <c r="F198" s="83"/>
      <c r="G198" s="83"/>
    </row>
    <row r="199" spans="1:7" x14ac:dyDescent="0.3">
      <c r="A199" s="10" t="s">
        <v>128</v>
      </c>
      <c r="B199" s="83"/>
      <c r="C199" s="83"/>
      <c r="D199" s="83"/>
      <c r="E199" s="83"/>
      <c r="F199" s="83"/>
      <c r="G199" s="83"/>
    </row>
    <row r="200" spans="1:7" x14ac:dyDescent="0.3">
      <c r="A200" s="2" t="s">
        <v>72</v>
      </c>
      <c r="B200" s="83"/>
      <c r="C200" s="83"/>
      <c r="D200" s="83"/>
      <c r="E200" s="83"/>
      <c r="F200" s="83"/>
      <c r="G200" s="83"/>
    </row>
    <row r="201" spans="1:7" x14ac:dyDescent="0.3">
      <c r="A201" s="2" t="s">
        <v>73</v>
      </c>
      <c r="B201" s="83"/>
      <c r="C201" s="83"/>
      <c r="D201" s="83"/>
      <c r="E201" s="83"/>
      <c r="F201" s="83"/>
      <c r="G201" s="83"/>
    </row>
    <row r="202" spans="1:7" x14ac:dyDescent="0.3">
      <c r="A202" s="2" t="s">
        <v>74</v>
      </c>
      <c r="B202" s="83"/>
      <c r="C202" s="83"/>
      <c r="D202" s="83"/>
      <c r="E202" s="83"/>
      <c r="F202" s="83"/>
      <c r="G202" s="83"/>
    </row>
    <row r="203" spans="1:7" x14ac:dyDescent="0.3">
      <c r="A203" s="2" t="s">
        <v>75</v>
      </c>
      <c r="B203" s="83"/>
      <c r="C203" s="83"/>
      <c r="D203" s="83"/>
      <c r="E203" s="83"/>
      <c r="F203" s="83"/>
      <c r="G203" s="83"/>
    </row>
    <row r="204" spans="1:7" x14ac:dyDescent="0.3">
      <c r="A204" s="10" t="s">
        <v>129</v>
      </c>
      <c r="B204" s="83"/>
      <c r="C204" s="83"/>
      <c r="D204" s="83"/>
      <c r="E204" s="83"/>
      <c r="F204" s="83"/>
      <c r="G204" s="83"/>
    </row>
    <row r="205" spans="1:7" x14ac:dyDescent="0.3">
      <c r="A205" s="2" t="s">
        <v>72</v>
      </c>
      <c r="B205" s="83"/>
      <c r="C205" s="83"/>
      <c r="D205" s="83"/>
      <c r="E205" s="83"/>
      <c r="F205" s="83"/>
      <c r="G205" s="83"/>
    </row>
    <row r="206" spans="1:7" x14ac:dyDescent="0.3">
      <c r="A206" s="2" t="s">
        <v>73</v>
      </c>
      <c r="B206" s="83"/>
      <c r="C206" s="83"/>
      <c r="D206" s="83"/>
      <c r="E206" s="83"/>
      <c r="F206" s="83"/>
      <c r="G206" s="83"/>
    </row>
    <row r="207" spans="1:7" x14ac:dyDescent="0.3">
      <c r="A207" s="2" t="s">
        <v>74</v>
      </c>
      <c r="B207" s="83"/>
      <c r="C207" s="83"/>
      <c r="D207" s="83"/>
      <c r="E207" s="83"/>
      <c r="F207" s="83"/>
      <c r="G207" s="83"/>
    </row>
    <row r="208" spans="1:7" x14ac:dyDescent="0.3">
      <c r="A208" s="2" t="s">
        <v>75</v>
      </c>
      <c r="B208" s="83"/>
      <c r="C208" s="83"/>
      <c r="D208" s="83"/>
      <c r="E208" s="83"/>
      <c r="F208" s="83"/>
      <c r="G208" s="83"/>
    </row>
    <row r="209" spans="1:7" x14ac:dyDescent="0.3">
      <c r="A209" s="10" t="s">
        <v>130</v>
      </c>
      <c r="B209" s="83"/>
      <c r="C209" s="83"/>
      <c r="D209" s="83"/>
      <c r="E209" s="83"/>
      <c r="F209" s="83"/>
      <c r="G209" s="83"/>
    </row>
    <row r="210" spans="1:7" x14ac:dyDescent="0.3">
      <c r="A210" s="2" t="s">
        <v>72</v>
      </c>
      <c r="B210" s="83"/>
      <c r="C210" s="83"/>
      <c r="D210" s="83"/>
      <c r="E210" s="83"/>
      <c r="F210" s="83"/>
      <c r="G210" s="83"/>
    </row>
    <row r="211" spans="1:7" x14ac:dyDescent="0.3">
      <c r="A211" s="2" t="s">
        <v>73</v>
      </c>
      <c r="B211" s="83"/>
      <c r="C211" s="83"/>
      <c r="D211" s="83"/>
      <c r="E211" s="83"/>
      <c r="F211" s="83"/>
      <c r="G211" s="83"/>
    </row>
    <row r="212" spans="1:7" x14ac:dyDescent="0.3">
      <c r="A212" s="2" t="s">
        <v>74</v>
      </c>
      <c r="B212" s="83"/>
      <c r="C212" s="83"/>
      <c r="D212" s="83"/>
      <c r="E212" s="83"/>
      <c r="F212" s="83"/>
      <c r="G212" s="83"/>
    </row>
    <row r="213" spans="1:7" x14ac:dyDescent="0.3">
      <c r="A213" s="2" t="s">
        <v>75</v>
      </c>
      <c r="B213" s="83"/>
      <c r="C213" s="83"/>
      <c r="D213" s="83"/>
      <c r="E213" s="83"/>
      <c r="F213" s="83"/>
      <c r="G213" s="83"/>
    </row>
    <row r="214" spans="1:7" x14ac:dyDescent="0.3">
      <c r="A214" s="10" t="s">
        <v>131</v>
      </c>
      <c r="B214" s="83"/>
      <c r="C214" s="83"/>
      <c r="D214" s="83"/>
      <c r="E214" s="83"/>
      <c r="F214" s="83"/>
      <c r="G214" s="83"/>
    </row>
    <row r="215" spans="1:7" x14ac:dyDescent="0.3">
      <c r="A215" s="2" t="s">
        <v>72</v>
      </c>
      <c r="B215" s="83"/>
      <c r="C215" s="83"/>
      <c r="D215" s="83"/>
      <c r="E215" s="83"/>
      <c r="F215" s="83"/>
      <c r="G215" s="83"/>
    </row>
    <row r="216" spans="1:7" x14ac:dyDescent="0.3">
      <c r="A216" s="2" t="s">
        <v>73</v>
      </c>
      <c r="B216" s="83"/>
      <c r="C216" s="83"/>
      <c r="D216" s="83"/>
      <c r="E216" s="83"/>
      <c r="F216" s="83"/>
      <c r="G216" s="83"/>
    </row>
    <row r="217" spans="1:7" x14ac:dyDescent="0.3">
      <c r="A217" s="2" t="s">
        <v>74</v>
      </c>
      <c r="B217" s="83"/>
      <c r="C217" s="83"/>
      <c r="D217" s="83"/>
      <c r="E217" s="83"/>
      <c r="F217" s="83"/>
      <c r="G217" s="83"/>
    </row>
    <row r="218" spans="1:7" x14ac:dyDescent="0.3">
      <c r="A218" s="2" t="s">
        <v>75</v>
      </c>
      <c r="B218" s="83"/>
      <c r="C218" s="83"/>
      <c r="D218" s="83"/>
      <c r="E218" s="83"/>
      <c r="F218" s="83"/>
      <c r="G218" s="83"/>
    </row>
    <row r="219" spans="1:7" x14ac:dyDescent="0.3">
      <c r="A219" s="10" t="s">
        <v>132</v>
      </c>
      <c r="B219" s="83"/>
      <c r="C219" s="83"/>
      <c r="D219" s="83"/>
      <c r="E219" s="83"/>
      <c r="F219" s="83"/>
      <c r="G219" s="83"/>
    </row>
    <row r="220" spans="1:7" x14ac:dyDescent="0.3">
      <c r="A220" s="2" t="s">
        <v>72</v>
      </c>
      <c r="B220" s="83"/>
      <c r="C220" s="83"/>
      <c r="D220" s="83"/>
      <c r="E220" s="83"/>
      <c r="F220" s="83"/>
      <c r="G220" s="83"/>
    </row>
    <row r="221" spans="1:7" x14ac:dyDescent="0.3">
      <c r="A221" s="2" t="s">
        <v>73</v>
      </c>
      <c r="B221" s="83"/>
      <c r="C221" s="83"/>
      <c r="D221" s="83"/>
      <c r="E221" s="83"/>
      <c r="F221" s="83"/>
      <c r="G221" s="83"/>
    </row>
    <row r="222" spans="1:7" x14ac:dyDescent="0.3">
      <c r="A222" s="2" t="s">
        <v>74</v>
      </c>
      <c r="B222" s="83"/>
      <c r="C222" s="83"/>
      <c r="D222" s="83"/>
      <c r="E222" s="83"/>
      <c r="F222" s="83"/>
      <c r="G222" s="83"/>
    </row>
    <row r="223" spans="1:7" x14ac:dyDescent="0.3">
      <c r="A223" s="2" t="s">
        <v>75</v>
      </c>
      <c r="B223" s="83"/>
      <c r="C223" s="83"/>
      <c r="D223" s="83"/>
      <c r="E223" s="83"/>
      <c r="F223" s="83"/>
      <c r="G223" s="83"/>
    </row>
    <row r="224" spans="1:7" x14ac:dyDescent="0.3">
      <c r="A224" s="10" t="s">
        <v>133</v>
      </c>
      <c r="B224" s="83"/>
      <c r="C224" s="83"/>
      <c r="D224" s="83"/>
      <c r="E224" s="83"/>
      <c r="F224" s="83"/>
      <c r="G224" s="83"/>
    </row>
    <row r="225" spans="1:7" x14ac:dyDescent="0.3">
      <c r="A225" s="2" t="s">
        <v>72</v>
      </c>
      <c r="B225" s="83"/>
      <c r="C225" s="83"/>
      <c r="D225" s="83"/>
      <c r="E225" s="83"/>
      <c r="F225" s="83"/>
      <c r="G225" s="83"/>
    </row>
    <row r="226" spans="1:7" x14ac:dyDescent="0.3">
      <c r="A226" s="2" t="s">
        <v>73</v>
      </c>
      <c r="B226" s="83"/>
      <c r="C226" s="83"/>
      <c r="D226" s="83"/>
      <c r="E226" s="83"/>
      <c r="F226" s="83"/>
      <c r="G226" s="83"/>
    </row>
    <row r="227" spans="1:7" x14ac:dyDescent="0.3">
      <c r="A227" s="2" t="s">
        <v>74</v>
      </c>
      <c r="B227" s="83"/>
      <c r="C227" s="83"/>
      <c r="D227" s="83"/>
      <c r="E227" s="83"/>
      <c r="F227" s="83"/>
      <c r="G227" s="83"/>
    </row>
    <row r="228" spans="1:7" x14ac:dyDescent="0.3">
      <c r="A228" s="2" t="s">
        <v>75</v>
      </c>
      <c r="B228" s="83"/>
      <c r="C228" s="83"/>
      <c r="D228" s="83"/>
      <c r="E228" s="83"/>
      <c r="F228" s="83"/>
      <c r="G228" s="83"/>
    </row>
    <row r="229" spans="1:7" x14ac:dyDescent="0.3">
      <c r="A229" s="10" t="s">
        <v>134</v>
      </c>
      <c r="B229" s="83"/>
      <c r="C229" s="83"/>
      <c r="D229" s="83"/>
      <c r="E229" s="83"/>
      <c r="F229" s="83"/>
      <c r="G229" s="83"/>
    </row>
    <row r="230" spans="1:7" x14ac:dyDescent="0.3">
      <c r="A230" s="2" t="s">
        <v>72</v>
      </c>
      <c r="B230" s="83"/>
      <c r="C230" s="83"/>
      <c r="D230" s="83"/>
      <c r="E230" s="83"/>
      <c r="F230" s="83"/>
      <c r="G230" s="83"/>
    </row>
    <row r="231" spans="1:7" x14ac:dyDescent="0.3">
      <c r="A231" s="2" t="s">
        <v>73</v>
      </c>
      <c r="B231" s="83"/>
      <c r="C231" s="83"/>
      <c r="D231" s="83"/>
      <c r="E231" s="83"/>
      <c r="F231" s="83"/>
      <c r="G231" s="83"/>
    </row>
    <row r="232" spans="1:7" x14ac:dyDescent="0.3">
      <c r="A232" s="2" t="s">
        <v>74</v>
      </c>
      <c r="B232" s="83"/>
      <c r="C232" s="83"/>
      <c r="D232" s="83"/>
      <c r="E232" s="83"/>
      <c r="F232" s="83"/>
      <c r="G232" s="83"/>
    </row>
    <row r="233" spans="1:7" x14ac:dyDescent="0.3">
      <c r="A233" s="2" t="s">
        <v>75</v>
      </c>
      <c r="B233" s="83"/>
      <c r="C233" s="83"/>
      <c r="D233" s="83"/>
      <c r="E233" s="83"/>
      <c r="F233" s="83"/>
      <c r="G233" s="83"/>
    </row>
    <row r="234" spans="1:7" x14ac:dyDescent="0.3">
      <c r="A234" s="10" t="s">
        <v>135</v>
      </c>
      <c r="B234" s="83"/>
      <c r="C234" s="83"/>
      <c r="D234" s="83"/>
      <c r="E234" s="83"/>
      <c r="F234" s="83"/>
      <c r="G234" s="83"/>
    </row>
    <row r="235" spans="1:7" x14ac:dyDescent="0.3">
      <c r="A235" s="2" t="s">
        <v>72</v>
      </c>
      <c r="B235" s="83"/>
      <c r="C235" s="83"/>
      <c r="D235" s="83"/>
      <c r="E235" s="83"/>
      <c r="F235" s="83"/>
      <c r="G235" s="83"/>
    </row>
    <row r="236" spans="1:7" x14ac:dyDescent="0.3">
      <c r="A236" s="2" t="s">
        <v>73</v>
      </c>
      <c r="B236" s="83"/>
      <c r="C236" s="83"/>
      <c r="D236" s="83"/>
      <c r="E236" s="83"/>
      <c r="F236" s="83"/>
      <c r="G236" s="83"/>
    </row>
    <row r="237" spans="1:7" x14ac:dyDescent="0.3">
      <c r="A237" s="2" t="s">
        <v>74</v>
      </c>
      <c r="B237" s="83"/>
      <c r="C237" s="83"/>
      <c r="D237" s="83"/>
      <c r="E237" s="83"/>
      <c r="F237" s="83"/>
      <c r="G237" s="83"/>
    </row>
    <row r="238" spans="1:7" x14ac:dyDescent="0.3">
      <c r="A238" s="2" t="s">
        <v>75</v>
      </c>
      <c r="B238" s="83"/>
      <c r="C238" s="83"/>
      <c r="D238" s="83"/>
      <c r="E238" s="83"/>
      <c r="F238" s="83"/>
      <c r="G238" s="83"/>
    </row>
    <row r="239" spans="1:7" x14ac:dyDescent="0.3">
      <c r="A239" s="10" t="s">
        <v>136</v>
      </c>
      <c r="B239" s="83"/>
      <c r="C239" s="83"/>
      <c r="D239" s="83"/>
      <c r="E239" s="83"/>
      <c r="F239" s="83"/>
      <c r="G239" s="83"/>
    </row>
    <row r="240" spans="1:7" x14ac:dyDescent="0.3">
      <c r="A240" s="2" t="s">
        <v>72</v>
      </c>
      <c r="B240" s="83"/>
      <c r="C240" s="83"/>
      <c r="D240" s="83"/>
      <c r="E240" s="83"/>
      <c r="F240" s="83"/>
      <c r="G240" s="83"/>
    </row>
    <row r="241" spans="1:7" x14ac:dyDescent="0.3">
      <c r="A241" s="2" t="s">
        <v>73</v>
      </c>
      <c r="B241" s="83"/>
      <c r="C241" s="83"/>
      <c r="D241" s="83"/>
      <c r="E241" s="83"/>
      <c r="F241" s="83"/>
      <c r="G241" s="83"/>
    </row>
    <row r="242" spans="1:7" x14ac:dyDescent="0.3">
      <c r="A242" s="2" t="s">
        <v>74</v>
      </c>
      <c r="B242" s="83"/>
      <c r="C242" s="83"/>
      <c r="D242" s="83"/>
      <c r="E242" s="83"/>
      <c r="F242" s="83"/>
      <c r="G242" s="83"/>
    </row>
    <row r="243" spans="1:7" x14ac:dyDescent="0.3">
      <c r="A243" s="2" t="s">
        <v>75</v>
      </c>
      <c r="B243" s="83"/>
      <c r="C243" s="83"/>
      <c r="D243" s="83"/>
      <c r="E243" s="83"/>
      <c r="F243" s="83"/>
      <c r="G243" s="83"/>
    </row>
    <row r="244" spans="1:7" x14ac:dyDescent="0.3">
      <c r="A244" s="10" t="s">
        <v>137</v>
      </c>
      <c r="B244" s="83"/>
      <c r="C244" s="83"/>
      <c r="D244" s="83"/>
      <c r="E244" s="83"/>
      <c r="F244" s="83"/>
      <c r="G244" s="83"/>
    </row>
    <row r="245" spans="1:7" x14ac:dyDescent="0.3">
      <c r="A245" s="2" t="s">
        <v>72</v>
      </c>
      <c r="B245" s="83"/>
      <c r="C245" s="83"/>
      <c r="D245" s="83"/>
      <c r="E245" s="83"/>
      <c r="F245" s="83"/>
      <c r="G245" s="83"/>
    </row>
    <row r="246" spans="1:7" x14ac:dyDescent="0.3">
      <c r="A246" s="2" t="s">
        <v>73</v>
      </c>
      <c r="B246" s="83"/>
      <c r="C246" s="83"/>
      <c r="D246" s="83"/>
      <c r="E246" s="83"/>
      <c r="F246" s="83"/>
      <c r="G246" s="83"/>
    </row>
    <row r="247" spans="1:7" x14ac:dyDescent="0.3">
      <c r="A247" s="2" t="s">
        <v>74</v>
      </c>
      <c r="B247" s="83"/>
      <c r="C247" s="83"/>
      <c r="D247" s="83"/>
      <c r="E247" s="83"/>
      <c r="F247" s="83"/>
      <c r="G247" s="83"/>
    </row>
    <row r="248" spans="1:7" x14ac:dyDescent="0.3">
      <c r="A248" s="2" t="s">
        <v>75</v>
      </c>
      <c r="B248" s="83"/>
      <c r="C248" s="83"/>
      <c r="D248" s="83"/>
      <c r="E248" s="83"/>
      <c r="F248" s="83"/>
      <c r="G248" s="83"/>
    </row>
    <row r="249" spans="1:7" x14ac:dyDescent="0.3">
      <c r="A249" s="10" t="s">
        <v>138</v>
      </c>
      <c r="B249" s="83"/>
      <c r="C249" s="83"/>
      <c r="D249" s="83"/>
      <c r="E249" s="83"/>
      <c r="F249" s="83"/>
      <c r="G249" s="83"/>
    </row>
    <row r="250" spans="1:7" x14ac:dyDescent="0.3">
      <c r="A250" s="2" t="s">
        <v>72</v>
      </c>
      <c r="B250" s="83"/>
      <c r="C250" s="83"/>
      <c r="D250" s="83"/>
      <c r="E250" s="83"/>
      <c r="F250" s="83"/>
      <c r="G250" s="83"/>
    </row>
    <row r="251" spans="1:7" x14ac:dyDescent="0.3">
      <c r="A251" s="2" t="s">
        <v>73</v>
      </c>
      <c r="B251" s="83"/>
      <c r="C251" s="83"/>
      <c r="D251" s="83"/>
      <c r="E251" s="83"/>
      <c r="F251" s="83"/>
      <c r="G251" s="83"/>
    </row>
    <row r="252" spans="1:7" x14ac:dyDescent="0.3">
      <c r="A252" s="2" t="s">
        <v>74</v>
      </c>
      <c r="B252" s="83"/>
      <c r="C252" s="83"/>
      <c r="D252" s="83"/>
      <c r="E252" s="83"/>
      <c r="F252" s="83"/>
      <c r="G252" s="83"/>
    </row>
    <row r="253" spans="1:7" x14ac:dyDescent="0.3">
      <c r="A253" s="2" t="s">
        <v>75</v>
      </c>
      <c r="B253" s="83"/>
      <c r="C253" s="83"/>
      <c r="D253" s="83"/>
      <c r="E253" s="83"/>
      <c r="F253" s="83"/>
      <c r="G253" s="83"/>
    </row>
    <row r="254" spans="1:7" x14ac:dyDescent="0.3">
      <c r="A254" s="10" t="s">
        <v>139</v>
      </c>
      <c r="B254" s="83"/>
      <c r="C254" s="83"/>
      <c r="D254" s="83"/>
      <c r="E254" s="83"/>
      <c r="F254" s="83"/>
      <c r="G254" s="83"/>
    </row>
    <row r="255" spans="1:7" x14ac:dyDescent="0.3">
      <c r="A255" s="2" t="s">
        <v>72</v>
      </c>
      <c r="B255" s="83"/>
      <c r="C255" s="83"/>
      <c r="D255" s="83"/>
      <c r="E255" s="83"/>
      <c r="F255" s="83"/>
      <c r="G255" s="83"/>
    </row>
    <row r="256" spans="1:7" x14ac:dyDescent="0.3">
      <c r="A256" s="2" t="s">
        <v>73</v>
      </c>
      <c r="B256" s="83"/>
      <c r="C256" s="83"/>
      <c r="D256" s="83"/>
      <c r="E256" s="83"/>
      <c r="F256" s="83"/>
      <c r="G256" s="83"/>
    </row>
    <row r="257" spans="1:7" x14ac:dyDescent="0.3">
      <c r="A257" s="2" t="s">
        <v>74</v>
      </c>
      <c r="B257" s="83"/>
      <c r="C257" s="83"/>
      <c r="D257" s="83"/>
      <c r="E257" s="83"/>
      <c r="F257" s="83"/>
      <c r="G257" s="83"/>
    </row>
    <row r="258" spans="1:7" x14ac:dyDescent="0.3">
      <c r="A258" s="2" t="s">
        <v>75</v>
      </c>
      <c r="B258" s="83"/>
      <c r="C258" s="83"/>
      <c r="D258" s="83"/>
      <c r="E258" s="83"/>
      <c r="F258" s="83"/>
      <c r="G258" s="83"/>
    </row>
    <row r="259" spans="1:7" x14ac:dyDescent="0.3">
      <c r="A259" s="10" t="s">
        <v>140</v>
      </c>
      <c r="B259" s="83"/>
      <c r="C259" s="83"/>
      <c r="D259" s="83"/>
      <c r="E259" s="83"/>
      <c r="F259" s="83"/>
      <c r="G259" s="83"/>
    </row>
    <row r="260" spans="1:7" x14ac:dyDescent="0.3">
      <c r="A260" s="2" t="s">
        <v>72</v>
      </c>
      <c r="B260" s="83"/>
      <c r="C260" s="83"/>
      <c r="D260" s="83"/>
      <c r="E260" s="83"/>
      <c r="F260" s="83"/>
      <c r="G260" s="83"/>
    </row>
    <row r="261" spans="1:7" x14ac:dyDescent="0.3">
      <c r="A261" s="2" t="s">
        <v>73</v>
      </c>
      <c r="B261" s="83"/>
      <c r="C261" s="83"/>
      <c r="D261" s="83"/>
      <c r="E261" s="83"/>
      <c r="F261" s="83"/>
      <c r="G261" s="83"/>
    </row>
    <row r="262" spans="1:7" x14ac:dyDescent="0.3">
      <c r="A262" s="2" t="s">
        <v>74</v>
      </c>
      <c r="B262" s="83"/>
      <c r="C262" s="83"/>
      <c r="D262" s="83"/>
      <c r="E262" s="83"/>
      <c r="F262" s="83"/>
      <c r="G262" s="83"/>
    </row>
    <row r="263" spans="1:7" x14ac:dyDescent="0.3">
      <c r="A263" s="2" t="s">
        <v>75</v>
      </c>
      <c r="B263" s="83"/>
      <c r="C263" s="83"/>
      <c r="D263" s="83"/>
      <c r="E263" s="83"/>
      <c r="F263" s="83"/>
      <c r="G263" s="83"/>
    </row>
    <row r="264" spans="1:7" x14ac:dyDescent="0.3">
      <c r="A264" s="10" t="s">
        <v>141</v>
      </c>
      <c r="B264" s="83"/>
      <c r="C264" s="83"/>
      <c r="D264" s="83"/>
      <c r="E264" s="83"/>
      <c r="F264" s="83"/>
      <c r="G264" s="83"/>
    </row>
    <row r="265" spans="1:7" x14ac:dyDescent="0.3">
      <c r="A265" s="2" t="s">
        <v>72</v>
      </c>
      <c r="B265" s="83"/>
      <c r="C265" s="83"/>
      <c r="D265" s="83"/>
      <c r="E265" s="83"/>
      <c r="F265" s="83"/>
      <c r="G265" s="83"/>
    </row>
    <row r="266" spans="1:7" x14ac:dyDescent="0.3">
      <c r="A266" s="2" t="s">
        <v>73</v>
      </c>
      <c r="B266" s="83"/>
      <c r="C266" s="83"/>
      <c r="D266" s="83"/>
      <c r="E266" s="83"/>
      <c r="F266" s="83"/>
      <c r="G266" s="83"/>
    </row>
    <row r="267" spans="1:7" x14ac:dyDescent="0.3">
      <c r="A267" s="2" t="s">
        <v>74</v>
      </c>
      <c r="B267" s="83"/>
      <c r="C267" s="83"/>
      <c r="D267" s="83"/>
      <c r="E267" s="83"/>
      <c r="F267" s="83"/>
      <c r="G267" s="83"/>
    </row>
    <row r="268" spans="1:7" x14ac:dyDescent="0.3">
      <c r="A268" s="2" t="s">
        <v>75</v>
      </c>
      <c r="B268" s="83"/>
      <c r="C268" s="83"/>
      <c r="D268" s="83"/>
      <c r="E268" s="83"/>
      <c r="F268" s="83"/>
      <c r="G268" s="83"/>
    </row>
    <row r="269" spans="1:7" x14ac:dyDescent="0.3">
      <c r="A269" s="10" t="s">
        <v>142</v>
      </c>
      <c r="B269" s="83"/>
      <c r="C269" s="83"/>
      <c r="D269" s="83"/>
      <c r="E269" s="83"/>
      <c r="F269" s="83"/>
      <c r="G269" s="83"/>
    </row>
    <row r="270" spans="1:7" x14ac:dyDescent="0.3">
      <c r="A270" s="2" t="s">
        <v>72</v>
      </c>
      <c r="B270" s="83"/>
      <c r="C270" s="83"/>
      <c r="D270" s="83"/>
      <c r="E270" s="83"/>
      <c r="F270" s="83"/>
      <c r="G270" s="83"/>
    </row>
    <row r="271" spans="1:7" x14ac:dyDescent="0.3">
      <c r="A271" s="2" t="s">
        <v>73</v>
      </c>
      <c r="B271" s="83"/>
      <c r="C271" s="83"/>
      <c r="D271" s="83"/>
      <c r="E271" s="83"/>
      <c r="F271" s="83"/>
      <c r="G271" s="83"/>
    </row>
    <row r="272" spans="1:7" x14ac:dyDescent="0.3">
      <c r="A272" s="2" t="s">
        <v>74</v>
      </c>
      <c r="B272" s="83"/>
      <c r="C272" s="83"/>
      <c r="D272" s="83"/>
      <c r="E272" s="83"/>
      <c r="F272" s="83"/>
      <c r="G272" s="83"/>
    </row>
    <row r="273" spans="1:7" x14ac:dyDescent="0.3">
      <c r="A273" s="2" t="s">
        <v>75</v>
      </c>
      <c r="B273" s="83"/>
      <c r="C273" s="83"/>
      <c r="D273" s="83"/>
      <c r="E273" s="83"/>
      <c r="F273" s="83"/>
      <c r="G273" s="83"/>
    </row>
    <row r="274" spans="1:7" x14ac:dyDescent="0.3">
      <c r="A274" s="10" t="s">
        <v>143</v>
      </c>
      <c r="B274" s="83"/>
      <c r="C274" s="83"/>
      <c r="D274" s="83"/>
      <c r="E274" s="83"/>
      <c r="F274" s="83"/>
      <c r="G274" s="83"/>
    </row>
    <row r="275" spans="1:7" x14ac:dyDescent="0.3">
      <c r="A275" s="2" t="s">
        <v>72</v>
      </c>
      <c r="B275" s="83"/>
      <c r="C275" s="83"/>
      <c r="D275" s="83"/>
      <c r="E275" s="83"/>
      <c r="F275" s="83"/>
      <c r="G275" s="83"/>
    </row>
    <row r="276" spans="1:7" x14ac:dyDescent="0.3">
      <c r="A276" s="2" t="s">
        <v>73</v>
      </c>
      <c r="B276" s="83"/>
      <c r="C276" s="83"/>
      <c r="D276" s="83"/>
      <c r="E276" s="83"/>
      <c r="F276" s="83"/>
      <c r="G276" s="83"/>
    </row>
    <row r="277" spans="1:7" x14ac:dyDescent="0.3">
      <c r="A277" s="2" t="s">
        <v>74</v>
      </c>
      <c r="B277" s="83"/>
      <c r="C277" s="83"/>
      <c r="D277" s="83"/>
      <c r="E277" s="83"/>
      <c r="F277" s="83"/>
      <c r="G277" s="83"/>
    </row>
    <row r="278" spans="1:7" x14ac:dyDescent="0.3">
      <c r="A278" s="2" t="s">
        <v>75</v>
      </c>
      <c r="B278" s="83"/>
      <c r="C278" s="83"/>
      <c r="D278" s="83"/>
      <c r="E278" s="83"/>
      <c r="F278" s="83"/>
      <c r="G278" s="83"/>
    </row>
    <row r="279" spans="1:7" x14ac:dyDescent="0.3">
      <c r="A279" s="10" t="s">
        <v>144</v>
      </c>
      <c r="B279" s="83"/>
      <c r="C279" s="83"/>
      <c r="D279" s="83"/>
      <c r="E279" s="83"/>
      <c r="F279" s="83"/>
      <c r="G279" s="83"/>
    </row>
    <row r="280" spans="1:7" x14ac:dyDescent="0.3">
      <c r="A280" s="2" t="s">
        <v>72</v>
      </c>
      <c r="B280" s="83"/>
      <c r="C280" s="83"/>
      <c r="D280" s="83"/>
      <c r="E280" s="83"/>
      <c r="F280" s="83"/>
      <c r="G280" s="83"/>
    </row>
    <row r="281" spans="1:7" x14ac:dyDescent="0.3">
      <c r="A281" s="2" t="s">
        <v>73</v>
      </c>
      <c r="B281" s="83"/>
      <c r="C281" s="83"/>
      <c r="D281" s="83"/>
      <c r="E281" s="83"/>
      <c r="F281" s="83"/>
      <c r="G281" s="83"/>
    </row>
    <row r="282" spans="1:7" x14ac:dyDescent="0.3">
      <c r="A282" s="2" t="s">
        <v>74</v>
      </c>
      <c r="B282" s="83"/>
      <c r="C282" s="83"/>
      <c r="D282" s="83"/>
      <c r="E282" s="83"/>
      <c r="F282" s="83"/>
      <c r="G282" s="83"/>
    </row>
    <row r="283" spans="1:7" x14ac:dyDescent="0.3">
      <c r="A283" s="2" t="s">
        <v>75</v>
      </c>
      <c r="B283" s="83"/>
      <c r="C283" s="83"/>
      <c r="D283" s="83"/>
      <c r="E283" s="83"/>
      <c r="F283" s="83"/>
      <c r="G283" s="83"/>
    </row>
    <row r="284" spans="1:7" x14ac:dyDescent="0.3">
      <c r="A284" s="10" t="s">
        <v>145</v>
      </c>
      <c r="B284" s="83"/>
      <c r="C284" s="83"/>
      <c r="D284" s="83"/>
      <c r="E284" s="83"/>
      <c r="F284" s="83"/>
      <c r="G284" s="83"/>
    </row>
    <row r="285" spans="1:7" x14ac:dyDescent="0.3">
      <c r="A285" s="2" t="s">
        <v>72</v>
      </c>
      <c r="B285" s="83"/>
      <c r="C285" s="83"/>
      <c r="D285" s="83"/>
      <c r="E285" s="83"/>
      <c r="F285" s="83"/>
      <c r="G285" s="83"/>
    </row>
    <row r="286" spans="1:7" x14ac:dyDescent="0.3">
      <c r="A286" s="2" t="s">
        <v>73</v>
      </c>
      <c r="B286" s="83"/>
      <c r="C286" s="83"/>
      <c r="D286" s="83"/>
      <c r="E286" s="83"/>
      <c r="F286" s="83"/>
      <c r="G286" s="83"/>
    </row>
    <row r="287" spans="1:7" x14ac:dyDescent="0.3">
      <c r="A287" s="2" t="s">
        <v>74</v>
      </c>
      <c r="B287" s="83"/>
      <c r="C287" s="83"/>
      <c r="D287" s="83"/>
      <c r="E287" s="83"/>
      <c r="F287" s="83"/>
      <c r="G287" s="83"/>
    </row>
    <row r="288" spans="1:7" x14ac:dyDescent="0.3">
      <c r="A288" s="2" t="s">
        <v>75</v>
      </c>
      <c r="B288" s="83"/>
      <c r="C288" s="83"/>
      <c r="D288" s="83"/>
      <c r="E288" s="83"/>
      <c r="F288" s="83"/>
      <c r="G288" s="83"/>
    </row>
    <row r="289" spans="1:7" x14ac:dyDescent="0.3">
      <c r="A289" s="10" t="s">
        <v>146</v>
      </c>
      <c r="B289" s="83"/>
      <c r="C289" s="83"/>
      <c r="D289" s="83"/>
      <c r="E289" s="83"/>
      <c r="F289" s="83"/>
      <c r="G289" s="83"/>
    </row>
    <row r="290" spans="1:7" x14ac:dyDescent="0.3">
      <c r="A290" s="2" t="s">
        <v>72</v>
      </c>
      <c r="B290" s="83"/>
      <c r="C290" s="83"/>
      <c r="D290" s="83"/>
      <c r="E290" s="83"/>
      <c r="F290" s="83"/>
      <c r="G290" s="83"/>
    </row>
    <row r="291" spans="1:7" x14ac:dyDescent="0.3">
      <c r="A291" s="2" t="s">
        <v>73</v>
      </c>
      <c r="B291" s="83"/>
      <c r="C291" s="83"/>
      <c r="D291" s="83"/>
      <c r="E291" s="83"/>
      <c r="F291" s="83"/>
      <c r="G291" s="83"/>
    </row>
    <row r="292" spans="1:7" x14ac:dyDescent="0.3">
      <c r="A292" s="2" t="s">
        <v>74</v>
      </c>
      <c r="B292" s="83"/>
      <c r="C292" s="83"/>
      <c r="D292" s="83"/>
      <c r="E292" s="83"/>
      <c r="F292" s="83"/>
      <c r="G292" s="83"/>
    </row>
    <row r="293" spans="1:7" x14ac:dyDescent="0.3">
      <c r="A293" s="2" t="s">
        <v>75</v>
      </c>
      <c r="B293" s="83"/>
      <c r="C293" s="83"/>
      <c r="D293" s="83"/>
      <c r="E293" s="83"/>
      <c r="F293" s="83"/>
      <c r="G293" s="83"/>
    </row>
    <row r="294" spans="1:7" x14ac:dyDescent="0.3">
      <c r="A294" s="10" t="s">
        <v>147</v>
      </c>
      <c r="B294" s="83"/>
      <c r="C294" s="83"/>
      <c r="D294" s="83"/>
      <c r="E294" s="83"/>
      <c r="F294" s="83"/>
      <c r="G294" s="83"/>
    </row>
    <row r="295" spans="1:7" x14ac:dyDescent="0.3">
      <c r="A295" s="2" t="s">
        <v>72</v>
      </c>
      <c r="B295" s="83"/>
      <c r="C295" s="83"/>
      <c r="D295" s="83"/>
      <c r="E295" s="83"/>
      <c r="F295" s="83"/>
      <c r="G295" s="83"/>
    </row>
    <row r="296" spans="1:7" x14ac:dyDescent="0.3">
      <c r="A296" s="2" t="s">
        <v>73</v>
      </c>
      <c r="B296" s="83"/>
      <c r="C296" s="83"/>
      <c r="D296" s="83"/>
      <c r="E296" s="83"/>
      <c r="F296" s="83"/>
      <c r="G296" s="83"/>
    </row>
    <row r="297" spans="1:7" x14ac:dyDescent="0.3">
      <c r="A297" s="2" t="s">
        <v>74</v>
      </c>
      <c r="B297" s="83"/>
      <c r="C297" s="83"/>
      <c r="D297" s="83"/>
      <c r="E297" s="83"/>
      <c r="F297" s="83"/>
      <c r="G297" s="83"/>
    </row>
    <row r="298" spans="1:7" x14ac:dyDescent="0.3">
      <c r="A298" s="2" t="s">
        <v>75</v>
      </c>
      <c r="B298" s="83"/>
      <c r="C298" s="83"/>
      <c r="D298" s="83"/>
      <c r="E298" s="83"/>
      <c r="F298" s="83"/>
      <c r="G298" s="83"/>
    </row>
    <row r="299" spans="1:7" x14ac:dyDescent="0.3">
      <c r="A299" s="10" t="s">
        <v>148</v>
      </c>
      <c r="B299" s="83"/>
      <c r="C299" s="83"/>
      <c r="D299" s="83"/>
      <c r="E299" s="83"/>
      <c r="F299" s="83"/>
      <c r="G299" s="83"/>
    </row>
    <row r="300" spans="1:7" x14ac:dyDescent="0.3">
      <c r="A300" s="2" t="s">
        <v>72</v>
      </c>
      <c r="B300" s="83"/>
      <c r="C300" s="83"/>
      <c r="D300" s="83"/>
      <c r="E300" s="83"/>
      <c r="F300" s="83"/>
      <c r="G300" s="83"/>
    </row>
    <row r="301" spans="1:7" x14ac:dyDescent="0.3">
      <c r="A301" s="2" t="s">
        <v>73</v>
      </c>
      <c r="B301" s="83"/>
      <c r="C301" s="83"/>
      <c r="D301" s="83"/>
      <c r="E301" s="83"/>
      <c r="F301" s="83"/>
      <c r="G301" s="83"/>
    </row>
    <row r="302" spans="1:7" x14ac:dyDescent="0.3">
      <c r="A302" s="2" t="s">
        <v>74</v>
      </c>
      <c r="B302" s="83"/>
      <c r="C302" s="83"/>
      <c r="D302" s="83"/>
      <c r="E302" s="83"/>
      <c r="F302" s="83"/>
      <c r="G302" s="83"/>
    </row>
    <row r="303" spans="1:7" x14ac:dyDescent="0.3">
      <c r="A303" s="2" t="s">
        <v>75</v>
      </c>
      <c r="B303" s="83"/>
      <c r="C303" s="83"/>
      <c r="D303" s="83"/>
      <c r="E303" s="83"/>
      <c r="F303" s="83"/>
      <c r="G303" s="83"/>
    </row>
    <row r="304" spans="1:7" x14ac:dyDescent="0.3">
      <c r="A304" s="10" t="s">
        <v>149</v>
      </c>
      <c r="B304" s="83"/>
      <c r="C304" s="83"/>
      <c r="D304" s="83"/>
      <c r="E304" s="83"/>
      <c r="F304" s="83"/>
      <c r="G304" s="83"/>
    </row>
    <row r="305" spans="1:7" x14ac:dyDescent="0.3">
      <c r="A305" s="2" t="s">
        <v>72</v>
      </c>
      <c r="B305" s="83"/>
      <c r="C305" s="83"/>
      <c r="D305" s="83"/>
      <c r="E305" s="83"/>
      <c r="F305" s="83"/>
      <c r="G305" s="83"/>
    </row>
    <row r="306" spans="1:7" x14ac:dyDescent="0.3">
      <c r="A306" s="2" t="s">
        <v>73</v>
      </c>
      <c r="B306" s="83"/>
      <c r="C306" s="83"/>
      <c r="D306" s="83"/>
      <c r="E306" s="83"/>
      <c r="F306" s="83"/>
      <c r="G306" s="83"/>
    </row>
    <row r="307" spans="1:7" x14ac:dyDescent="0.3">
      <c r="A307" s="2" t="s">
        <v>74</v>
      </c>
      <c r="B307" s="83"/>
      <c r="C307" s="83"/>
      <c r="D307" s="83"/>
      <c r="E307" s="83"/>
      <c r="F307" s="83"/>
      <c r="G307" s="83"/>
    </row>
    <row r="308" spans="1:7" x14ac:dyDescent="0.3">
      <c r="A308" s="2" t="s">
        <v>75</v>
      </c>
      <c r="B308" s="83"/>
      <c r="C308" s="83"/>
      <c r="D308" s="83"/>
      <c r="E308" s="83"/>
      <c r="F308" s="83"/>
      <c r="G308" s="83"/>
    </row>
    <row r="309" spans="1:7" x14ac:dyDescent="0.3">
      <c r="A309" s="10" t="s">
        <v>150</v>
      </c>
      <c r="B309" s="83"/>
      <c r="C309" s="83"/>
      <c r="D309" s="83"/>
      <c r="E309" s="83"/>
      <c r="F309" s="83"/>
      <c r="G309" s="83"/>
    </row>
    <row r="310" spans="1:7" x14ac:dyDescent="0.3">
      <c r="A310" s="2" t="s">
        <v>72</v>
      </c>
      <c r="B310" s="83"/>
      <c r="C310" s="83"/>
      <c r="D310" s="83"/>
      <c r="E310" s="83"/>
      <c r="F310" s="83"/>
      <c r="G310" s="83"/>
    </row>
    <row r="311" spans="1:7" x14ac:dyDescent="0.3">
      <c r="A311" s="2" t="s">
        <v>73</v>
      </c>
      <c r="B311" s="83"/>
      <c r="C311" s="83"/>
      <c r="D311" s="83"/>
      <c r="E311" s="83"/>
      <c r="F311" s="83"/>
      <c r="G311" s="83"/>
    </row>
    <row r="312" spans="1:7" x14ac:dyDescent="0.3">
      <c r="A312" s="2" t="s">
        <v>74</v>
      </c>
      <c r="B312" s="83"/>
      <c r="C312" s="83"/>
      <c r="D312" s="83"/>
      <c r="E312" s="83"/>
      <c r="F312" s="83"/>
      <c r="G312" s="83"/>
    </row>
    <row r="313" spans="1:7" x14ac:dyDescent="0.3">
      <c r="A313" s="2" t="s">
        <v>75</v>
      </c>
      <c r="B313" s="83"/>
      <c r="C313" s="83"/>
      <c r="D313" s="83"/>
      <c r="E313" s="83"/>
      <c r="F313" s="83"/>
      <c r="G313" s="83"/>
    </row>
    <row r="314" spans="1:7" x14ac:dyDescent="0.3">
      <c r="A314" s="10" t="s">
        <v>151</v>
      </c>
      <c r="B314" s="83"/>
      <c r="C314" s="83"/>
      <c r="D314" s="83"/>
      <c r="E314" s="83"/>
      <c r="F314" s="83"/>
      <c r="G314" s="83"/>
    </row>
    <row r="315" spans="1:7" x14ac:dyDescent="0.3">
      <c r="A315" s="2" t="s">
        <v>72</v>
      </c>
      <c r="B315" s="83"/>
      <c r="C315" s="83"/>
      <c r="D315" s="83"/>
      <c r="E315" s="83"/>
      <c r="F315" s="83"/>
      <c r="G315" s="83"/>
    </row>
    <row r="316" spans="1:7" x14ac:dyDescent="0.3">
      <c r="A316" s="2" t="s">
        <v>73</v>
      </c>
      <c r="B316" s="83"/>
      <c r="C316" s="83"/>
      <c r="D316" s="83"/>
      <c r="E316" s="83"/>
      <c r="F316" s="83"/>
      <c r="G316" s="83"/>
    </row>
    <row r="317" spans="1:7" x14ac:dyDescent="0.3">
      <c r="A317" s="2" t="s">
        <v>74</v>
      </c>
      <c r="B317" s="83"/>
      <c r="C317" s="83"/>
      <c r="D317" s="83"/>
      <c r="E317" s="83"/>
      <c r="F317" s="83"/>
      <c r="G317" s="83"/>
    </row>
    <row r="318" spans="1:7" x14ac:dyDescent="0.3">
      <c r="A318" s="2" t="s">
        <v>75</v>
      </c>
      <c r="B318" s="83"/>
      <c r="C318" s="83"/>
      <c r="D318" s="83"/>
      <c r="E318" s="83"/>
      <c r="F318" s="83"/>
      <c r="G318" s="83"/>
    </row>
    <row r="319" spans="1:7" x14ac:dyDescent="0.3">
      <c r="A319" s="10" t="s">
        <v>152</v>
      </c>
      <c r="B319" s="83"/>
      <c r="C319" s="83"/>
      <c r="D319" s="83"/>
      <c r="E319" s="83"/>
      <c r="F319" s="83"/>
      <c r="G319" s="83"/>
    </row>
    <row r="320" spans="1:7" x14ac:dyDescent="0.3">
      <c r="A320" s="2" t="s">
        <v>72</v>
      </c>
      <c r="B320" s="83"/>
      <c r="C320" s="83"/>
      <c r="D320" s="83"/>
      <c r="E320" s="83"/>
      <c r="F320" s="83"/>
      <c r="G320" s="83"/>
    </row>
    <row r="321" spans="1:7" x14ac:dyDescent="0.3">
      <c r="A321" s="2" t="s">
        <v>73</v>
      </c>
      <c r="B321" s="83"/>
      <c r="C321" s="83"/>
      <c r="D321" s="83"/>
      <c r="E321" s="83"/>
      <c r="F321" s="83"/>
      <c r="G321" s="83"/>
    </row>
    <row r="322" spans="1:7" x14ac:dyDescent="0.3">
      <c r="A322" s="2" t="s">
        <v>74</v>
      </c>
      <c r="B322" s="83"/>
      <c r="C322" s="83"/>
      <c r="D322" s="83"/>
      <c r="E322" s="83"/>
      <c r="F322" s="83"/>
      <c r="G322" s="83"/>
    </row>
    <row r="323" spans="1:7" x14ac:dyDescent="0.3">
      <c r="A323" s="2" t="s">
        <v>75</v>
      </c>
      <c r="B323" s="83"/>
      <c r="C323" s="83"/>
      <c r="D323" s="83"/>
      <c r="E323" s="83"/>
      <c r="F323" s="83"/>
      <c r="G323" s="83"/>
    </row>
    <row r="324" spans="1:7" x14ac:dyDescent="0.3">
      <c r="A324" s="10" t="s">
        <v>153</v>
      </c>
      <c r="B324" s="83"/>
      <c r="C324" s="83"/>
      <c r="D324" s="83"/>
      <c r="E324" s="83"/>
      <c r="F324" s="83"/>
      <c r="G324" s="83"/>
    </row>
    <row r="325" spans="1:7" x14ac:dyDescent="0.3">
      <c r="A325" s="2" t="s">
        <v>72</v>
      </c>
      <c r="B325" s="83"/>
      <c r="C325" s="83"/>
      <c r="D325" s="83"/>
      <c r="E325" s="83"/>
      <c r="F325" s="83"/>
      <c r="G325" s="83"/>
    </row>
    <row r="326" spans="1:7" x14ac:dyDescent="0.3">
      <c r="A326" s="2" t="s">
        <v>73</v>
      </c>
      <c r="B326" s="83"/>
      <c r="C326" s="83"/>
      <c r="D326" s="83"/>
      <c r="E326" s="83"/>
      <c r="F326" s="83"/>
      <c r="G326" s="83"/>
    </row>
    <row r="327" spans="1:7" x14ac:dyDescent="0.3">
      <c r="A327" s="2" t="s">
        <v>74</v>
      </c>
      <c r="B327" s="83"/>
      <c r="C327" s="83"/>
      <c r="D327" s="83"/>
      <c r="E327" s="83"/>
      <c r="F327" s="83"/>
      <c r="G327" s="83"/>
    </row>
    <row r="328" spans="1:7" x14ac:dyDescent="0.3">
      <c r="A328" s="2" t="s">
        <v>75</v>
      </c>
      <c r="B328" s="83"/>
      <c r="C328" s="83"/>
      <c r="D328" s="83"/>
      <c r="E328" s="83"/>
      <c r="F328" s="83"/>
      <c r="G328" s="83"/>
    </row>
    <row r="329" spans="1:7" x14ac:dyDescent="0.3">
      <c r="A329" s="10" t="s">
        <v>154</v>
      </c>
      <c r="B329" s="83"/>
      <c r="C329" s="83"/>
      <c r="D329" s="83"/>
      <c r="E329" s="83"/>
      <c r="F329" s="83"/>
      <c r="G329" s="83"/>
    </row>
    <row r="330" spans="1:7" x14ac:dyDescent="0.3">
      <c r="A330" s="2" t="s">
        <v>72</v>
      </c>
      <c r="B330" s="83"/>
      <c r="C330" s="83"/>
      <c r="D330" s="83"/>
      <c r="E330" s="83"/>
      <c r="F330" s="83"/>
      <c r="G330" s="83"/>
    </row>
    <row r="331" spans="1:7" x14ac:dyDescent="0.3">
      <c r="A331" s="2" t="s">
        <v>73</v>
      </c>
      <c r="B331" s="83"/>
      <c r="C331" s="83"/>
      <c r="D331" s="83"/>
      <c r="E331" s="83"/>
      <c r="F331" s="83"/>
      <c r="G331" s="83"/>
    </row>
    <row r="332" spans="1:7" x14ac:dyDescent="0.3">
      <c r="A332" s="2" t="s">
        <v>74</v>
      </c>
      <c r="B332" s="83"/>
      <c r="C332" s="83"/>
      <c r="D332" s="83"/>
      <c r="E332" s="83"/>
      <c r="F332" s="83"/>
      <c r="G332" s="83"/>
    </row>
    <row r="333" spans="1:7" x14ac:dyDescent="0.3">
      <c r="A333" s="2" t="s">
        <v>75</v>
      </c>
      <c r="B333" s="83"/>
      <c r="C333" s="83"/>
      <c r="D333" s="83"/>
      <c r="E333" s="83"/>
      <c r="F333" s="83"/>
      <c r="G333" s="83"/>
    </row>
    <row r="334" spans="1:7" x14ac:dyDescent="0.3">
      <c r="A334" s="10" t="s">
        <v>155</v>
      </c>
      <c r="B334" s="83"/>
      <c r="C334" s="83"/>
      <c r="D334" s="83"/>
      <c r="E334" s="83"/>
      <c r="F334" s="83"/>
      <c r="G334" s="83"/>
    </row>
    <row r="335" spans="1:7" x14ac:dyDescent="0.3">
      <c r="A335" s="2" t="s">
        <v>72</v>
      </c>
      <c r="B335" s="83"/>
      <c r="C335" s="83"/>
      <c r="D335" s="83"/>
      <c r="E335" s="83"/>
      <c r="F335" s="83"/>
      <c r="G335" s="83"/>
    </row>
    <row r="336" spans="1:7" x14ac:dyDescent="0.3">
      <c r="A336" s="2" t="s">
        <v>73</v>
      </c>
      <c r="B336" s="83"/>
      <c r="C336" s="83"/>
      <c r="D336" s="83"/>
      <c r="E336" s="83"/>
      <c r="F336" s="83"/>
      <c r="G336" s="83"/>
    </row>
    <row r="337" spans="1:7" x14ac:dyDescent="0.3">
      <c r="A337" s="2" t="s">
        <v>74</v>
      </c>
      <c r="B337" s="83"/>
      <c r="C337" s="83"/>
      <c r="D337" s="83"/>
      <c r="E337" s="83"/>
      <c r="F337" s="83"/>
      <c r="G337" s="83"/>
    </row>
    <row r="338" spans="1:7" x14ac:dyDescent="0.3">
      <c r="A338" s="2" t="s">
        <v>75</v>
      </c>
      <c r="B338" s="83"/>
      <c r="C338" s="83"/>
      <c r="D338" s="83"/>
      <c r="E338" s="83"/>
      <c r="F338" s="83"/>
      <c r="G338" s="83"/>
    </row>
    <row r="339" spans="1:7" x14ac:dyDescent="0.3">
      <c r="A339" s="10" t="s">
        <v>156</v>
      </c>
      <c r="B339" s="83"/>
      <c r="C339" s="83"/>
      <c r="D339" s="83"/>
      <c r="E339" s="83"/>
      <c r="F339" s="83"/>
      <c r="G339" s="83"/>
    </row>
    <row r="340" spans="1:7" x14ac:dyDescent="0.3">
      <c r="A340" s="2" t="s">
        <v>72</v>
      </c>
      <c r="B340" s="83"/>
      <c r="C340" s="83"/>
      <c r="D340" s="83"/>
      <c r="E340" s="83"/>
      <c r="F340" s="83"/>
      <c r="G340" s="83"/>
    </row>
    <row r="341" spans="1:7" x14ac:dyDescent="0.3">
      <c r="A341" s="2" t="s">
        <v>73</v>
      </c>
      <c r="B341" s="83"/>
      <c r="C341" s="83"/>
      <c r="D341" s="83"/>
      <c r="E341" s="83"/>
      <c r="F341" s="83"/>
      <c r="G341" s="83"/>
    </row>
    <row r="342" spans="1:7" x14ac:dyDescent="0.3">
      <c r="A342" s="2" t="s">
        <v>74</v>
      </c>
      <c r="B342" s="83"/>
      <c r="C342" s="83"/>
      <c r="D342" s="83"/>
      <c r="E342" s="83"/>
      <c r="F342" s="83"/>
      <c r="G342" s="83"/>
    </row>
    <row r="343" spans="1:7" x14ac:dyDescent="0.3">
      <c r="A343" s="2" t="s">
        <v>75</v>
      </c>
      <c r="B343" s="83"/>
      <c r="C343" s="83"/>
      <c r="D343" s="83"/>
      <c r="E343" s="83"/>
      <c r="F343" s="83"/>
      <c r="G343" s="83"/>
    </row>
    <row r="344" spans="1:7" x14ac:dyDescent="0.3">
      <c r="A344" s="10" t="s">
        <v>157</v>
      </c>
      <c r="B344" s="83"/>
      <c r="C344" s="83"/>
      <c r="D344" s="83"/>
      <c r="E344" s="83"/>
      <c r="F344" s="83"/>
      <c r="G344" s="83"/>
    </row>
    <row r="345" spans="1:7" x14ac:dyDescent="0.3">
      <c r="A345" s="2" t="s">
        <v>72</v>
      </c>
      <c r="B345" s="83"/>
      <c r="C345" s="83"/>
      <c r="D345" s="83"/>
      <c r="E345" s="83"/>
      <c r="F345" s="83"/>
      <c r="G345" s="83"/>
    </row>
    <row r="346" spans="1:7" x14ac:dyDescent="0.3">
      <c r="A346" s="2" t="s">
        <v>73</v>
      </c>
      <c r="B346" s="83"/>
      <c r="C346" s="83"/>
      <c r="D346" s="83"/>
      <c r="E346" s="83"/>
      <c r="F346" s="83"/>
      <c r="G346" s="83"/>
    </row>
    <row r="347" spans="1:7" x14ac:dyDescent="0.3">
      <c r="A347" s="2" t="s">
        <v>74</v>
      </c>
      <c r="B347" s="83"/>
      <c r="C347" s="83"/>
      <c r="D347" s="83"/>
      <c r="E347" s="83"/>
      <c r="F347" s="83"/>
      <c r="G347" s="83"/>
    </row>
    <row r="348" spans="1:7" x14ac:dyDescent="0.3">
      <c r="A348" s="2" t="s">
        <v>75</v>
      </c>
      <c r="B348" s="83"/>
      <c r="C348" s="83"/>
      <c r="D348" s="83"/>
      <c r="E348" s="83"/>
      <c r="F348" s="83"/>
      <c r="G348" s="83"/>
    </row>
    <row r="349" spans="1:7" x14ac:dyDescent="0.3">
      <c r="A349" s="10" t="s">
        <v>158</v>
      </c>
      <c r="B349" s="83"/>
      <c r="C349" s="83"/>
      <c r="D349" s="83"/>
      <c r="E349" s="83"/>
      <c r="F349" s="83"/>
      <c r="G349" s="83"/>
    </row>
    <row r="350" spans="1:7" x14ac:dyDescent="0.3">
      <c r="A350" s="2" t="s">
        <v>72</v>
      </c>
      <c r="B350" s="83"/>
      <c r="C350" s="83"/>
      <c r="D350" s="83"/>
      <c r="E350" s="83"/>
      <c r="F350" s="83"/>
      <c r="G350" s="83"/>
    </row>
    <row r="351" spans="1:7" x14ac:dyDescent="0.3">
      <c r="A351" s="2" t="s">
        <v>73</v>
      </c>
      <c r="B351" s="83"/>
      <c r="C351" s="83"/>
      <c r="D351" s="83"/>
      <c r="E351" s="83"/>
      <c r="F351" s="83"/>
      <c r="G351" s="83"/>
    </row>
    <row r="352" spans="1:7" x14ac:dyDescent="0.3">
      <c r="A352" s="2" t="s">
        <v>74</v>
      </c>
      <c r="B352" s="83"/>
      <c r="C352" s="83"/>
      <c r="D352" s="83"/>
      <c r="E352" s="83"/>
      <c r="F352" s="83"/>
      <c r="G352" s="83"/>
    </row>
    <row r="353" spans="1:7" x14ac:dyDescent="0.3">
      <c r="A353" s="2" t="s">
        <v>75</v>
      </c>
      <c r="B353" s="83"/>
      <c r="C353" s="83"/>
      <c r="D353" s="83"/>
      <c r="E353" s="83"/>
      <c r="F353" s="83"/>
      <c r="G353" s="83"/>
    </row>
    <row r="354" spans="1:7" x14ac:dyDescent="0.3">
      <c r="A354" s="10" t="s">
        <v>159</v>
      </c>
      <c r="B354" s="83"/>
      <c r="C354" s="83"/>
      <c r="D354" s="83"/>
      <c r="E354" s="83"/>
      <c r="F354" s="83"/>
      <c r="G354" s="83"/>
    </row>
    <row r="355" spans="1:7" x14ac:dyDescent="0.3">
      <c r="A355" s="2" t="s">
        <v>72</v>
      </c>
      <c r="B355" s="83"/>
      <c r="C355" s="83"/>
      <c r="D355" s="83"/>
      <c r="E355" s="83"/>
      <c r="F355" s="83"/>
      <c r="G355" s="83"/>
    </row>
    <row r="356" spans="1:7" x14ac:dyDescent="0.3">
      <c r="A356" s="2" t="s">
        <v>73</v>
      </c>
      <c r="B356" s="83"/>
      <c r="C356" s="83"/>
      <c r="D356" s="83"/>
      <c r="E356" s="83"/>
      <c r="F356" s="83"/>
      <c r="G356" s="83"/>
    </row>
    <row r="357" spans="1:7" x14ac:dyDescent="0.3">
      <c r="A357" s="2" t="s">
        <v>74</v>
      </c>
      <c r="B357" s="83"/>
      <c r="C357" s="83"/>
      <c r="D357" s="83"/>
      <c r="E357" s="83"/>
      <c r="F357" s="83"/>
      <c r="G357" s="83"/>
    </row>
    <row r="358" spans="1:7" x14ac:dyDescent="0.3">
      <c r="A358" s="2" t="s">
        <v>75</v>
      </c>
      <c r="B358" s="83"/>
      <c r="C358" s="83"/>
      <c r="D358" s="83"/>
      <c r="E358" s="83"/>
      <c r="F358" s="83"/>
      <c r="G358" s="83"/>
    </row>
    <row r="359" spans="1:7" x14ac:dyDescent="0.3">
      <c r="A359" s="10" t="s">
        <v>160</v>
      </c>
      <c r="B359" s="83"/>
      <c r="C359" s="83"/>
      <c r="D359" s="83"/>
      <c r="E359" s="83"/>
      <c r="F359" s="83"/>
      <c r="G359" s="83"/>
    </row>
    <row r="360" spans="1:7" x14ac:dyDescent="0.3">
      <c r="A360" s="2" t="s">
        <v>72</v>
      </c>
      <c r="B360" s="83"/>
      <c r="C360" s="83"/>
      <c r="D360" s="83"/>
      <c r="E360" s="83"/>
      <c r="F360" s="83"/>
      <c r="G360" s="83"/>
    </row>
    <row r="361" spans="1:7" x14ac:dyDescent="0.3">
      <c r="A361" s="2" t="s">
        <v>73</v>
      </c>
      <c r="B361" s="83"/>
      <c r="C361" s="83"/>
      <c r="D361" s="83"/>
      <c r="E361" s="83"/>
      <c r="F361" s="83"/>
      <c r="G361" s="83"/>
    </row>
    <row r="362" spans="1:7" x14ac:dyDescent="0.3">
      <c r="A362" s="2" t="s">
        <v>74</v>
      </c>
      <c r="B362" s="83"/>
      <c r="C362" s="83"/>
      <c r="D362" s="83"/>
      <c r="E362" s="83"/>
      <c r="F362" s="83"/>
      <c r="G362" s="83"/>
    </row>
    <row r="363" spans="1:7" x14ac:dyDescent="0.3">
      <c r="A363" s="2" t="s">
        <v>75</v>
      </c>
      <c r="B363" s="83"/>
      <c r="C363" s="83"/>
      <c r="D363" s="83"/>
      <c r="E363" s="83"/>
      <c r="F363" s="83"/>
      <c r="G363" s="83"/>
    </row>
    <row r="364" spans="1:7" x14ac:dyDescent="0.3">
      <c r="A364" s="10" t="s">
        <v>161</v>
      </c>
      <c r="B364" s="83"/>
      <c r="C364" s="83"/>
      <c r="D364" s="83"/>
      <c r="E364" s="83"/>
      <c r="F364" s="83"/>
      <c r="G364" s="83"/>
    </row>
    <row r="365" spans="1:7" x14ac:dyDescent="0.3">
      <c r="A365" s="2" t="s">
        <v>72</v>
      </c>
      <c r="B365" s="83"/>
      <c r="C365" s="83"/>
      <c r="D365" s="83"/>
      <c r="E365" s="83"/>
      <c r="F365" s="83"/>
      <c r="G365" s="83"/>
    </row>
    <row r="366" spans="1:7" x14ac:dyDescent="0.3">
      <c r="A366" s="2" t="s">
        <v>73</v>
      </c>
      <c r="B366" s="83"/>
      <c r="C366" s="83"/>
      <c r="D366" s="83"/>
      <c r="E366" s="83"/>
      <c r="F366" s="83"/>
      <c r="G366" s="83"/>
    </row>
    <row r="367" spans="1:7" x14ac:dyDescent="0.3">
      <c r="A367" s="2" t="s">
        <v>74</v>
      </c>
      <c r="B367" s="83"/>
      <c r="C367" s="83"/>
      <c r="D367" s="83"/>
      <c r="E367" s="83"/>
      <c r="F367" s="83"/>
      <c r="G367" s="83"/>
    </row>
    <row r="368" spans="1:7" x14ac:dyDescent="0.3">
      <c r="A368" s="2" t="s">
        <v>75</v>
      </c>
      <c r="B368" s="83"/>
      <c r="C368" s="83"/>
      <c r="D368" s="83"/>
      <c r="E368" s="83"/>
      <c r="F368" s="83"/>
      <c r="G368" s="83"/>
    </row>
    <row r="369" spans="1:7" x14ac:dyDescent="0.3">
      <c r="A369" s="10" t="s">
        <v>162</v>
      </c>
      <c r="B369" s="83"/>
      <c r="C369" s="83"/>
      <c r="D369" s="83"/>
      <c r="E369" s="83"/>
      <c r="F369" s="83"/>
      <c r="G369" s="83"/>
    </row>
    <row r="370" spans="1:7" x14ac:dyDescent="0.3">
      <c r="A370" s="2" t="s">
        <v>72</v>
      </c>
      <c r="B370" s="83"/>
      <c r="C370" s="83"/>
      <c r="D370" s="83"/>
      <c r="E370" s="83"/>
      <c r="F370" s="83"/>
      <c r="G370" s="83"/>
    </row>
    <row r="371" spans="1:7" x14ac:dyDescent="0.3">
      <c r="A371" s="2" t="s">
        <v>73</v>
      </c>
      <c r="B371" s="83"/>
      <c r="C371" s="83"/>
      <c r="D371" s="83"/>
      <c r="E371" s="83"/>
      <c r="F371" s="83"/>
      <c r="G371" s="83"/>
    </row>
    <row r="372" spans="1:7" x14ac:dyDescent="0.3">
      <c r="A372" s="2" t="s">
        <v>74</v>
      </c>
      <c r="B372" s="83"/>
      <c r="C372" s="83"/>
      <c r="D372" s="83"/>
      <c r="E372" s="83"/>
      <c r="F372" s="83"/>
      <c r="G372" s="83"/>
    </row>
    <row r="373" spans="1:7" x14ac:dyDescent="0.3">
      <c r="A373" s="2" t="s">
        <v>75</v>
      </c>
      <c r="B373" s="83"/>
      <c r="C373" s="83"/>
      <c r="D373" s="83"/>
      <c r="E373" s="83"/>
      <c r="F373" s="83"/>
      <c r="G373" s="83"/>
    </row>
    <row r="374" spans="1:7" x14ac:dyDescent="0.3">
      <c r="A374" s="10" t="s">
        <v>163</v>
      </c>
      <c r="B374" s="83"/>
      <c r="C374" s="83"/>
      <c r="D374" s="83"/>
      <c r="E374" s="83"/>
      <c r="F374" s="83"/>
      <c r="G374" s="83"/>
    </row>
    <row r="375" spans="1:7" x14ac:dyDescent="0.3">
      <c r="A375" s="2" t="s">
        <v>72</v>
      </c>
      <c r="B375" s="83"/>
      <c r="C375" s="83"/>
      <c r="D375" s="83"/>
      <c r="E375" s="83"/>
      <c r="F375" s="83"/>
      <c r="G375" s="83"/>
    </row>
    <row r="376" spans="1:7" x14ac:dyDescent="0.3">
      <c r="A376" s="2" t="s">
        <v>73</v>
      </c>
      <c r="B376" s="83"/>
      <c r="C376" s="83"/>
      <c r="D376" s="83"/>
      <c r="E376" s="83"/>
      <c r="F376" s="83"/>
      <c r="G376" s="83"/>
    </row>
    <row r="377" spans="1:7" x14ac:dyDescent="0.3">
      <c r="A377" s="2" t="s">
        <v>74</v>
      </c>
      <c r="B377" s="83"/>
      <c r="C377" s="83"/>
      <c r="D377" s="83"/>
      <c r="E377" s="83"/>
      <c r="F377" s="83"/>
      <c r="G377" s="83"/>
    </row>
    <row r="378" spans="1:7" x14ac:dyDescent="0.3">
      <c r="A378" s="2" t="s">
        <v>75</v>
      </c>
      <c r="B378" s="83"/>
      <c r="C378" s="83"/>
      <c r="D378" s="83"/>
      <c r="E378" s="83"/>
      <c r="F378" s="83"/>
      <c r="G378" s="83"/>
    </row>
    <row r="379" spans="1:7" x14ac:dyDescent="0.3">
      <c r="A379" s="10" t="s">
        <v>164</v>
      </c>
      <c r="B379" s="83"/>
      <c r="C379" s="83"/>
      <c r="D379" s="83"/>
      <c r="E379" s="83"/>
      <c r="F379" s="83"/>
      <c r="G379" s="83"/>
    </row>
    <row r="380" spans="1:7" x14ac:dyDescent="0.3">
      <c r="A380" s="2" t="s">
        <v>72</v>
      </c>
      <c r="B380" s="83"/>
      <c r="C380" s="83"/>
      <c r="D380" s="83"/>
      <c r="E380" s="83"/>
      <c r="F380" s="83"/>
      <c r="G380" s="83"/>
    </row>
    <row r="381" spans="1:7" x14ac:dyDescent="0.3">
      <c r="A381" s="2" t="s">
        <v>73</v>
      </c>
      <c r="B381" s="83"/>
      <c r="C381" s="83"/>
      <c r="D381" s="83"/>
      <c r="E381" s="83"/>
      <c r="F381" s="83"/>
      <c r="G381" s="83"/>
    </row>
    <row r="382" spans="1:7" x14ac:dyDescent="0.3">
      <c r="A382" s="2" t="s">
        <v>74</v>
      </c>
      <c r="B382" s="83"/>
      <c r="C382" s="83"/>
      <c r="D382" s="83"/>
      <c r="E382" s="83"/>
      <c r="F382" s="83"/>
      <c r="G382" s="83"/>
    </row>
    <row r="383" spans="1:7" x14ac:dyDescent="0.3">
      <c r="A383" s="2" t="s">
        <v>75</v>
      </c>
      <c r="B383" s="83"/>
      <c r="C383" s="83"/>
      <c r="D383" s="83"/>
      <c r="E383" s="83"/>
      <c r="F383" s="83"/>
      <c r="G383" s="83"/>
    </row>
    <row r="384" spans="1:7" x14ac:dyDescent="0.3">
      <c r="A384" s="10" t="s">
        <v>165</v>
      </c>
      <c r="B384" s="83"/>
      <c r="C384" s="83"/>
      <c r="D384" s="83"/>
      <c r="E384" s="83"/>
      <c r="F384" s="83"/>
      <c r="G384" s="83"/>
    </row>
    <row r="385" spans="1:7" x14ac:dyDescent="0.3">
      <c r="A385" s="2" t="s">
        <v>72</v>
      </c>
      <c r="B385" s="83"/>
      <c r="C385" s="83"/>
      <c r="D385" s="83"/>
      <c r="E385" s="83"/>
      <c r="F385" s="83"/>
      <c r="G385" s="83"/>
    </row>
    <row r="386" spans="1:7" x14ac:dyDescent="0.3">
      <c r="A386" s="2" t="s">
        <v>73</v>
      </c>
      <c r="B386" s="83"/>
      <c r="C386" s="83"/>
      <c r="D386" s="83"/>
      <c r="E386" s="83"/>
      <c r="F386" s="83"/>
      <c r="G386" s="83"/>
    </row>
    <row r="387" spans="1:7" x14ac:dyDescent="0.3">
      <c r="A387" s="2" t="s">
        <v>74</v>
      </c>
      <c r="B387" s="83"/>
      <c r="C387" s="83"/>
      <c r="D387" s="83"/>
      <c r="E387" s="83"/>
      <c r="F387" s="83"/>
      <c r="G387" s="83"/>
    </row>
    <row r="388" spans="1:7" x14ac:dyDescent="0.3">
      <c r="A388" s="2" t="s">
        <v>75</v>
      </c>
      <c r="B388" s="83"/>
      <c r="C388" s="83"/>
      <c r="D388" s="83"/>
      <c r="E388" s="83"/>
      <c r="F388" s="83"/>
      <c r="G388" s="83"/>
    </row>
    <row r="389" spans="1:7" x14ac:dyDescent="0.3">
      <c r="A389" s="10" t="s">
        <v>166</v>
      </c>
      <c r="B389" s="83"/>
      <c r="C389" s="83"/>
      <c r="D389" s="83"/>
      <c r="E389" s="83"/>
      <c r="F389" s="83"/>
      <c r="G389" s="83"/>
    </row>
    <row r="390" spans="1:7" x14ac:dyDescent="0.3">
      <c r="A390" s="2" t="s">
        <v>72</v>
      </c>
      <c r="B390" s="83"/>
      <c r="C390" s="83"/>
      <c r="D390" s="83"/>
      <c r="E390" s="83"/>
      <c r="F390" s="83"/>
      <c r="G390" s="83"/>
    </row>
    <row r="391" spans="1:7" x14ac:dyDescent="0.3">
      <c r="A391" s="2" t="s">
        <v>73</v>
      </c>
      <c r="B391" s="83"/>
      <c r="C391" s="83"/>
      <c r="D391" s="83"/>
      <c r="E391" s="83"/>
      <c r="F391" s="83"/>
      <c r="G391" s="83"/>
    </row>
    <row r="392" spans="1:7" x14ac:dyDescent="0.3">
      <c r="A392" s="2" t="s">
        <v>74</v>
      </c>
      <c r="B392" s="83"/>
      <c r="C392" s="83"/>
      <c r="D392" s="83"/>
      <c r="E392" s="83"/>
      <c r="F392" s="83"/>
      <c r="G392" s="83"/>
    </row>
    <row r="393" spans="1:7" x14ac:dyDescent="0.3">
      <c r="A393" s="2" t="s">
        <v>75</v>
      </c>
      <c r="B393" s="83"/>
      <c r="C393" s="83"/>
      <c r="D393" s="83"/>
      <c r="E393" s="83"/>
      <c r="F393" s="83"/>
      <c r="G393" s="83"/>
    </row>
    <row r="394" spans="1:7" x14ac:dyDescent="0.3">
      <c r="A394" s="10" t="s">
        <v>167</v>
      </c>
      <c r="B394" s="83"/>
      <c r="C394" s="83"/>
      <c r="D394" s="83"/>
      <c r="E394" s="83"/>
      <c r="F394" s="83"/>
      <c r="G394" s="83"/>
    </row>
    <row r="395" spans="1:7" x14ac:dyDescent="0.3">
      <c r="A395" s="2" t="s">
        <v>72</v>
      </c>
      <c r="B395" s="83"/>
      <c r="C395" s="83"/>
      <c r="D395" s="83"/>
      <c r="E395" s="83"/>
      <c r="F395" s="83"/>
      <c r="G395" s="83"/>
    </row>
    <row r="396" spans="1:7" x14ac:dyDescent="0.3">
      <c r="A396" s="2" t="s">
        <v>73</v>
      </c>
      <c r="B396" s="83"/>
      <c r="C396" s="83"/>
      <c r="D396" s="83"/>
      <c r="E396" s="83"/>
      <c r="F396" s="83"/>
      <c r="G396" s="83"/>
    </row>
    <row r="397" spans="1:7" x14ac:dyDescent="0.3">
      <c r="A397" s="2" t="s">
        <v>74</v>
      </c>
      <c r="B397" s="83"/>
      <c r="C397" s="83"/>
      <c r="D397" s="83"/>
      <c r="E397" s="83"/>
      <c r="F397" s="83"/>
      <c r="G397" s="83"/>
    </row>
    <row r="398" spans="1:7" x14ac:dyDescent="0.3">
      <c r="A398" s="2" t="s">
        <v>75</v>
      </c>
      <c r="B398" s="83"/>
      <c r="C398" s="83"/>
      <c r="D398" s="83"/>
      <c r="E398" s="83"/>
      <c r="F398" s="83"/>
      <c r="G398" s="83"/>
    </row>
    <row r="399" spans="1:7" x14ac:dyDescent="0.3">
      <c r="A399" s="10" t="s">
        <v>168</v>
      </c>
      <c r="B399" s="83"/>
      <c r="C399" s="83"/>
      <c r="D399" s="83"/>
      <c r="E399" s="83"/>
      <c r="F399" s="83"/>
      <c r="G399" s="83"/>
    </row>
    <row r="400" spans="1:7" x14ac:dyDescent="0.3">
      <c r="A400" s="2" t="s">
        <v>72</v>
      </c>
      <c r="B400" s="83"/>
      <c r="C400" s="83"/>
      <c r="D400" s="83"/>
      <c r="E400" s="83"/>
      <c r="F400" s="83"/>
      <c r="G400" s="83"/>
    </row>
    <row r="401" spans="1:7" x14ac:dyDescent="0.3">
      <c r="A401" s="2" t="s">
        <v>73</v>
      </c>
      <c r="B401" s="83"/>
      <c r="C401" s="83"/>
      <c r="D401" s="83"/>
      <c r="E401" s="83"/>
      <c r="F401" s="83"/>
      <c r="G401" s="83"/>
    </row>
    <row r="402" spans="1:7" x14ac:dyDescent="0.3">
      <c r="A402" s="2" t="s">
        <v>74</v>
      </c>
      <c r="B402" s="83"/>
      <c r="C402" s="83"/>
      <c r="D402" s="83"/>
      <c r="E402" s="83"/>
      <c r="F402" s="83"/>
      <c r="G402" s="83"/>
    </row>
    <row r="403" spans="1:7" x14ac:dyDescent="0.3">
      <c r="A403" s="2" t="s">
        <v>75</v>
      </c>
      <c r="B403" s="83"/>
      <c r="C403" s="83"/>
      <c r="D403" s="83"/>
      <c r="E403" s="83"/>
      <c r="F403" s="83"/>
      <c r="G403" s="83"/>
    </row>
    <row r="404" spans="1:7" x14ac:dyDescent="0.3">
      <c r="A404" s="10" t="s">
        <v>169</v>
      </c>
      <c r="B404" s="83"/>
      <c r="C404" s="83"/>
      <c r="D404" s="83"/>
      <c r="E404" s="83"/>
      <c r="F404" s="83"/>
      <c r="G404" s="83"/>
    </row>
    <row r="405" spans="1:7" x14ac:dyDescent="0.3">
      <c r="A405" s="2" t="s">
        <v>72</v>
      </c>
      <c r="B405" s="83"/>
      <c r="C405" s="83"/>
      <c r="D405" s="83"/>
      <c r="E405" s="83"/>
      <c r="F405" s="83"/>
      <c r="G405" s="83"/>
    </row>
    <row r="406" spans="1:7" x14ac:dyDescent="0.3">
      <c r="A406" s="2" t="s">
        <v>73</v>
      </c>
      <c r="B406" s="83"/>
      <c r="C406" s="83"/>
      <c r="D406" s="83"/>
      <c r="E406" s="83"/>
      <c r="F406" s="83"/>
      <c r="G406" s="83"/>
    </row>
    <row r="407" spans="1:7" x14ac:dyDescent="0.3">
      <c r="A407" s="2" t="s">
        <v>74</v>
      </c>
      <c r="B407" s="83"/>
      <c r="C407" s="83"/>
      <c r="D407" s="83"/>
      <c r="E407" s="83"/>
      <c r="F407" s="83"/>
      <c r="G407" s="83"/>
    </row>
    <row r="408" spans="1:7" x14ac:dyDescent="0.3">
      <c r="A408" s="2" t="s">
        <v>75</v>
      </c>
      <c r="B408" s="83"/>
      <c r="C408" s="83"/>
      <c r="D408" s="83"/>
      <c r="E408" s="83"/>
      <c r="F408" s="83"/>
      <c r="G408" s="83"/>
    </row>
    <row r="409" spans="1:7" x14ac:dyDescent="0.3">
      <c r="A409" s="10" t="s">
        <v>170</v>
      </c>
      <c r="B409" s="83"/>
      <c r="C409" s="83"/>
      <c r="D409" s="83"/>
      <c r="E409" s="83"/>
      <c r="F409" s="83"/>
      <c r="G409" s="83"/>
    </row>
    <row r="410" spans="1:7" x14ac:dyDescent="0.3">
      <c r="A410" s="2" t="s">
        <v>72</v>
      </c>
      <c r="B410" s="83"/>
      <c r="C410" s="83"/>
      <c r="D410" s="83"/>
      <c r="E410" s="83"/>
      <c r="F410" s="83"/>
      <c r="G410" s="83"/>
    </row>
    <row r="411" spans="1:7" x14ac:dyDescent="0.3">
      <c r="A411" s="2" t="s">
        <v>73</v>
      </c>
      <c r="B411" s="83"/>
      <c r="C411" s="83"/>
      <c r="D411" s="83"/>
      <c r="E411" s="83"/>
      <c r="F411" s="83"/>
      <c r="G411" s="83"/>
    </row>
    <row r="412" spans="1:7" x14ac:dyDescent="0.3">
      <c r="A412" s="2" t="s">
        <v>74</v>
      </c>
      <c r="B412" s="83"/>
      <c r="C412" s="83"/>
      <c r="D412" s="83"/>
      <c r="E412" s="83"/>
      <c r="F412" s="83"/>
      <c r="G412" s="83"/>
    </row>
    <row r="413" spans="1:7" x14ac:dyDescent="0.3">
      <c r="A413" s="2" t="s">
        <v>75</v>
      </c>
      <c r="B413" s="83"/>
      <c r="C413" s="83"/>
      <c r="D413" s="83"/>
      <c r="E413" s="83"/>
      <c r="F413" s="83"/>
      <c r="G413" s="83"/>
    </row>
    <row r="414" spans="1:7" x14ac:dyDescent="0.3">
      <c r="A414" s="10" t="s">
        <v>171</v>
      </c>
      <c r="B414" s="83"/>
      <c r="C414" s="83"/>
      <c r="D414" s="83"/>
      <c r="E414" s="83"/>
      <c r="F414" s="83"/>
      <c r="G414" s="83"/>
    </row>
    <row r="415" spans="1:7" x14ac:dyDescent="0.3">
      <c r="A415" s="2" t="s">
        <v>72</v>
      </c>
      <c r="B415" s="83"/>
      <c r="C415" s="83"/>
      <c r="D415" s="83"/>
      <c r="E415" s="83"/>
      <c r="F415" s="83"/>
      <c r="G415" s="83"/>
    </row>
    <row r="416" spans="1:7" x14ac:dyDescent="0.3">
      <c r="A416" s="2" t="s">
        <v>73</v>
      </c>
      <c r="B416" s="83"/>
      <c r="C416" s="83"/>
      <c r="D416" s="83"/>
      <c r="E416" s="83"/>
      <c r="F416" s="83"/>
      <c r="G416" s="83"/>
    </row>
    <row r="417" spans="1:7" x14ac:dyDescent="0.3">
      <c r="A417" s="2" t="s">
        <v>74</v>
      </c>
      <c r="B417" s="83"/>
      <c r="C417" s="83"/>
      <c r="D417" s="83"/>
      <c r="E417" s="83"/>
      <c r="F417" s="83"/>
      <c r="G417" s="83"/>
    </row>
    <row r="418" spans="1:7" x14ac:dyDescent="0.3">
      <c r="A418" s="2" t="s">
        <v>75</v>
      </c>
      <c r="B418" s="83"/>
      <c r="C418" s="83"/>
      <c r="D418" s="83"/>
      <c r="E418" s="83"/>
      <c r="F418" s="83"/>
      <c r="G418" s="83"/>
    </row>
    <row r="419" spans="1:7" x14ac:dyDescent="0.3">
      <c r="A419" s="10" t="s">
        <v>172</v>
      </c>
      <c r="B419" s="83"/>
      <c r="C419" s="83"/>
      <c r="D419" s="83"/>
      <c r="E419" s="83"/>
      <c r="F419" s="83"/>
      <c r="G419" s="83"/>
    </row>
    <row r="420" spans="1:7" x14ac:dyDescent="0.3">
      <c r="A420" s="2" t="s">
        <v>72</v>
      </c>
      <c r="B420" s="83"/>
      <c r="C420" s="83"/>
      <c r="D420" s="83"/>
      <c r="E420" s="83"/>
      <c r="F420" s="83"/>
      <c r="G420" s="83"/>
    </row>
    <row r="421" spans="1:7" x14ac:dyDescent="0.3">
      <c r="A421" s="2" t="s">
        <v>73</v>
      </c>
      <c r="B421" s="83"/>
      <c r="C421" s="83"/>
      <c r="D421" s="83"/>
      <c r="E421" s="83"/>
      <c r="F421" s="83"/>
      <c r="G421" s="83"/>
    </row>
    <row r="422" spans="1:7" x14ac:dyDescent="0.3">
      <c r="A422" s="2" t="s">
        <v>74</v>
      </c>
      <c r="B422" s="83"/>
      <c r="C422" s="83"/>
      <c r="D422" s="83"/>
      <c r="E422" s="83"/>
      <c r="F422" s="83"/>
      <c r="G422" s="83"/>
    </row>
    <row r="423" spans="1:7" x14ac:dyDescent="0.3">
      <c r="A423" s="2" t="s">
        <v>75</v>
      </c>
      <c r="B423" s="83"/>
      <c r="C423" s="83"/>
      <c r="D423" s="83"/>
      <c r="E423" s="83"/>
      <c r="F423" s="83"/>
      <c r="G423" s="83"/>
    </row>
    <row r="424" spans="1:7" x14ac:dyDescent="0.3">
      <c r="A424" s="10" t="s">
        <v>173</v>
      </c>
      <c r="B424" s="83"/>
      <c r="C424" s="83"/>
      <c r="D424" s="83"/>
      <c r="E424" s="83"/>
      <c r="F424" s="83"/>
      <c r="G424" s="83"/>
    </row>
    <row r="425" spans="1:7" x14ac:dyDescent="0.3">
      <c r="A425" s="2" t="s">
        <v>72</v>
      </c>
      <c r="B425" s="83"/>
      <c r="C425" s="83"/>
      <c r="D425" s="83"/>
      <c r="E425" s="83"/>
      <c r="F425" s="83"/>
      <c r="G425" s="83"/>
    </row>
    <row r="426" spans="1:7" x14ac:dyDescent="0.3">
      <c r="A426" s="2" t="s">
        <v>73</v>
      </c>
      <c r="B426" s="83"/>
      <c r="C426" s="83"/>
      <c r="D426" s="83"/>
      <c r="E426" s="83"/>
      <c r="F426" s="83"/>
      <c r="G426" s="83"/>
    </row>
    <row r="427" spans="1:7" x14ac:dyDescent="0.3">
      <c r="A427" s="2" t="s">
        <v>74</v>
      </c>
      <c r="B427" s="83"/>
      <c r="C427" s="83"/>
      <c r="D427" s="83"/>
      <c r="E427" s="83"/>
      <c r="F427" s="83"/>
      <c r="G427" s="83"/>
    </row>
    <row r="428" spans="1:7" x14ac:dyDescent="0.3">
      <c r="A428" s="2" t="s">
        <v>75</v>
      </c>
      <c r="B428" s="83"/>
      <c r="C428" s="83"/>
      <c r="D428" s="83"/>
      <c r="E428" s="83"/>
      <c r="F428" s="83"/>
      <c r="G428" s="83"/>
    </row>
    <row r="429" spans="1:7" x14ac:dyDescent="0.3">
      <c r="A429" s="10" t="s">
        <v>174</v>
      </c>
      <c r="B429" s="83"/>
      <c r="C429" s="83"/>
      <c r="D429" s="83"/>
      <c r="E429" s="83"/>
      <c r="F429" s="83"/>
      <c r="G429" s="83"/>
    </row>
    <row r="430" spans="1:7" x14ac:dyDescent="0.3">
      <c r="A430" s="2" t="s">
        <v>72</v>
      </c>
      <c r="B430" s="83"/>
      <c r="C430" s="83"/>
      <c r="D430" s="83"/>
      <c r="E430" s="83"/>
      <c r="F430" s="83"/>
      <c r="G430" s="83"/>
    </row>
    <row r="431" spans="1:7" x14ac:dyDescent="0.3">
      <c r="A431" s="2" t="s">
        <v>73</v>
      </c>
      <c r="B431" s="83"/>
      <c r="C431" s="83"/>
      <c r="D431" s="83"/>
      <c r="E431" s="83"/>
      <c r="F431" s="83"/>
      <c r="G431" s="83"/>
    </row>
    <row r="432" spans="1:7" x14ac:dyDescent="0.3">
      <c r="A432" s="2" t="s">
        <v>74</v>
      </c>
      <c r="B432" s="83"/>
      <c r="C432" s="83"/>
      <c r="D432" s="83"/>
      <c r="E432" s="83"/>
      <c r="F432" s="83"/>
      <c r="G432" s="83"/>
    </row>
    <row r="433" spans="1:7" x14ac:dyDescent="0.3">
      <c r="A433" s="2" t="s">
        <v>75</v>
      </c>
      <c r="B433" s="83"/>
      <c r="C433" s="83"/>
      <c r="D433" s="83"/>
      <c r="E433" s="83"/>
      <c r="F433" s="83"/>
      <c r="G433" s="83"/>
    </row>
    <row r="434" spans="1:7" x14ac:dyDescent="0.3">
      <c r="A434" s="10" t="s">
        <v>175</v>
      </c>
      <c r="B434" s="83"/>
      <c r="C434" s="83"/>
      <c r="D434" s="83"/>
      <c r="E434" s="83"/>
      <c r="F434" s="83"/>
      <c r="G434" s="83"/>
    </row>
    <row r="435" spans="1:7" x14ac:dyDescent="0.3">
      <c r="A435" s="2" t="s">
        <v>72</v>
      </c>
      <c r="B435" s="83"/>
      <c r="C435" s="83"/>
      <c r="D435" s="83"/>
      <c r="E435" s="83"/>
      <c r="F435" s="83"/>
      <c r="G435" s="83"/>
    </row>
    <row r="436" spans="1:7" x14ac:dyDescent="0.3">
      <c r="A436" s="2" t="s">
        <v>73</v>
      </c>
      <c r="B436" s="83"/>
      <c r="C436" s="83"/>
      <c r="D436" s="83"/>
      <c r="E436" s="83"/>
      <c r="F436" s="83"/>
      <c r="G436" s="83"/>
    </row>
    <row r="437" spans="1:7" x14ac:dyDescent="0.3">
      <c r="A437" s="2" t="s">
        <v>74</v>
      </c>
      <c r="B437" s="83"/>
      <c r="C437" s="83"/>
      <c r="D437" s="83"/>
      <c r="E437" s="83"/>
      <c r="F437" s="83"/>
      <c r="G437" s="83"/>
    </row>
    <row r="438" spans="1:7" x14ac:dyDescent="0.3">
      <c r="A438" s="2" t="s">
        <v>75</v>
      </c>
      <c r="B438" s="83"/>
      <c r="C438" s="83"/>
      <c r="D438" s="83"/>
      <c r="E438" s="83"/>
      <c r="F438" s="83"/>
      <c r="G438" s="83"/>
    </row>
    <row r="439" spans="1:7" x14ac:dyDescent="0.3">
      <c r="A439" s="10" t="s">
        <v>176</v>
      </c>
      <c r="B439" s="83"/>
      <c r="C439" s="83"/>
      <c r="D439" s="83"/>
      <c r="E439" s="83"/>
      <c r="F439" s="83"/>
      <c r="G439" s="83"/>
    </row>
    <row r="440" spans="1:7" x14ac:dyDescent="0.3">
      <c r="A440" s="2" t="s">
        <v>72</v>
      </c>
      <c r="B440" s="83"/>
      <c r="C440" s="83"/>
      <c r="D440" s="83"/>
      <c r="E440" s="83"/>
      <c r="F440" s="83"/>
      <c r="G440" s="83"/>
    </row>
    <row r="441" spans="1:7" x14ac:dyDescent="0.3">
      <c r="A441" s="2" t="s">
        <v>73</v>
      </c>
      <c r="B441" s="83"/>
      <c r="C441" s="83"/>
      <c r="D441" s="83"/>
      <c r="E441" s="83"/>
      <c r="F441" s="83"/>
      <c r="G441" s="83"/>
    </row>
    <row r="442" spans="1:7" x14ac:dyDescent="0.3">
      <c r="A442" s="2" t="s">
        <v>74</v>
      </c>
      <c r="B442" s="83"/>
      <c r="C442" s="83"/>
      <c r="D442" s="83"/>
      <c r="E442" s="83"/>
      <c r="F442" s="83"/>
      <c r="G442" s="83"/>
    </row>
    <row r="443" spans="1:7" x14ac:dyDescent="0.3">
      <c r="A443" s="2" t="s">
        <v>75</v>
      </c>
      <c r="B443" s="83"/>
      <c r="C443" s="83"/>
      <c r="D443" s="83"/>
      <c r="E443" s="83"/>
      <c r="F443" s="83"/>
      <c r="G443" s="83"/>
    </row>
    <row r="444" spans="1:7" x14ac:dyDescent="0.3">
      <c r="A444" s="10" t="s">
        <v>177</v>
      </c>
      <c r="B444" s="83"/>
      <c r="C444" s="83"/>
      <c r="D444" s="83"/>
      <c r="E444" s="83"/>
      <c r="F444" s="83"/>
      <c r="G444" s="83"/>
    </row>
    <row r="445" spans="1:7" x14ac:dyDescent="0.3">
      <c r="A445" s="2" t="s">
        <v>72</v>
      </c>
      <c r="B445" s="83"/>
      <c r="C445" s="83"/>
      <c r="D445" s="83"/>
      <c r="E445" s="83"/>
      <c r="F445" s="83"/>
      <c r="G445" s="83"/>
    </row>
    <row r="446" spans="1:7" x14ac:dyDescent="0.3">
      <c r="A446" s="2" t="s">
        <v>73</v>
      </c>
      <c r="B446" s="83"/>
      <c r="C446" s="83"/>
      <c r="D446" s="83"/>
      <c r="E446" s="83"/>
      <c r="F446" s="83"/>
      <c r="G446" s="83"/>
    </row>
    <row r="447" spans="1:7" x14ac:dyDescent="0.3">
      <c r="A447" s="2" t="s">
        <v>74</v>
      </c>
      <c r="B447" s="83"/>
      <c r="C447" s="83"/>
      <c r="D447" s="83"/>
      <c r="E447" s="83"/>
      <c r="F447" s="83"/>
      <c r="G447" s="83"/>
    </row>
    <row r="448" spans="1:7" x14ac:dyDescent="0.3">
      <c r="A448" s="2" t="s">
        <v>75</v>
      </c>
      <c r="B448" s="83"/>
      <c r="C448" s="83"/>
      <c r="D448" s="83"/>
      <c r="E448" s="83"/>
      <c r="F448" s="83"/>
      <c r="G448" s="83"/>
    </row>
    <row r="449" spans="1:7" x14ac:dyDescent="0.3">
      <c r="A449" s="10" t="s">
        <v>178</v>
      </c>
      <c r="B449" s="83"/>
      <c r="C449" s="83"/>
      <c r="D449" s="83"/>
      <c r="E449" s="83"/>
      <c r="F449" s="83"/>
      <c r="G449" s="83"/>
    </row>
    <row r="450" spans="1:7" x14ac:dyDescent="0.3">
      <c r="A450" s="2" t="s">
        <v>72</v>
      </c>
      <c r="B450" s="83"/>
      <c r="C450" s="83"/>
      <c r="D450" s="83"/>
      <c r="E450" s="83"/>
      <c r="F450" s="83"/>
      <c r="G450" s="83"/>
    </row>
    <row r="451" spans="1:7" x14ac:dyDescent="0.3">
      <c r="A451" s="2" t="s">
        <v>73</v>
      </c>
      <c r="B451" s="83"/>
      <c r="C451" s="83"/>
      <c r="D451" s="83"/>
      <c r="E451" s="83"/>
      <c r="F451" s="83"/>
      <c r="G451" s="83"/>
    </row>
    <row r="452" spans="1:7" x14ac:dyDescent="0.3">
      <c r="A452" s="2" t="s">
        <v>74</v>
      </c>
      <c r="B452" s="83"/>
      <c r="C452" s="83"/>
      <c r="D452" s="83"/>
      <c r="E452" s="83"/>
      <c r="F452" s="83"/>
      <c r="G452" s="83"/>
    </row>
    <row r="453" spans="1:7" x14ac:dyDescent="0.3">
      <c r="A453" s="2" t="s">
        <v>75</v>
      </c>
      <c r="B453" s="83"/>
      <c r="C453" s="83"/>
      <c r="D453" s="83"/>
      <c r="E453" s="83"/>
      <c r="F453" s="83"/>
      <c r="G453" s="83"/>
    </row>
    <row r="454" spans="1:7" x14ac:dyDescent="0.3">
      <c r="A454" s="10" t="s">
        <v>179</v>
      </c>
      <c r="B454" s="83"/>
      <c r="C454" s="83"/>
      <c r="D454" s="83"/>
      <c r="E454" s="83"/>
      <c r="F454" s="83"/>
      <c r="G454" s="83"/>
    </row>
    <row r="455" spans="1:7" x14ac:dyDescent="0.3">
      <c r="A455" s="2" t="s">
        <v>72</v>
      </c>
      <c r="B455" s="83"/>
      <c r="C455" s="83"/>
      <c r="D455" s="83"/>
      <c r="E455" s="83"/>
      <c r="F455" s="83"/>
      <c r="G455" s="83"/>
    </row>
    <row r="456" spans="1:7" x14ac:dyDescent="0.3">
      <c r="A456" s="2" t="s">
        <v>73</v>
      </c>
      <c r="B456" s="83"/>
      <c r="C456" s="83"/>
      <c r="D456" s="83"/>
      <c r="E456" s="83"/>
      <c r="F456" s="83"/>
      <c r="G456" s="83"/>
    </row>
    <row r="457" spans="1:7" x14ac:dyDescent="0.3">
      <c r="A457" s="2" t="s">
        <v>74</v>
      </c>
      <c r="B457" s="83"/>
      <c r="C457" s="83"/>
      <c r="D457" s="83"/>
      <c r="E457" s="83"/>
      <c r="F457" s="83"/>
      <c r="G457" s="83"/>
    </row>
    <row r="458" spans="1:7" x14ac:dyDescent="0.3">
      <c r="A458" s="2" t="s">
        <v>75</v>
      </c>
      <c r="B458" s="83"/>
      <c r="C458" s="83"/>
      <c r="D458" s="83"/>
      <c r="E458" s="83"/>
      <c r="F458" s="83"/>
      <c r="G458" s="83"/>
    </row>
    <row r="459" spans="1:7" x14ac:dyDescent="0.3">
      <c r="A459" s="10" t="s">
        <v>180</v>
      </c>
      <c r="B459" s="83"/>
      <c r="C459" s="83"/>
      <c r="D459" s="83"/>
      <c r="E459" s="83"/>
      <c r="F459" s="83"/>
      <c r="G459" s="83"/>
    </row>
    <row r="460" spans="1:7" x14ac:dyDescent="0.3">
      <c r="A460" s="2" t="s">
        <v>72</v>
      </c>
      <c r="B460" s="83"/>
      <c r="C460" s="83"/>
      <c r="D460" s="83"/>
      <c r="E460" s="83"/>
      <c r="F460" s="83"/>
      <c r="G460" s="83"/>
    </row>
    <row r="461" spans="1:7" x14ac:dyDescent="0.3">
      <c r="A461" s="2" t="s">
        <v>73</v>
      </c>
      <c r="B461" s="83"/>
      <c r="C461" s="83"/>
      <c r="D461" s="83"/>
      <c r="E461" s="83"/>
      <c r="F461" s="83"/>
      <c r="G461" s="83"/>
    </row>
    <row r="462" spans="1:7" x14ac:dyDescent="0.3">
      <c r="A462" s="2" t="s">
        <v>74</v>
      </c>
      <c r="B462" s="83"/>
      <c r="C462" s="83"/>
      <c r="D462" s="83"/>
      <c r="E462" s="83"/>
      <c r="F462" s="83"/>
      <c r="G462" s="83"/>
    </row>
    <row r="463" spans="1:7" x14ac:dyDescent="0.3">
      <c r="A463" s="2" t="s">
        <v>75</v>
      </c>
      <c r="B463" s="83"/>
      <c r="C463" s="83"/>
      <c r="D463" s="83"/>
      <c r="E463" s="83"/>
      <c r="F463" s="83"/>
      <c r="G463" s="83"/>
    </row>
    <row r="464" spans="1:7" x14ac:dyDescent="0.3">
      <c r="A464" s="10" t="s">
        <v>181</v>
      </c>
      <c r="B464" s="83"/>
      <c r="C464" s="83"/>
      <c r="D464" s="83"/>
      <c r="E464" s="83"/>
      <c r="F464" s="83"/>
      <c r="G464" s="83"/>
    </row>
    <row r="465" spans="1:7" x14ac:dyDescent="0.3">
      <c r="A465" s="2" t="s">
        <v>72</v>
      </c>
      <c r="B465" s="83"/>
      <c r="C465" s="83"/>
      <c r="D465" s="83"/>
      <c r="E465" s="83"/>
      <c r="F465" s="83"/>
      <c r="G465" s="83"/>
    </row>
    <row r="466" spans="1:7" x14ac:dyDescent="0.3">
      <c r="A466" s="2" t="s">
        <v>73</v>
      </c>
      <c r="B466" s="83"/>
      <c r="C466" s="83"/>
      <c r="D466" s="83"/>
      <c r="E466" s="83"/>
      <c r="F466" s="83"/>
      <c r="G466" s="83"/>
    </row>
    <row r="467" spans="1:7" x14ac:dyDescent="0.3">
      <c r="A467" s="2" t="s">
        <v>74</v>
      </c>
      <c r="B467" s="83"/>
      <c r="C467" s="83"/>
      <c r="D467" s="83"/>
      <c r="E467" s="83"/>
      <c r="F467" s="83"/>
      <c r="G467" s="83"/>
    </row>
    <row r="468" spans="1:7" x14ac:dyDescent="0.3">
      <c r="A468" s="2" t="s">
        <v>75</v>
      </c>
      <c r="B468" s="83"/>
      <c r="C468" s="83"/>
      <c r="D468" s="83"/>
      <c r="E468" s="83"/>
      <c r="F468" s="83"/>
      <c r="G468" s="83"/>
    </row>
    <row r="469" spans="1:7" x14ac:dyDescent="0.3">
      <c r="A469" s="10" t="s">
        <v>182</v>
      </c>
      <c r="B469" s="83"/>
      <c r="C469" s="83"/>
      <c r="D469" s="83"/>
      <c r="E469" s="83"/>
      <c r="F469" s="83"/>
      <c r="G469" s="83"/>
    </row>
    <row r="470" spans="1:7" x14ac:dyDescent="0.3">
      <c r="A470" s="2" t="s">
        <v>72</v>
      </c>
      <c r="B470" s="83"/>
      <c r="C470" s="83"/>
      <c r="D470" s="83"/>
      <c r="E470" s="83"/>
      <c r="F470" s="83"/>
      <c r="G470" s="83"/>
    </row>
    <row r="471" spans="1:7" x14ac:dyDescent="0.3">
      <c r="A471" s="2" t="s">
        <v>73</v>
      </c>
      <c r="B471" s="83"/>
      <c r="C471" s="83"/>
      <c r="D471" s="83"/>
      <c r="E471" s="83"/>
      <c r="F471" s="83"/>
      <c r="G471" s="83"/>
    </row>
    <row r="472" spans="1:7" x14ac:dyDescent="0.3">
      <c r="A472" s="2" t="s">
        <v>74</v>
      </c>
      <c r="B472" s="83"/>
      <c r="C472" s="83"/>
      <c r="D472" s="83"/>
      <c r="E472" s="83"/>
      <c r="F472" s="83"/>
      <c r="G472" s="83"/>
    </row>
    <row r="473" spans="1:7" x14ac:dyDescent="0.3">
      <c r="A473" s="2" t="s">
        <v>75</v>
      </c>
      <c r="B473" s="83"/>
      <c r="C473" s="83"/>
      <c r="D473" s="83"/>
      <c r="E473" s="83"/>
      <c r="F473" s="83"/>
      <c r="G473" s="83"/>
    </row>
    <row r="474" spans="1:7" x14ac:dyDescent="0.3">
      <c r="A474" s="10" t="s">
        <v>183</v>
      </c>
      <c r="B474" s="83"/>
      <c r="C474" s="83"/>
      <c r="D474" s="83"/>
      <c r="E474" s="83"/>
      <c r="F474" s="83"/>
      <c r="G474" s="83"/>
    </row>
    <row r="475" spans="1:7" x14ac:dyDescent="0.3">
      <c r="A475" s="2" t="s">
        <v>72</v>
      </c>
      <c r="B475" s="83"/>
      <c r="C475" s="83"/>
      <c r="D475" s="83"/>
      <c r="E475" s="83"/>
      <c r="F475" s="83"/>
      <c r="G475" s="83"/>
    </row>
    <row r="476" spans="1:7" x14ac:dyDescent="0.3">
      <c r="A476" s="2" t="s">
        <v>73</v>
      </c>
      <c r="B476" s="83"/>
      <c r="C476" s="83"/>
      <c r="D476" s="83"/>
      <c r="E476" s="83"/>
      <c r="F476" s="83"/>
      <c r="G476" s="83"/>
    </row>
    <row r="477" spans="1:7" x14ac:dyDescent="0.3">
      <c r="A477" s="2" t="s">
        <v>74</v>
      </c>
      <c r="B477" s="83"/>
      <c r="C477" s="83"/>
      <c r="D477" s="83"/>
      <c r="E477" s="83"/>
      <c r="F477" s="83"/>
      <c r="G477" s="83"/>
    </row>
    <row r="478" spans="1:7" x14ac:dyDescent="0.3">
      <c r="A478" s="2" t="s">
        <v>75</v>
      </c>
      <c r="B478" s="83"/>
      <c r="C478" s="83"/>
      <c r="D478" s="83"/>
      <c r="E478" s="83"/>
      <c r="F478" s="83"/>
      <c r="G478" s="83"/>
    </row>
    <row r="479" spans="1:7" x14ac:dyDescent="0.3">
      <c r="A479" s="10" t="s">
        <v>184</v>
      </c>
      <c r="B479" s="83"/>
      <c r="C479" s="83"/>
      <c r="D479" s="83"/>
      <c r="E479" s="83"/>
      <c r="F479" s="83"/>
      <c r="G479" s="83"/>
    </row>
    <row r="480" spans="1:7" x14ac:dyDescent="0.3">
      <c r="A480" s="2" t="s">
        <v>72</v>
      </c>
      <c r="B480" s="83"/>
      <c r="C480" s="83"/>
      <c r="D480" s="83"/>
      <c r="E480" s="83"/>
      <c r="F480" s="83"/>
      <c r="G480" s="83"/>
    </row>
    <row r="481" spans="1:7" x14ac:dyDescent="0.3">
      <c r="A481" s="2" t="s">
        <v>73</v>
      </c>
      <c r="B481" s="83"/>
      <c r="C481" s="83"/>
      <c r="D481" s="83"/>
      <c r="E481" s="83"/>
      <c r="F481" s="83"/>
      <c r="G481" s="83"/>
    </row>
    <row r="482" spans="1:7" x14ac:dyDescent="0.3">
      <c r="A482" s="2" t="s">
        <v>74</v>
      </c>
      <c r="B482" s="83"/>
      <c r="C482" s="83"/>
      <c r="D482" s="83"/>
      <c r="E482" s="83"/>
      <c r="F482" s="83"/>
      <c r="G482" s="83"/>
    </row>
    <row r="483" spans="1:7" x14ac:dyDescent="0.3">
      <c r="A483" s="2" t="s">
        <v>75</v>
      </c>
      <c r="B483" s="83"/>
      <c r="C483" s="83"/>
      <c r="D483" s="83"/>
      <c r="E483" s="83"/>
      <c r="F483" s="83"/>
      <c r="G483" s="83"/>
    </row>
    <row r="484" spans="1:7" x14ac:dyDescent="0.3">
      <c r="A484" s="10" t="s">
        <v>185</v>
      </c>
      <c r="B484" s="83"/>
      <c r="C484" s="83"/>
      <c r="D484" s="83"/>
      <c r="E484" s="83"/>
      <c r="F484" s="83"/>
      <c r="G484" s="83"/>
    </row>
    <row r="485" spans="1:7" x14ac:dyDescent="0.3">
      <c r="A485" s="2" t="s">
        <v>72</v>
      </c>
      <c r="B485" s="83"/>
      <c r="C485" s="83"/>
      <c r="D485" s="83"/>
      <c r="E485" s="83"/>
      <c r="F485" s="83"/>
      <c r="G485" s="83"/>
    </row>
    <row r="486" spans="1:7" x14ac:dyDescent="0.3">
      <c r="A486" s="2" t="s">
        <v>73</v>
      </c>
      <c r="B486" s="83"/>
      <c r="C486" s="83"/>
      <c r="D486" s="83"/>
      <c r="E486" s="83"/>
      <c r="F486" s="83"/>
      <c r="G486" s="83"/>
    </row>
    <row r="487" spans="1:7" x14ac:dyDescent="0.3">
      <c r="A487" s="2" t="s">
        <v>74</v>
      </c>
      <c r="B487" s="83"/>
      <c r="C487" s="83"/>
      <c r="D487" s="83"/>
      <c r="E487" s="83"/>
      <c r="F487" s="83"/>
      <c r="G487" s="83"/>
    </row>
    <row r="488" spans="1:7" x14ac:dyDescent="0.3">
      <c r="A488" s="2" t="s">
        <v>75</v>
      </c>
      <c r="B488" s="83"/>
      <c r="C488" s="83"/>
      <c r="D488" s="83"/>
      <c r="E488" s="83"/>
      <c r="F488" s="83"/>
      <c r="G488" s="83"/>
    </row>
    <row r="489" spans="1:7" x14ac:dyDescent="0.3">
      <c r="A489" s="10" t="s">
        <v>186</v>
      </c>
      <c r="B489" s="83"/>
      <c r="C489" s="83"/>
      <c r="D489" s="83"/>
      <c r="E489" s="83"/>
      <c r="F489" s="83"/>
      <c r="G489" s="83"/>
    </row>
    <row r="490" spans="1:7" x14ac:dyDescent="0.3">
      <c r="A490" s="2" t="s">
        <v>72</v>
      </c>
      <c r="B490" s="83"/>
      <c r="C490" s="83"/>
      <c r="D490" s="83"/>
      <c r="E490" s="83"/>
      <c r="F490" s="83"/>
      <c r="G490" s="83"/>
    </row>
    <row r="491" spans="1:7" x14ac:dyDescent="0.3">
      <c r="A491" s="2" t="s">
        <v>73</v>
      </c>
      <c r="B491" s="83"/>
      <c r="C491" s="83"/>
      <c r="D491" s="83"/>
      <c r="E491" s="83"/>
      <c r="F491" s="83"/>
      <c r="G491" s="83"/>
    </row>
    <row r="492" spans="1:7" x14ac:dyDescent="0.3">
      <c r="A492" s="2" t="s">
        <v>74</v>
      </c>
      <c r="B492" s="83"/>
      <c r="C492" s="83"/>
      <c r="D492" s="83"/>
      <c r="E492" s="83"/>
      <c r="F492" s="83"/>
      <c r="G492" s="83"/>
    </row>
    <row r="493" spans="1:7" x14ac:dyDescent="0.3">
      <c r="A493" s="2" t="s">
        <v>75</v>
      </c>
      <c r="B493" s="83"/>
      <c r="C493" s="83"/>
      <c r="D493" s="83"/>
      <c r="E493" s="83"/>
      <c r="F493" s="83"/>
      <c r="G493" s="83"/>
    </row>
    <row r="494" spans="1:7" x14ac:dyDescent="0.3">
      <c r="A494" s="10" t="s">
        <v>187</v>
      </c>
      <c r="B494" s="83"/>
      <c r="C494" s="83"/>
      <c r="D494" s="83"/>
      <c r="E494" s="83"/>
      <c r="F494" s="83"/>
      <c r="G494" s="83"/>
    </row>
    <row r="495" spans="1:7" x14ac:dyDescent="0.3">
      <c r="A495" s="2" t="s">
        <v>72</v>
      </c>
      <c r="B495" s="83"/>
      <c r="C495" s="83"/>
      <c r="D495" s="83"/>
      <c r="E495" s="83"/>
      <c r="F495" s="83"/>
      <c r="G495" s="83"/>
    </row>
    <row r="496" spans="1:7" x14ac:dyDescent="0.3">
      <c r="A496" s="2" t="s">
        <v>73</v>
      </c>
      <c r="B496" s="83"/>
      <c r="C496" s="83"/>
      <c r="D496" s="83"/>
      <c r="E496" s="83"/>
      <c r="F496" s="83"/>
      <c r="G496" s="83"/>
    </row>
    <row r="497" spans="1:7" x14ac:dyDescent="0.3">
      <c r="A497" s="2" t="s">
        <v>74</v>
      </c>
      <c r="B497" s="83"/>
      <c r="C497" s="83"/>
      <c r="D497" s="83"/>
      <c r="E497" s="83"/>
      <c r="F497" s="83"/>
      <c r="G497" s="83"/>
    </row>
    <row r="498" spans="1:7" x14ac:dyDescent="0.3">
      <c r="A498" s="2" t="s">
        <v>75</v>
      </c>
      <c r="B498" s="83"/>
      <c r="C498" s="83"/>
      <c r="D498" s="83"/>
      <c r="E498" s="83"/>
      <c r="F498" s="83"/>
      <c r="G498" s="83"/>
    </row>
    <row r="499" spans="1:7" x14ac:dyDescent="0.3">
      <c r="A499" s="10" t="s">
        <v>188</v>
      </c>
      <c r="B499" s="83"/>
      <c r="C499" s="83"/>
      <c r="D499" s="83"/>
      <c r="E499" s="83"/>
      <c r="F499" s="83"/>
      <c r="G499" s="83"/>
    </row>
    <row r="500" spans="1:7" x14ac:dyDescent="0.3">
      <c r="A500" s="2" t="s">
        <v>72</v>
      </c>
      <c r="B500" s="83"/>
      <c r="C500" s="83"/>
      <c r="D500" s="83"/>
      <c r="E500" s="83"/>
      <c r="F500" s="83"/>
      <c r="G500" s="83"/>
    </row>
    <row r="501" spans="1:7" x14ac:dyDescent="0.3">
      <c r="A501" s="2" t="s">
        <v>73</v>
      </c>
      <c r="B501" s="83"/>
      <c r="C501" s="83"/>
      <c r="D501" s="83"/>
      <c r="E501" s="83"/>
      <c r="F501" s="83"/>
      <c r="G501" s="83"/>
    </row>
    <row r="502" spans="1:7" x14ac:dyDescent="0.3">
      <c r="A502" s="2" t="s">
        <v>74</v>
      </c>
      <c r="B502" s="83"/>
      <c r="C502" s="83"/>
      <c r="D502" s="83"/>
      <c r="E502" s="83"/>
      <c r="F502" s="83"/>
      <c r="G502" s="83"/>
    </row>
    <row r="503" spans="1:7" x14ac:dyDescent="0.3">
      <c r="A503" s="2" t="s">
        <v>75</v>
      </c>
      <c r="B503" s="83"/>
      <c r="C503" s="83"/>
      <c r="D503" s="83"/>
      <c r="E503" s="83"/>
      <c r="F503" s="83"/>
      <c r="G503" s="83"/>
    </row>
    <row r="504" spans="1:7" x14ac:dyDescent="0.3">
      <c r="A504" s="10" t="s">
        <v>189</v>
      </c>
      <c r="B504" s="83"/>
      <c r="C504" s="83"/>
      <c r="D504" s="83"/>
      <c r="E504" s="83"/>
      <c r="F504" s="83"/>
      <c r="G504" s="83"/>
    </row>
    <row r="505" spans="1:7" x14ac:dyDescent="0.3">
      <c r="A505" s="2" t="s">
        <v>72</v>
      </c>
      <c r="B505" s="83"/>
      <c r="C505" s="83"/>
      <c r="D505" s="83"/>
      <c r="E505" s="83"/>
      <c r="F505" s="83"/>
      <c r="G505" s="83"/>
    </row>
    <row r="506" spans="1:7" x14ac:dyDescent="0.3">
      <c r="A506" s="2" t="s">
        <v>73</v>
      </c>
      <c r="B506" s="83"/>
      <c r="C506" s="83"/>
      <c r="D506" s="83"/>
      <c r="E506" s="83"/>
      <c r="F506" s="83"/>
      <c r="G506" s="83"/>
    </row>
    <row r="507" spans="1:7" x14ac:dyDescent="0.3">
      <c r="A507" s="2" t="s">
        <v>74</v>
      </c>
      <c r="B507" s="83"/>
      <c r="C507" s="83"/>
      <c r="D507" s="83"/>
      <c r="E507" s="83"/>
      <c r="F507" s="83"/>
      <c r="G507" s="83"/>
    </row>
    <row r="508" spans="1:7" x14ac:dyDescent="0.3">
      <c r="A508" s="2" t="s">
        <v>75</v>
      </c>
      <c r="B508" s="83"/>
      <c r="C508" s="83"/>
      <c r="D508" s="83"/>
      <c r="E508" s="83"/>
      <c r="F508" s="83"/>
      <c r="G508" s="83"/>
    </row>
    <row r="509" spans="1:7" x14ac:dyDescent="0.3">
      <c r="A509" s="10" t="s">
        <v>190</v>
      </c>
      <c r="B509" s="83"/>
      <c r="C509" s="83"/>
      <c r="D509" s="83"/>
      <c r="E509" s="83"/>
      <c r="F509" s="83"/>
      <c r="G509" s="83"/>
    </row>
    <row r="510" spans="1:7" x14ac:dyDescent="0.3">
      <c r="A510" s="2" t="s">
        <v>72</v>
      </c>
      <c r="B510" s="83"/>
      <c r="C510" s="83"/>
      <c r="D510" s="83"/>
      <c r="E510" s="83"/>
      <c r="F510" s="83"/>
      <c r="G510" s="83"/>
    </row>
    <row r="511" spans="1:7" x14ac:dyDescent="0.3">
      <c r="A511" s="2" t="s">
        <v>73</v>
      </c>
      <c r="B511" s="83"/>
      <c r="C511" s="83"/>
      <c r="D511" s="83"/>
      <c r="E511" s="83"/>
      <c r="F511" s="83"/>
      <c r="G511" s="83"/>
    </row>
    <row r="512" spans="1:7" x14ac:dyDescent="0.3">
      <c r="A512" s="2" t="s">
        <v>74</v>
      </c>
      <c r="B512" s="83"/>
      <c r="C512" s="83"/>
      <c r="D512" s="83"/>
      <c r="E512" s="83"/>
      <c r="F512" s="83"/>
      <c r="G512" s="83"/>
    </row>
    <row r="513" spans="1:7" x14ac:dyDescent="0.3">
      <c r="A513" s="2" t="s">
        <v>75</v>
      </c>
      <c r="B513" s="83"/>
      <c r="C513" s="83"/>
      <c r="D513" s="83"/>
      <c r="E513" s="83"/>
      <c r="F513" s="83"/>
      <c r="G513" s="83"/>
    </row>
    <row r="514" spans="1:7" x14ac:dyDescent="0.3">
      <c r="A514" s="10" t="s">
        <v>191</v>
      </c>
      <c r="B514" s="83"/>
      <c r="C514" s="83"/>
      <c r="D514" s="83"/>
      <c r="E514" s="83"/>
      <c r="F514" s="83"/>
      <c r="G514" s="83"/>
    </row>
    <row r="515" spans="1:7" x14ac:dyDescent="0.3">
      <c r="A515" s="2" t="s">
        <v>72</v>
      </c>
      <c r="B515" s="83"/>
      <c r="C515" s="83"/>
      <c r="D515" s="83"/>
      <c r="E515" s="83"/>
      <c r="F515" s="83"/>
      <c r="G515" s="83"/>
    </row>
    <row r="516" spans="1:7" x14ac:dyDescent="0.3">
      <c r="A516" s="2" t="s">
        <v>73</v>
      </c>
      <c r="B516" s="83"/>
      <c r="C516" s="83"/>
      <c r="D516" s="83"/>
      <c r="E516" s="83"/>
      <c r="F516" s="83"/>
      <c r="G516" s="83"/>
    </row>
    <row r="517" spans="1:7" x14ac:dyDescent="0.3">
      <c r="A517" s="2" t="s">
        <v>74</v>
      </c>
      <c r="B517" s="83"/>
      <c r="C517" s="83"/>
      <c r="D517" s="83"/>
      <c r="E517" s="83"/>
      <c r="F517" s="83"/>
      <c r="G517" s="83"/>
    </row>
    <row r="518" spans="1:7" x14ac:dyDescent="0.3">
      <c r="A518" s="2" t="s">
        <v>75</v>
      </c>
      <c r="B518" s="83"/>
      <c r="C518" s="83"/>
      <c r="D518" s="83"/>
      <c r="E518" s="83"/>
      <c r="F518" s="83"/>
      <c r="G518" s="83"/>
    </row>
    <row r="519" spans="1:7" x14ac:dyDescent="0.3">
      <c r="A519" s="10" t="s">
        <v>192</v>
      </c>
      <c r="B519" s="83"/>
      <c r="C519" s="83"/>
      <c r="D519" s="83"/>
      <c r="E519" s="83"/>
      <c r="F519" s="83"/>
      <c r="G519" s="83"/>
    </row>
    <row r="520" spans="1:7" x14ac:dyDescent="0.3">
      <c r="A520" s="2" t="s">
        <v>72</v>
      </c>
      <c r="B520" s="83"/>
      <c r="C520" s="83"/>
      <c r="D520" s="83"/>
      <c r="E520" s="83"/>
      <c r="F520" s="83"/>
      <c r="G520" s="83"/>
    </row>
    <row r="521" spans="1:7" x14ac:dyDescent="0.3">
      <c r="A521" s="2" t="s">
        <v>73</v>
      </c>
      <c r="B521" s="83"/>
      <c r="C521" s="83"/>
      <c r="D521" s="83"/>
      <c r="E521" s="83"/>
      <c r="F521" s="83"/>
      <c r="G521" s="83"/>
    </row>
    <row r="522" spans="1:7" x14ac:dyDescent="0.3">
      <c r="A522" s="2" t="s">
        <v>74</v>
      </c>
      <c r="B522" s="83"/>
      <c r="C522" s="83"/>
      <c r="D522" s="83"/>
      <c r="E522" s="83"/>
      <c r="F522" s="83"/>
      <c r="G522" s="83"/>
    </row>
    <row r="523" spans="1:7" x14ac:dyDescent="0.3">
      <c r="A523" s="2" t="s">
        <v>75</v>
      </c>
      <c r="B523" s="83"/>
      <c r="C523" s="83"/>
      <c r="D523" s="83"/>
      <c r="E523" s="83"/>
      <c r="F523" s="83"/>
      <c r="G523" s="83"/>
    </row>
    <row r="524" spans="1:7" x14ac:dyDescent="0.3">
      <c r="B524" s="83"/>
      <c r="C524" s="83"/>
      <c r="D524" s="83"/>
      <c r="E524" s="83"/>
      <c r="F524" s="83"/>
      <c r="G524" s="83"/>
    </row>
    <row r="525" spans="1:7" x14ac:dyDescent="0.3">
      <c r="A525" s="9" t="s">
        <v>193</v>
      </c>
      <c r="B525" s="85"/>
      <c r="C525" s="85"/>
      <c r="D525" s="85"/>
      <c r="E525" s="85"/>
      <c r="F525" s="85"/>
      <c r="G525" s="85"/>
    </row>
    <row r="526" spans="1:7" x14ac:dyDescent="0.3">
      <c r="B526" s="83"/>
      <c r="C526" s="83"/>
      <c r="D526" s="83"/>
      <c r="E526" s="83"/>
      <c r="F526" s="83"/>
      <c r="G526" s="83"/>
    </row>
    <row r="527" spans="1:7" x14ac:dyDescent="0.3">
      <c r="A527" s="9" t="s">
        <v>194</v>
      </c>
      <c r="B527" s="86"/>
      <c r="C527" s="86"/>
      <c r="D527" s="86"/>
      <c r="E527" s="86"/>
      <c r="F527" s="86"/>
      <c r="G527" s="86"/>
    </row>
    <row r="528" spans="1:7" x14ac:dyDescent="0.3">
      <c r="A528" s="9" t="s">
        <v>195</v>
      </c>
      <c r="B528" s="86"/>
      <c r="C528" s="86"/>
      <c r="D528" s="86"/>
      <c r="E528" s="86"/>
      <c r="F528" s="86"/>
      <c r="G528" s="86"/>
    </row>
    <row r="529" spans="1:7" x14ac:dyDescent="0.3">
      <c r="A529" s="9" t="s">
        <v>196</v>
      </c>
      <c r="B529" s="85"/>
      <c r="C529" s="85"/>
      <c r="D529" s="85"/>
      <c r="E529" s="85"/>
      <c r="F529" s="85"/>
      <c r="G529" s="85"/>
    </row>
    <row r="536" spans="1:7" x14ac:dyDescent="0.3">
      <c r="A536" s="2" t="s">
        <v>197</v>
      </c>
      <c r="B536" s="1">
        <f>SUM('[1]UIP BS Data-legal'!C104:C107)</f>
        <v>2637450.9090400101</v>
      </c>
      <c r="C536" s="1">
        <v>2234818.7613699702</v>
      </c>
      <c r="D536" s="1">
        <f>SUM('[1]UIP BS Data-legal'!E104:E107)</f>
        <v>6031022.05598066</v>
      </c>
      <c r="E536" s="1">
        <f>SUM('[1]UIP BS Data-legal'!F104:F107)</f>
        <v>7677430.4122909606</v>
      </c>
      <c r="F536" s="1">
        <f>SUM('[1]UIP BS Data-legal'!G104:G107)</f>
        <v>9530220.3916212097</v>
      </c>
      <c r="G536" s="1">
        <f>SUM('[1]UIP BS Data-legal'!H104:H107)</f>
        <v>11628342.338819399</v>
      </c>
    </row>
    <row r="537" spans="1:7" x14ac:dyDescent="0.3">
      <c r="A537" s="2" t="s">
        <v>198</v>
      </c>
      <c r="B537" s="1">
        <f t="shared" ref="B537:G537" si="0">B527+B528</f>
        <v>0</v>
      </c>
      <c r="C537" s="1">
        <v>-2235044.0204699906</v>
      </c>
      <c r="D537" s="1">
        <f t="shared" si="0"/>
        <v>0</v>
      </c>
      <c r="E537" s="1">
        <f t="shared" si="0"/>
        <v>0</v>
      </c>
      <c r="F537" s="1">
        <f t="shared" si="0"/>
        <v>0</v>
      </c>
      <c r="G537" s="1">
        <f t="shared" si="0"/>
        <v>0</v>
      </c>
    </row>
    <row r="538" spans="1:7" x14ac:dyDescent="0.3">
      <c r="A538" s="2" t="s">
        <v>199</v>
      </c>
      <c r="B538" s="1">
        <f t="shared" ref="B538:G538" si="1">B536+B537</f>
        <v>2637450.9090400101</v>
      </c>
      <c r="C538" s="1">
        <v>-225.25910002039745</v>
      </c>
      <c r="D538" s="1">
        <f t="shared" si="1"/>
        <v>6031022.05598066</v>
      </c>
      <c r="E538" s="1">
        <f t="shared" si="1"/>
        <v>7677430.4122909606</v>
      </c>
      <c r="F538" s="1">
        <f t="shared" si="1"/>
        <v>9530220.3916212097</v>
      </c>
      <c r="G538" s="1">
        <f t="shared" si="1"/>
        <v>11628342.338819399</v>
      </c>
    </row>
    <row r="539" spans="1:7" x14ac:dyDescent="0.3">
      <c r="A539" s="2" t="s">
        <v>200</v>
      </c>
      <c r="C539" s="1">
        <v>-733021.64547998912</v>
      </c>
    </row>
    <row r="540" spans="1:7" x14ac:dyDescent="0.3">
      <c r="C540" s="1">
        <v>-733246.90458000952</v>
      </c>
    </row>
  </sheetData>
  <printOptions horizontalCentered="1"/>
  <pageMargins left="0.5" right="0.5" top="0.75" bottom="0.5" header="0.3" footer="0.3"/>
  <pageSetup scale="10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219"/>
  <sheetViews>
    <sheetView tabSelected="1" workbookViewId="0">
      <pane xSplit="1" ySplit="3" topLeftCell="B4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8671875" defaultRowHeight="13.8" x14ac:dyDescent="0.3"/>
  <cols>
    <col min="1" max="1" width="52.109375" style="2" bestFit="1" customWidth="1"/>
    <col min="2" max="8" width="13.44140625" style="1" customWidth="1"/>
    <col min="9" max="10" width="8.88671875" style="1"/>
    <col min="11" max="11" width="9.44140625" style="1" bestFit="1" customWidth="1"/>
    <col min="12" max="16384" width="8.88671875" style="1"/>
  </cols>
  <sheetData>
    <row r="1" spans="1:8" s="3" customFormat="1" x14ac:dyDescent="0.3">
      <c r="A1" s="4"/>
      <c r="B1" s="3" t="s">
        <v>51</v>
      </c>
      <c r="C1" s="3" t="s">
        <v>51</v>
      </c>
      <c r="D1" s="3" t="s">
        <v>51</v>
      </c>
      <c r="E1" s="3" t="s">
        <v>52</v>
      </c>
      <c r="F1" s="3" t="s">
        <v>52</v>
      </c>
      <c r="G1" s="3" t="s">
        <v>52</v>
      </c>
      <c r="H1" s="3" t="s">
        <v>52</v>
      </c>
    </row>
    <row r="2" spans="1:8" s="3" customFormat="1" x14ac:dyDescent="0.3">
      <c r="A2" s="4" t="s">
        <v>53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</row>
    <row r="3" spans="1:8" s="3" customFormat="1" x14ac:dyDescent="0.3">
      <c r="A3" s="5" t="s">
        <v>61</v>
      </c>
    </row>
    <row r="4" spans="1:8" ht="14.4" x14ac:dyDescent="0.3">
      <c r="A4" s="10" t="s">
        <v>80</v>
      </c>
      <c r="B4"/>
      <c r="C4"/>
      <c r="D4"/>
      <c r="E4"/>
      <c r="F4"/>
      <c r="G4"/>
      <c r="H4"/>
    </row>
    <row r="5" spans="1:8" x14ac:dyDescent="0.3">
      <c r="A5" s="10" t="s">
        <v>63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3">
      <c r="A6" s="10" t="s">
        <v>64</v>
      </c>
      <c r="B6" s="83"/>
      <c r="C6" s="83"/>
      <c r="D6" s="83"/>
      <c r="E6" s="83"/>
      <c r="F6" s="83"/>
      <c r="G6" s="83"/>
      <c r="H6" s="83"/>
    </row>
    <row r="7" spans="1:8" x14ac:dyDescent="0.3">
      <c r="A7" s="10" t="s">
        <v>65</v>
      </c>
      <c r="B7" s="83"/>
      <c r="C7" s="83"/>
      <c r="D7" s="83"/>
      <c r="E7" s="83"/>
      <c r="F7" s="83"/>
      <c r="G7" s="83"/>
      <c r="H7" s="83"/>
    </row>
    <row r="8" spans="1:8" x14ac:dyDescent="0.3">
      <c r="A8" s="9" t="s">
        <v>66</v>
      </c>
      <c r="B8" s="83"/>
      <c r="C8" s="83"/>
      <c r="D8" s="83"/>
      <c r="E8" s="83"/>
      <c r="F8" s="83"/>
      <c r="G8" s="83"/>
      <c r="H8" s="83"/>
    </row>
    <row r="9" spans="1:8" x14ac:dyDescent="0.3">
      <c r="A9" s="9" t="s">
        <v>67</v>
      </c>
      <c r="B9" s="83"/>
      <c r="C9" s="83"/>
      <c r="D9" s="83"/>
      <c r="E9" s="83"/>
      <c r="F9" s="83"/>
      <c r="G9" s="83"/>
      <c r="H9" s="83"/>
    </row>
    <row r="10" spans="1:8" ht="14.4" x14ac:dyDescent="0.3">
      <c r="A10" s="9" t="s">
        <v>68</v>
      </c>
      <c r="B10" s="84"/>
      <c r="C10" s="84"/>
      <c r="D10" s="84"/>
      <c r="E10" s="84"/>
      <c r="F10" s="84"/>
      <c r="G10" s="84"/>
      <c r="H10" s="84"/>
    </row>
    <row r="11" spans="1:8" x14ac:dyDescent="0.3">
      <c r="A11" s="2" t="s">
        <v>69</v>
      </c>
      <c r="B11" s="83"/>
      <c r="C11" s="83"/>
      <c r="D11" s="83"/>
      <c r="E11" s="83"/>
      <c r="F11" s="83"/>
      <c r="G11" s="83"/>
      <c r="H11" s="83"/>
    </row>
    <row r="12" spans="1:8" x14ac:dyDescent="0.3">
      <c r="A12" s="2" t="s">
        <v>70</v>
      </c>
      <c r="B12" s="83"/>
      <c r="C12" s="83"/>
      <c r="D12" s="83"/>
      <c r="E12" s="83"/>
      <c r="F12" s="83"/>
      <c r="G12" s="83"/>
      <c r="H12" s="83"/>
    </row>
    <row r="13" spans="1:8" x14ac:dyDescent="0.3">
      <c r="A13" s="2" t="s">
        <v>71</v>
      </c>
      <c r="B13" s="83"/>
      <c r="C13" s="83"/>
      <c r="D13" s="83"/>
      <c r="E13" s="83"/>
      <c r="F13" s="83"/>
      <c r="G13" s="83"/>
      <c r="H13" s="83"/>
    </row>
    <row r="14" spans="1:8" x14ac:dyDescent="0.3">
      <c r="A14" s="2" t="s">
        <v>72</v>
      </c>
      <c r="B14" s="83"/>
      <c r="C14" s="83"/>
      <c r="D14" s="83"/>
      <c r="E14" s="83"/>
      <c r="F14" s="83"/>
      <c r="G14" s="83"/>
      <c r="H14" s="83"/>
    </row>
    <row r="15" spans="1:8" x14ac:dyDescent="0.3">
      <c r="A15" s="2" t="s">
        <v>73</v>
      </c>
      <c r="B15" s="83"/>
      <c r="C15" s="83"/>
      <c r="D15" s="83"/>
      <c r="E15" s="83"/>
      <c r="F15" s="83"/>
      <c r="G15" s="83"/>
      <c r="H15" s="83"/>
    </row>
    <row r="16" spans="1:8" x14ac:dyDescent="0.3">
      <c r="A16" s="2" t="s">
        <v>74</v>
      </c>
      <c r="B16" s="83"/>
      <c r="C16" s="83"/>
      <c r="D16" s="83"/>
      <c r="E16" s="83"/>
      <c r="F16" s="83"/>
      <c r="G16" s="83"/>
      <c r="H16" s="83"/>
    </row>
    <row r="17" spans="1:8" x14ac:dyDescent="0.3">
      <c r="A17" s="2" t="s">
        <v>75</v>
      </c>
      <c r="B17" s="83"/>
      <c r="C17" s="83"/>
      <c r="D17" s="83"/>
      <c r="E17" s="83"/>
      <c r="F17" s="83"/>
      <c r="G17" s="83"/>
      <c r="H17" s="83"/>
    </row>
    <row r="18" spans="1:8" x14ac:dyDescent="0.3">
      <c r="A18" s="2" t="s">
        <v>76</v>
      </c>
      <c r="B18" s="83"/>
      <c r="C18" s="83"/>
      <c r="D18" s="83"/>
      <c r="E18" s="83"/>
      <c r="F18" s="83"/>
      <c r="G18" s="83"/>
      <c r="H18" s="83"/>
    </row>
    <row r="19" spans="1:8" x14ac:dyDescent="0.3">
      <c r="A19" s="10" t="s">
        <v>77</v>
      </c>
      <c r="B19" s="83"/>
      <c r="C19" s="83"/>
      <c r="D19" s="83"/>
      <c r="E19" s="83"/>
      <c r="F19" s="83"/>
      <c r="G19" s="83"/>
      <c r="H19" s="83"/>
    </row>
    <row r="20" spans="1:8" x14ac:dyDescent="0.3">
      <c r="A20" s="10" t="s">
        <v>78</v>
      </c>
      <c r="B20" s="83"/>
      <c r="C20" s="83"/>
      <c r="D20" s="83"/>
      <c r="E20" s="83"/>
      <c r="F20" s="83"/>
      <c r="G20" s="83"/>
      <c r="H20" s="83"/>
    </row>
    <row r="21" spans="1:8" x14ac:dyDescent="0.3">
      <c r="A21" s="9" t="s">
        <v>79</v>
      </c>
      <c r="B21" s="83"/>
      <c r="C21" s="83"/>
      <c r="D21" s="83"/>
      <c r="E21" s="83"/>
      <c r="F21" s="83"/>
      <c r="G21" s="83"/>
      <c r="H21" s="83"/>
    </row>
    <row r="22" spans="1:8" ht="14.4" x14ac:dyDescent="0.3">
      <c r="A22" s="10" t="s">
        <v>201</v>
      </c>
      <c r="B22"/>
      <c r="C22"/>
      <c r="D22"/>
      <c r="E22"/>
      <c r="F22"/>
      <c r="G22"/>
      <c r="H22"/>
    </row>
    <row r="23" spans="1:8" x14ac:dyDescent="0.3">
      <c r="A23" s="10" t="s">
        <v>63</v>
      </c>
      <c r="B23" s="1">
        <v>0</v>
      </c>
      <c r="C23" s="1">
        <v>0</v>
      </c>
      <c r="D23" s="1">
        <v>0</v>
      </c>
      <c r="E23" s="1">
        <v>1.80000062060826E-4</v>
      </c>
      <c r="F23" s="1">
        <v>1.8000007661274101E-4</v>
      </c>
      <c r="G23" s="1">
        <v>1.80000142096359E-4</v>
      </c>
      <c r="H23" s="1">
        <v>1.80000083888699E-4</v>
      </c>
    </row>
    <row r="24" spans="1:8" x14ac:dyDescent="0.3">
      <c r="A24" s="10" t="s">
        <v>64</v>
      </c>
      <c r="B24" s="1">
        <v>198553.99990999899</v>
      </c>
      <c r="C24" s="1">
        <v>604923.99991000001</v>
      </c>
      <c r="D24" s="1">
        <v>152187.99990999899</v>
      </c>
      <c r="E24" s="1">
        <v>182244.52761036699</v>
      </c>
      <c r="F24" s="1">
        <v>55626.211717991602</v>
      </c>
      <c r="G24" s="1">
        <v>48797.346149597899</v>
      </c>
      <c r="H24" s="1">
        <v>0</v>
      </c>
    </row>
    <row r="25" spans="1:8" x14ac:dyDescent="0.3">
      <c r="A25" s="10" t="s">
        <v>65</v>
      </c>
      <c r="B25" s="1">
        <v>76378.14834</v>
      </c>
      <c r="C25" s="1">
        <v>328552.54508999898</v>
      </c>
      <c r="D25" s="1">
        <v>589044.46444000001</v>
      </c>
      <c r="E25" s="1">
        <v>313749.639132226</v>
      </c>
      <c r="F25" s="1">
        <v>315592.62971737399</v>
      </c>
      <c r="G25" s="1">
        <v>964195.06574197102</v>
      </c>
      <c r="H25" s="1">
        <v>1065026.5139820799</v>
      </c>
    </row>
    <row r="26" spans="1:8" x14ac:dyDescent="0.3">
      <c r="A26" s="9" t="s">
        <v>66</v>
      </c>
      <c r="B26" s="1">
        <v>8406363.8506899998</v>
      </c>
      <c r="C26" s="1">
        <v>9380877.9309700001</v>
      </c>
      <c r="D26" s="1">
        <v>9812131.8558099996</v>
      </c>
      <c r="E26" s="1">
        <v>9957792.6989234295</v>
      </c>
      <c r="F26" s="1">
        <v>10548005.861818699</v>
      </c>
      <c r="G26" s="1">
        <v>10439616.5886894</v>
      </c>
      <c r="H26" s="1">
        <v>10780395.867319999</v>
      </c>
    </row>
    <row r="27" spans="1:8" x14ac:dyDescent="0.3">
      <c r="A27" s="9" t="s">
        <v>67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ht="14.4" x14ac:dyDescent="0.3">
      <c r="A28" s="9" t="s">
        <v>68</v>
      </c>
      <c r="B28"/>
      <c r="C28"/>
      <c r="D28"/>
      <c r="E28"/>
      <c r="F28"/>
      <c r="G28"/>
      <c r="H28"/>
    </row>
    <row r="29" spans="1:8" x14ac:dyDescent="0.3">
      <c r="A29" s="2" t="s">
        <v>69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3">
      <c r="A30" s="2" t="s">
        <v>70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2" t="s">
        <v>71</v>
      </c>
      <c r="B31" s="1">
        <v>1766035.36075</v>
      </c>
      <c r="C31" s="1">
        <v>1591035.36075</v>
      </c>
      <c r="D31" s="1">
        <v>1591355.91227</v>
      </c>
      <c r="E31" s="1">
        <v>1591035.36075</v>
      </c>
      <c r="F31" s="1">
        <v>1591035.36075</v>
      </c>
      <c r="G31" s="1">
        <v>1591035.36075</v>
      </c>
      <c r="H31" s="1">
        <v>1591035.36075</v>
      </c>
    </row>
    <row r="32" spans="1:8" x14ac:dyDescent="0.3">
      <c r="A32" s="2" t="s">
        <v>72</v>
      </c>
      <c r="B32" s="1">
        <v>5788039.0321699996</v>
      </c>
      <c r="C32" s="1">
        <v>6525915.3051799899</v>
      </c>
      <c r="D32" s="1">
        <v>7434520.1353700003</v>
      </c>
      <c r="E32" s="1">
        <v>8365166.0731984498</v>
      </c>
      <c r="F32" s="1">
        <v>9148342.9989727698</v>
      </c>
      <c r="G32" s="1">
        <v>9722125.81345178</v>
      </c>
      <c r="H32" s="1">
        <v>10329735.786958201</v>
      </c>
    </row>
    <row r="33" spans="1:8" x14ac:dyDescent="0.3">
      <c r="A33" s="2" t="s">
        <v>73</v>
      </c>
      <c r="B33" s="1">
        <v>5602.1027299999996</v>
      </c>
      <c r="C33" s="1">
        <v>5602.1027299999996</v>
      </c>
      <c r="D33" s="1">
        <v>5602.1027299999996</v>
      </c>
      <c r="E33" s="1">
        <v>5602.1027299999996</v>
      </c>
      <c r="F33" s="1">
        <v>5602.1027299999996</v>
      </c>
      <c r="G33" s="1">
        <v>5602.1027299999996</v>
      </c>
      <c r="H33" s="1">
        <v>5602.1027299999996</v>
      </c>
    </row>
    <row r="34" spans="1:8" x14ac:dyDescent="0.3">
      <c r="A34" s="2" t="s">
        <v>74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3">
      <c r="A35" s="2" t="s">
        <v>75</v>
      </c>
      <c r="B35" s="1">
        <v>737876.27304100001</v>
      </c>
      <c r="C35" s="1">
        <v>908604.83019000106</v>
      </c>
      <c r="D35" s="1">
        <v>1016433.58013</v>
      </c>
      <c r="E35" s="1">
        <v>908604.83019000106</v>
      </c>
      <c r="F35" s="1">
        <v>908604.83019000106</v>
      </c>
      <c r="G35" s="1">
        <v>908604.83019000106</v>
      </c>
      <c r="H35" s="1">
        <v>908604.83019000106</v>
      </c>
    </row>
    <row r="36" spans="1:8" x14ac:dyDescent="0.3">
      <c r="A36" s="2" t="s">
        <v>76</v>
      </c>
      <c r="B36" s="1">
        <v>-2589.46640999999</v>
      </c>
      <c r="C36" s="1">
        <v>-8259.2772299999997</v>
      </c>
      <c r="D36" s="1">
        <v>-5230.0375599999998</v>
      </c>
      <c r="E36" s="1">
        <v>-8259.2772299999997</v>
      </c>
      <c r="F36" s="1">
        <v>-8259.2772299999997</v>
      </c>
      <c r="G36" s="1">
        <v>-8259.2772299999997</v>
      </c>
      <c r="H36" s="1">
        <v>-8259.2772299999997</v>
      </c>
    </row>
    <row r="37" spans="1:8" x14ac:dyDescent="0.3">
      <c r="A37" s="10" t="s">
        <v>77</v>
      </c>
      <c r="B37" s="1">
        <v>8294963.3022809997</v>
      </c>
      <c r="C37" s="1">
        <v>9022898.3216199894</v>
      </c>
      <c r="D37" s="1">
        <v>10042681.69294</v>
      </c>
      <c r="E37" s="1">
        <v>10862149.089638401</v>
      </c>
      <c r="F37" s="1">
        <v>11645326.015412699</v>
      </c>
      <c r="G37" s="1">
        <v>12219108.8298917</v>
      </c>
      <c r="H37" s="1">
        <v>12826718.803398199</v>
      </c>
    </row>
    <row r="38" spans="1:8" x14ac:dyDescent="0.3">
      <c r="A38" s="10" t="s">
        <v>78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1:8" x14ac:dyDescent="0.3">
      <c r="A39" s="9" t="s">
        <v>79</v>
      </c>
      <c r="B39" s="1">
        <v>8294963.3022809997</v>
      </c>
      <c r="C39" s="1">
        <v>9022898.3216199894</v>
      </c>
      <c r="D39" s="1">
        <v>10042681.69294</v>
      </c>
      <c r="E39" s="1">
        <v>10862149.089638401</v>
      </c>
      <c r="F39" s="1">
        <v>11645326.015412699</v>
      </c>
      <c r="G39" s="1">
        <v>12219108.8298917</v>
      </c>
      <c r="H39" s="1">
        <v>12826718.803398199</v>
      </c>
    </row>
    <row r="40" spans="1:8" ht="14.4" x14ac:dyDescent="0.3">
      <c r="A40" s="10" t="s">
        <v>81</v>
      </c>
      <c r="B40"/>
      <c r="C40"/>
      <c r="D40"/>
      <c r="E40"/>
      <c r="F40"/>
      <c r="G40"/>
      <c r="H40"/>
    </row>
    <row r="41" spans="1:8" x14ac:dyDescent="0.3">
      <c r="A41" s="10" t="s">
        <v>63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3">
      <c r="A42" s="10" t="s">
        <v>64</v>
      </c>
      <c r="B42" s="83"/>
      <c r="C42" s="83"/>
      <c r="D42" s="83"/>
      <c r="E42" s="83"/>
      <c r="F42" s="83"/>
      <c r="G42" s="83"/>
      <c r="H42" s="83"/>
    </row>
    <row r="43" spans="1:8" x14ac:dyDescent="0.3">
      <c r="A43" s="10" t="s">
        <v>65</v>
      </c>
      <c r="B43" s="83"/>
      <c r="C43" s="83"/>
      <c r="D43" s="83"/>
      <c r="E43" s="83"/>
      <c r="F43" s="83"/>
      <c r="G43" s="83"/>
      <c r="H43" s="83"/>
    </row>
    <row r="44" spans="1:8" x14ac:dyDescent="0.3">
      <c r="A44" s="9" t="s">
        <v>66</v>
      </c>
      <c r="B44" s="83"/>
      <c r="C44" s="83"/>
      <c r="D44" s="83"/>
      <c r="E44" s="83"/>
      <c r="F44" s="83"/>
      <c r="G44" s="83"/>
      <c r="H44" s="83"/>
    </row>
    <row r="45" spans="1:8" x14ac:dyDescent="0.3">
      <c r="A45" s="9" t="s">
        <v>67</v>
      </c>
      <c r="B45" s="83"/>
      <c r="C45" s="83"/>
      <c r="D45" s="83"/>
      <c r="E45" s="83"/>
      <c r="F45" s="83"/>
      <c r="G45" s="83"/>
      <c r="H45" s="83"/>
    </row>
    <row r="46" spans="1:8" ht="14.4" x14ac:dyDescent="0.3">
      <c r="A46" s="9" t="s">
        <v>68</v>
      </c>
      <c r="B46" s="84"/>
      <c r="C46" s="84"/>
      <c r="D46" s="84"/>
      <c r="E46" s="84"/>
      <c r="F46" s="84"/>
      <c r="G46" s="84"/>
      <c r="H46" s="84"/>
    </row>
    <row r="47" spans="1:8" x14ac:dyDescent="0.3">
      <c r="A47" s="2" t="s">
        <v>69</v>
      </c>
      <c r="B47" s="83"/>
      <c r="C47" s="83"/>
      <c r="D47" s="83"/>
      <c r="E47" s="83"/>
      <c r="F47" s="83"/>
      <c r="G47" s="83"/>
      <c r="H47" s="83"/>
    </row>
    <row r="48" spans="1:8" x14ac:dyDescent="0.3">
      <c r="A48" s="2" t="s">
        <v>70</v>
      </c>
      <c r="B48" s="83"/>
      <c r="C48" s="83"/>
      <c r="D48" s="83"/>
      <c r="E48" s="83"/>
      <c r="F48" s="83"/>
      <c r="G48" s="83"/>
      <c r="H48" s="83"/>
    </row>
    <row r="49" spans="1:8" x14ac:dyDescent="0.3">
      <c r="A49" s="2" t="s">
        <v>71</v>
      </c>
      <c r="B49" s="83"/>
      <c r="C49" s="83"/>
      <c r="D49" s="83"/>
      <c r="E49" s="83"/>
      <c r="F49" s="83"/>
      <c r="G49" s="83"/>
      <c r="H49" s="83"/>
    </row>
    <row r="50" spans="1:8" x14ac:dyDescent="0.3">
      <c r="A50" s="2" t="s">
        <v>72</v>
      </c>
      <c r="B50" s="83"/>
      <c r="C50" s="83"/>
      <c r="D50" s="83"/>
      <c r="E50" s="83"/>
      <c r="F50" s="83"/>
      <c r="G50" s="83"/>
      <c r="H50" s="83"/>
    </row>
    <row r="51" spans="1:8" x14ac:dyDescent="0.3">
      <c r="A51" s="2" t="s">
        <v>73</v>
      </c>
      <c r="B51" s="83"/>
      <c r="C51" s="83"/>
      <c r="D51" s="83"/>
      <c r="E51" s="83"/>
      <c r="F51" s="83"/>
      <c r="G51" s="83"/>
      <c r="H51" s="83"/>
    </row>
    <row r="52" spans="1:8" x14ac:dyDescent="0.3">
      <c r="A52" s="2" t="s">
        <v>74</v>
      </c>
      <c r="B52" s="83"/>
      <c r="C52" s="83"/>
      <c r="D52" s="83"/>
      <c r="E52" s="83"/>
      <c r="F52" s="83"/>
      <c r="G52" s="83"/>
      <c r="H52" s="83"/>
    </row>
    <row r="53" spans="1:8" x14ac:dyDescent="0.3">
      <c r="A53" s="2" t="s">
        <v>75</v>
      </c>
      <c r="B53" s="83"/>
      <c r="C53" s="83"/>
      <c r="D53" s="83"/>
      <c r="E53" s="83"/>
      <c r="F53" s="83"/>
      <c r="G53" s="83"/>
      <c r="H53" s="83"/>
    </row>
    <row r="54" spans="1:8" x14ac:dyDescent="0.3">
      <c r="A54" s="2" t="s">
        <v>76</v>
      </c>
      <c r="B54" s="83"/>
      <c r="C54" s="83"/>
      <c r="D54" s="83"/>
      <c r="E54" s="83"/>
      <c r="F54" s="83"/>
      <c r="G54" s="83"/>
      <c r="H54" s="83"/>
    </row>
    <row r="55" spans="1:8" x14ac:dyDescent="0.3">
      <c r="A55" s="10" t="s">
        <v>77</v>
      </c>
      <c r="B55" s="83"/>
      <c r="C55" s="83"/>
      <c r="D55" s="83"/>
      <c r="E55" s="83"/>
      <c r="F55" s="83"/>
      <c r="G55" s="83"/>
      <c r="H55" s="83"/>
    </row>
    <row r="56" spans="1:8" x14ac:dyDescent="0.3">
      <c r="A56" s="10" t="s">
        <v>78</v>
      </c>
      <c r="B56" s="83"/>
      <c r="C56" s="83"/>
      <c r="D56" s="83"/>
      <c r="E56" s="83"/>
      <c r="F56" s="83"/>
      <c r="G56" s="83"/>
      <c r="H56" s="83"/>
    </row>
    <row r="57" spans="1:8" x14ac:dyDescent="0.3">
      <c r="A57" s="9" t="s">
        <v>79</v>
      </c>
      <c r="B57" s="83"/>
      <c r="C57" s="83"/>
      <c r="D57" s="83"/>
      <c r="E57" s="83"/>
      <c r="F57" s="83"/>
      <c r="G57" s="83"/>
      <c r="H57" s="83"/>
    </row>
    <row r="58" spans="1:8" ht="14.4" x14ac:dyDescent="0.3">
      <c r="A58" s="10" t="s">
        <v>82</v>
      </c>
      <c r="B58"/>
      <c r="C58"/>
      <c r="D58"/>
      <c r="E58"/>
      <c r="F58"/>
      <c r="G58"/>
      <c r="H58"/>
    </row>
    <row r="59" spans="1:8" x14ac:dyDescent="0.3">
      <c r="A59" s="10" t="s">
        <v>63</v>
      </c>
      <c r="B59" s="83"/>
      <c r="C59" s="83"/>
      <c r="D59" s="83"/>
      <c r="E59" s="83"/>
      <c r="F59" s="83"/>
      <c r="G59" s="83"/>
      <c r="H59" s="83"/>
    </row>
    <row r="60" spans="1:8" x14ac:dyDescent="0.3">
      <c r="A60" s="10" t="s">
        <v>64</v>
      </c>
      <c r="B60" s="83"/>
      <c r="C60" s="83"/>
      <c r="D60" s="83"/>
      <c r="E60" s="83"/>
      <c r="F60" s="83"/>
      <c r="G60" s="83"/>
      <c r="H60" s="83"/>
    </row>
    <row r="61" spans="1:8" x14ac:dyDescent="0.3">
      <c r="A61" s="10" t="s">
        <v>65</v>
      </c>
      <c r="B61" s="83"/>
      <c r="C61" s="83"/>
      <c r="D61" s="83"/>
      <c r="E61" s="83"/>
      <c r="F61" s="83"/>
      <c r="G61" s="83"/>
      <c r="H61" s="83"/>
    </row>
    <row r="62" spans="1:8" x14ac:dyDescent="0.3">
      <c r="A62" s="9" t="s">
        <v>66</v>
      </c>
      <c r="B62" s="83"/>
      <c r="C62" s="83"/>
      <c r="D62" s="83"/>
      <c r="E62" s="83"/>
      <c r="F62" s="83"/>
      <c r="G62" s="83"/>
      <c r="H62" s="83"/>
    </row>
    <row r="63" spans="1:8" x14ac:dyDescent="0.3">
      <c r="A63" s="9" t="s">
        <v>67</v>
      </c>
      <c r="B63" s="83"/>
      <c r="C63" s="83"/>
      <c r="D63" s="83"/>
      <c r="E63" s="83"/>
      <c r="F63" s="83"/>
      <c r="G63" s="83"/>
      <c r="H63" s="83"/>
    </row>
    <row r="64" spans="1:8" ht="14.4" x14ac:dyDescent="0.3">
      <c r="A64" s="9" t="s">
        <v>68</v>
      </c>
      <c r="B64" s="84"/>
      <c r="C64" s="84"/>
      <c r="D64" s="84"/>
      <c r="E64" s="84"/>
      <c r="F64" s="84"/>
      <c r="G64" s="84"/>
      <c r="H64" s="84"/>
    </row>
    <row r="65" spans="1:8" x14ac:dyDescent="0.3">
      <c r="A65" s="2" t="s">
        <v>69</v>
      </c>
      <c r="B65" s="83"/>
      <c r="C65" s="83"/>
      <c r="D65" s="83"/>
      <c r="E65" s="83"/>
      <c r="F65" s="83"/>
      <c r="G65" s="83"/>
      <c r="H65" s="83"/>
    </row>
    <row r="66" spans="1:8" x14ac:dyDescent="0.3">
      <c r="A66" s="2" t="s">
        <v>70</v>
      </c>
      <c r="B66" s="83"/>
      <c r="C66" s="83"/>
      <c r="D66" s="83"/>
      <c r="E66" s="83"/>
      <c r="F66" s="83"/>
      <c r="G66" s="83"/>
      <c r="H66" s="83"/>
    </row>
    <row r="67" spans="1:8" x14ac:dyDescent="0.3">
      <c r="A67" s="2" t="s">
        <v>71</v>
      </c>
      <c r="B67" s="83"/>
      <c r="C67" s="83"/>
      <c r="D67" s="83"/>
      <c r="E67" s="83"/>
      <c r="F67" s="83"/>
      <c r="G67" s="83"/>
      <c r="H67" s="83"/>
    </row>
    <row r="68" spans="1:8" x14ac:dyDescent="0.3">
      <c r="A68" s="2" t="s">
        <v>72</v>
      </c>
      <c r="B68" s="83"/>
      <c r="C68" s="83"/>
      <c r="D68" s="83"/>
      <c r="E68" s="83"/>
      <c r="F68" s="83"/>
      <c r="G68" s="83"/>
      <c r="H68" s="83"/>
    </row>
    <row r="69" spans="1:8" x14ac:dyDescent="0.3">
      <c r="A69" s="2" t="s">
        <v>73</v>
      </c>
      <c r="B69" s="83"/>
      <c r="C69" s="83"/>
      <c r="D69" s="83"/>
      <c r="E69" s="83"/>
      <c r="F69" s="83"/>
      <c r="G69" s="83"/>
      <c r="H69" s="83"/>
    </row>
    <row r="70" spans="1:8" x14ac:dyDescent="0.3">
      <c r="A70" s="2" t="s">
        <v>74</v>
      </c>
      <c r="B70" s="83"/>
      <c r="C70" s="83"/>
      <c r="D70" s="83"/>
      <c r="E70" s="83"/>
      <c r="F70" s="83"/>
      <c r="G70" s="83"/>
      <c r="H70" s="83"/>
    </row>
    <row r="71" spans="1:8" x14ac:dyDescent="0.3">
      <c r="A71" s="2" t="s">
        <v>75</v>
      </c>
      <c r="B71" s="83"/>
      <c r="C71" s="83"/>
      <c r="D71" s="83"/>
      <c r="E71" s="83"/>
      <c r="F71" s="83"/>
      <c r="G71" s="83"/>
      <c r="H71" s="83"/>
    </row>
    <row r="72" spans="1:8" x14ac:dyDescent="0.3">
      <c r="A72" s="2" t="s">
        <v>76</v>
      </c>
      <c r="B72" s="83"/>
      <c r="C72" s="83"/>
      <c r="D72" s="83"/>
      <c r="E72" s="83"/>
      <c r="F72" s="83"/>
      <c r="G72" s="83"/>
      <c r="H72" s="83"/>
    </row>
    <row r="73" spans="1:8" x14ac:dyDescent="0.3">
      <c r="A73" s="10" t="s">
        <v>77</v>
      </c>
      <c r="B73" s="83"/>
      <c r="C73" s="83"/>
      <c r="D73" s="83"/>
      <c r="E73" s="83"/>
      <c r="F73" s="83"/>
      <c r="G73" s="83"/>
      <c r="H73" s="83"/>
    </row>
    <row r="74" spans="1:8" x14ac:dyDescent="0.3">
      <c r="A74" s="10" t="s">
        <v>78</v>
      </c>
      <c r="B74" s="83"/>
      <c r="C74" s="83"/>
      <c r="D74" s="83"/>
      <c r="E74" s="83"/>
      <c r="F74" s="83"/>
      <c r="G74" s="83"/>
      <c r="H74" s="83"/>
    </row>
    <row r="75" spans="1:8" x14ac:dyDescent="0.3">
      <c r="A75" s="9" t="s">
        <v>79</v>
      </c>
      <c r="B75" s="83"/>
      <c r="C75" s="83"/>
      <c r="D75" s="83"/>
      <c r="E75" s="83"/>
      <c r="F75" s="83"/>
      <c r="G75" s="83"/>
      <c r="H75" s="83"/>
    </row>
    <row r="76" spans="1:8" ht="14.4" x14ac:dyDescent="0.3">
      <c r="A76" s="10" t="s">
        <v>83</v>
      </c>
      <c r="B76"/>
      <c r="C76"/>
      <c r="D76"/>
      <c r="E76"/>
      <c r="F76"/>
      <c r="G76"/>
      <c r="H76"/>
    </row>
    <row r="77" spans="1:8" x14ac:dyDescent="0.3">
      <c r="A77" s="10" t="s">
        <v>63</v>
      </c>
      <c r="B77" s="83"/>
      <c r="C77" s="83"/>
      <c r="D77" s="83"/>
      <c r="E77" s="83"/>
      <c r="F77" s="83"/>
      <c r="G77" s="83"/>
      <c r="H77" s="83"/>
    </row>
    <row r="78" spans="1:8" x14ac:dyDescent="0.3">
      <c r="A78" s="10" t="s">
        <v>64</v>
      </c>
      <c r="B78" s="83"/>
      <c r="C78" s="83"/>
      <c r="D78" s="83"/>
      <c r="E78" s="83"/>
      <c r="F78" s="83"/>
      <c r="G78" s="83"/>
      <c r="H78" s="83"/>
    </row>
    <row r="79" spans="1:8" x14ac:dyDescent="0.3">
      <c r="A79" s="10" t="s">
        <v>65</v>
      </c>
      <c r="B79" s="83"/>
      <c r="C79" s="83"/>
      <c r="D79" s="83"/>
      <c r="E79" s="83"/>
      <c r="F79" s="83"/>
      <c r="G79" s="83"/>
      <c r="H79" s="83"/>
    </row>
    <row r="80" spans="1:8" x14ac:dyDescent="0.3">
      <c r="A80" s="9" t="s">
        <v>66</v>
      </c>
      <c r="B80" s="83"/>
      <c r="C80" s="83"/>
      <c r="D80" s="83"/>
      <c r="E80" s="83"/>
      <c r="F80" s="83"/>
      <c r="G80" s="83"/>
      <c r="H80" s="83"/>
    </row>
    <row r="81" spans="1:8" x14ac:dyDescent="0.3">
      <c r="A81" s="9" t="s">
        <v>67</v>
      </c>
      <c r="B81" s="83"/>
      <c r="C81" s="83"/>
      <c r="D81" s="83"/>
      <c r="E81" s="83"/>
      <c r="F81" s="83"/>
      <c r="G81" s="83"/>
      <c r="H81" s="83"/>
    </row>
    <row r="82" spans="1:8" ht="14.4" x14ac:dyDescent="0.3">
      <c r="A82" s="9" t="s">
        <v>68</v>
      </c>
      <c r="B82" s="84"/>
      <c r="C82" s="84"/>
      <c r="D82" s="84"/>
      <c r="E82" s="84"/>
      <c r="F82" s="84"/>
      <c r="G82" s="84"/>
      <c r="H82" s="84"/>
    </row>
    <row r="83" spans="1:8" x14ac:dyDescent="0.3">
      <c r="A83" s="2" t="s">
        <v>69</v>
      </c>
      <c r="B83" s="83"/>
      <c r="C83" s="83"/>
      <c r="D83" s="83"/>
      <c r="E83" s="83"/>
      <c r="F83" s="83"/>
      <c r="G83" s="83"/>
      <c r="H83" s="83"/>
    </row>
    <row r="84" spans="1:8" x14ac:dyDescent="0.3">
      <c r="A84" s="2" t="s">
        <v>70</v>
      </c>
      <c r="B84" s="83"/>
      <c r="C84" s="83"/>
      <c r="D84" s="83"/>
      <c r="E84" s="83"/>
      <c r="F84" s="83"/>
      <c r="G84" s="83"/>
      <c r="H84" s="83"/>
    </row>
    <row r="85" spans="1:8" x14ac:dyDescent="0.3">
      <c r="A85" s="2" t="s">
        <v>71</v>
      </c>
      <c r="B85" s="83"/>
      <c r="C85" s="83"/>
      <c r="D85" s="83"/>
      <c r="E85" s="83"/>
      <c r="F85" s="83"/>
      <c r="G85" s="83"/>
      <c r="H85" s="83"/>
    </row>
    <row r="86" spans="1:8" x14ac:dyDescent="0.3">
      <c r="A86" s="2" t="s">
        <v>72</v>
      </c>
      <c r="B86" s="83"/>
      <c r="C86" s="83"/>
      <c r="D86" s="83"/>
      <c r="E86" s="83"/>
      <c r="F86" s="83"/>
      <c r="G86" s="83"/>
      <c r="H86" s="83"/>
    </row>
    <row r="87" spans="1:8" x14ac:dyDescent="0.3">
      <c r="A87" s="2" t="s">
        <v>73</v>
      </c>
      <c r="B87" s="83"/>
      <c r="C87" s="83"/>
      <c r="D87" s="83"/>
      <c r="E87" s="83"/>
      <c r="F87" s="83"/>
      <c r="G87" s="83"/>
      <c r="H87" s="83"/>
    </row>
    <row r="88" spans="1:8" x14ac:dyDescent="0.3">
      <c r="A88" s="2" t="s">
        <v>74</v>
      </c>
      <c r="B88" s="83"/>
      <c r="C88" s="83"/>
      <c r="D88" s="83"/>
      <c r="E88" s="83"/>
      <c r="F88" s="83"/>
      <c r="G88" s="83"/>
      <c r="H88" s="83"/>
    </row>
    <row r="89" spans="1:8" x14ac:dyDescent="0.3">
      <c r="A89" s="2" t="s">
        <v>75</v>
      </c>
      <c r="B89" s="83"/>
      <c r="C89" s="83"/>
      <c r="D89" s="83"/>
      <c r="E89" s="83"/>
      <c r="F89" s="83"/>
      <c r="G89" s="83"/>
      <c r="H89" s="83"/>
    </row>
    <row r="90" spans="1:8" x14ac:dyDescent="0.3">
      <c r="A90" s="2" t="s">
        <v>76</v>
      </c>
      <c r="B90" s="83"/>
      <c r="C90" s="83"/>
      <c r="D90" s="83"/>
      <c r="E90" s="83"/>
      <c r="F90" s="83"/>
      <c r="G90" s="83"/>
      <c r="H90" s="83"/>
    </row>
    <row r="91" spans="1:8" x14ac:dyDescent="0.3">
      <c r="A91" s="10" t="s">
        <v>77</v>
      </c>
      <c r="B91" s="83"/>
      <c r="C91" s="83"/>
      <c r="D91" s="83"/>
      <c r="E91" s="83"/>
      <c r="F91" s="83"/>
      <c r="G91" s="83"/>
      <c r="H91" s="83"/>
    </row>
    <row r="92" spans="1:8" x14ac:dyDescent="0.3">
      <c r="A92" s="10" t="s">
        <v>78</v>
      </c>
      <c r="B92" s="83"/>
      <c r="C92" s="83"/>
      <c r="D92" s="83"/>
      <c r="E92" s="83"/>
      <c r="F92" s="83"/>
      <c r="G92" s="83"/>
      <c r="H92" s="83"/>
    </row>
    <row r="93" spans="1:8" x14ac:dyDescent="0.3">
      <c r="A93" s="9" t="s">
        <v>79</v>
      </c>
      <c r="B93" s="83"/>
      <c r="C93" s="83"/>
      <c r="D93" s="83"/>
      <c r="E93" s="83"/>
      <c r="F93" s="83"/>
      <c r="G93" s="83"/>
      <c r="H93" s="83"/>
    </row>
    <row r="94" spans="1:8" ht="14.4" x14ac:dyDescent="0.3">
      <c r="A94" s="10" t="s">
        <v>202</v>
      </c>
      <c r="B94"/>
      <c r="C94"/>
      <c r="D94"/>
      <c r="E94"/>
      <c r="F94"/>
      <c r="G94"/>
      <c r="H94"/>
    </row>
    <row r="95" spans="1:8" x14ac:dyDescent="0.3">
      <c r="A95" s="10" t="s">
        <v>63</v>
      </c>
      <c r="B95" s="1">
        <v>3303776.8225079998</v>
      </c>
      <c r="C95" s="1">
        <v>3951768.3322700001</v>
      </c>
      <c r="D95" s="1">
        <v>4287835.1166200005</v>
      </c>
      <c r="E95" s="1">
        <v>2748941.0301309898</v>
      </c>
      <c r="F95" s="1">
        <v>2719977.6988512701</v>
      </c>
      <c r="G95" s="1">
        <v>2723831.9263717202</v>
      </c>
      <c r="H95" s="1">
        <v>2763736.1791950502</v>
      </c>
    </row>
    <row r="96" spans="1:8" x14ac:dyDescent="0.3">
      <c r="A96" s="10" t="s">
        <v>64</v>
      </c>
      <c r="B96" s="1">
        <v>-2.3283064365386901E-10</v>
      </c>
      <c r="C96" s="1">
        <v>3.4924596548080398E-10</v>
      </c>
      <c r="D96" s="1">
        <v>-1.7462298274040199E-10</v>
      </c>
      <c r="E96" s="1">
        <v>2.9522925615310601E-6</v>
      </c>
      <c r="F96" s="1">
        <v>-1.46590173244476E-6</v>
      </c>
      <c r="G96" s="1">
        <v>5.0477683544158904E-7</v>
      </c>
      <c r="H96" s="1">
        <v>-2.9839575290679902E-6</v>
      </c>
    </row>
    <row r="97" spans="1:8" x14ac:dyDescent="0.3">
      <c r="A97" s="10" t="s">
        <v>65</v>
      </c>
      <c r="B97" s="1">
        <v>3386890.2753340001</v>
      </c>
      <c r="C97" s="1">
        <v>4153573.3451999901</v>
      </c>
      <c r="D97" s="1">
        <v>2799843.13949</v>
      </c>
      <c r="E97" s="1">
        <v>3200159.33311301</v>
      </c>
      <c r="F97" s="1">
        <v>2795948.9391513402</v>
      </c>
      <c r="G97" s="1">
        <v>2694655.4039046201</v>
      </c>
      <c r="H97" s="1">
        <v>5199363.8609763999</v>
      </c>
    </row>
    <row r="98" spans="1:8" x14ac:dyDescent="0.3">
      <c r="A98" s="9" t="s">
        <v>66</v>
      </c>
      <c r="B98" s="1">
        <v>60447797.210590899</v>
      </c>
      <c r="C98" s="1">
        <v>67061100.941369899</v>
      </c>
      <c r="D98" s="1">
        <v>72451827.440860003</v>
      </c>
      <c r="E98" s="1">
        <v>73621557.130565494</v>
      </c>
      <c r="F98" s="1">
        <v>79127203.882923096</v>
      </c>
      <c r="G98" s="1">
        <v>83874009.560648307</v>
      </c>
      <c r="H98" s="1">
        <v>85864608.723298103</v>
      </c>
    </row>
    <row r="99" spans="1:8" x14ac:dyDescent="0.3">
      <c r="A99" s="9" t="s">
        <v>67</v>
      </c>
      <c r="B99" s="1">
        <v>2.3283064365386901E-10</v>
      </c>
      <c r="C99" s="1">
        <v>2.91038304567337E-11</v>
      </c>
      <c r="D99" s="1">
        <v>0</v>
      </c>
      <c r="E99" s="1">
        <v>2.91038304567337E-11</v>
      </c>
      <c r="F99" s="1">
        <v>2.91038304567337E-11</v>
      </c>
      <c r="G99" s="1">
        <v>2.91038304567337E-11</v>
      </c>
      <c r="H99" s="1">
        <v>2.91038304567337E-11</v>
      </c>
    </row>
    <row r="100" spans="1:8" ht="14.4" x14ac:dyDescent="0.3">
      <c r="A100" s="9" t="s">
        <v>68</v>
      </c>
      <c r="B100"/>
      <c r="C100"/>
      <c r="D100"/>
      <c r="E100"/>
      <c r="F100"/>
      <c r="G100"/>
      <c r="H100"/>
    </row>
    <row r="101" spans="1:8" x14ac:dyDescent="0.3">
      <c r="A101" s="2" t="s">
        <v>69</v>
      </c>
      <c r="B101" s="1">
        <v>1961544.47372999</v>
      </c>
      <c r="C101" s="1">
        <v>1961544.47372999</v>
      </c>
      <c r="D101" s="1">
        <v>1961544.47372999</v>
      </c>
      <c r="E101" s="1">
        <v>1961544.47372999</v>
      </c>
      <c r="F101" s="1">
        <v>1961544.47372999</v>
      </c>
      <c r="G101" s="1">
        <v>1961544.47372999</v>
      </c>
      <c r="H101" s="1">
        <v>1961544.47372999</v>
      </c>
    </row>
    <row r="102" spans="1:8" x14ac:dyDescent="0.3">
      <c r="A102" s="2" t="s">
        <v>70</v>
      </c>
      <c r="B102" s="1">
        <v>769.21652000006998</v>
      </c>
      <c r="C102" s="1">
        <v>770.06802000006996</v>
      </c>
      <c r="D102" s="1">
        <v>770.80355999999995</v>
      </c>
      <c r="E102" s="1">
        <v>770.04702000009797</v>
      </c>
      <c r="F102" s="1">
        <v>770.04702000009797</v>
      </c>
      <c r="G102" s="1">
        <v>770.04702000009797</v>
      </c>
      <c r="H102" s="1">
        <v>770.04702000009797</v>
      </c>
    </row>
    <row r="103" spans="1:8" x14ac:dyDescent="0.3">
      <c r="A103" s="2" t="s">
        <v>71</v>
      </c>
      <c r="B103" s="1">
        <v>44370800.077271998</v>
      </c>
      <c r="C103" s="1">
        <v>44862886.429260001</v>
      </c>
      <c r="D103" s="1">
        <v>44921774.994429998</v>
      </c>
      <c r="E103" s="1">
        <v>43967385.1383828</v>
      </c>
      <c r="F103" s="1">
        <v>43967385.1383828</v>
      </c>
      <c r="G103" s="1">
        <v>43967385.1383828</v>
      </c>
      <c r="H103" s="1">
        <v>43967385.1383828</v>
      </c>
    </row>
    <row r="104" spans="1:8" x14ac:dyDescent="0.3">
      <c r="A104" s="2" t="s">
        <v>72</v>
      </c>
      <c r="B104" s="1">
        <v>2549243.0599399898</v>
      </c>
      <c r="C104" s="1">
        <v>3344293.86102001</v>
      </c>
      <c r="D104" s="1">
        <v>2716100.1859599701</v>
      </c>
      <c r="E104" s="1">
        <v>5497647.6868706597</v>
      </c>
      <c r="F104" s="1">
        <v>7144056.0431809602</v>
      </c>
      <c r="G104" s="1">
        <v>8996846.0225112103</v>
      </c>
      <c r="H104" s="1">
        <v>11094967.9697094</v>
      </c>
    </row>
    <row r="105" spans="1:8" x14ac:dyDescent="0.3">
      <c r="A105" s="2" t="s">
        <v>73</v>
      </c>
      <c r="B105" s="1">
        <v>-78507.997010000006</v>
      </c>
      <c r="C105" s="1">
        <v>-78507.997010000006</v>
      </c>
      <c r="D105" s="1">
        <v>-78507.997010000006</v>
      </c>
      <c r="E105" s="1">
        <v>-78507.997010000006</v>
      </c>
      <c r="F105" s="1">
        <v>-78507.997010000006</v>
      </c>
      <c r="G105" s="1">
        <v>-78507.997010000006</v>
      </c>
      <c r="H105" s="1">
        <v>-78507.997010000006</v>
      </c>
    </row>
    <row r="106" spans="1:8" x14ac:dyDescent="0.3">
      <c r="A106" s="2" t="s">
        <v>74</v>
      </c>
      <c r="B106" s="1">
        <v>-1969.6611599999901</v>
      </c>
      <c r="C106" s="1">
        <v>-3072701.25526</v>
      </c>
      <c r="D106" s="1">
        <v>-3137823.6864399998</v>
      </c>
      <c r="E106" s="1">
        <v>-3072701.25526</v>
      </c>
      <c r="F106" s="1">
        <v>-3072701.25526</v>
      </c>
      <c r="G106" s="1">
        <v>-3072701.25526</v>
      </c>
      <c r="H106" s="1">
        <v>-3072701.25526</v>
      </c>
    </row>
    <row r="107" spans="1:8" x14ac:dyDescent="0.3">
      <c r="A107" s="2" t="s">
        <v>75</v>
      </c>
      <c r="B107" s="1">
        <v>3802377.1685776999</v>
      </c>
      <c r="C107" s="1">
        <v>2444366.3002900002</v>
      </c>
      <c r="D107" s="1">
        <v>2735050.2588599999</v>
      </c>
      <c r="E107" s="1">
        <v>3684583.6213799999</v>
      </c>
      <c r="F107" s="1">
        <v>3684583.6213799999</v>
      </c>
      <c r="G107" s="1">
        <v>3684583.6213799999</v>
      </c>
      <c r="H107" s="1">
        <v>3684583.6213799999</v>
      </c>
    </row>
    <row r="108" spans="1:8" x14ac:dyDescent="0.3">
      <c r="A108" s="2" t="s">
        <v>76</v>
      </c>
      <c r="B108" s="1">
        <v>-302714.92310999997</v>
      </c>
      <c r="C108" s="1">
        <v>-139782.357809999</v>
      </c>
      <c r="D108" s="1">
        <v>-6421.8530199999996</v>
      </c>
      <c r="E108" s="1">
        <v>14777.0886051958</v>
      </c>
      <c r="F108" s="1">
        <v>12131.644697793799</v>
      </c>
      <c r="G108" s="1">
        <v>9486.2007903917693</v>
      </c>
      <c r="H108" s="1">
        <v>6840.75688298969</v>
      </c>
    </row>
    <row r="109" spans="1:8" x14ac:dyDescent="0.3">
      <c r="A109" s="10" t="s">
        <v>77</v>
      </c>
      <c r="B109" s="1">
        <v>52301541.414759599</v>
      </c>
      <c r="C109" s="1">
        <v>49322869.522239998</v>
      </c>
      <c r="D109" s="1">
        <v>49112487.180069998</v>
      </c>
      <c r="E109" s="1">
        <v>51975498.803718701</v>
      </c>
      <c r="F109" s="1">
        <v>53619261.716121599</v>
      </c>
      <c r="G109" s="1">
        <v>55469406.251544401</v>
      </c>
      <c r="H109" s="1">
        <v>57564882.7548353</v>
      </c>
    </row>
    <row r="110" spans="1:8" x14ac:dyDescent="0.3">
      <c r="A110" s="10" t="s">
        <v>78</v>
      </c>
      <c r="B110" s="1">
        <v>1840410.83274739</v>
      </c>
      <c r="C110" s="1">
        <v>2530439.1194599899</v>
      </c>
      <c r="D110" s="1">
        <v>1074595.3756899999</v>
      </c>
      <c r="E110" s="1">
        <v>1048905.8368905401</v>
      </c>
      <c r="F110" s="1">
        <v>1128140.57664168</v>
      </c>
      <c r="G110" s="1">
        <v>1205028.68842575</v>
      </c>
      <c r="H110" s="1">
        <v>1298546.5488124499</v>
      </c>
    </row>
    <row r="111" spans="1:8" x14ac:dyDescent="0.3">
      <c r="A111" s="9" t="s">
        <v>79</v>
      </c>
      <c r="B111" s="1">
        <v>54141952.247506998</v>
      </c>
      <c r="C111" s="1">
        <v>51853308.6417</v>
      </c>
      <c r="D111" s="1">
        <v>50187082.555760004</v>
      </c>
      <c r="E111" s="1">
        <v>53024404.640609197</v>
      </c>
      <c r="F111" s="1">
        <v>54747402.2927633</v>
      </c>
      <c r="G111" s="1">
        <v>56674434.939970203</v>
      </c>
      <c r="H111" s="1">
        <v>58863429.303647697</v>
      </c>
    </row>
    <row r="112" spans="1:8" ht="14.4" x14ac:dyDescent="0.3">
      <c r="A112" s="10" t="s">
        <v>203</v>
      </c>
      <c r="B112"/>
      <c r="C112"/>
      <c r="D112"/>
      <c r="E112"/>
      <c r="F112"/>
      <c r="G112"/>
      <c r="H112"/>
    </row>
    <row r="113" spans="1:8" x14ac:dyDescent="0.3">
      <c r="A113" s="10" t="s">
        <v>63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</row>
    <row r="114" spans="1:8" x14ac:dyDescent="0.3">
      <c r="A114" s="10" t="s">
        <v>64</v>
      </c>
      <c r="B114" s="1">
        <v>0</v>
      </c>
      <c r="C114" s="1">
        <v>0</v>
      </c>
      <c r="D114" s="1">
        <v>0</v>
      </c>
      <c r="E114" s="1">
        <v>-7792105.3517397298</v>
      </c>
      <c r="F114" s="1">
        <v>-7816932.8531665299</v>
      </c>
      <c r="G114" s="1">
        <v>-8402752.1905157696</v>
      </c>
      <c r="H114" s="1">
        <v>-9801517.2107394803</v>
      </c>
    </row>
    <row r="115" spans="1:8" x14ac:dyDescent="0.3">
      <c r="A115" s="10" t="s">
        <v>65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</row>
    <row r="116" spans="1:8" x14ac:dyDescent="0.3">
      <c r="A116" s="9" t="s">
        <v>66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</row>
    <row r="117" spans="1:8" x14ac:dyDescent="0.3">
      <c r="A117" s="9" t="s">
        <v>67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</row>
    <row r="118" spans="1:8" ht="14.4" x14ac:dyDescent="0.3">
      <c r="A118" s="9" t="s">
        <v>68</v>
      </c>
      <c r="B118"/>
      <c r="C118"/>
      <c r="D118"/>
      <c r="E118"/>
      <c r="F118"/>
      <c r="G118"/>
      <c r="H118"/>
    </row>
    <row r="119" spans="1:8" x14ac:dyDescent="0.3">
      <c r="A119" s="2" t="s">
        <v>69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</row>
    <row r="120" spans="1:8" x14ac:dyDescent="0.3">
      <c r="A120" s="2" t="s">
        <v>70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x14ac:dyDescent="0.3">
      <c r="A121" s="2" t="s">
        <v>71</v>
      </c>
      <c r="B121" s="1">
        <v>0</v>
      </c>
      <c r="C121" s="1">
        <v>0</v>
      </c>
      <c r="D121" s="1">
        <v>0</v>
      </c>
      <c r="E121" s="1">
        <v>1706390.54615846</v>
      </c>
      <c r="F121" s="1">
        <v>1706390.54615846</v>
      </c>
      <c r="G121" s="1">
        <v>1706390.54615846</v>
      </c>
      <c r="H121" s="1">
        <v>1706390.54615846</v>
      </c>
    </row>
    <row r="122" spans="1:8" x14ac:dyDescent="0.3">
      <c r="A122" s="2" t="s">
        <v>72</v>
      </c>
      <c r="B122" s="1">
        <v>0</v>
      </c>
      <c r="C122" s="1">
        <v>0</v>
      </c>
      <c r="D122" s="1">
        <v>0</v>
      </c>
      <c r="E122" s="1">
        <v>-7538844.8164803302</v>
      </c>
      <c r="F122" s="1">
        <v>-11389670.6736989</v>
      </c>
      <c r="G122" s="1">
        <v>-15184772.9134578</v>
      </c>
      <c r="H122" s="1">
        <v>-19009952.006200202</v>
      </c>
    </row>
    <row r="123" spans="1:8" x14ac:dyDescent="0.3">
      <c r="A123" s="2" t="s">
        <v>73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</row>
    <row r="124" spans="1:8" x14ac:dyDescent="0.3">
      <c r="A124" s="2" t="s">
        <v>74</v>
      </c>
      <c r="B124" s="1">
        <v>0</v>
      </c>
      <c r="C124" s="1">
        <v>0</v>
      </c>
      <c r="D124" s="1">
        <v>0</v>
      </c>
      <c r="E124" s="1">
        <v>70525</v>
      </c>
      <c r="F124" s="1">
        <v>120925</v>
      </c>
      <c r="G124" s="1">
        <v>170975</v>
      </c>
      <c r="H124" s="1">
        <v>221025</v>
      </c>
    </row>
    <row r="125" spans="1:8" x14ac:dyDescent="0.3">
      <c r="A125" s="2" t="s">
        <v>75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x14ac:dyDescent="0.3">
      <c r="A126" s="2" t="s">
        <v>76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</row>
    <row r="127" spans="1:8" x14ac:dyDescent="0.3">
      <c r="A127" s="10" t="s">
        <v>77</v>
      </c>
      <c r="B127" s="1">
        <v>0</v>
      </c>
      <c r="C127" s="1">
        <v>0</v>
      </c>
      <c r="D127" s="1">
        <v>0</v>
      </c>
      <c r="E127" s="1">
        <v>-5761929.2703218702</v>
      </c>
      <c r="F127" s="1">
        <v>-9562355.1275405008</v>
      </c>
      <c r="G127" s="1">
        <v>-13307407.3672994</v>
      </c>
      <c r="H127" s="1">
        <v>-17082536.460041702</v>
      </c>
    </row>
    <row r="128" spans="1:8" x14ac:dyDescent="0.3">
      <c r="A128" s="10" t="s">
        <v>78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</row>
    <row r="129" spans="1:8" x14ac:dyDescent="0.3">
      <c r="A129" s="9" t="s">
        <v>79</v>
      </c>
      <c r="B129" s="1">
        <v>0</v>
      </c>
      <c r="C129" s="1">
        <v>0</v>
      </c>
      <c r="D129" s="1">
        <v>0</v>
      </c>
      <c r="E129" s="1">
        <v>-5761929.2703218702</v>
      </c>
      <c r="F129" s="1">
        <v>-9562355.1275405008</v>
      </c>
      <c r="G129" s="1">
        <v>-13307407.3672994</v>
      </c>
      <c r="H129" s="1">
        <v>-17082536.460041702</v>
      </c>
    </row>
    <row r="130" spans="1:8" ht="14.4" x14ac:dyDescent="0.3">
      <c r="A130" s="10" t="s">
        <v>151</v>
      </c>
      <c r="B130"/>
      <c r="C130"/>
      <c r="D130"/>
      <c r="E130"/>
      <c r="F130"/>
      <c r="G130"/>
      <c r="H130"/>
    </row>
    <row r="131" spans="1:8" x14ac:dyDescent="0.3">
      <c r="A131" s="10" t="s">
        <v>63</v>
      </c>
      <c r="B131" s="1">
        <v>3303776.8225099999</v>
      </c>
      <c r="C131" s="1">
        <v>3951768.3322700001</v>
      </c>
      <c r="D131" s="1">
        <v>4287835.1166200005</v>
      </c>
      <c r="E131" s="1">
        <v>2748941.0299509899</v>
      </c>
      <c r="F131" s="1">
        <v>2719977.6986712702</v>
      </c>
      <c r="G131" s="1">
        <v>2723831.9261917202</v>
      </c>
      <c r="H131" s="1">
        <v>2763636.4268656098</v>
      </c>
    </row>
    <row r="132" spans="1:8" x14ac:dyDescent="0.3">
      <c r="A132" s="10" t="s">
        <v>64</v>
      </c>
      <c r="B132" s="1">
        <v>0</v>
      </c>
      <c r="C132" s="1">
        <v>0</v>
      </c>
      <c r="D132" s="1">
        <v>0</v>
      </c>
      <c r="E132" s="1">
        <v>633590.18156579498</v>
      </c>
      <c r="F132" s="1">
        <v>838217.11986944894</v>
      </c>
      <c r="G132" s="1">
        <v>1242364.3631513</v>
      </c>
      <c r="H132" s="1">
        <v>1771933.7848155</v>
      </c>
    </row>
    <row r="133" spans="1:8" x14ac:dyDescent="0.3">
      <c r="A133" s="10" t="s">
        <v>65</v>
      </c>
      <c r="B133" s="1">
        <v>1608485.4202099999</v>
      </c>
      <c r="C133" s="1">
        <v>1249712.18404</v>
      </c>
      <c r="D133" s="1">
        <v>2013575.14209</v>
      </c>
      <c r="E133" s="1">
        <v>1854622.71382362</v>
      </c>
      <c r="F133" s="1">
        <v>1509706.5874764</v>
      </c>
      <c r="G133" s="1">
        <v>1264224.0571773101</v>
      </c>
      <c r="H133" s="1">
        <v>2550786.3227633899</v>
      </c>
    </row>
    <row r="134" spans="1:8" x14ac:dyDescent="0.3">
      <c r="A134" s="9" t="s">
        <v>66</v>
      </c>
      <c r="B134" s="1">
        <v>15085828.4836</v>
      </c>
      <c r="C134" s="1">
        <v>20078270.068299901</v>
      </c>
      <c r="D134" s="1">
        <v>21155731.550779998</v>
      </c>
      <c r="E134" s="1">
        <v>20930614.1772708</v>
      </c>
      <c r="F134" s="1">
        <v>22880593.826630302</v>
      </c>
      <c r="G134" s="1">
        <v>24276056.0062888</v>
      </c>
      <c r="H134" s="1">
        <v>24484955.920361299</v>
      </c>
    </row>
    <row r="135" spans="1:8" x14ac:dyDescent="0.3">
      <c r="A135" s="9" t="s">
        <v>67</v>
      </c>
      <c r="B135" s="1">
        <v>105000</v>
      </c>
      <c r="C135" s="1">
        <v>78000</v>
      </c>
      <c r="D135" s="1">
        <v>73000</v>
      </c>
      <c r="E135" s="1">
        <v>78000</v>
      </c>
      <c r="F135" s="1">
        <v>78000</v>
      </c>
      <c r="G135" s="1">
        <v>78000</v>
      </c>
      <c r="H135" s="1">
        <v>78000</v>
      </c>
    </row>
    <row r="136" spans="1:8" ht="14.4" x14ac:dyDescent="0.3">
      <c r="A136" s="9" t="s">
        <v>68</v>
      </c>
      <c r="B136"/>
      <c r="C136"/>
      <c r="D136"/>
      <c r="E136"/>
      <c r="F136"/>
      <c r="G136"/>
      <c r="H136"/>
    </row>
    <row r="137" spans="1:8" x14ac:dyDescent="0.3">
      <c r="A137" s="2" t="s">
        <v>69</v>
      </c>
      <c r="B137" s="1">
        <v>1961544.47372999</v>
      </c>
      <c r="C137" s="1">
        <v>1961544.47372999</v>
      </c>
      <c r="D137" s="1">
        <v>1961544.47372999</v>
      </c>
      <c r="E137" s="1">
        <v>1961544.47372999</v>
      </c>
      <c r="F137" s="1">
        <v>1961544.47372999</v>
      </c>
      <c r="G137" s="1">
        <v>1961544.47372999</v>
      </c>
      <c r="H137" s="1">
        <v>1961544.47372999</v>
      </c>
    </row>
    <row r="138" spans="1:8" x14ac:dyDescent="0.3">
      <c r="A138" s="2" t="s">
        <v>70</v>
      </c>
      <c r="B138" s="1">
        <v>769.21651999999995</v>
      </c>
      <c r="C138" s="1">
        <v>770.06802000000005</v>
      </c>
      <c r="D138" s="1">
        <v>770.80355999999995</v>
      </c>
      <c r="E138" s="1">
        <v>770.06802000000005</v>
      </c>
      <c r="F138" s="1">
        <v>770.06802000000005</v>
      </c>
      <c r="G138" s="1">
        <v>770.06802000000005</v>
      </c>
      <c r="H138" s="1">
        <v>770.06802000000005</v>
      </c>
    </row>
    <row r="139" spans="1:8" x14ac:dyDescent="0.3">
      <c r="A139" s="2" t="s">
        <v>71</v>
      </c>
      <c r="B139" s="1">
        <v>44576078.782072</v>
      </c>
      <c r="C139" s="1">
        <v>45068165.134060003</v>
      </c>
      <c r="D139" s="1">
        <v>45127053.69923</v>
      </c>
      <c r="E139" s="1">
        <v>46110657.785349898</v>
      </c>
      <c r="F139" s="1">
        <v>46110657.785349898</v>
      </c>
      <c r="G139" s="1">
        <v>46110657.785349898</v>
      </c>
      <c r="H139" s="1">
        <v>46110657.785349898</v>
      </c>
    </row>
    <row r="140" spans="1:8" x14ac:dyDescent="0.3">
      <c r="A140" s="2" t="s">
        <v>72</v>
      </c>
      <c r="B140" s="1">
        <v>2551540.05406</v>
      </c>
      <c r="C140" s="1">
        <v>3359594.5390599999</v>
      </c>
      <c r="D140" s="1">
        <v>2737092.4483799902</v>
      </c>
      <c r="E140" s="1">
        <v>6014540.68969421</v>
      </c>
      <c r="F140" s="1">
        <v>7660949.0460019503</v>
      </c>
      <c r="G140" s="1">
        <v>9513739.0253263302</v>
      </c>
      <c r="H140" s="1">
        <v>11611860.972523799</v>
      </c>
    </row>
    <row r="141" spans="1:8" x14ac:dyDescent="0.3">
      <c r="A141" s="2" t="s">
        <v>73</v>
      </c>
      <c r="B141" s="1">
        <v>-78507.997009999905</v>
      </c>
      <c r="C141" s="1">
        <v>-78507.997009999905</v>
      </c>
      <c r="D141" s="1">
        <v>-78507.997009999905</v>
      </c>
      <c r="E141" s="1">
        <v>-78507.997009999905</v>
      </c>
      <c r="F141" s="1">
        <v>-78507.997009999905</v>
      </c>
      <c r="G141" s="1">
        <v>-78507.997009999905</v>
      </c>
      <c r="H141" s="1">
        <v>-78507.997009999905</v>
      </c>
    </row>
    <row r="142" spans="1:8" x14ac:dyDescent="0.3">
      <c r="A142" s="2" t="s">
        <v>74</v>
      </c>
      <c r="B142" s="1">
        <v>-1969.6611599999901</v>
      </c>
      <c r="C142" s="1">
        <v>-3072701.25526</v>
      </c>
      <c r="D142" s="1">
        <v>-3137823.6864399998</v>
      </c>
      <c r="E142" s="1">
        <v>-3072701.25526</v>
      </c>
      <c r="F142" s="1">
        <v>-3072701.25526</v>
      </c>
      <c r="G142" s="1">
        <v>-3072701.25526</v>
      </c>
      <c r="H142" s="1">
        <v>-3072701.25526</v>
      </c>
    </row>
    <row r="143" spans="1:8" x14ac:dyDescent="0.3">
      <c r="A143" s="2" t="s">
        <v>75</v>
      </c>
      <c r="B143" s="1">
        <v>3824864.6501500001</v>
      </c>
      <c r="C143" s="1">
        <v>2483484.87255</v>
      </c>
      <c r="D143" s="1">
        <v>2758760.4734700001</v>
      </c>
      <c r="E143" s="1">
        <v>2483484.87255</v>
      </c>
      <c r="F143" s="1">
        <v>2483484.87255</v>
      </c>
      <c r="G143" s="1">
        <v>2483484.87255</v>
      </c>
      <c r="H143" s="1">
        <v>2483484.87255</v>
      </c>
    </row>
    <row r="144" spans="1:8" x14ac:dyDescent="0.3">
      <c r="A144" s="2" t="s">
        <v>76</v>
      </c>
      <c r="B144" s="1">
        <v>-302714.92310999997</v>
      </c>
      <c r="C144" s="1">
        <v>-139782.35782999999</v>
      </c>
      <c r="D144" s="1">
        <v>-6421.85304000001</v>
      </c>
      <c r="E144" s="1">
        <v>-143183.18746085899</v>
      </c>
      <c r="F144" s="1">
        <v>-146370.80427628901</v>
      </c>
      <c r="G144" s="1">
        <v>-149558.42109171901</v>
      </c>
      <c r="H144" s="1">
        <v>-152746.03790714801</v>
      </c>
    </row>
    <row r="145" spans="1:8" x14ac:dyDescent="0.3">
      <c r="A145" s="10" t="s">
        <v>77</v>
      </c>
      <c r="B145" s="1">
        <v>52531604.595251903</v>
      </c>
      <c r="C145" s="1">
        <v>49582567.477320001</v>
      </c>
      <c r="D145" s="1">
        <v>49362468.361879997</v>
      </c>
      <c r="E145" s="1">
        <v>53276605.449613303</v>
      </c>
      <c r="F145" s="1">
        <v>54919826.1891056</v>
      </c>
      <c r="G145" s="1">
        <v>56769428.551614597</v>
      </c>
      <c r="H145" s="1">
        <v>58864362.881996602</v>
      </c>
    </row>
    <row r="146" spans="1:8" x14ac:dyDescent="0.3">
      <c r="A146" s="10" t="s">
        <v>78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</row>
    <row r="147" spans="1:8" x14ac:dyDescent="0.3">
      <c r="A147" s="9" t="s">
        <v>79</v>
      </c>
      <c r="B147" s="1">
        <v>52531604.595251903</v>
      </c>
      <c r="C147" s="1">
        <v>49582567.477320001</v>
      </c>
      <c r="D147" s="1">
        <v>49362468.361879997</v>
      </c>
      <c r="E147" s="1">
        <v>53276605.449613303</v>
      </c>
      <c r="F147" s="1">
        <v>54919826.1891056</v>
      </c>
      <c r="G147" s="1">
        <v>56769428.551614597</v>
      </c>
      <c r="H147" s="1">
        <v>58864362.881996602</v>
      </c>
    </row>
    <row r="148" spans="1:8" ht="14.4" x14ac:dyDescent="0.3">
      <c r="A148" s="10" t="s">
        <v>204</v>
      </c>
      <c r="B148"/>
      <c r="C148"/>
      <c r="D148"/>
      <c r="E148"/>
      <c r="F148"/>
      <c r="G148"/>
      <c r="H148"/>
    </row>
    <row r="149" spans="1:8" x14ac:dyDescent="0.3">
      <c r="A149" s="10" t="s">
        <v>63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</row>
    <row r="150" spans="1:8" x14ac:dyDescent="0.3">
      <c r="A150" s="10" t="s">
        <v>64</v>
      </c>
      <c r="B150" s="1">
        <v>-5907164.1831</v>
      </c>
      <c r="C150" s="1">
        <v>-7036661.1045899997</v>
      </c>
      <c r="D150" s="1">
        <v>-5853010.4124199999</v>
      </c>
      <c r="E150" s="1">
        <v>-515787.37040999997</v>
      </c>
      <c r="F150" s="1">
        <v>-515787.37040999997</v>
      </c>
      <c r="G150" s="1">
        <v>-515787.37040999997</v>
      </c>
      <c r="H150" s="1">
        <v>-515787.37040999997</v>
      </c>
    </row>
    <row r="151" spans="1:8" x14ac:dyDescent="0.3">
      <c r="A151" s="10" t="s">
        <v>65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</row>
    <row r="152" spans="1:8" x14ac:dyDescent="0.3">
      <c r="A152" s="9" t="s">
        <v>66</v>
      </c>
      <c r="B152" s="1">
        <v>16277.88674</v>
      </c>
      <c r="C152" s="1">
        <v>16230.152</v>
      </c>
      <c r="D152" s="1">
        <v>16230.152</v>
      </c>
      <c r="E152" s="1">
        <v>16230.152</v>
      </c>
      <c r="F152" s="1">
        <v>16230.152</v>
      </c>
      <c r="G152" s="1">
        <v>16230.152</v>
      </c>
      <c r="H152" s="1">
        <v>16230.152</v>
      </c>
    </row>
    <row r="153" spans="1:8" x14ac:dyDescent="0.3">
      <c r="A153" s="9" t="s">
        <v>67</v>
      </c>
      <c r="B153" s="1">
        <v>-2288209.1834799899</v>
      </c>
      <c r="C153" s="1">
        <v>-703000.00000999996</v>
      </c>
      <c r="D153" s="1">
        <v>-3258000</v>
      </c>
      <c r="E153" s="1">
        <v>-703000.00000999996</v>
      </c>
      <c r="F153" s="1">
        <v>-703000.00000999996</v>
      </c>
      <c r="G153" s="1">
        <v>-703000.00000999996</v>
      </c>
      <c r="H153" s="1">
        <v>-703000.00000999996</v>
      </c>
    </row>
    <row r="154" spans="1:8" ht="14.4" x14ac:dyDescent="0.3">
      <c r="A154" s="9" t="s">
        <v>68</v>
      </c>
      <c r="B154"/>
      <c r="C154"/>
      <c r="D154"/>
      <c r="E154"/>
      <c r="F154"/>
      <c r="G154"/>
      <c r="H154"/>
    </row>
    <row r="155" spans="1:8" x14ac:dyDescent="0.3">
      <c r="A155" s="2" t="s">
        <v>69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</row>
    <row r="156" spans="1:8" x14ac:dyDescent="0.3">
      <c r="A156" s="2" t="s">
        <v>70</v>
      </c>
      <c r="B156" s="1">
        <v>-859966.53908000002</v>
      </c>
      <c r="C156" s="1">
        <v>-859966.53908000002</v>
      </c>
      <c r="D156" s="1">
        <v>-859966.53908000002</v>
      </c>
      <c r="E156" s="1">
        <v>-859966.53908000002</v>
      </c>
      <c r="F156" s="1">
        <v>-859966.53908000002</v>
      </c>
      <c r="G156" s="1">
        <v>-859966.53908000002</v>
      </c>
      <c r="H156" s="1">
        <v>-859966.53908000002</v>
      </c>
    </row>
    <row r="157" spans="1:8" x14ac:dyDescent="0.3">
      <c r="A157" s="2" t="s">
        <v>71</v>
      </c>
      <c r="B157" s="1">
        <v>-24360884.218702</v>
      </c>
      <c r="C157" s="1">
        <v>-27327925.879939999</v>
      </c>
      <c r="D157" s="1">
        <v>-27203530.846170001</v>
      </c>
      <c r="E157" s="1">
        <v>-27327925.879939999</v>
      </c>
      <c r="F157" s="1">
        <v>-27327925.879939999</v>
      </c>
      <c r="G157" s="1">
        <v>-27327925.879939999</v>
      </c>
      <c r="H157" s="1">
        <v>-27327925.879939999</v>
      </c>
    </row>
    <row r="158" spans="1:8" x14ac:dyDescent="0.3">
      <c r="A158" s="2" t="s">
        <v>72</v>
      </c>
      <c r="B158" s="1">
        <v>-35805419.015743002</v>
      </c>
      <c r="C158" s="1">
        <v>-39067921.956759997</v>
      </c>
      <c r="D158" s="1">
        <v>-39163081.830710001</v>
      </c>
      <c r="E158" s="1">
        <v>-39067921.956759997</v>
      </c>
      <c r="F158" s="1">
        <v>-39067921.956759997</v>
      </c>
      <c r="G158" s="1">
        <v>-39067921.956759997</v>
      </c>
      <c r="H158" s="1">
        <v>-39067921.956759997</v>
      </c>
    </row>
    <row r="159" spans="1:8" x14ac:dyDescent="0.3">
      <c r="A159" s="2" t="s">
        <v>73</v>
      </c>
      <c r="B159" s="1">
        <v>75746.316229999997</v>
      </c>
      <c r="C159" s="1">
        <v>75746.316229999997</v>
      </c>
      <c r="D159" s="1">
        <v>75746.316229999997</v>
      </c>
      <c r="E159" s="1">
        <v>75746.316229999997</v>
      </c>
      <c r="F159" s="1">
        <v>75746.316229999997</v>
      </c>
      <c r="G159" s="1">
        <v>75746.316229999997</v>
      </c>
      <c r="H159" s="1">
        <v>75746.316229999997</v>
      </c>
    </row>
    <row r="160" spans="1:8" x14ac:dyDescent="0.3">
      <c r="A160" s="2" t="s">
        <v>74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</row>
    <row r="161" spans="1:8" x14ac:dyDescent="0.3">
      <c r="A161" s="2" t="s">
        <v>75</v>
      </c>
      <c r="B161" s="1">
        <v>-4311074.7790599996</v>
      </c>
      <c r="C161" s="1">
        <v>-3020520.6280100001</v>
      </c>
      <c r="D161" s="1">
        <v>-3136741.7960999999</v>
      </c>
      <c r="E161" s="1">
        <v>-3020520.6280100001</v>
      </c>
      <c r="F161" s="1">
        <v>-3020520.6280100001</v>
      </c>
      <c r="G161" s="1">
        <v>-3020520.6280100001</v>
      </c>
      <c r="H161" s="1">
        <v>-3020520.6280100001</v>
      </c>
    </row>
    <row r="162" spans="1:8" x14ac:dyDescent="0.3">
      <c r="A162" s="2" t="s">
        <v>76</v>
      </c>
      <c r="B162" s="1">
        <v>194988.09351000001</v>
      </c>
      <c r="C162" s="1">
        <v>273530.15205999999</v>
      </c>
      <c r="D162" s="1">
        <v>197376.43432999999</v>
      </c>
      <c r="E162" s="1">
        <v>273530.15205999999</v>
      </c>
      <c r="F162" s="1">
        <v>273530.15205999999</v>
      </c>
      <c r="G162" s="1">
        <v>273530.15205999999</v>
      </c>
      <c r="H162" s="1">
        <v>273530.15205999999</v>
      </c>
    </row>
    <row r="163" spans="1:8" x14ac:dyDescent="0.3">
      <c r="A163" s="10" t="s">
        <v>77</v>
      </c>
      <c r="B163" s="1">
        <v>-65066610.142844997</v>
      </c>
      <c r="C163" s="1">
        <v>-69927058.535499901</v>
      </c>
      <c r="D163" s="1">
        <v>-70090198.261500001</v>
      </c>
      <c r="E163" s="1">
        <v>-69927058.535499901</v>
      </c>
      <c r="F163" s="1">
        <v>-69927058.535499901</v>
      </c>
      <c r="G163" s="1">
        <v>-69927058.535499901</v>
      </c>
      <c r="H163" s="1">
        <v>-69927058.535499901</v>
      </c>
    </row>
    <row r="164" spans="1:8" x14ac:dyDescent="0.3">
      <c r="A164" s="10" t="s">
        <v>78</v>
      </c>
      <c r="B164" s="1">
        <v>-453.61993999999999</v>
      </c>
      <c r="C164" s="1">
        <v>-510.53440999999998</v>
      </c>
      <c r="D164" s="1">
        <v>-551.81298000000004</v>
      </c>
      <c r="E164" s="1">
        <v>-510.53440999999998</v>
      </c>
      <c r="F164" s="1">
        <v>-510.53440999999998</v>
      </c>
      <c r="G164" s="1">
        <v>-510.53440999999998</v>
      </c>
      <c r="H164" s="1">
        <v>-510.53440999999998</v>
      </c>
    </row>
    <row r="165" spans="1:8" x14ac:dyDescent="0.3">
      <c r="A165" s="9" t="s">
        <v>79</v>
      </c>
      <c r="B165" s="1">
        <v>-65067063.762785003</v>
      </c>
      <c r="C165" s="1">
        <v>-69927569.0699099</v>
      </c>
      <c r="D165" s="1">
        <v>-70090750.074479997</v>
      </c>
      <c r="E165" s="1">
        <v>-69927569.0699099</v>
      </c>
      <c r="F165" s="1">
        <v>-69927569.0699099</v>
      </c>
      <c r="G165" s="1">
        <v>-69927569.0699099</v>
      </c>
      <c r="H165" s="1">
        <v>-69927569.0699099</v>
      </c>
    </row>
    <row r="166" spans="1:8" ht="14.4" x14ac:dyDescent="0.3">
      <c r="A166" s="10" t="s">
        <v>160</v>
      </c>
      <c r="B166"/>
      <c r="C166"/>
      <c r="D166"/>
      <c r="E166"/>
      <c r="F166"/>
      <c r="G166"/>
      <c r="H166"/>
    </row>
    <row r="167" spans="1:8" x14ac:dyDescent="0.3">
      <c r="A167" s="10" t="s">
        <v>63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</row>
    <row r="168" spans="1:8" x14ac:dyDescent="0.3">
      <c r="A168" s="10" t="s">
        <v>64</v>
      </c>
      <c r="B168" s="1">
        <v>478280</v>
      </c>
      <c r="C168" s="1">
        <v>507777</v>
      </c>
      <c r="D168" s="1">
        <v>548449</v>
      </c>
      <c r="E168" s="1">
        <v>668508.58559699904</v>
      </c>
      <c r="F168" s="1">
        <v>850654.33331678202</v>
      </c>
      <c r="G168" s="1">
        <v>951203.35475162498</v>
      </c>
      <c r="H168" s="1">
        <v>1044480.91733301</v>
      </c>
    </row>
    <row r="169" spans="1:8" x14ac:dyDescent="0.3">
      <c r="A169" s="10" t="s">
        <v>65</v>
      </c>
      <c r="B169" s="1">
        <v>0</v>
      </c>
      <c r="C169" s="1">
        <v>0</v>
      </c>
      <c r="D169" s="1">
        <v>10784.938119999901</v>
      </c>
      <c r="E169" s="1">
        <v>0</v>
      </c>
      <c r="F169" s="1">
        <v>0</v>
      </c>
      <c r="G169" s="1">
        <v>0</v>
      </c>
      <c r="H169" s="1">
        <v>0</v>
      </c>
    </row>
    <row r="170" spans="1:8" x14ac:dyDescent="0.3">
      <c r="A170" s="9" t="s">
        <v>66</v>
      </c>
      <c r="B170" s="1">
        <v>0</v>
      </c>
      <c r="C170" s="1">
        <v>0</v>
      </c>
      <c r="D170" s="1">
        <v>17751.19715</v>
      </c>
      <c r="E170" s="1">
        <v>0</v>
      </c>
      <c r="F170" s="1">
        <v>0</v>
      </c>
      <c r="G170" s="1">
        <v>0</v>
      </c>
      <c r="H170" s="1">
        <v>0</v>
      </c>
    </row>
    <row r="171" spans="1:8" x14ac:dyDescent="0.3">
      <c r="A171" s="9" t="s">
        <v>67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</row>
    <row r="172" spans="1:8" ht="14.4" x14ac:dyDescent="0.3">
      <c r="A172" s="9" t="s">
        <v>68</v>
      </c>
      <c r="B172"/>
      <c r="C172"/>
      <c r="D172"/>
      <c r="E172"/>
      <c r="F172"/>
      <c r="G172"/>
      <c r="H172"/>
    </row>
    <row r="173" spans="1:8" x14ac:dyDescent="0.3">
      <c r="A173" s="2" t="s">
        <v>69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</row>
    <row r="174" spans="1:8" x14ac:dyDescent="0.3">
      <c r="A174" s="2" t="s">
        <v>70</v>
      </c>
      <c r="B174" s="1">
        <v>3.5000000000000001E-3</v>
      </c>
      <c r="C174" s="1">
        <v>3.5000000000000001E-3</v>
      </c>
      <c r="D174" s="1">
        <v>3.5000000000000001E-3</v>
      </c>
      <c r="E174" s="1">
        <v>3.5000000000000001E-3</v>
      </c>
      <c r="F174" s="1">
        <v>3.5000000000000001E-3</v>
      </c>
      <c r="G174" s="1">
        <v>3.5000000000000001E-3</v>
      </c>
      <c r="H174" s="1">
        <v>3.5000000000000001E-3</v>
      </c>
    </row>
    <row r="175" spans="1:8" x14ac:dyDescent="0.3">
      <c r="A175" s="2" t="s">
        <v>71</v>
      </c>
      <c r="B175" s="1">
        <v>29442.7001099999</v>
      </c>
      <c r="C175" s="1">
        <v>29442.7001099999</v>
      </c>
      <c r="D175" s="1">
        <v>-51663.018450000003</v>
      </c>
      <c r="E175" s="1">
        <v>29442.7001099999</v>
      </c>
      <c r="F175" s="1">
        <v>29442.7001099999</v>
      </c>
      <c r="G175" s="1">
        <v>29442.7001099999</v>
      </c>
      <c r="H175" s="1">
        <v>29442.7001099999</v>
      </c>
    </row>
    <row r="176" spans="1:8" x14ac:dyDescent="0.3">
      <c r="A176" s="2" t="s">
        <v>72</v>
      </c>
      <c r="B176" s="1">
        <v>588712.54047999997</v>
      </c>
      <c r="C176" s="1">
        <v>623579.18145000003</v>
      </c>
      <c r="D176" s="1">
        <v>664689.39873999998</v>
      </c>
      <c r="E176" s="1">
        <v>709995.79249830497</v>
      </c>
      <c r="F176" s="1">
        <v>755016.62934191397</v>
      </c>
      <c r="G176" s="1">
        <v>800161.26551753795</v>
      </c>
      <c r="H176" s="1">
        <v>845305.90169126296</v>
      </c>
    </row>
    <row r="177" spans="1:8" x14ac:dyDescent="0.3">
      <c r="A177" s="2" t="s">
        <v>73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</row>
    <row r="178" spans="1:8" x14ac:dyDescent="0.3">
      <c r="A178" s="2" t="s">
        <v>74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</row>
    <row r="179" spans="1:8" x14ac:dyDescent="0.3">
      <c r="A179" s="2" t="s">
        <v>75</v>
      </c>
      <c r="B179" s="1">
        <v>34866.64097</v>
      </c>
      <c r="C179" s="1">
        <v>41110.217290000001</v>
      </c>
      <c r="D179" s="1">
        <v>41575.029150000002</v>
      </c>
      <c r="E179" s="1">
        <v>41110.217290000001</v>
      </c>
      <c r="F179" s="1">
        <v>41110.217290000001</v>
      </c>
      <c r="G179" s="1">
        <v>41110.217290000001</v>
      </c>
      <c r="H179" s="1">
        <v>41110.217290000001</v>
      </c>
    </row>
    <row r="180" spans="1:8" x14ac:dyDescent="0.3">
      <c r="A180" s="2" t="s">
        <v>76</v>
      </c>
      <c r="B180" s="1">
        <v>-15727.118917</v>
      </c>
      <c r="C180" s="1">
        <v>-15891.999659999999</v>
      </c>
      <c r="D180" s="1">
        <v>-15891.999659999999</v>
      </c>
      <c r="E180" s="1">
        <v>-15891.999659999999</v>
      </c>
      <c r="F180" s="1">
        <v>-15891.999659999999</v>
      </c>
      <c r="G180" s="1">
        <v>-15891.999659999999</v>
      </c>
      <c r="H180" s="1">
        <v>-15891.999659999999</v>
      </c>
    </row>
    <row r="181" spans="1:8" x14ac:dyDescent="0.3">
      <c r="A181" s="10" t="s">
        <v>77</v>
      </c>
      <c r="B181" s="1">
        <v>637294.76614299905</v>
      </c>
      <c r="C181" s="1">
        <v>678240.10268999997</v>
      </c>
      <c r="D181" s="1">
        <v>638709.41327999998</v>
      </c>
      <c r="E181" s="1">
        <v>764656.71373830596</v>
      </c>
      <c r="F181" s="1">
        <v>809677.55058191402</v>
      </c>
      <c r="G181" s="1">
        <v>854822.186757538</v>
      </c>
      <c r="H181" s="1">
        <v>899966.82293126301</v>
      </c>
    </row>
    <row r="182" spans="1:8" x14ac:dyDescent="0.3">
      <c r="A182" s="10" t="s">
        <v>78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</row>
    <row r="183" spans="1:8" x14ac:dyDescent="0.3">
      <c r="A183" s="9" t="s">
        <v>79</v>
      </c>
      <c r="B183" s="1">
        <v>637294.76614299905</v>
      </c>
      <c r="C183" s="1">
        <v>678240.10268999997</v>
      </c>
      <c r="D183" s="1">
        <v>638709.41327999998</v>
      </c>
      <c r="E183" s="1">
        <v>764656.71373830596</v>
      </c>
      <c r="F183" s="1">
        <v>809677.55058191402</v>
      </c>
      <c r="G183" s="1">
        <v>854822.186757538</v>
      </c>
      <c r="H183" s="1">
        <v>899966.82293126301</v>
      </c>
    </row>
    <row r="184" spans="1:8" ht="14.4" x14ac:dyDescent="0.3">
      <c r="A184" s="10" t="s">
        <v>177</v>
      </c>
      <c r="B184"/>
      <c r="C184"/>
      <c r="D184"/>
      <c r="E184"/>
      <c r="F184"/>
      <c r="G184"/>
      <c r="H184"/>
    </row>
    <row r="185" spans="1:8" x14ac:dyDescent="0.3">
      <c r="A185" s="10" t="s">
        <v>63</v>
      </c>
      <c r="B185" s="83"/>
      <c r="C185" s="83"/>
      <c r="D185" s="83"/>
      <c r="E185" s="83"/>
      <c r="F185" s="83"/>
      <c r="G185" s="83"/>
      <c r="H185" s="83"/>
    </row>
    <row r="186" spans="1:8" x14ac:dyDescent="0.3">
      <c r="A186" s="10" t="s">
        <v>64</v>
      </c>
      <c r="B186" s="83"/>
      <c r="C186" s="83"/>
      <c r="D186" s="83"/>
      <c r="E186" s="83"/>
      <c r="F186" s="83"/>
      <c r="G186" s="83"/>
      <c r="H186" s="83"/>
    </row>
    <row r="187" spans="1:8" x14ac:dyDescent="0.3">
      <c r="A187" s="10" t="s">
        <v>65</v>
      </c>
      <c r="B187" s="83"/>
      <c r="C187" s="83"/>
      <c r="D187" s="83"/>
      <c r="E187" s="83"/>
      <c r="F187" s="83"/>
      <c r="G187" s="83"/>
      <c r="H187" s="83"/>
    </row>
    <row r="188" spans="1:8" x14ac:dyDescent="0.3">
      <c r="A188" s="9" t="s">
        <v>66</v>
      </c>
      <c r="B188" s="83"/>
      <c r="C188" s="83"/>
      <c r="D188" s="83"/>
      <c r="E188" s="83"/>
      <c r="F188" s="83"/>
      <c r="G188" s="83"/>
      <c r="H188" s="83"/>
    </row>
    <row r="189" spans="1:8" x14ac:dyDescent="0.3">
      <c r="A189" s="9" t="s">
        <v>67</v>
      </c>
      <c r="B189" s="83"/>
      <c r="C189" s="83"/>
      <c r="D189" s="83"/>
      <c r="E189" s="83"/>
      <c r="F189" s="83"/>
      <c r="G189" s="83"/>
      <c r="H189" s="83"/>
    </row>
    <row r="190" spans="1:8" ht="14.4" x14ac:dyDescent="0.3">
      <c r="A190" s="9" t="s">
        <v>68</v>
      </c>
      <c r="B190" s="84"/>
      <c r="C190" s="84"/>
      <c r="D190" s="84"/>
      <c r="E190" s="84"/>
      <c r="F190" s="84"/>
      <c r="G190" s="84"/>
      <c r="H190" s="84"/>
    </row>
    <row r="191" spans="1:8" x14ac:dyDescent="0.3">
      <c r="A191" s="2" t="s">
        <v>69</v>
      </c>
      <c r="B191" s="83"/>
      <c r="C191" s="83"/>
      <c r="D191" s="83"/>
      <c r="E191" s="83"/>
      <c r="F191" s="83"/>
      <c r="G191" s="83"/>
      <c r="H191" s="83"/>
    </row>
    <row r="192" spans="1:8" x14ac:dyDescent="0.3">
      <c r="A192" s="2" t="s">
        <v>70</v>
      </c>
      <c r="B192" s="83"/>
      <c r="C192" s="83"/>
      <c r="D192" s="83"/>
      <c r="E192" s="83"/>
      <c r="F192" s="83"/>
      <c r="G192" s="83"/>
      <c r="H192" s="83"/>
    </row>
    <row r="193" spans="1:8" x14ac:dyDescent="0.3">
      <c r="A193" s="2" t="s">
        <v>71</v>
      </c>
      <c r="B193" s="83"/>
      <c r="C193" s="83"/>
      <c r="D193" s="83"/>
      <c r="E193" s="83"/>
      <c r="F193" s="83"/>
      <c r="G193" s="83"/>
      <c r="H193" s="83"/>
    </row>
    <row r="194" spans="1:8" x14ac:dyDescent="0.3">
      <c r="A194" s="2" t="s">
        <v>72</v>
      </c>
      <c r="B194" s="83"/>
      <c r="C194" s="83"/>
      <c r="D194" s="83"/>
      <c r="E194" s="83"/>
      <c r="F194" s="83"/>
      <c r="G194" s="83"/>
      <c r="H194" s="83"/>
    </row>
    <row r="195" spans="1:8" x14ac:dyDescent="0.3">
      <c r="A195" s="2" t="s">
        <v>73</v>
      </c>
      <c r="B195" s="83"/>
      <c r="C195" s="83"/>
      <c r="D195" s="83"/>
      <c r="E195" s="83"/>
      <c r="F195" s="83"/>
      <c r="G195" s="83"/>
      <c r="H195" s="83"/>
    </row>
    <row r="196" spans="1:8" x14ac:dyDescent="0.3">
      <c r="A196" s="2" t="s">
        <v>74</v>
      </c>
      <c r="B196" s="83"/>
      <c r="C196" s="83"/>
      <c r="D196" s="83"/>
      <c r="E196" s="83"/>
      <c r="F196" s="83"/>
      <c r="G196" s="83"/>
      <c r="H196" s="83"/>
    </row>
    <row r="197" spans="1:8" x14ac:dyDescent="0.3">
      <c r="A197" s="2" t="s">
        <v>75</v>
      </c>
      <c r="B197" s="83"/>
      <c r="C197" s="83"/>
      <c r="D197" s="83"/>
      <c r="E197" s="83"/>
      <c r="F197" s="83"/>
      <c r="G197" s="83"/>
      <c r="H197" s="83"/>
    </row>
    <row r="198" spans="1:8" x14ac:dyDescent="0.3">
      <c r="A198" s="2" t="s">
        <v>76</v>
      </c>
      <c r="B198" s="83"/>
      <c r="C198" s="83"/>
      <c r="D198" s="83"/>
      <c r="E198" s="83"/>
      <c r="F198" s="83"/>
      <c r="G198" s="83"/>
      <c r="H198" s="83"/>
    </row>
    <row r="199" spans="1:8" x14ac:dyDescent="0.3">
      <c r="A199" s="10" t="s">
        <v>77</v>
      </c>
      <c r="B199" s="83"/>
      <c r="C199" s="83"/>
      <c r="D199" s="83"/>
      <c r="E199" s="83"/>
      <c r="F199" s="83"/>
      <c r="G199" s="83"/>
      <c r="H199" s="83"/>
    </row>
    <row r="200" spans="1:8" x14ac:dyDescent="0.3">
      <c r="A200" s="10" t="s">
        <v>78</v>
      </c>
      <c r="B200" s="83"/>
      <c r="C200" s="83"/>
      <c r="D200" s="83"/>
      <c r="E200" s="83"/>
      <c r="F200" s="83"/>
      <c r="G200" s="83"/>
      <c r="H200" s="83"/>
    </row>
    <row r="201" spans="1:8" x14ac:dyDescent="0.3">
      <c r="A201" s="9" t="s">
        <v>79</v>
      </c>
      <c r="B201" s="83"/>
      <c r="C201" s="83"/>
      <c r="D201" s="83"/>
      <c r="E201" s="83"/>
      <c r="F201" s="83"/>
      <c r="G201" s="83"/>
      <c r="H201" s="83"/>
    </row>
    <row r="202" spans="1:8" ht="14.4" x14ac:dyDescent="0.3">
      <c r="A202" s="10" t="s">
        <v>84</v>
      </c>
      <c r="B202"/>
      <c r="C202"/>
      <c r="D202"/>
      <c r="E202"/>
      <c r="F202"/>
      <c r="G202"/>
      <c r="H202"/>
    </row>
    <row r="203" spans="1:8" x14ac:dyDescent="0.3">
      <c r="A203" s="10" t="s">
        <v>63</v>
      </c>
      <c r="B203" s="83"/>
      <c r="C203" s="83"/>
      <c r="D203" s="83"/>
      <c r="E203" s="83"/>
      <c r="F203" s="83"/>
      <c r="G203" s="83"/>
      <c r="H203" s="83"/>
    </row>
    <row r="204" spans="1:8" x14ac:dyDescent="0.3">
      <c r="A204" s="10" t="s">
        <v>64</v>
      </c>
      <c r="B204" s="83"/>
      <c r="C204" s="83"/>
      <c r="D204" s="83"/>
      <c r="E204" s="83"/>
      <c r="F204" s="83"/>
      <c r="G204" s="83"/>
      <c r="H204" s="83"/>
    </row>
    <row r="205" spans="1:8" x14ac:dyDescent="0.3">
      <c r="A205" s="10" t="s">
        <v>65</v>
      </c>
      <c r="B205" s="83"/>
      <c r="C205" s="83"/>
      <c r="D205" s="83"/>
      <c r="E205" s="83"/>
      <c r="F205" s="83"/>
      <c r="G205" s="83"/>
      <c r="H205" s="83"/>
    </row>
    <row r="206" spans="1:8" x14ac:dyDescent="0.3">
      <c r="A206" s="9" t="s">
        <v>66</v>
      </c>
      <c r="B206" s="83"/>
      <c r="C206" s="83"/>
      <c r="D206" s="83"/>
      <c r="E206" s="83"/>
      <c r="F206" s="83"/>
      <c r="G206" s="83"/>
      <c r="H206" s="83"/>
    </row>
    <row r="207" spans="1:8" x14ac:dyDescent="0.3">
      <c r="A207" s="9" t="s">
        <v>67</v>
      </c>
      <c r="B207" s="83"/>
      <c r="C207" s="83"/>
      <c r="D207" s="83"/>
      <c r="E207" s="83"/>
      <c r="F207" s="83"/>
      <c r="G207" s="83"/>
      <c r="H207" s="83"/>
    </row>
    <row r="208" spans="1:8" ht="14.4" x14ac:dyDescent="0.3">
      <c r="A208" s="9" t="s">
        <v>68</v>
      </c>
      <c r="B208" s="84"/>
      <c r="C208" s="84"/>
      <c r="D208" s="84"/>
      <c r="E208" s="84"/>
      <c r="F208" s="84"/>
      <c r="G208" s="84"/>
      <c r="H208" s="84"/>
    </row>
    <row r="209" spans="1:8" x14ac:dyDescent="0.3">
      <c r="A209" s="2" t="s">
        <v>69</v>
      </c>
      <c r="B209" s="83"/>
      <c r="C209" s="83"/>
      <c r="D209" s="83"/>
      <c r="E209" s="83"/>
      <c r="F209" s="83"/>
      <c r="G209" s="83"/>
      <c r="H209" s="83"/>
    </row>
    <row r="210" spans="1:8" x14ac:dyDescent="0.3">
      <c r="A210" s="2" t="s">
        <v>70</v>
      </c>
      <c r="B210" s="83"/>
      <c r="C210" s="83"/>
      <c r="D210" s="83"/>
      <c r="E210" s="83"/>
      <c r="F210" s="83"/>
      <c r="G210" s="83"/>
      <c r="H210" s="83"/>
    </row>
    <row r="211" spans="1:8" x14ac:dyDescent="0.3">
      <c r="A211" s="2" t="s">
        <v>71</v>
      </c>
      <c r="B211" s="83"/>
      <c r="C211" s="83"/>
      <c r="D211" s="83"/>
      <c r="E211" s="83"/>
      <c r="F211" s="83"/>
      <c r="G211" s="83"/>
      <c r="H211" s="83"/>
    </row>
    <row r="212" spans="1:8" x14ac:dyDescent="0.3">
      <c r="A212" s="2" t="s">
        <v>72</v>
      </c>
      <c r="B212" s="83"/>
      <c r="C212" s="83"/>
      <c r="D212" s="83"/>
      <c r="E212" s="83"/>
      <c r="F212" s="83"/>
      <c r="G212" s="83"/>
      <c r="H212" s="83"/>
    </row>
    <row r="213" spans="1:8" x14ac:dyDescent="0.3">
      <c r="A213" s="2" t="s">
        <v>73</v>
      </c>
      <c r="B213" s="83"/>
      <c r="C213" s="83"/>
      <c r="D213" s="83"/>
      <c r="E213" s="83"/>
      <c r="F213" s="83"/>
      <c r="G213" s="83"/>
      <c r="H213" s="83"/>
    </row>
    <row r="214" spans="1:8" x14ac:dyDescent="0.3">
      <c r="A214" s="2" t="s">
        <v>74</v>
      </c>
      <c r="B214" s="83"/>
      <c r="C214" s="83"/>
      <c r="D214" s="83"/>
      <c r="E214" s="83"/>
      <c r="F214" s="83"/>
      <c r="G214" s="83"/>
      <c r="H214" s="83"/>
    </row>
    <row r="215" spans="1:8" x14ac:dyDescent="0.3">
      <c r="A215" s="2" t="s">
        <v>75</v>
      </c>
      <c r="B215" s="83"/>
      <c r="C215" s="83"/>
      <c r="D215" s="83"/>
      <c r="E215" s="83"/>
      <c r="F215" s="83"/>
      <c r="G215" s="83"/>
      <c r="H215" s="83"/>
    </row>
    <row r="216" spans="1:8" x14ac:dyDescent="0.3">
      <c r="A216" s="2" t="s">
        <v>76</v>
      </c>
      <c r="B216" s="83"/>
      <c r="C216" s="83"/>
      <c r="D216" s="83"/>
      <c r="E216" s="83"/>
      <c r="F216" s="83"/>
      <c r="G216" s="83"/>
      <c r="H216" s="83"/>
    </row>
    <row r="217" spans="1:8" x14ac:dyDescent="0.3">
      <c r="A217" s="10" t="s">
        <v>77</v>
      </c>
      <c r="B217" s="83"/>
      <c r="C217" s="83"/>
      <c r="D217" s="83"/>
      <c r="E217" s="83"/>
      <c r="F217" s="83"/>
      <c r="G217" s="83"/>
      <c r="H217" s="83"/>
    </row>
    <row r="218" spans="1:8" x14ac:dyDescent="0.3">
      <c r="A218" s="10" t="s">
        <v>78</v>
      </c>
      <c r="B218" s="83"/>
      <c r="C218" s="83"/>
      <c r="D218" s="83"/>
      <c r="E218" s="83"/>
      <c r="F218" s="83"/>
      <c r="G218" s="83"/>
      <c r="H218" s="83"/>
    </row>
    <row r="219" spans="1:8" x14ac:dyDescent="0.3">
      <c r="A219" s="9" t="s">
        <v>79</v>
      </c>
      <c r="B219" s="83"/>
      <c r="C219" s="83"/>
      <c r="D219" s="83"/>
      <c r="E219" s="83"/>
      <c r="F219" s="83"/>
      <c r="G219" s="83"/>
      <c r="H219" s="83"/>
    </row>
  </sheetData>
  <printOptions horizontalCentered="1"/>
  <pageMargins left="0.5" right="0.5" top="0.75" bottom="0.5" header="0.3" footer="0.3"/>
  <pageSetup scale="17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80DD-EBA9-4E9B-90B2-5717A755B54A}">
  <sheetPr>
    <tabColor rgb="FF92D050"/>
    <pageSetUpPr fitToPage="1"/>
  </sheetPr>
  <dimension ref="A1:H66"/>
  <sheetViews>
    <sheetView tabSelected="1" workbookViewId="0">
      <pane xSplit="1" ySplit="3" topLeftCell="B30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8671875" defaultRowHeight="13.8" x14ac:dyDescent="0.3"/>
  <cols>
    <col min="1" max="1" width="52.109375" style="2" bestFit="1" customWidth="1"/>
    <col min="2" max="7" width="13.44140625" style="1" customWidth="1"/>
    <col min="8" max="8" width="45" style="1" bestFit="1" customWidth="1"/>
    <col min="9" max="16384" width="8.88671875" style="1"/>
  </cols>
  <sheetData>
    <row r="1" spans="1:8" s="102" customFormat="1" x14ac:dyDescent="0.3">
      <c r="A1" s="101"/>
      <c r="B1" s="102" t="s">
        <v>51</v>
      </c>
      <c r="C1" s="102" t="s">
        <v>51</v>
      </c>
      <c r="D1" s="102" t="s">
        <v>52</v>
      </c>
      <c r="E1" s="102" t="s">
        <v>52</v>
      </c>
      <c r="F1" s="102" t="s">
        <v>52</v>
      </c>
      <c r="G1" s="102" t="s">
        <v>52</v>
      </c>
    </row>
    <row r="2" spans="1:8" s="102" customFormat="1" x14ac:dyDescent="0.3">
      <c r="A2" s="101" t="s">
        <v>53</v>
      </c>
      <c r="B2" s="102" t="s">
        <v>55</v>
      </c>
      <c r="C2" s="102" t="s">
        <v>56</v>
      </c>
      <c r="D2" s="102" t="s">
        <v>57</v>
      </c>
      <c r="E2" s="102" t="s">
        <v>58</v>
      </c>
      <c r="F2" s="102" t="s">
        <v>59</v>
      </c>
      <c r="G2" s="102" t="s">
        <v>60</v>
      </c>
    </row>
    <row r="3" spans="1:8" s="102" customFormat="1" x14ac:dyDescent="0.3">
      <c r="A3" s="103" t="s">
        <v>61</v>
      </c>
    </row>
    <row r="4" spans="1:8" s="95" customFormat="1" ht="14.4" x14ac:dyDescent="0.3">
      <c r="A4" s="94" t="s">
        <v>205</v>
      </c>
      <c r="B4" s="97"/>
      <c r="C4" s="97"/>
      <c r="D4" s="97"/>
      <c r="E4" s="97"/>
      <c r="F4" s="97"/>
      <c r="G4" s="97"/>
    </row>
    <row r="5" spans="1:8" s="95" customFormat="1" x14ac:dyDescent="0.3">
      <c r="A5" s="94" t="s">
        <v>206</v>
      </c>
      <c r="B5" s="95">
        <f t="shared" ref="B5:G5" si="0">B27</f>
        <v>3951768.3322700001</v>
      </c>
      <c r="C5" s="95">
        <v>4287835.1166200005</v>
      </c>
      <c r="D5" s="95">
        <f t="shared" si="0"/>
        <v>2748941.0299509899</v>
      </c>
      <c r="E5" s="95">
        <f t="shared" si="0"/>
        <v>2719977.6986712702</v>
      </c>
      <c r="F5" s="95">
        <f t="shared" si="0"/>
        <v>2723831.9261917202</v>
      </c>
      <c r="G5" s="95">
        <f t="shared" si="0"/>
        <v>2763636.4268656098</v>
      </c>
    </row>
    <row r="6" spans="1:8" s="95" customFormat="1" x14ac:dyDescent="0.3">
      <c r="A6" s="94" t="s">
        <v>207</v>
      </c>
    </row>
    <row r="7" spans="1:8" s="95" customFormat="1" x14ac:dyDescent="0.3">
      <c r="A7" s="94" t="s">
        <v>208</v>
      </c>
      <c r="B7" s="95">
        <f t="shared" ref="B7:G8" si="1">B29+B47</f>
        <v>1249712.18404</v>
      </c>
      <c r="C7" s="95">
        <v>2013575.14209</v>
      </c>
      <c r="D7" s="95">
        <f t="shared" si="1"/>
        <v>1854622.71382362</v>
      </c>
      <c r="E7" s="95">
        <f t="shared" si="1"/>
        <v>1509706.5874764</v>
      </c>
      <c r="F7" s="95">
        <f t="shared" si="1"/>
        <v>1264224.0571773101</v>
      </c>
      <c r="G7" s="95">
        <f t="shared" si="1"/>
        <v>2550786.3227633899</v>
      </c>
      <c r="H7" s="96" t="s">
        <v>209</v>
      </c>
    </row>
    <row r="8" spans="1:8" s="95" customFormat="1" x14ac:dyDescent="0.3">
      <c r="A8" s="96" t="s">
        <v>210</v>
      </c>
      <c r="B8" s="95">
        <f t="shared" si="1"/>
        <v>20078270.068299901</v>
      </c>
      <c r="C8" s="95">
        <v>22799144.977359999</v>
      </c>
      <c r="D8" s="95">
        <f t="shared" si="1"/>
        <v>20930614.1772708</v>
      </c>
      <c r="E8" s="95">
        <f t="shared" si="1"/>
        <v>22880593.826630302</v>
      </c>
      <c r="F8" s="95">
        <f t="shared" si="1"/>
        <v>24276056.0062888</v>
      </c>
      <c r="G8" s="95">
        <f t="shared" si="1"/>
        <v>24484955.920361299</v>
      </c>
      <c r="H8" s="96" t="s">
        <v>209</v>
      </c>
    </row>
    <row r="9" spans="1:8" s="95" customFormat="1" x14ac:dyDescent="0.3">
      <c r="A9" s="96" t="s">
        <v>211</v>
      </c>
      <c r="B9" s="95">
        <f t="shared" ref="B9:G9" si="2">B31</f>
        <v>78000</v>
      </c>
      <c r="C9" s="95">
        <v>73000</v>
      </c>
      <c r="D9" s="95">
        <f t="shared" si="2"/>
        <v>78000</v>
      </c>
      <c r="E9" s="95">
        <f t="shared" si="2"/>
        <v>78000</v>
      </c>
      <c r="F9" s="95">
        <f t="shared" si="2"/>
        <v>78000</v>
      </c>
      <c r="G9" s="95">
        <f t="shared" si="2"/>
        <v>78000</v>
      </c>
      <c r="H9" s="96" t="s">
        <v>212</v>
      </c>
    </row>
    <row r="10" spans="1:8" s="95" customFormat="1" ht="14.4" x14ac:dyDescent="0.3">
      <c r="A10" s="96" t="s">
        <v>213</v>
      </c>
      <c r="B10" s="97"/>
      <c r="C10" s="97"/>
      <c r="D10" s="97"/>
      <c r="E10" s="97"/>
      <c r="F10" s="97"/>
      <c r="G10" s="97"/>
    </row>
    <row r="11" spans="1:8" s="95" customFormat="1" x14ac:dyDescent="0.3">
      <c r="A11" s="98" t="s">
        <v>214</v>
      </c>
      <c r="B11" s="95">
        <f t="shared" ref="B11:G11" si="3">B33</f>
        <v>1961544.47372999</v>
      </c>
      <c r="C11" s="95">
        <v>1961544.47372999</v>
      </c>
      <c r="D11" s="95">
        <f t="shared" si="3"/>
        <v>1961544.47372999</v>
      </c>
      <c r="E11" s="95">
        <f t="shared" si="3"/>
        <v>1961544.47372999</v>
      </c>
      <c r="F11" s="95">
        <f t="shared" si="3"/>
        <v>1961544.47372999</v>
      </c>
      <c r="G11" s="95">
        <f t="shared" si="3"/>
        <v>1961544.47372999</v>
      </c>
    </row>
    <row r="12" spans="1:8" s="95" customFormat="1" x14ac:dyDescent="0.3">
      <c r="A12" s="98" t="s">
        <v>215</v>
      </c>
      <c r="B12" s="95">
        <f t="shared" ref="B12:G12" si="4">B34</f>
        <v>770.06802000000005</v>
      </c>
      <c r="C12" s="95">
        <v>770.80355999999995</v>
      </c>
      <c r="D12" s="95">
        <f t="shared" si="4"/>
        <v>770.06802000000005</v>
      </c>
      <c r="E12" s="95">
        <f t="shared" si="4"/>
        <v>770.06802000000005</v>
      </c>
      <c r="F12" s="95">
        <f t="shared" si="4"/>
        <v>770.06802000000005</v>
      </c>
      <c r="G12" s="95">
        <f t="shared" si="4"/>
        <v>770.06802000000005</v>
      </c>
    </row>
    <row r="13" spans="1:8" s="95" customFormat="1" x14ac:dyDescent="0.3">
      <c r="A13" s="98" t="s">
        <v>216</v>
      </c>
      <c r="B13" s="95">
        <f t="shared" ref="B13:G14" si="5">B35-B64</f>
        <v>44862886.429260001</v>
      </c>
      <c r="C13" s="95">
        <v>44921774.994429998</v>
      </c>
      <c r="D13" s="95">
        <f t="shared" si="5"/>
        <v>45905379.080549896</v>
      </c>
      <c r="E13" s="95">
        <f t="shared" si="5"/>
        <v>45905379.080549896</v>
      </c>
      <c r="F13" s="95">
        <f t="shared" si="5"/>
        <v>45905379.080549896</v>
      </c>
      <c r="G13" s="95">
        <f t="shared" si="5"/>
        <v>45905379.080549896</v>
      </c>
      <c r="H13" s="96" t="s">
        <v>217</v>
      </c>
    </row>
    <row r="14" spans="1:8" s="95" customFormat="1" x14ac:dyDescent="0.3">
      <c r="A14" s="98" t="s">
        <v>218</v>
      </c>
      <c r="B14" s="95">
        <f t="shared" si="5"/>
        <v>3305316.5686900001</v>
      </c>
      <c r="C14" s="95">
        <v>2692615.2304499904</v>
      </c>
      <c r="D14" s="95">
        <f t="shared" si="5"/>
        <v>5960262.7193242097</v>
      </c>
      <c r="E14" s="95">
        <f t="shared" si="5"/>
        <v>7606671.0756319501</v>
      </c>
      <c r="F14" s="95">
        <f t="shared" si="5"/>
        <v>9459461.05495633</v>
      </c>
      <c r="G14" s="95">
        <f t="shared" si="5"/>
        <v>11557583.002153799</v>
      </c>
      <c r="H14" s="96" t="s">
        <v>217</v>
      </c>
    </row>
    <row r="15" spans="1:8" s="95" customFormat="1" x14ac:dyDescent="0.3">
      <c r="A15" s="98" t="s">
        <v>219</v>
      </c>
      <c r="B15" s="95">
        <f t="shared" ref="B15:G15" si="6">B37</f>
        <v>-78507.997009999905</v>
      </c>
      <c r="C15" s="95">
        <v>-78507.997009999905</v>
      </c>
      <c r="D15" s="95">
        <f t="shared" si="6"/>
        <v>-78507.997009999905</v>
      </c>
      <c r="E15" s="95">
        <f t="shared" si="6"/>
        <v>-78507.997009999905</v>
      </c>
      <c r="F15" s="95">
        <f t="shared" si="6"/>
        <v>-78507.997009999905</v>
      </c>
      <c r="G15" s="95">
        <f t="shared" si="6"/>
        <v>-78507.997009999905</v>
      </c>
    </row>
    <row r="16" spans="1:8" s="95" customFormat="1" x14ac:dyDescent="0.3">
      <c r="A16" s="98" t="s">
        <v>220</v>
      </c>
      <c r="B16" s="95">
        <f t="shared" ref="B16:G16" si="7">B38</f>
        <v>-3072701.25526</v>
      </c>
      <c r="C16" s="95">
        <v>-3137823.6864399998</v>
      </c>
      <c r="D16" s="95">
        <f t="shared" si="7"/>
        <v>-3072701.25526</v>
      </c>
      <c r="E16" s="95">
        <f t="shared" si="7"/>
        <v>-3072701.25526</v>
      </c>
      <c r="F16" s="95">
        <f t="shared" si="7"/>
        <v>-3072701.25526</v>
      </c>
      <c r="G16" s="95">
        <f t="shared" si="7"/>
        <v>-3072701.25526</v>
      </c>
    </row>
    <row r="17" spans="1:8" s="95" customFormat="1" x14ac:dyDescent="0.3">
      <c r="A17" s="98" t="s">
        <v>221</v>
      </c>
      <c r="B17" s="95">
        <f t="shared" ref="B17:G17" si="8">B39</f>
        <v>2483484.87255</v>
      </c>
      <c r="C17" s="95">
        <v>2758760.4734700001</v>
      </c>
      <c r="D17" s="95">
        <f t="shared" si="8"/>
        <v>2483484.87255</v>
      </c>
      <c r="E17" s="95">
        <f t="shared" si="8"/>
        <v>2483484.87255</v>
      </c>
      <c r="F17" s="95">
        <f t="shared" si="8"/>
        <v>2483484.87255</v>
      </c>
      <c r="G17" s="95">
        <f t="shared" si="8"/>
        <v>2483484.87255</v>
      </c>
    </row>
    <row r="18" spans="1:8" s="95" customFormat="1" x14ac:dyDescent="0.3">
      <c r="A18" s="98" t="s">
        <v>222</v>
      </c>
      <c r="B18" s="95">
        <f t="shared" ref="B18:G18" si="9">B40</f>
        <v>-139782.35782999999</v>
      </c>
      <c r="C18" s="95">
        <v>-6421.85304000001</v>
      </c>
      <c r="D18" s="95">
        <f t="shared" si="9"/>
        <v>-143183.18746085899</v>
      </c>
      <c r="E18" s="95">
        <f t="shared" si="9"/>
        <v>-146370.80427628901</v>
      </c>
      <c r="F18" s="95">
        <f t="shared" si="9"/>
        <v>-149558.42109171901</v>
      </c>
      <c r="G18" s="95">
        <f t="shared" si="9"/>
        <v>-152746.03790714801</v>
      </c>
    </row>
    <row r="19" spans="1:8" s="95" customFormat="1" x14ac:dyDescent="0.3">
      <c r="A19" s="94" t="s">
        <v>223</v>
      </c>
      <c r="B19" s="95">
        <f t="shared" ref="B19:G19" si="10">SUM(B11:B18)</f>
        <v>49323010.802149996</v>
      </c>
      <c r="C19" s="95">
        <v>49112712.439149976</v>
      </c>
      <c r="D19" s="95">
        <f t="shared" si="10"/>
        <v>53017048.774443239</v>
      </c>
      <c r="E19" s="95">
        <f t="shared" si="10"/>
        <v>54660269.513935558</v>
      </c>
      <c r="F19" s="95">
        <f t="shared" si="10"/>
        <v>56509871.876444504</v>
      </c>
      <c r="G19" s="95">
        <f t="shared" si="10"/>
        <v>58604806.206826545</v>
      </c>
    </row>
    <row r="20" spans="1:8" s="95" customFormat="1" x14ac:dyDescent="0.3">
      <c r="A20" s="94" t="s">
        <v>224</v>
      </c>
      <c r="B20" s="95">
        <f t="shared" ref="B20:G20" si="11">B42</f>
        <v>0</v>
      </c>
      <c r="D20" s="95">
        <f t="shared" si="11"/>
        <v>0</v>
      </c>
      <c r="E20" s="95">
        <f t="shared" si="11"/>
        <v>0</v>
      </c>
      <c r="F20" s="95">
        <f t="shared" si="11"/>
        <v>0</v>
      </c>
      <c r="G20" s="95">
        <f t="shared" si="11"/>
        <v>0</v>
      </c>
    </row>
    <row r="21" spans="1:8" s="95" customFormat="1" x14ac:dyDescent="0.3">
      <c r="A21" s="96" t="s">
        <v>225</v>
      </c>
      <c r="B21" s="95">
        <f t="shared" ref="B21:G21" si="12">SUM(B19:B20)</f>
        <v>49323010.802149996</v>
      </c>
      <c r="C21" s="95">
        <v>49112712.439149976</v>
      </c>
      <c r="D21" s="95">
        <f t="shared" si="12"/>
        <v>53017048.774443239</v>
      </c>
      <c r="E21" s="95">
        <f t="shared" si="12"/>
        <v>54660269.513935558</v>
      </c>
      <c r="F21" s="95">
        <f t="shared" si="12"/>
        <v>56509871.876444504</v>
      </c>
      <c r="G21" s="95">
        <f t="shared" si="12"/>
        <v>58604806.206826545</v>
      </c>
    </row>
    <row r="22" spans="1:8" s="95" customFormat="1" x14ac:dyDescent="0.3">
      <c r="A22" s="96" t="s">
        <v>226</v>
      </c>
      <c r="B22" s="95">
        <f>-'Subsidiary RE calc'!B529</f>
        <v>0</v>
      </c>
      <c r="C22" s="95">
        <v>-42223852.051479906</v>
      </c>
      <c r="D22" s="95">
        <f>-'Subsidiary RE calc'!D529</f>
        <v>0</v>
      </c>
      <c r="E22" s="95">
        <f>-'Subsidiary RE calc'!E529</f>
        <v>0</v>
      </c>
      <c r="F22" s="95">
        <f>-'Subsidiary RE calc'!F529</f>
        <v>0</v>
      </c>
      <c r="G22" s="95">
        <f>-'Subsidiary RE calc'!G529</f>
        <v>0</v>
      </c>
      <c r="H22" s="96" t="s">
        <v>227</v>
      </c>
    </row>
    <row r="23" spans="1:8" s="95" customFormat="1" x14ac:dyDescent="0.3">
      <c r="A23" s="96" t="s">
        <v>228</v>
      </c>
      <c r="B23" s="95" t="e">
        <f>'PA Goodwill RE'!#REF!/1000</f>
        <v>#REF!</v>
      </c>
      <c r="C23" s="95">
        <v>8910769.3994500004</v>
      </c>
      <c r="D23" s="95">
        <v>8900000</v>
      </c>
      <c r="E23" s="95">
        <v>8900000</v>
      </c>
      <c r="F23" s="95">
        <v>8900000</v>
      </c>
      <c r="G23" s="95">
        <v>8900000</v>
      </c>
      <c r="H23" s="96" t="s">
        <v>229</v>
      </c>
    </row>
    <row r="24" spans="1:8" s="95" customFormat="1" x14ac:dyDescent="0.3">
      <c r="A24" s="96" t="s">
        <v>230</v>
      </c>
      <c r="B24" s="95" t="e">
        <f>SUM(B21:B23)</f>
        <v>#REF!</v>
      </c>
      <c r="C24" s="95">
        <v>15799629.78712007</v>
      </c>
      <c r="D24" s="95">
        <f t="shared" ref="D24:G24" si="13">SUM(D21:D23)</f>
        <v>61917048.774443239</v>
      </c>
      <c r="E24" s="95">
        <f t="shared" si="13"/>
        <v>63560269.513935558</v>
      </c>
      <c r="F24" s="95">
        <f t="shared" si="13"/>
        <v>65409871.876444504</v>
      </c>
      <c r="G24" s="95">
        <f t="shared" si="13"/>
        <v>67504806.206826538</v>
      </c>
    </row>
    <row r="25" spans="1:8" s="102" customFormat="1" x14ac:dyDescent="0.3">
      <c r="A25" s="103"/>
    </row>
    <row r="26" spans="1:8" s="95" customFormat="1" ht="14.4" x14ac:dyDescent="0.3">
      <c r="A26" s="94" t="s">
        <v>151</v>
      </c>
      <c r="B26" s="97"/>
      <c r="C26" s="97"/>
      <c r="D26" s="97"/>
      <c r="E26" s="97"/>
      <c r="F26" s="97"/>
      <c r="G26" s="97"/>
    </row>
    <row r="27" spans="1:8" s="95" customFormat="1" x14ac:dyDescent="0.3">
      <c r="A27" s="94" t="s">
        <v>63</v>
      </c>
      <c r="B27" s="95">
        <v>3951768.3322700001</v>
      </c>
      <c r="C27" s="95">
        <v>4287835.1166200005</v>
      </c>
      <c r="D27" s="95">
        <v>2748941.0299509899</v>
      </c>
      <c r="E27" s="95">
        <v>2719977.6986712702</v>
      </c>
      <c r="F27" s="95">
        <v>2723831.9261917202</v>
      </c>
      <c r="G27" s="95">
        <v>2763636.4268656098</v>
      </c>
    </row>
    <row r="28" spans="1:8" s="95" customFormat="1" x14ac:dyDescent="0.3">
      <c r="A28" s="94" t="s">
        <v>64</v>
      </c>
      <c r="B28" s="95">
        <v>0</v>
      </c>
      <c r="C28" s="95">
        <v>0</v>
      </c>
      <c r="D28" s="95">
        <v>633590.18156579498</v>
      </c>
      <c r="E28" s="95">
        <v>838217.11986944894</v>
      </c>
      <c r="F28" s="95">
        <v>1242364.3631513</v>
      </c>
      <c r="G28" s="95">
        <v>1771933.7848155</v>
      </c>
    </row>
    <row r="29" spans="1:8" s="95" customFormat="1" x14ac:dyDescent="0.3">
      <c r="A29" s="94" t="s">
        <v>65</v>
      </c>
      <c r="B29" s="95">
        <v>1249712.18404</v>
      </c>
      <c r="C29" s="95">
        <v>2013575.14209</v>
      </c>
      <c r="D29" s="95">
        <v>1854622.71382362</v>
      </c>
      <c r="E29" s="95">
        <v>1509706.5874764</v>
      </c>
      <c r="F29" s="95">
        <v>1264224.0571773101</v>
      </c>
      <c r="G29" s="95">
        <v>2550786.3227633899</v>
      </c>
    </row>
    <row r="30" spans="1:8" s="95" customFormat="1" x14ac:dyDescent="0.3">
      <c r="A30" s="96" t="s">
        <v>66</v>
      </c>
      <c r="B30" s="95">
        <v>20078270.068299901</v>
      </c>
      <c r="C30" s="95">
        <v>21155731.550779998</v>
      </c>
      <c r="D30" s="95">
        <v>20930614.1772708</v>
      </c>
      <c r="E30" s="95">
        <v>22880593.826630302</v>
      </c>
      <c r="F30" s="95">
        <v>24276056.0062888</v>
      </c>
      <c r="G30" s="95">
        <v>24484955.920361299</v>
      </c>
    </row>
    <row r="31" spans="1:8" s="95" customFormat="1" x14ac:dyDescent="0.3">
      <c r="A31" s="96" t="s">
        <v>67</v>
      </c>
      <c r="B31" s="95">
        <v>78000</v>
      </c>
      <c r="C31" s="95">
        <v>73000</v>
      </c>
      <c r="D31" s="95">
        <v>78000</v>
      </c>
      <c r="E31" s="95">
        <v>78000</v>
      </c>
      <c r="F31" s="95">
        <v>78000</v>
      </c>
      <c r="G31" s="95">
        <v>78000</v>
      </c>
    </row>
    <row r="32" spans="1:8" s="95" customFormat="1" ht="14.4" x14ac:dyDescent="0.3">
      <c r="A32" s="96" t="s">
        <v>68</v>
      </c>
      <c r="B32" s="97"/>
      <c r="C32" s="97"/>
      <c r="D32" s="97"/>
      <c r="E32" s="97"/>
      <c r="F32" s="97"/>
      <c r="G32" s="97"/>
    </row>
    <row r="33" spans="1:7" s="95" customFormat="1" x14ac:dyDescent="0.3">
      <c r="A33" s="98" t="s">
        <v>69</v>
      </c>
      <c r="B33" s="95">
        <v>1961544.47372999</v>
      </c>
      <c r="C33" s="95">
        <v>1961544.47372999</v>
      </c>
      <c r="D33" s="95">
        <v>1961544.47372999</v>
      </c>
      <c r="E33" s="95">
        <v>1961544.47372999</v>
      </c>
      <c r="F33" s="95">
        <v>1961544.47372999</v>
      </c>
      <c r="G33" s="95">
        <v>1961544.47372999</v>
      </c>
    </row>
    <row r="34" spans="1:7" s="95" customFormat="1" x14ac:dyDescent="0.3">
      <c r="A34" s="98" t="s">
        <v>70</v>
      </c>
      <c r="B34" s="95">
        <v>770.06802000000005</v>
      </c>
      <c r="C34" s="95">
        <v>770.80355999999995</v>
      </c>
      <c r="D34" s="95">
        <v>770.06802000000005</v>
      </c>
      <c r="E34" s="95">
        <v>770.06802000000005</v>
      </c>
      <c r="F34" s="95">
        <v>770.06802000000005</v>
      </c>
      <c r="G34" s="95">
        <v>770.06802000000005</v>
      </c>
    </row>
    <row r="35" spans="1:7" s="95" customFormat="1" x14ac:dyDescent="0.3">
      <c r="A35" s="98" t="s">
        <v>71</v>
      </c>
      <c r="B35" s="95">
        <v>45068165.134060003</v>
      </c>
      <c r="C35" s="95">
        <v>45127053.69923</v>
      </c>
      <c r="D35" s="95">
        <v>46110657.785349898</v>
      </c>
      <c r="E35" s="95">
        <v>46110657.785349898</v>
      </c>
      <c r="F35" s="95">
        <v>46110657.785349898</v>
      </c>
      <c r="G35" s="95">
        <v>46110657.785349898</v>
      </c>
    </row>
    <row r="36" spans="1:7" s="95" customFormat="1" x14ac:dyDescent="0.3">
      <c r="A36" s="98" t="s">
        <v>72</v>
      </c>
      <c r="B36" s="95">
        <v>3359594.5390599999</v>
      </c>
      <c r="C36" s="95">
        <v>2737092.4483799902</v>
      </c>
      <c r="D36" s="95">
        <v>6014540.68969421</v>
      </c>
      <c r="E36" s="95">
        <v>7660949.0460019503</v>
      </c>
      <c r="F36" s="95">
        <v>9513739.0253263302</v>
      </c>
      <c r="G36" s="95">
        <v>11611860.972523799</v>
      </c>
    </row>
    <row r="37" spans="1:7" s="95" customFormat="1" x14ac:dyDescent="0.3">
      <c r="A37" s="98" t="s">
        <v>73</v>
      </c>
      <c r="B37" s="95">
        <v>-78507.997009999905</v>
      </c>
      <c r="C37" s="95">
        <v>-78507.997009999905</v>
      </c>
      <c r="D37" s="95">
        <v>-78507.997009999905</v>
      </c>
      <c r="E37" s="95">
        <v>-78507.997009999905</v>
      </c>
      <c r="F37" s="95">
        <v>-78507.997009999905</v>
      </c>
      <c r="G37" s="95">
        <v>-78507.997009999905</v>
      </c>
    </row>
    <row r="38" spans="1:7" s="95" customFormat="1" x14ac:dyDescent="0.3">
      <c r="A38" s="98" t="s">
        <v>74</v>
      </c>
      <c r="B38" s="95">
        <v>-3072701.25526</v>
      </c>
      <c r="C38" s="95">
        <v>-3137823.6864399998</v>
      </c>
      <c r="D38" s="95">
        <v>-3072701.25526</v>
      </c>
      <c r="E38" s="95">
        <v>-3072701.25526</v>
      </c>
      <c r="F38" s="95">
        <v>-3072701.25526</v>
      </c>
      <c r="G38" s="95">
        <v>-3072701.25526</v>
      </c>
    </row>
    <row r="39" spans="1:7" s="95" customFormat="1" x14ac:dyDescent="0.3">
      <c r="A39" s="98" t="s">
        <v>75</v>
      </c>
      <c r="B39" s="95">
        <v>2483484.87255</v>
      </c>
      <c r="C39" s="95">
        <v>2758760.4734700001</v>
      </c>
      <c r="D39" s="95">
        <v>2483484.87255</v>
      </c>
      <c r="E39" s="95">
        <v>2483484.87255</v>
      </c>
      <c r="F39" s="95">
        <v>2483484.87255</v>
      </c>
      <c r="G39" s="95">
        <v>2483484.87255</v>
      </c>
    </row>
    <row r="40" spans="1:7" s="95" customFormat="1" x14ac:dyDescent="0.3">
      <c r="A40" s="98" t="s">
        <v>76</v>
      </c>
      <c r="B40" s="95">
        <v>-139782.35782999999</v>
      </c>
      <c r="C40" s="95">
        <v>-6421.85304000001</v>
      </c>
      <c r="D40" s="95">
        <v>-143183.18746085899</v>
      </c>
      <c r="E40" s="95">
        <v>-146370.80427628901</v>
      </c>
      <c r="F40" s="95">
        <v>-149558.42109171901</v>
      </c>
      <c r="G40" s="95">
        <v>-152746.03790714801</v>
      </c>
    </row>
    <row r="41" spans="1:7" s="95" customFormat="1" x14ac:dyDescent="0.3">
      <c r="A41" s="94" t="s">
        <v>77</v>
      </c>
      <c r="B41" s="95">
        <v>49582567.477320001</v>
      </c>
      <c r="C41" s="95">
        <v>49362468.361879997</v>
      </c>
      <c r="D41" s="95">
        <v>53276605.449613303</v>
      </c>
      <c r="E41" s="95">
        <v>54919826.1891056</v>
      </c>
      <c r="F41" s="95">
        <v>56769428.551614597</v>
      </c>
      <c r="G41" s="95">
        <v>58864362.881996602</v>
      </c>
    </row>
    <row r="42" spans="1:7" s="95" customFormat="1" x14ac:dyDescent="0.3">
      <c r="A42" s="94" t="s">
        <v>78</v>
      </c>
      <c r="B42" s="95">
        <v>0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</row>
    <row r="43" spans="1:7" s="95" customFormat="1" x14ac:dyDescent="0.3">
      <c r="A43" s="96" t="s">
        <v>79</v>
      </c>
      <c r="B43" s="95">
        <v>49582567.477320001</v>
      </c>
      <c r="C43" s="95">
        <v>49362468.361879997</v>
      </c>
      <c r="D43" s="95">
        <v>53276605.449613303</v>
      </c>
      <c r="E43" s="95">
        <v>54919826.1891056</v>
      </c>
      <c r="F43" s="95">
        <v>56769428.551614597</v>
      </c>
      <c r="G43" s="95">
        <v>58864362.881996602</v>
      </c>
    </row>
    <row r="44" spans="1:7" s="95" customFormat="1" ht="14.4" x14ac:dyDescent="0.3">
      <c r="A44" s="94" t="s">
        <v>177</v>
      </c>
      <c r="B44" s="97"/>
      <c r="C44" s="97"/>
      <c r="D44" s="97"/>
      <c r="E44" s="97"/>
      <c r="F44" s="97"/>
      <c r="G44" s="97"/>
    </row>
    <row r="45" spans="1:7" x14ac:dyDescent="0.3">
      <c r="A45" s="10" t="s">
        <v>63</v>
      </c>
      <c r="B45" s="83"/>
      <c r="C45" s="83"/>
      <c r="D45" s="83"/>
      <c r="E45" s="83"/>
      <c r="F45" s="83"/>
      <c r="G45" s="83"/>
    </row>
    <row r="46" spans="1:7" x14ac:dyDescent="0.3">
      <c r="A46" s="10" t="s">
        <v>64</v>
      </c>
      <c r="B46" s="83"/>
      <c r="C46" s="83"/>
      <c r="D46" s="83"/>
      <c r="E46" s="83"/>
      <c r="F46" s="83"/>
      <c r="G46" s="83"/>
    </row>
    <row r="47" spans="1:7" x14ac:dyDescent="0.3">
      <c r="A47" s="94" t="s">
        <v>65</v>
      </c>
      <c r="B47" s="83"/>
      <c r="C47" s="83"/>
      <c r="D47" s="83"/>
      <c r="E47" s="83"/>
      <c r="F47" s="83"/>
      <c r="G47" s="83"/>
    </row>
    <row r="48" spans="1:7" x14ac:dyDescent="0.3">
      <c r="A48" s="96" t="s">
        <v>66</v>
      </c>
      <c r="B48" s="83"/>
      <c r="C48" s="83"/>
      <c r="D48" s="83"/>
      <c r="E48" s="83"/>
      <c r="F48" s="83"/>
      <c r="G48" s="83"/>
    </row>
    <row r="49" spans="1:7" x14ac:dyDescent="0.3">
      <c r="A49" s="96" t="s">
        <v>67</v>
      </c>
      <c r="B49" s="83"/>
      <c r="C49" s="83"/>
      <c r="D49" s="83"/>
      <c r="E49" s="83"/>
      <c r="F49" s="83"/>
      <c r="G49" s="83"/>
    </row>
    <row r="50" spans="1:7" ht="14.4" x14ac:dyDescent="0.3">
      <c r="A50" s="9" t="s">
        <v>68</v>
      </c>
      <c r="B50" s="84"/>
      <c r="C50" s="84"/>
      <c r="D50" s="84"/>
      <c r="E50" s="84"/>
      <c r="F50" s="84"/>
      <c r="G50" s="84"/>
    </row>
    <row r="51" spans="1:7" x14ac:dyDescent="0.3">
      <c r="A51" s="2" t="s">
        <v>69</v>
      </c>
      <c r="B51" s="83"/>
      <c r="C51" s="83"/>
      <c r="D51" s="83"/>
      <c r="E51" s="83"/>
      <c r="F51" s="83"/>
      <c r="G51" s="83"/>
    </row>
    <row r="52" spans="1:7" x14ac:dyDescent="0.3">
      <c r="A52" s="2" t="s">
        <v>70</v>
      </c>
      <c r="B52" s="83"/>
      <c r="C52" s="83"/>
      <c r="D52" s="83"/>
      <c r="E52" s="83"/>
      <c r="F52" s="83"/>
      <c r="G52" s="83"/>
    </row>
    <row r="53" spans="1:7" x14ac:dyDescent="0.3">
      <c r="A53" s="2" t="s">
        <v>71</v>
      </c>
      <c r="B53" s="83"/>
      <c r="C53" s="83"/>
      <c r="D53" s="83"/>
      <c r="E53" s="83"/>
      <c r="F53" s="83"/>
      <c r="G53" s="83"/>
    </row>
    <row r="54" spans="1:7" x14ac:dyDescent="0.3">
      <c r="A54" s="2" t="s">
        <v>72</v>
      </c>
      <c r="B54" s="83"/>
      <c r="C54" s="83"/>
      <c r="D54" s="83"/>
      <c r="E54" s="83"/>
      <c r="F54" s="83"/>
      <c r="G54" s="83"/>
    </row>
    <row r="55" spans="1:7" x14ac:dyDescent="0.3">
      <c r="A55" s="2" t="s">
        <v>73</v>
      </c>
      <c r="B55" s="83"/>
      <c r="C55" s="83"/>
      <c r="D55" s="83"/>
      <c r="E55" s="83"/>
      <c r="F55" s="83"/>
      <c r="G55" s="83"/>
    </row>
    <row r="56" spans="1:7" x14ac:dyDescent="0.3">
      <c r="A56" s="2" t="s">
        <v>74</v>
      </c>
      <c r="B56" s="83"/>
      <c r="C56" s="83"/>
      <c r="D56" s="83"/>
      <c r="E56" s="83"/>
      <c r="F56" s="83"/>
      <c r="G56" s="83"/>
    </row>
    <row r="57" spans="1:7" x14ac:dyDescent="0.3">
      <c r="A57" s="2" t="s">
        <v>75</v>
      </c>
      <c r="B57" s="83"/>
      <c r="C57" s="83"/>
      <c r="D57" s="83"/>
      <c r="E57" s="83"/>
      <c r="F57" s="83"/>
      <c r="G57" s="83"/>
    </row>
    <row r="58" spans="1:7" x14ac:dyDescent="0.3">
      <c r="A58" s="2" t="s">
        <v>76</v>
      </c>
      <c r="B58" s="83"/>
      <c r="C58" s="83"/>
      <c r="D58" s="83"/>
      <c r="E58" s="83"/>
      <c r="F58" s="83"/>
      <c r="G58" s="83"/>
    </row>
    <row r="59" spans="1:7" x14ac:dyDescent="0.3">
      <c r="A59" s="10" t="s">
        <v>77</v>
      </c>
      <c r="B59" s="83"/>
      <c r="C59" s="83"/>
      <c r="D59" s="83"/>
      <c r="E59" s="83"/>
      <c r="F59" s="83"/>
      <c r="G59" s="83"/>
    </row>
    <row r="60" spans="1:7" x14ac:dyDescent="0.3">
      <c r="A60" s="10" t="s">
        <v>78</v>
      </c>
      <c r="B60" s="83"/>
      <c r="C60" s="83"/>
      <c r="D60" s="83"/>
      <c r="E60" s="83"/>
      <c r="F60" s="83"/>
      <c r="G60" s="83"/>
    </row>
    <row r="61" spans="1:7" x14ac:dyDescent="0.3">
      <c r="A61" s="9" t="s">
        <v>79</v>
      </c>
      <c r="B61" s="83"/>
      <c r="C61" s="83"/>
      <c r="D61" s="83"/>
      <c r="E61" s="83"/>
      <c r="F61" s="83"/>
      <c r="G61" s="83"/>
    </row>
    <row r="63" spans="1:7" x14ac:dyDescent="0.3">
      <c r="A63" s="96" t="s">
        <v>231</v>
      </c>
      <c r="B63" s="99"/>
      <c r="C63" s="99"/>
      <c r="D63" s="99"/>
      <c r="E63" s="99"/>
      <c r="F63" s="99"/>
      <c r="G63" s="99"/>
    </row>
    <row r="64" spans="1:7" x14ac:dyDescent="0.3">
      <c r="A64" s="98" t="s">
        <v>232</v>
      </c>
      <c r="B64" s="95">
        <v>205278.70479999998</v>
      </c>
      <c r="C64" s="95">
        <v>205278.70479999998</v>
      </c>
      <c r="D64" s="95">
        <f t="shared" ref="D64:G64" si="14">C64</f>
        <v>205278.70479999998</v>
      </c>
      <c r="E64" s="95">
        <f t="shared" si="14"/>
        <v>205278.70479999998</v>
      </c>
      <c r="F64" s="95">
        <f t="shared" si="14"/>
        <v>205278.70479999998</v>
      </c>
      <c r="G64" s="95">
        <f t="shared" si="14"/>
        <v>205278.70479999998</v>
      </c>
    </row>
    <row r="65" spans="1:7" x14ac:dyDescent="0.3">
      <c r="A65" s="98" t="s">
        <v>233</v>
      </c>
      <c r="B65" s="95">
        <v>54277.970369999995</v>
      </c>
      <c r="C65" s="95">
        <v>44477.217929999999</v>
      </c>
      <c r="D65" s="95">
        <f>B65</f>
        <v>54277.970369999995</v>
      </c>
      <c r="E65" s="95">
        <f t="shared" ref="E65:G65" si="15">D65</f>
        <v>54277.970369999995</v>
      </c>
      <c r="F65" s="95">
        <f t="shared" si="15"/>
        <v>54277.970369999995</v>
      </c>
      <c r="G65" s="95">
        <f t="shared" si="15"/>
        <v>54277.970369999995</v>
      </c>
    </row>
    <row r="66" spans="1:7" x14ac:dyDescent="0.3">
      <c r="A66" s="98" t="s">
        <v>234</v>
      </c>
      <c r="B66" s="100">
        <f>SUM(B64:B65)</f>
        <v>259556.67516999997</v>
      </c>
      <c r="C66" s="100">
        <v>249755.92272999999</v>
      </c>
      <c r="D66" s="100">
        <f t="shared" ref="D66:G66" si="16">SUM(D64:D65)</f>
        <v>259556.67516999997</v>
      </c>
      <c r="E66" s="100">
        <f t="shared" si="16"/>
        <v>259556.67516999997</v>
      </c>
      <c r="F66" s="100">
        <f t="shared" si="16"/>
        <v>259556.67516999997</v>
      </c>
      <c r="G66" s="100">
        <f t="shared" si="16"/>
        <v>259556.67516999997</v>
      </c>
    </row>
  </sheetData>
  <printOptions horizontalCentered="1"/>
  <pageMargins left="0.5" right="0.5" top="0.75" bottom="0.5" header="0.3" footer="0.3"/>
  <pageSetup scale="57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A2E9-3659-4BCA-8C34-E8D8ED4649D5}">
  <sheetPr>
    <pageSetUpPr fitToPage="1"/>
  </sheetPr>
  <dimension ref="A1:E279"/>
  <sheetViews>
    <sheetView tabSelected="1" topLeftCell="A244" workbookViewId="0">
      <selection activeCell="K26" sqref="K26"/>
    </sheetView>
  </sheetViews>
  <sheetFormatPr defaultColWidth="9.109375" defaultRowHeight="13.8" x14ac:dyDescent="0.3"/>
  <cols>
    <col min="1" max="1" width="4.5546875" style="21" customWidth="1"/>
    <col min="2" max="2" width="21" style="21" bestFit="1" customWidth="1"/>
    <col min="3" max="3" width="13.44140625" style="21" bestFit="1" customWidth="1"/>
    <col min="4" max="4" width="37.5546875" style="21" bestFit="1" customWidth="1"/>
    <col min="5" max="5" width="21.33203125" style="21" customWidth="1"/>
    <col min="6" max="9" width="15" style="21" bestFit="1" customWidth="1"/>
    <col min="10" max="10" width="18.44140625" style="21" bestFit="1" customWidth="1"/>
    <col min="11" max="15" width="15" style="21" bestFit="1" customWidth="1"/>
    <col min="16" max="16" width="18.44140625" style="21" bestFit="1" customWidth="1"/>
    <col min="17" max="16384" width="9.109375" style="21"/>
  </cols>
  <sheetData>
    <row r="1" spans="2:5" x14ac:dyDescent="0.3">
      <c r="E1" s="25" t="s">
        <v>235</v>
      </c>
    </row>
    <row r="2" spans="2:5" x14ac:dyDescent="0.3">
      <c r="E2" s="73" t="s">
        <v>236</v>
      </c>
    </row>
    <row r="3" spans="2:5" x14ac:dyDescent="0.3">
      <c r="B3" s="15" t="s">
        <v>237</v>
      </c>
      <c r="E3" s="74">
        <v>2023</v>
      </c>
    </row>
    <row r="4" spans="2:5" x14ac:dyDescent="0.3">
      <c r="B4" s="15"/>
      <c r="D4" s="15" t="s">
        <v>36</v>
      </c>
      <c r="E4" s="75"/>
    </row>
    <row r="5" spans="2:5" x14ac:dyDescent="0.3">
      <c r="D5" s="21" t="s">
        <v>238</v>
      </c>
      <c r="E5" s="75">
        <v>-859966539.08000004</v>
      </c>
    </row>
    <row r="6" spans="2:5" x14ac:dyDescent="0.3">
      <c r="D6" s="21" t="s">
        <v>239</v>
      </c>
      <c r="E6" s="75">
        <v>197376434.32329002</v>
      </c>
    </row>
    <row r="7" spans="2:5" x14ac:dyDescent="0.3">
      <c r="E7" s="75"/>
    </row>
    <row r="8" spans="2:5" x14ac:dyDescent="0.3">
      <c r="B8" s="22"/>
      <c r="D8" s="21" t="s">
        <v>240</v>
      </c>
      <c r="E8" s="75">
        <v>-24739726442.170006</v>
      </c>
    </row>
    <row r="9" spans="2:5" x14ac:dyDescent="0.3">
      <c r="D9" s="21" t="s">
        <v>241</v>
      </c>
      <c r="E9" s="75">
        <v>-3.9699792861938477E-2</v>
      </c>
    </row>
    <row r="10" spans="2:5" x14ac:dyDescent="0.3">
      <c r="B10" s="15"/>
      <c r="C10" s="16"/>
      <c r="D10" s="21" t="s">
        <v>242</v>
      </c>
      <c r="E10" s="75">
        <v>-42224077891.058182</v>
      </c>
    </row>
    <row r="11" spans="2:5" x14ac:dyDescent="0.3">
      <c r="E11" s="75"/>
    </row>
    <row r="12" spans="2:5" x14ac:dyDescent="0.3">
      <c r="B12" s="15" t="s">
        <v>243</v>
      </c>
      <c r="D12" s="15" t="s">
        <v>242</v>
      </c>
      <c r="E12" s="105">
        <v>8910769399.4500008</v>
      </c>
    </row>
    <row r="13" spans="2:5" x14ac:dyDescent="0.3">
      <c r="E13" s="75"/>
    </row>
    <row r="14" spans="2:5" x14ac:dyDescent="0.3">
      <c r="E14" s="73" t="s">
        <v>236</v>
      </c>
    </row>
    <row r="15" spans="2:5" x14ac:dyDescent="0.3">
      <c r="B15" s="15" t="s">
        <v>244</v>
      </c>
      <c r="C15" s="15" t="s">
        <v>245</v>
      </c>
      <c r="D15" s="15" t="s">
        <v>246</v>
      </c>
      <c r="E15" s="74">
        <v>2023</v>
      </c>
    </row>
    <row r="16" spans="2:5" x14ac:dyDescent="0.3">
      <c r="B16" s="17" t="s">
        <v>247</v>
      </c>
      <c r="C16" s="15"/>
      <c r="D16" s="15"/>
      <c r="E16" s="75"/>
    </row>
    <row r="17" spans="2:5" x14ac:dyDescent="0.3">
      <c r="B17" s="15" t="s">
        <v>248</v>
      </c>
      <c r="C17" s="16" t="s">
        <v>249</v>
      </c>
      <c r="D17" s="15" t="s">
        <v>36</v>
      </c>
      <c r="E17" s="75"/>
    </row>
    <row r="18" spans="2:5" x14ac:dyDescent="0.3">
      <c r="B18" s="15" t="s">
        <v>248</v>
      </c>
      <c r="C18" s="23" t="s">
        <v>250</v>
      </c>
      <c r="D18" s="15" t="s">
        <v>238</v>
      </c>
      <c r="E18" s="75">
        <v>770803.56</v>
      </c>
    </row>
    <row r="19" spans="2:5" x14ac:dyDescent="0.3">
      <c r="B19" s="15" t="s">
        <v>248</v>
      </c>
      <c r="C19" s="23" t="s">
        <v>251</v>
      </c>
      <c r="D19" s="15" t="s">
        <v>239</v>
      </c>
      <c r="E19" s="75">
        <v>-6421853.0432900172</v>
      </c>
    </row>
    <row r="20" spans="2:5" x14ac:dyDescent="0.3">
      <c r="B20" s="15" t="s">
        <v>248</v>
      </c>
      <c r="D20" s="15"/>
      <c r="E20" s="75"/>
    </row>
    <row r="21" spans="2:5" x14ac:dyDescent="0.3">
      <c r="B21" s="15" t="s">
        <v>248</v>
      </c>
      <c r="C21" s="23" t="s">
        <v>252</v>
      </c>
      <c r="D21" s="15" t="s">
        <v>240</v>
      </c>
      <c r="E21" s="75">
        <v>44921774994.43</v>
      </c>
    </row>
    <row r="22" spans="2:5" x14ac:dyDescent="0.3">
      <c r="B22" s="15" t="s">
        <v>248</v>
      </c>
      <c r="C22" s="23" t="s">
        <v>253</v>
      </c>
      <c r="D22" s="15" t="s">
        <v>241</v>
      </c>
      <c r="E22" s="75">
        <v>1074595375.7088511</v>
      </c>
    </row>
    <row r="23" spans="2:5" x14ac:dyDescent="0.3">
      <c r="B23" s="15" t="s">
        <v>248</v>
      </c>
      <c r="C23" s="23" t="s">
        <v>254</v>
      </c>
      <c r="D23" s="15" t="s">
        <v>242</v>
      </c>
      <c r="E23" s="75">
        <v>2234818761.3681679</v>
      </c>
    </row>
    <row r="24" spans="2:5" x14ac:dyDescent="0.3">
      <c r="D24" s="15"/>
      <c r="E24" s="75"/>
    </row>
    <row r="25" spans="2:5" x14ac:dyDescent="0.3">
      <c r="B25" s="17" t="s">
        <v>255</v>
      </c>
      <c r="D25" s="15"/>
      <c r="E25" s="75"/>
    </row>
    <row r="26" spans="2:5" x14ac:dyDescent="0.3">
      <c r="B26" s="23" t="s">
        <v>256</v>
      </c>
      <c r="C26" s="16" t="s">
        <v>249</v>
      </c>
      <c r="D26" s="15" t="s">
        <v>36</v>
      </c>
      <c r="E26" s="75"/>
    </row>
    <row r="27" spans="2:5" x14ac:dyDescent="0.3">
      <c r="B27" s="23" t="s">
        <v>256</v>
      </c>
      <c r="C27" s="23" t="s">
        <v>250</v>
      </c>
      <c r="D27" s="15" t="s">
        <v>238</v>
      </c>
      <c r="E27" s="75">
        <v>770803.56</v>
      </c>
    </row>
    <row r="28" spans="2:5" x14ac:dyDescent="0.3">
      <c r="B28" s="23" t="s">
        <v>256</v>
      </c>
      <c r="C28" s="23" t="s">
        <v>251</v>
      </c>
      <c r="D28" s="15" t="s">
        <v>239</v>
      </c>
      <c r="E28" s="75">
        <v>-6421853.0432900172</v>
      </c>
    </row>
    <row r="29" spans="2:5" x14ac:dyDescent="0.3">
      <c r="B29" s="23" t="s">
        <v>256</v>
      </c>
      <c r="D29" s="15"/>
      <c r="E29" s="75"/>
    </row>
    <row r="30" spans="2:5" x14ac:dyDescent="0.3">
      <c r="B30" s="23" t="s">
        <v>256</v>
      </c>
      <c r="C30" s="23" t="s">
        <v>252</v>
      </c>
      <c r="D30" s="15" t="s">
        <v>240</v>
      </c>
      <c r="E30" s="75">
        <v>44921774994.43</v>
      </c>
    </row>
    <row r="31" spans="2:5" x14ac:dyDescent="0.3">
      <c r="B31" s="23" t="s">
        <v>256</v>
      </c>
      <c r="C31" s="23" t="s">
        <v>253</v>
      </c>
      <c r="D31" s="15" t="s">
        <v>241</v>
      </c>
      <c r="E31" s="75">
        <v>0</v>
      </c>
    </row>
    <row r="32" spans="2:5" x14ac:dyDescent="0.3">
      <c r="B32" s="23" t="s">
        <v>256</v>
      </c>
      <c r="C32" s="23" t="s">
        <v>254</v>
      </c>
      <c r="D32" s="15" t="s">
        <v>242</v>
      </c>
      <c r="E32" s="75">
        <v>2235044020.4681683</v>
      </c>
    </row>
    <row r="33" spans="2:5" x14ac:dyDescent="0.3">
      <c r="B33" s="23"/>
      <c r="C33" s="23"/>
      <c r="D33" s="15"/>
      <c r="E33" s="75"/>
    </row>
    <row r="34" spans="2:5" x14ac:dyDescent="0.3">
      <c r="B34" s="17" t="s">
        <v>257</v>
      </c>
      <c r="D34" s="15"/>
      <c r="E34" s="75"/>
    </row>
    <row r="35" spans="2:5" x14ac:dyDescent="0.3">
      <c r="B35" s="16" t="s">
        <v>258</v>
      </c>
      <c r="C35" s="23" t="s">
        <v>250</v>
      </c>
      <c r="D35" s="15" t="s">
        <v>238</v>
      </c>
      <c r="E35" s="87"/>
    </row>
    <row r="36" spans="2:5" x14ac:dyDescent="0.3">
      <c r="B36" s="16" t="s">
        <v>258</v>
      </c>
      <c r="C36" s="23" t="s">
        <v>251</v>
      </c>
      <c r="D36" s="15" t="s">
        <v>239</v>
      </c>
      <c r="E36" s="87"/>
    </row>
    <row r="37" spans="2:5" x14ac:dyDescent="0.3">
      <c r="B37" s="16"/>
      <c r="D37" s="15"/>
      <c r="E37" s="87"/>
    </row>
    <row r="38" spans="2:5" x14ac:dyDescent="0.3">
      <c r="B38" s="16" t="s">
        <v>258</v>
      </c>
      <c r="C38" s="23" t="s">
        <v>252</v>
      </c>
      <c r="D38" s="15" t="s">
        <v>240</v>
      </c>
      <c r="E38" s="87"/>
    </row>
    <row r="39" spans="2:5" x14ac:dyDescent="0.3">
      <c r="B39" s="16" t="s">
        <v>258</v>
      </c>
      <c r="C39" s="23" t="s">
        <v>253</v>
      </c>
      <c r="D39" s="15" t="s">
        <v>241</v>
      </c>
      <c r="E39" s="87"/>
    </row>
    <row r="40" spans="2:5" x14ac:dyDescent="0.3">
      <c r="B40" s="16" t="s">
        <v>258</v>
      </c>
      <c r="C40" s="23" t="s">
        <v>254</v>
      </c>
      <c r="D40" s="15" t="s">
        <v>242</v>
      </c>
      <c r="E40" s="87"/>
    </row>
    <row r="41" spans="2:5" x14ac:dyDescent="0.3">
      <c r="B41" s="23"/>
      <c r="C41" s="23"/>
      <c r="D41" s="15"/>
      <c r="E41" s="75"/>
    </row>
    <row r="42" spans="2:5" x14ac:dyDescent="0.3">
      <c r="B42" s="17" t="s">
        <v>259</v>
      </c>
      <c r="D42" s="15"/>
      <c r="E42" s="75"/>
    </row>
    <row r="43" spans="2:5" x14ac:dyDescent="0.3">
      <c r="B43" s="23" t="s">
        <v>260</v>
      </c>
      <c r="C43" s="23" t="s">
        <v>250</v>
      </c>
      <c r="D43" s="15" t="s">
        <v>238</v>
      </c>
      <c r="E43" s="87"/>
    </row>
    <row r="44" spans="2:5" x14ac:dyDescent="0.3">
      <c r="B44" s="23" t="s">
        <v>260</v>
      </c>
      <c r="C44" s="23" t="s">
        <v>251</v>
      </c>
      <c r="D44" s="15" t="s">
        <v>239</v>
      </c>
      <c r="E44" s="87"/>
    </row>
    <row r="45" spans="2:5" x14ac:dyDescent="0.3">
      <c r="B45" s="23"/>
      <c r="D45" s="15"/>
      <c r="E45" s="87"/>
    </row>
    <row r="46" spans="2:5" x14ac:dyDescent="0.3">
      <c r="B46" s="23" t="s">
        <v>260</v>
      </c>
      <c r="C46" s="23" t="s">
        <v>252</v>
      </c>
      <c r="D46" s="15" t="s">
        <v>240</v>
      </c>
      <c r="E46" s="87"/>
    </row>
    <row r="47" spans="2:5" x14ac:dyDescent="0.3">
      <c r="B47" s="23" t="s">
        <v>260</v>
      </c>
      <c r="C47" s="23" t="s">
        <v>253</v>
      </c>
      <c r="D47" s="15" t="s">
        <v>241</v>
      </c>
      <c r="E47" s="87"/>
    </row>
    <row r="48" spans="2:5" x14ac:dyDescent="0.3">
      <c r="B48" s="23" t="s">
        <v>260</v>
      </c>
      <c r="C48" s="23" t="s">
        <v>254</v>
      </c>
      <c r="D48" s="15" t="s">
        <v>242</v>
      </c>
      <c r="E48" s="87"/>
    </row>
    <row r="49" spans="2:5" x14ac:dyDescent="0.3">
      <c r="B49" s="23"/>
      <c r="C49" s="23"/>
      <c r="D49" s="15"/>
      <c r="E49" s="75"/>
    </row>
    <row r="50" spans="2:5" x14ac:dyDescent="0.3">
      <c r="B50" s="17" t="s">
        <v>261</v>
      </c>
      <c r="D50" s="15"/>
      <c r="E50" s="75"/>
    </row>
    <row r="51" spans="2:5" x14ac:dyDescent="0.3">
      <c r="B51" s="16" t="s">
        <v>262</v>
      </c>
      <c r="C51" s="23" t="s">
        <v>250</v>
      </c>
      <c r="D51" s="15" t="s">
        <v>238</v>
      </c>
      <c r="E51" s="87"/>
    </row>
    <row r="52" spans="2:5" x14ac:dyDescent="0.3">
      <c r="B52" s="23" t="s">
        <v>262</v>
      </c>
      <c r="C52" s="23" t="s">
        <v>251</v>
      </c>
      <c r="D52" s="15" t="s">
        <v>239</v>
      </c>
      <c r="E52" s="87"/>
    </row>
    <row r="53" spans="2:5" x14ac:dyDescent="0.3">
      <c r="B53" s="23"/>
      <c r="D53" s="15"/>
      <c r="E53" s="87"/>
    </row>
    <row r="54" spans="2:5" x14ac:dyDescent="0.3">
      <c r="B54" s="23" t="s">
        <v>262</v>
      </c>
      <c r="C54" s="23" t="s">
        <v>252</v>
      </c>
      <c r="D54" s="15" t="s">
        <v>240</v>
      </c>
      <c r="E54" s="87"/>
    </row>
    <row r="55" spans="2:5" x14ac:dyDescent="0.3">
      <c r="B55" s="23" t="s">
        <v>262</v>
      </c>
      <c r="C55" s="23" t="s">
        <v>253</v>
      </c>
      <c r="D55" s="15" t="s">
        <v>241</v>
      </c>
      <c r="E55" s="87"/>
    </row>
    <row r="56" spans="2:5" x14ac:dyDescent="0.3">
      <c r="B56" s="23" t="s">
        <v>262</v>
      </c>
      <c r="C56" s="23" t="s">
        <v>254</v>
      </c>
      <c r="D56" s="15" t="s">
        <v>242</v>
      </c>
      <c r="E56" s="87"/>
    </row>
    <row r="57" spans="2:5" x14ac:dyDescent="0.3">
      <c r="D57" s="15"/>
      <c r="E57" s="75"/>
    </row>
    <row r="58" spans="2:5" x14ac:dyDescent="0.3">
      <c r="B58" s="17" t="s">
        <v>263</v>
      </c>
      <c r="D58" s="15"/>
      <c r="E58" s="75"/>
    </row>
    <row r="59" spans="2:5" x14ac:dyDescent="0.3">
      <c r="B59" s="16" t="s">
        <v>264</v>
      </c>
      <c r="C59" s="23" t="s">
        <v>250</v>
      </c>
      <c r="D59" s="15" t="s">
        <v>238</v>
      </c>
      <c r="E59" s="87"/>
    </row>
    <row r="60" spans="2:5" x14ac:dyDescent="0.3">
      <c r="B60" s="23" t="s">
        <v>264</v>
      </c>
      <c r="C60" s="23" t="s">
        <v>251</v>
      </c>
      <c r="D60" s="15" t="s">
        <v>239</v>
      </c>
      <c r="E60" s="87"/>
    </row>
    <row r="61" spans="2:5" x14ac:dyDescent="0.3">
      <c r="B61" s="23"/>
      <c r="D61" s="15"/>
      <c r="E61" s="87"/>
    </row>
    <row r="62" spans="2:5" x14ac:dyDescent="0.3">
      <c r="B62" s="23" t="s">
        <v>264</v>
      </c>
      <c r="C62" s="23" t="s">
        <v>252</v>
      </c>
      <c r="D62" s="15" t="s">
        <v>240</v>
      </c>
      <c r="E62" s="87"/>
    </row>
    <row r="63" spans="2:5" x14ac:dyDescent="0.3">
      <c r="B63" s="23" t="s">
        <v>264</v>
      </c>
      <c r="C63" s="23" t="s">
        <v>253</v>
      </c>
      <c r="D63" s="15" t="s">
        <v>241</v>
      </c>
      <c r="E63" s="87"/>
    </row>
    <row r="64" spans="2:5" x14ac:dyDescent="0.3">
      <c r="B64" s="23" t="s">
        <v>264</v>
      </c>
      <c r="C64" s="23" t="s">
        <v>254</v>
      </c>
      <c r="D64" s="15" t="s">
        <v>242</v>
      </c>
      <c r="E64" s="87"/>
    </row>
    <row r="65" spans="2:5" x14ac:dyDescent="0.3">
      <c r="D65" s="15"/>
      <c r="E65" s="75"/>
    </row>
    <row r="66" spans="2:5" x14ac:dyDescent="0.3">
      <c r="B66" s="17" t="s">
        <v>265</v>
      </c>
      <c r="D66" s="15"/>
      <c r="E66" s="75"/>
    </row>
    <row r="67" spans="2:5" x14ac:dyDescent="0.3">
      <c r="B67" s="23" t="s">
        <v>266</v>
      </c>
      <c r="C67" s="23" t="s">
        <v>250</v>
      </c>
      <c r="D67" s="15" t="s">
        <v>238</v>
      </c>
      <c r="E67" s="87"/>
    </row>
    <row r="68" spans="2:5" x14ac:dyDescent="0.3">
      <c r="B68" s="23" t="s">
        <v>266</v>
      </c>
      <c r="C68" s="23" t="s">
        <v>251</v>
      </c>
      <c r="D68" s="15" t="s">
        <v>239</v>
      </c>
      <c r="E68" s="87"/>
    </row>
    <row r="69" spans="2:5" x14ac:dyDescent="0.3">
      <c r="B69" s="23"/>
      <c r="D69" s="15"/>
      <c r="E69" s="87"/>
    </row>
    <row r="70" spans="2:5" x14ac:dyDescent="0.3">
      <c r="B70" s="23" t="s">
        <v>266</v>
      </c>
      <c r="C70" s="23" t="s">
        <v>252</v>
      </c>
      <c r="D70" s="15" t="s">
        <v>240</v>
      </c>
      <c r="E70" s="87"/>
    </row>
    <row r="71" spans="2:5" x14ac:dyDescent="0.3">
      <c r="B71" s="23" t="s">
        <v>266</v>
      </c>
      <c r="C71" s="23" t="s">
        <v>253</v>
      </c>
      <c r="D71" s="15" t="s">
        <v>241</v>
      </c>
      <c r="E71" s="87"/>
    </row>
    <row r="72" spans="2:5" x14ac:dyDescent="0.3">
      <c r="B72" s="23" t="s">
        <v>266</v>
      </c>
      <c r="C72" s="23" t="s">
        <v>254</v>
      </c>
      <c r="D72" s="15" t="s">
        <v>242</v>
      </c>
      <c r="E72" s="87"/>
    </row>
    <row r="73" spans="2:5" x14ac:dyDescent="0.3">
      <c r="D73" s="15"/>
      <c r="E73" s="75"/>
    </row>
    <row r="74" spans="2:5" x14ac:dyDescent="0.3">
      <c r="B74" s="17" t="s">
        <v>267</v>
      </c>
      <c r="D74" s="15"/>
      <c r="E74" s="75"/>
    </row>
    <row r="75" spans="2:5" x14ac:dyDescent="0.3">
      <c r="B75" s="23" t="s">
        <v>268</v>
      </c>
      <c r="C75" s="23" t="s">
        <v>250</v>
      </c>
      <c r="D75" s="15" t="s">
        <v>238</v>
      </c>
      <c r="E75" s="87"/>
    </row>
    <row r="76" spans="2:5" x14ac:dyDescent="0.3">
      <c r="B76" s="23" t="s">
        <v>268</v>
      </c>
      <c r="C76" s="23" t="s">
        <v>251</v>
      </c>
      <c r="D76" s="15" t="s">
        <v>239</v>
      </c>
      <c r="E76" s="87"/>
    </row>
    <row r="77" spans="2:5" x14ac:dyDescent="0.3">
      <c r="B77" s="23"/>
      <c r="D77" s="15"/>
      <c r="E77" s="87"/>
    </row>
    <row r="78" spans="2:5" x14ac:dyDescent="0.3">
      <c r="B78" s="23" t="s">
        <v>268</v>
      </c>
      <c r="C78" s="23" t="s">
        <v>252</v>
      </c>
      <c r="D78" s="15" t="s">
        <v>240</v>
      </c>
      <c r="E78" s="87"/>
    </row>
    <row r="79" spans="2:5" x14ac:dyDescent="0.3">
      <c r="B79" s="23" t="s">
        <v>268</v>
      </c>
      <c r="C79" s="23" t="s">
        <v>253</v>
      </c>
      <c r="D79" s="15" t="s">
        <v>241</v>
      </c>
      <c r="E79" s="87"/>
    </row>
    <row r="80" spans="2:5" x14ac:dyDescent="0.3">
      <c r="B80" s="23" t="s">
        <v>268</v>
      </c>
      <c r="C80" s="23" t="s">
        <v>254</v>
      </c>
      <c r="D80" s="15" t="s">
        <v>242</v>
      </c>
      <c r="E80" s="87"/>
    </row>
    <row r="81" spans="2:5" x14ac:dyDescent="0.3">
      <c r="D81" s="15"/>
      <c r="E81" s="75"/>
    </row>
    <row r="82" spans="2:5" x14ac:dyDescent="0.3">
      <c r="B82" s="17" t="s">
        <v>269</v>
      </c>
      <c r="D82" s="15"/>
      <c r="E82" s="75"/>
    </row>
    <row r="83" spans="2:5" x14ac:dyDescent="0.3">
      <c r="B83" s="23" t="s">
        <v>270</v>
      </c>
      <c r="C83" s="23" t="s">
        <v>250</v>
      </c>
      <c r="D83" s="15" t="s">
        <v>238</v>
      </c>
      <c r="E83" s="75"/>
    </row>
    <row r="84" spans="2:5" x14ac:dyDescent="0.3">
      <c r="B84" s="23" t="s">
        <v>270</v>
      </c>
      <c r="C84" s="23" t="s">
        <v>251</v>
      </c>
      <c r="D84" s="15" t="s">
        <v>239</v>
      </c>
      <c r="E84" s="75"/>
    </row>
    <row r="85" spans="2:5" x14ac:dyDescent="0.3">
      <c r="B85" s="23"/>
      <c r="D85" s="15"/>
      <c r="E85" s="75"/>
    </row>
    <row r="86" spans="2:5" x14ac:dyDescent="0.3">
      <c r="B86" s="23" t="s">
        <v>270</v>
      </c>
      <c r="C86" s="23" t="s">
        <v>252</v>
      </c>
      <c r="D86" s="15" t="s">
        <v>240</v>
      </c>
      <c r="E86" s="75"/>
    </row>
    <row r="87" spans="2:5" x14ac:dyDescent="0.3">
      <c r="B87" s="23" t="s">
        <v>270</v>
      </c>
      <c r="C87" s="23" t="s">
        <v>253</v>
      </c>
      <c r="D87" s="15" t="s">
        <v>241</v>
      </c>
      <c r="E87" s="75"/>
    </row>
    <row r="88" spans="2:5" x14ac:dyDescent="0.3">
      <c r="B88" s="23" t="s">
        <v>270</v>
      </c>
      <c r="C88" s="23" t="s">
        <v>254</v>
      </c>
      <c r="D88" s="15" t="s">
        <v>242</v>
      </c>
      <c r="E88" s="75"/>
    </row>
    <row r="89" spans="2:5" x14ac:dyDescent="0.3">
      <c r="D89" s="15"/>
      <c r="E89" s="75"/>
    </row>
    <row r="90" spans="2:5" x14ac:dyDescent="0.3">
      <c r="B90" s="17" t="s">
        <v>271</v>
      </c>
      <c r="D90" s="15"/>
      <c r="E90" s="75"/>
    </row>
    <row r="91" spans="2:5" x14ac:dyDescent="0.3">
      <c r="B91" s="23" t="s">
        <v>272</v>
      </c>
      <c r="C91" s="23" t="s">
        <v>250</v>
      </c>
      <c r="D91" s="15" t="s">
        <v>238</v>
      </c>
      <c r="E91" s="87"/>
    </row>
    <row r="92" spans="2:5" x14ac:dyDescent="0.3">
      <c r="B92" s="23" t="s">
        <v>272</v>
      </c>
      <c r="C92" s="23" t="s">
        <v>251</v>
      </c>
      <c r="D92" s="15" t="s">
        <v>239</v>
      </c>
      <c r="E92" s="87"/>
    </row>
    <row r="93" spans="2:5" x14ac:dyDescent="0.3">
      <c r="B93" s="23"/>
      <c r="D93" s="15"/>
      <c r="E93" s="87"/>
    </row>
    <row r="94" spans="2:5" x14ac:dyDescent="0.3">
      <c r="B94" s="23" t="s">
        <v>272</v>
      </c>
      <c r="C94" s="23" t="s">
        <v>252</v>
      </c>
      <c r="D94" s="15" t="s">
        <v>240</v>
      </c>
      <c r="E94" s="87"/>
    </row>
    <row r="95" spans="2:5" x14ac:dyDescent="0.3">
      <c r="B95" s="23" t="s">
        <v>272</v>
      </c>
      <c r="C95" s="23" t="s">
        <v>253</v>
      </c>
      <c r="D95" s="15" t="s">
        <v>241</v>
      </c>
      <c r="E95" s="87"/>
    </row>
    <row r="96" spans="2:5" x14ac:dyDescent="0.3">
      <c r="B96" s="23" t="s">
        <v>272</v>
      </c>
      <c r="C96" s="23" t="s">
        <v>254</v>
      </c>
      <c r="D96" s="15" t="s">
        <v>242</v>
      </c>
      <c r="E96" s="87"/>
    </row>
    <row r="97" spans="1:5" x14ac:dyDescent="0.3">
      <c r="D97" s="15"/>
      <c r="E97" s="75"/>
    </row>
    <row r="98" spans="1:5" x14ac:dyDescent="0.3">
      <c r="B98" s="17" t="s">
        <v>273</v>
      </c>
      <c r="D98" s="15"/>
      <c r="E98" s="75"/>
    </row>
    <row r="99" spans="1:5" x14ac:dyDescent="0.3">
      <c r="B99" s="16" t="s">
        <v>274</v>
      </c>
      <c r="C99" s="23" t="s">
        <v>250</v>
      </c>
      <c r="D99" s="15" t="s">
        <v>238</v>
      </c>
      <c r="E99" s="75"/>
    </row>
    <row r="100" spans="1:5" x14ac:dyDescent="0.3">
      <c r="B100" s="23" t="s">
        <v>274</v>
      </c>
      <c r="C100" s="23" t="s">
        <v>251</v>
      </c>
      <c r="D100" s="15" t="s">
        <v>239</v>
      </c>
      <c r="E100" s="75"/>
    </row>
    <row r="101" spans="1:5" x14ac:dyDescent="0.3">
      <c r="B101" s="23"/>
      <c r="D101" s="15"/>
      <c r="E101" s="75"/>
    </row>
    <row r="102" spans="1:5" x14ac:dyDescent="0.3">
      <c r="B102" s="23" t="s">
        <v>274</v>
      </c>
      <c r="C102" s="23" t="s">
        <v>252</v>
      </c>
      <c r="D102" s="15" t="s">
        <v>240</v>
      </c>
      <c r="E102" s="75"/>
    </row>
    <row r="103" spans="1:5" x14ac:dyDescent="0.3">
      <c r="B103" s="23" t="s">
        <v>274</v>
      </c>
      <c r="C103" s="23" t="s">
        <v>253</v>
      </c>
      <c r="D103" s="15" t="s">
        <v>241</v>
      </c>
      <c r="E103" s="75"/>
    </row>
    <row r="104" spans="1:5" x14ac:dyDescent="0.3">
      <c r="A104" s="15" t="s">
        <v>275</v>
      </c>
      <c r="B104" s="23" t="s">
        <v>274</v>
      </c>
      <c r="C104" s="23" t="s">
        <v>254</v>
      </c>
      <c r="D104" s="15" t="s">
        <v>242</v>
      </c>
      <c r="E104" s="75"/>
    </row>
    <row r="105" spans="1:5" x14ac:dyDescent="0.3">
      <c r="D105" s="15"/>
      <c r="E105" s="75"/>
    </row>
    <row r="106" spans="1:5" x14ac:dyDescent="0.3">
      <c r="B106" s="17" t="s">
        <v>276</v>
      </c>
      <c r="D106" s="15"/>
      <c r="E106" s="75"/>
    </row>
    <row r="107" spans="1:5" x14ac:dyDescent="0.3">
      <c r="B107" s="23" t="s">
        <v>277</v>
      </c>
      <c r="C107" s="23" t="s">
        <v>250</v>
      </c>
      <c r="D107" s="15" t="s">
        <v>238</v>
      </c>
      <c r="E107" s="87"/>
    </row>
    <row r="108" spans="1:5" x14ac:dyDescent="0.3">
      <c r="B108" s="23" t="s">
        <v>277</v>
      </c>
      <c r="C108" s="23" t="s">
        <v>251</v>
      </c>
      <c r="D108" s="15" t="s">
        <v>239</v>
      </c>
      <c r="E108" s="87"/>
    </row>
    <row r="109" spans="1:5" x14ac:dyDescent="0.3">
      <c r="B109" s="23"/>
      <c r="D109" s="15"/>
      <c r="E109" s="87"/>
    </row>
    <row r="110" spans="1:5" x14ac:dyDescent="0.3">
      <c r="B110" s="23" t="s">
        <v>277</v>
      </c>
      <c r="C110" s="23" t="s">
        <v>252</v>
      </c>
      <c r="D110" s="15" t="s">
        <v>240</v>
      </c>
      <c r="E110" s="87"/>
    </row>
    <row r="111" spans="1:5" x14ac:dyDescent="0.3">
      <c r="B111" s="23" t="s">
        <v>277</v>
      </c>
      <c r="C111" s="23" t="s">
        <v>253</v>
      </c>
      <c r="D111" s="15" t="s">
        <v>241</v>
      </c>
      <c r="E111" s="87"/>
    </row>
    <row r="112" spans="1:5" x14ac:dyDescent="0.3">
      <c r="B112" s="23" t="s">
        <v>277</v>
      </c>
      <c r="C112" s="23" t="s">
        <v>254</v>
      </c>
      <c r="D112" s="15" t="s">
        <v>242</v>
      </c>
      <c r="E112" s="87"/>
    </row>
    <row r="113" spans="2:5" x14ac:dyDescent="0.3">
      <c r="D113" s="15"/>
      <c r="E113" s="105"/>
    </row>
    <row r="114" spans="2:5" x14ac:dyDescent="0.3">
      <c r="B114" s="17" t="s">
        <v>278</v>
      </c>
      <c r="D114" s="15"/>
      <c r="E114" s="75"/>
    </row>
    <row r="115" spans="2:5" x14ac:dyDescent="0.3">
      <c r="B115" s="23" t="s">
        <v>279</v>
      </c>
      <c r="C115" s="23" t="s">
        <v>250</v>
      </c>
      <c r="D115" s="15" t="s">
        <v>238</v>
      </c>
      <c r="E115" s="87"/>
    </row>
    <row r="116" spans="2:5" x14ac:dyDescent="0.3">
      <c r="B116" s="23" t="s">
        <v>279</v>
      </c>
      <c r="C116" s="23" t="s">
        <v>251</v>
      </c>
      <c r="D116" s="15" t="s">
        <v>239</v>
      </c>
      <c r="E116" s="87"/>
    </row>
    <row r="117" spans="2:5" x14ac:dyDescent="0.3">
      <c r="B117" s="23"/>
      <c r="D117" s="15"/>
      <c r="E117" s="87"/>
    </row>
    <row r="118" spans="2:5" x14ac:dyDescent="0.3">
      <c r="B118" s="23" t="s">
        <v>279</v>
      </c>
      <c r="C118" s="23" t="s">
        <v>252</v>
      </c>
      <c r="D118" s="15" t="s">
        <v>240</v>
      </c>
      <c r="E118" s="87"/>
    </row>
    <row r="119" spans="2:5" x14ac:dyDescent="0.3">
      <c r="B119" s="23" t="s">
        <v>279</v>
      </c>
      <c r="C119" s="23" t="s">
        <v>253</v>
      </c>
      <c r="D119" s="15" t="s">
        <v>241</v>
      </c>
      <c r="E119" s="87"/>
    </row>
    <row r="120" spans="2:5" x14ac:dyDescent="0.3">
      <c r="B120" s="23" t="s">
        <v>279</v>
      </c>
      <c r="C120" s="23" t="s">
        <v>254</v>
      </c>
      <c r="D120" s="15" t="s">
        <v>242</v>
      </c>
      <c r="E120" s="87"/>
    </row>
    <row r="121" spans="2:5" x14ac:dyDescent="0.3">
      <c r="D121" s="15"/>
      <c r="E121" s="75"/>
    </row>
    <row r="122" spans="2:5" x14ac:dyDescent="0.3">
      <c r="B122" s="17" t="s">
        <v>280</v>
      </c>
      <c r="D122" s="15"/>
      <c r="E122" s="75"/>
    </row>
    <row r="123" spans="2:5" x14ac:dyDescent="0.3">
      <c r="B123" s="23" t="s">
        <v>281</v>
      </c>
      <c r="C123" s="23" t="s">
        <v>250</v>
      </c>
      <c r="D123" s="15" t="s">
        <v>238</v>
      </c>
      <c r="E123" s="87">
        <v>0</v>
      </c>
    </row>
    <row r="124" spans="2:5" x14ac:dyDescent="0.3">
      <c r="B124" s="23" t="s">
        <v>281</v>
      </c>
      <c r="C124" s="23" t="s">
        <v>251</v>
      </c>
      <c r="D124" s="15" t="s">
        <v>239</v>
      </c>
      <c r="E124" s="87">
        <v>0</v>
      </c>
    </row>
    <row r="125" spans="2:5" x14ac:dyDescent="0.3">
      <c r="B125" s="23"/>
      <c r="D125" s="15"/>
      <c r="E125" s="87"/>
    </row>
    <row r="126" spans="2:5" x14ac:dyDescent="0.3">
      <c r="B126" s="23" t="s">
        <v>281</v>
      </c>
      <c r="C126" s="23" t="s">
        <v>252</v>
      </c>
      <c r="D126" s="15" t="s">
        <v>240</v>
      </c>
      <c r="E126" s="87">
        <v>0</v>
      </c>
    </row>
    <row r="127" spans="2:5" x14ac:dyDescent="0.3">
      <c r="B127" s="23" t="s">
        <v>281</v>
      </c>
      <c r="C127" s="23" t="s">
        <v>253</v>
      </c>
      <c r="D127" s="15" t="s">
        <v>241</v>
      </c>
      <c r="E127" s="87">
        <v>0</v>
      </c>
    </row>
    <row r="128" spans="2:5" x14ac:dyDescent="0.3">
      <c r="B128" s="23" t="s">
        <v>281</v>
      </c>
      <c r="C128" s="23" t="s">
        <v>254</v>
      </c>
      <c r="D128" s="15" t="s">
        <v>242</v>
      </c>
      <c r="E128" s="87">
        <v>0</v>
      </c>
    </row>
    <row r="129" spans="2:5" x14ac:dyDescent="0.3">
      <c r="D129" s="15"/>
      <c r="E129" s="75"/>
    </row>
    <row r="130" spans="2:5" x14ac:dyDescent="0.3">
      <c r="B130" s="17" t="s">
        <v>282</v>
      </c>
      <c r="D130" s="15"/>
      <c r="E130" s="75"/>
    </row>
    <row r="131" spans="2:5" x14ac:dyDescent="0.3">
      <c r="B131" s="23" t="s">
        <v>283</v>
      </c>
      <c r="C131" s="23" t="s">
        <v>250</v>
      </c>
      <c r="D131" s="15" t="s">
        <v>238</v>
      </c>
      <c r="E131" s="87"/>
    </row>
    <row r="132" spans="2:5" x14ac:dyDescent="0.3">
      <c r="B132" s="23" t="s">
        <v>283</v>
      </c>
      <c r="C132" s="23" t="s">
        <v>251</v>
      </c>
      <c r="D132" s="15" t="s">
        <v>239</v>
      </c>
      <c r="E132" s="87"/>
    </row>
    <row r="133" spans="2:5" x14ac:dyDescent="0.3">
      <c r="B133" s="23"/>
      <c r="D133" s="15"/>
      <c r="E133" s="87"/>
    </row>
    <row r="134" spans="2:5" x14ac:dyDescent="0.3">
      <c r="B134" s="23" t="s">
        <v>283</v>
      </c>
      <c r="C134" s="23" t="s">
        <v>252</v>
      </c>
      <c r="D134" s="15" t="s">
        <v>240</v>
      </c>
      <c r="E134" s="87"/>
    </row>
    <row r="135" spans="2:5" x14ac:dyDescent="0.3">
      <c r="B135" s="23" t="s">
        <v>283</v>
      </c>
      <c r="C135" s="23" t="s">
        <v>253</v>
      </c>
      <c r="D135" s="15" t="s">
        <v>241</v>
      </c>
      <c r="E135" s="87"/>
    </row>
    <row r="136" spans="2:5" x14ac:dyDescent="0.3">
      <c r="B136" s="23" t="s">
        <v>283</v>
      </c>
      <c r="C136" s="23" t="s">
        <v>254</v>
      </c>
      <c r="D136" s="15" t="s">
        <v>242</v>
      </c>
      <c r="E136" s="87"/>
    </row>
    <row r="137" spans="2:5" x14ac:dyDescent="0.3">
      <c r="D137" s="15"/>
      <c r="E137" s="75"/>
    </row>
    <row r="138" spans="2:5" x14ac:dyDescent="0.3">
      <c r="B138" s="17" t="s">
        <v>284</v>
      </c>
      <c r="D138" s="15"/>
      <c r="E138" s="75"/>
    </row>
    <row r="139" spans="2:5" x14ac:dyDescent="0.3">
      <c r="B139" s="23" t="s">
        <v>285</v>
      </c>
      <c r="C139" s="23" t="s">
        <v>250</v>
      </c>
      <c r="D139" s="15" t="s">
        <v>238</v>
      </c>
      <c r="E139" s="87"/>
    </row>
    <row r="140" spans="2:5" x14ac:dyDescent="0.3">
      <c r="B140" s="23" t="s">
        <v>285</v>
      </c>
      <c r="C140" s="23" t="s">
        <v>251</v>
      </c>
      <c r="D140" s="15" t="s">
        <v>239</v>
      </c>
      <c r="E140" s="87"/>
    </row>
    <row r="141" spans="2:5" x14ac:dyDescent="0.3">
      <c r="B141" s="23"/>
      <c r="D141" s="15"/>
      <c r="E141" s="87"/>
    </row>
    <row r="142" spans="2:5" x14ac:dyDescent="0.3">
      <c r="B142" s="23" t="s">
        <v>285</v>
      </c>
      <c r="C142" s="23" t="s">
        <v>252</v>
      </c>
      <c r="D142" s="15" t="s">
        <v>240</v>
      </c>
      <c r="E142" s="87"/>
    </row>
    <row r="143" spans="2:5" x14ac:dyDescent="0.3">
      <c r="B143" s="23" t="s">
        <v>285</v>
      </c>
      <c r="C143" s="23" t="s">
        <v>253</v>
      </c>
      <c r="D143" s="15" t="s">
        <v>241</v>
      </c>
      <c r="E143" s="87"/>
    </row>
    <row r="144" spans="2:5" x14ac:dyDescent="0.3">
      <c r="B144" s="23" t="s">
        <v>285</v>
      </c>
      <c r="C144" s="23" t="s">
        <v>254</v>
      </c>
      <c r="D144" s="15" t="s">
        <v>242</v>
      </c>
      <c r="E144" s="87"/>
    </row>
    <row r="145" spans="1:5" x14ac:dyDescent="0.3">
      <c r="D145" s="15"/>
      <c r="E145" s="75"/>
    </row>
    <row r="146" spans="1:5" x14ac:dyDescent="0.3">
      <c r="B146" s="17" t="s">
        <v>286</v>
      </c>
      <c r="D146" s="15"/>
      <c r="E146" s="75"/>
    </row>
    <row r="147" spans="1:5" x14ac:dyDescent="0.3">
      <c r="B147" s="16" t="s">
        <v>287</v>
      </c>
      <c r="C147" s="23" t="s">
        <v>250</v>
      </c>
      <c r="D147" s="15" t="s">
        <v>238</v>
      </c>
      <c r="E147" s="87"/>
    </row>
    <row r="148" spans="1:5" x14ac:dyDescent="0.3">
      <c r="B148" s="16" t="s">
        <v>287</v>
      </c>
      <c r="C148" s="23" t="s">
        <v>251</v>
      </c>
      <c r="D148" s="15" t="s">
        <v>239</v>
      </c>
      <c r="E148" s="87"/>
    </row>
    <row r="149" spans="1:5" x14ac:dyDescent="0.3">
      <c r="B149" s="23"/>
      <c r="D149" s="15"/>
      <c r="E149" s="87"/>
    </row>
    <row r="150" spans="1:5" x14ac:dyDescent="0.3">
      <c r="B150" s="16" t="s">
        <v>287</v>
      </c>
      <c r="C150" s="23" t="s">
        <v>252</v>
      </c>
      <c r="D150" s="15" t="s">
        <v>240</v>
      </c>
      <c r="E150" s="87"/>
    </row>
    <row r="151" spans="1:5" x14ac:dyDescent="0.3">
      <c r="B151" s="16" t="s">
        <v>287</v>
      </c>
      <c r="C151" s="23" t="s">
        <v>253</v>
      </c>
      <c r="D151" s="15" t="s">
        <v>241</v>
      </c>
      <c r="E151" s="87"/>
    </row>
    <row r="152" spans="1:5" x14ac:dyDescent="0.3">
      <c r="A152" s="15" t="s">
        <v>275</v>
      </c>
      <c r="B152" s="16" t="s">
        <v>287</v>
      </c>
      <c r="C152" s="23" t="s">
        <v>254</v>
      </c>
      <c r="D152" s="15" t="s">
        <v>242</v>
      </c>
      <c r="E152" s="87"/>
    </row>
    <row r="153" spans="1:5" x14ac:dyDescent="0.3">
      <c r="D153" s="15"/>
      <c r="E153" s="75"/>
    </row>
    <row r="154" spans="1:5" x14ac:dyDescent="0.3">
      <c r="B154" s="17" t="s">
        <v>288</v>
      </c>
      <c r="D154" s="15"/>
      <c r="E154" s="75"/>
    </row>
    <row r="155" spans="1:5" x14ac:dyDescent="0.3">
      <c r="B155" s="23" t="s">
        <v>289</v>
      </c>
      <c r="C155" s="23" t="s">
        <v>250</v>
      </c>
      <c r="D155" s="15" t="s">
        <v>238</v>
      </c>
      <c r="E155" s="87"/>
    </row>
    <row r="156" spans="1:5" x14ac:dyDescent="0.3">
      <c r="B156" s="23" t="s">
        <v>289</v>
      </c>
      <c r="C156" s="23" t="s">
        <v>251</v>
      </c>
      <c r="D156" s="15" t="s">
        <v>239</v>
      </c>
      <c r="E156" s="87"/>
    </row>
    <row r="157" spans="1:5" x14ac:dyDescent="0.3">
      <c r="B157" s="23"/>
      <c r="D157" s="15"/>
      <c r="E157" s="87"/>
    </row>
    <row r="158" spans="1:5" x14ac:dyDescent="0.3">
      <c r="B158" s="23" t="s">
        <v>289</v>
      </c>
      <c r="C158" s="23" t="s">
        <v>252</v>
      </c>
      <c r="D158" s="15" t="s">
        <v>240</v>
      </c>
      <c r="E158" s="87"/>
    </row>
    <row r="159" spans="1:5" x14ac:dyDescent="0.3">
      <c r="B159" s="23" t="s">
        <v>289</v>
      </c>
      <c r="C159" s="23" t="s">
        <v>253</v>
      </c>
      <c r="D159" s="15" t="s">
        <v>241</v>
      </c>
      <c r="E159" s="87"/>
    </row>
    <row r="160" spans="1:5" x14ac:dyDescent="0.3">
      <c r="A160" s="15" t="s">
        <v>275</v>
      </c>
      <c r="B160" s="23" t="s">
        <v>289</v>
      </c>
      <c r="C160" s="23" t="s">
        <v>254</v>
      </c>
      <c r="D160" s="15" t="s">
        <v>242</v>
      </c>
      <c r="E160" s="87"/>
    </row>
    <row r="161" spans="1:5" x14ac:dyDescent="0.3">
      <c r="D161" s="15"/>
      <c r="E161" s="75"/>
    </row>
    <row r="162" spans="1:5" x14ac:dyDescent="0.3">
      <c r="B162" s="17" t="s">
        <v>290</v>
      </c>
      <c r="D162" s="15"/>
      <c r="E162" s="75"/>
    </row>
    <row r="163" spans="1:5" x14ac:dyDescent="0.3">
      <c r="B163" s="23" t="s">
        <v>291</v>
      </c>
      <c r="C163" s="23" t="s">
        <v>250</v>
      </c>
      <c r="D163" s="15" t="s">
        <v>238</v>
      </c>
      <c r="E163" s="105">
        <v>0</v>
      </c>
    </row>
    <row r="164" spans="1:5" x14ac:dyDescent="0.3">
      <c r="B164" s="23" t="s">
        <v>291</v>
      </c>
      <c r="C164" s="23" t="s">
        <v>251</v>
      </c>
      <c r="D164" s="15" t="s">
        <v>239</v>
      </c>
      <c r="E164" s="105">
        <v>0</v>
      </c>
    </row>
    <row r="165" spans="1:5" x14ac:dyDescent="0.3">
      <c r="B165" s="23"/>
      <c r="D165" s="15"/>
      <c r="E165" s="105"/>
    </row>
    <row r="166" spans="1:5" x14ac:dyDescent="0.3">
      <c r="B166" s="23" t="s">
        <v>291</v>
      </c>
      <c r="C166" s="23" t="s">
        <v>252</v>
      </c>
      <c r="D166" s="15" t="s">
        <v>240</v>
      </c>
      <c r="E166" s="105">
        <v>0</v>
      </c>
    </row>
    <row r="167" spans="1:5" x14ac:dyDescent="0.3">
      <c r="B167" s="23" t="s">
        <v>291</v>
      </c>
      <c r="C167" s="23" t="s">
        <v>253</v>
      </c>
      <c r="D167" s="15" t="s">
        <v>241</v>
      </c>
      <c r="E167" s="105">
        <v>0</v>
      </c>
    </row>
    <row r="168" spans="1:5" x14ac:dyDescent="0.3">
      <c r="A168" s="15" t="s">
        <v>275</v>
      </c>
      <c r="B168" s="23" t="s">
        <v>291</v>
      </c>
      <c r="C168" s="23" t="s">
        <v>254</v>
      </c>
      <c r="D168" s="15" t="s">
        <v>242</v>
      </c>
      <c r="E168" s="105">
        <v>2455999976.3299999</v>
      </c>
    </row>
    <row r="169" spans="1:5" x14ac:dyDescent="0.3">
      <c r="D169" s="15"/>
      <c r="E169" s="75"/>
    </row>
    <row r="170" spans="1:5" x14ac:dyDescent="0.3">
      <c r="B170" s="17" t="s">
        <v>292</v>
      </c>
      <c r="D170" s="15"/>
      <c r="E170" s="75"/>
    </row>
    <row r="171" spans="1:5" x14ac:dyDescent="0.3">
      <c r="B171" s="16" t="s">
        <v>293</v>
      </c>
      <c r="C171" s="23" t="s">
        <v>250</v>
      </c>
      <c r="D171" s="15" t="s">
        <v>238</v>
      </c>
      <c r="E171" s="87"/>
    </row>
    <row r="172" spans="1:5" x14ac:dyDescent="0.3">
      <c r="B172" s="23" t="s">
        <v>293</v>
      </c>
      <c r="C172" s="23" t="s">
        <v>251</v>
      </c>
      <c r="D172" s="15" t="s">
        <v>239</v>
      </c>
      <c r="E172" s="87"/>
    </row>
    <row r="173" spans="1:5" x14ac:dyDescent="0.3">
      <c r="B173" s="23"/>
      <c r="D173" s="15"/>
      <c r="E173" s="87"/>
    </row>
    <row r="174" spans="1:5" x14ac:dyDescent="0.3">
      <c r="B174" s="23" t="s">
        <v>293</v>
      </c>
      <c r="C174" s="23" t="s">
        <v>252</v>
      </c>
      <c r="D174" s="15" t="s">
        <v>240</v>
      </c>
      <c r="E174" s="87"/>
    </row>
    <row r="175" spans="1:5" x14ac:dyDescent="0.3">
      <c r="B175" s="23" t="s">
        <v>293</v>
      </c>
      <c r="C175" s="23" t="s">
        <v>253</v>
      </c>
      <c r="D175" s="15" t="s">
        <v>241</v>
      </c>
      <c r="E175" s="87"/>
    </row>
    <row r="176" spans="1:5" x14ac:dyDescent="0.3">
      <c r="B176" s="23" t="s">
        <v>293</v>
      </c>
      <c r="C176" s="23" t="s">
        <v>254</v>
      </c>
      <c r="D176" s="15" t="s">
        <v>242</v>
      </c>
      <c r="E176" s="87"/>
    </row>
    <row r="177" spans="2:5" x14ac:dyDescent="0.3">
      <c r="D177" s="15"/>
      <c r="E177" s="75"/>
    </row>
    <row r="178" spans="2:5" x14ac:dyDescent="0.3">
      <c r="B178" s="17" t="s">
        <v>294</v>
      </c>
      <c r="D178" s="15"/>
      <c r="E178" s="75"/>
    </row>
    <row r="179" spans="2:5" x14ac:dyDescent="0.3">
      <c r="B179" s="23" t="s">
        <v>295</v>
      </c>
      <c r="C179" s="23" t="s">
        <v>250</v>
      </c>
      <c r="D179" s="15" t="s">
        <v>238</v>
      </c>
      <c r="E179" s="87"/>
    </row>
    <row r="180" spans="2:5" x14ac:dyDescent="0.3">
      <c r="B180" s="23" t="s">
        <v>295</v>
      </c>
      <c r="C180" s="23" t="s">
        <v>251</v>
      </c>
      <c r="D180" s="15" t="s">
        <v>239</v>
      </c>
      <c r="E180" s="87"/>
    </row>
    <row r="181" spans="2:5" x14ac:dyDescent="0.3">
      <c r="B181" s="23"/>
      <c r="D181" s="15"/>
      <c r="E181" s="87"/>
    </row>
    <row r="182" spans="2:5" x14ac:dyDescent="0.3">
      <c r="B182" s="23" t="s">
        <v>295</v>
      </c>
      <c r="C182" s="23" t="s">
        <v>252</v>
      </c>
      <c r="D182" s="15" t="s">
        <v>240</v>
      </c>
      <c r="E182" s="87"/>
    </row>
    <row r="183" spans="2:5" x14ac:dyDescent="0.3">
      <c r="B183" s="23" t="s">
        <v>295</v>
      </c>
      <c r="C183" s="23" t="s">
        <v>253</v>
      </c>
      <c r="D183" s="15" t="s">
        <v>241</v>
      </c>
      <c r="E183" s="87"/>
    </row>
    <row r="184" spans="2:5" x14ac:dyDescent="0.3">
      <c r="B184" s="23" t="s">
        <v>295</v>
      </c>
      <c r="C184" s="23" t="s">
        <v>254</v>
      </c>
      <c r="D184" s="15" t="s">
        <v>242</v>
      </c>
      <c r="E184" s="87"/>
    </row>
    <row r="185" spans="2:5" x14ac:dyDescent="0.3">
      <c r="D185" s="15"/>
      <c r="E185" s="75"/>
    </row>
    <row r="186" spans="2:5" x14ac:dyDescent="0.3">
      <c r="B186" s="17" t="s">
        <v>296</v>
      </c>
      <c r="D186" s="15"/>
      <c r="E186" s="75"/>
    </row>
    <row r="187" spans="2:5" x14ac:dyDescent="0.3">
      <c r="B187" s="16" t="s">
        <v>297</v>
      </c>
      <c r="C187" s="23" t="s">
        <v>250</v>
      </c>
      <c r="D187" s="15" t="s">
        <v>238</v>
      </c>
      <c r="E187" s="87"/>
    </row>
    <row r="188" spans="2:5" x14ac:dyDescent="0.3">
      <c r="B188" s="16" t="s">
        <v>297</v>
      </c>
      <c r="C188" s="23" t="s">
        <v>251</v>
      </c>
      <c r="D188" s="15" t="s">
        <v>239</v>
      </c>
      <c r="E188" s="87"/>
    </row>
    <row r="189" spans="2:5" x14ac:dyDescent="0.3">
      <c r="B189" s="16"/>
      <c r="D189" s="15"/>
      <c r="E189" s="87"/>
    </row>
    <row r="190" spans="2:5" x14ac:dyDescent="0.3">
      <c r="B190" s="16" t="s">
        <v>297</v>
      </c>
      <c r="C190" s="23" t="s">
        <v>252</v>
      </c>
      <c r="D190" s="15" t="s">
        <v>240</v>
      </c>
      <c r="E190" s="87"/>
    </row>
    <row r="191" spans="2:5" x14ac:dyDescent="0.3">
      <c r="B191" s="16" t="s">
        <v>297</v>
      </c>
      <c r="C191" s="23" t="s">
        <v>253</v>
      </c>
      <c r="D191" s="15" t="s">
        <v>241</v>
      </c>
      <c r="E191" s="87"/>
    </row>
    <row r="192" spans="2:5" x14ac:dyDescent="0.3">
      <c r="B192" s="16" t="s">
        <v>297</v>
      </c>
      <c r="C192" s="23" t="s">
        <v>254</v>
      </c>
      <c r="D192" s="15" t="s">
        <v>242</v>
      </c>
      <c r="E192" s="87"/>
    </row>
    <row r="193" spans="1:5" x14ac:dyDescent="0.3">
      <c r="D193" s="15"/>
      <c r="E193" s="75"/>
    </row>
    <row r="194" spans="1:5" x14ac:dyDescent="0.3">
      <c r="B194" s="18" t="s">
        <v>298</v>
      </c>
      <c r="D194" s="15"/>
      <c r="E194" s="75"/>
    </row>
    <row r="195" spans="1:5" x14ac:dyDescent="0.3">
      <c r="B195" s="16" t="s">
        <v>299</v>
      </c>
      <c r="C195" s="23" t="s">
        <v>250</v>
      </c>
      <c r="D195" s="15" t="s">
        <v>238</v>
      </c>
      <c r="E195" s="87"/>
    </row>
    <row r="196" spans="1:5" x14ac:dyDescent="0.3">
      <c r="B196" s="16" t="s">
        <v>299</v>
      </c>
      <c r="C196" s="23" t="s">
        <v>251</v>
      </c>
      <c r="D196" s="15" t="s">
        <v>239</v>
      </c>
      <c r="E196" s="87"/>
    </row>
    <row r="197" spans="1:5" x14ac:dyDescent="0.3">
      <c r="B197" s="16"/>
      <c r="D197" s="15"/>
      <c r="E197" s="87"/>
    </row>
    <row r="198" spans="1:5" x14ac:dyDescent="0.3">
      <c r="B198" s="16" t="s">
        <v>299</v>
      </c>
      <c r="C198" s="23" t="s">
        <v>252</v>
      </c>
      <c r="D198" s="15" t="s">
        <v>240</v>
      </c>
      <c r="E198" s="87"/>
    </row>
    <row r="199" spans="1:5" x14ac:dyDescent="0.3">
      <c r="B199" s="16" t="s">
        <v>299</v>
      </c>
      <c r="C199" s="23" t="s">
        <v>253</v>
      </c>
      <c r="D199" s="15" t="s">
        <v>241</v>
      </c>
      <c r="E199" s="87"/>
    </row>
    <row r="200" spans="1:5" x14ac:dyDescent="0.3">
      <c r="A200" s="15" t="s">
        <v>275</v>
      </c>
      <c r="B200" s="16" t="s">
        <v>299</v>
      </c>
      <c r="C200" s="23" t="s">
        <v>254</v>
      </c>
      <c r="D200" s="15" t="s">
        <v>242</v>
      </c>
      <c r="E200" s="87"/>
    </row>
    <row r="201" spans="1:5" x14ac:dyDescent="0.3">
      <c r="D201" s="15"/>
      <c r="E201" s="75"/>
    </row>
    <row r="202" spans="1:5" x14ac:dyDescent="0.3">
      <c r="B202" s="18" t="s">
        <v>300</v>
      </c>
      <c r="D202" s="15"/>
      <c r="E202" s="75"/>
    </row>
    <row r="203" spans="1:5" x14ac:dyDescent="0.3">
      <c r="B203" s="16" t="s">
        <v>301</v>
      </c>
      <c r="C203" s="23" t="s">
        <v>250</v>
      </c>
      <c r="D203" s="15" t="s">
        <v>238</v>
      </c>
      <c r="E203" s="87"/>
    </row>
    <row r="204" spans="1:5" x14ac:dyDescent="0.3">
      <c r="B204" s="16" t="s">
        <v>301</v>
      </c>
      <c r="C204" s="23" t="s">
        <v>251</v>
      </c>
      <c r="D204" s="15" t="s">
        <v>239</v>
      </c>
      <c r="E204" s="87"/>
    </row>
    <row r="205" spans="1:5" x14ac:dyDescent="0.3">
      <c r="B205" s="16"/>
      <c r="D205" s="15"/>
      <c r="E205" s="87"/>
    </row>
    <row r="206" spans="1:5" x14ac:dyDescent="0.3">
      <c r="B206" s="16" t="s">
        <v>301</v>
      </c>
      <c r="C206" s="23" t="s">
        <v>252</v>
      </c>
      <c r="D206" s="15" t="s">
        <v>240</v>
      </c>
      <c r="E206" s="87"/>
    </row>
    <row r="207" spans="1:5" x14ac:dyDescent="0.3">
      <c r="B207" s="16" t="s">
        <v>301</v>
      </c>
      <c r="C207" s="23" t="s">
        <v>253</v>
      </c>
      <c r="D207" s="15" t="s">
        <v>241</v>
      </c>
      <c r="E207" s="87"/>
    </row>
    <row r="208" spans="1:5" x14ac:dyDescent="0.3">
      <c r="A208" s="15" t="s">
        <v>275</v>
      </c>
      <c r="B208" s="16" t="s">
        <v>301</v>
      </c>
      <c r="C208" s="23" t="s">
        <v>254</v>
      </c>
      <c r="D208" s="15" t="s">
        <v>242</v>
      </c>
      <c r="E208" s="87"/>
    </row>
    <row r="209" spans="2:5" x14ac:dyDescent="0.3">
      <c r="D209" s="15"/>
      <c r="E209" s="75"/>
    </row>
    <row r="210" spans="2:5" x14ac:dyDescent="0.3">
      <c r="B210" s="18" t="s">
        <v>302</v>
      </c>
      <c r="D210" s="15"/>
      <c r="E210" s="75"/>
    </row>
    <row r="211" spans="2:5" x14ac:dyDescent="0.3">
      <c r="B211" s="16" t="s">
        <v>303</v>
      </c>
      <c r="C211" s="23" t="s">
        <v>250</v>
      </c>
      <c r="D211" s="15" t="s">
        <v>238</v>
      </c>
      <c r="E211" s="87"/>
    </row>
    <row r="212" spans="2:5" x14ac:dyDescent="0.3">
      <c r="B212" s="16" t="s">
        <v>303</v>
      </c>
      <c r="C212" s="23" t="s">
        <v>251</v>
      </c>
      <c r="D212" s="15" t="s">
        <v>239</v>
      </c>
      <c r="E212" s="87"/>
    </row>
    <row r="213" spans="2:5" x14ac:dyDescent="0.3">
      <c r="B213" s="16"/>
      <c r="D213" s="15"/>
      <c r="E213" s="87"/>
    </row>
    <row r="214" spans="2:5" x14ac:dyDescent="0.3">
      <c r="B214" s="16" t="s">
        <v>303</v>
      </c>
      <c r="C214" s="23" t="s">
        <v>252</v>
      </c>
      <c r="D214" s="15" t="s">
        <v>240</v>
      </c>
      <c r="E214" s="87"/>
    </row>
    <row r="215" spans="2:5" x14ac:dyDescent="0.3">
      <c r="B215" s="16" t="s">
        <v>303</v>
      </c>
      <c r="C215" s="23" t="s">
        <v>253</v>
      </c>
      <c r="D215" s="15" t="s">
        <v>241</v>
      </c>
      <c r="E215" s="87"/>
    </row>
    <row r="216" spans="2:5" x14ac:dyDescent="0.3">
      <c r="B216" s="16" t="s">
        <v>303</v>
      </c>
      <c r="C216" s="23" t="s">
        <v>254</v>
      </c>
      <c r="D216" s="15" t="s">
        <v>242</v>
      </c>
      <c r="E216" s="87"/>
    </row>
    <row r="217" spans="2:5" x14ac:dyDescent="0.3">
      <c r="D217" s="15"/>
      <c r="E217" s="75"/>
    </row>
    <row r="218" spans="2:5" x14ac:dyDescent="0.3">
      <c r="B218" s="18" t="s">
        <v>304</v>
      </c>
      <c r="D218" s="15"/>
      <c r="E218" s="75"/>
    </row>
    <row r="219" spans="2:5" x14ac:dyDescent="0.3">
      <c r="B219" s="16" t="s">
        <v>305</v>
      </c>
      <c r="C219" s="23" t="s">
        <v>250</v>
      </c>
      <c r="D219" s="15" t="s">
        <v>238</v>
      </c>
      <c r="E219" s="87"/>
    </row>
    <row r="220" spans="2:5" x14ac:dyDescent="0.3">
      <c r="B220" s="16" t="s">
        <v>305</v>
      </c>
      <c r="C220" s="23" t="s">
        <v>251</v>
      </c>
      <c r="D220" s="15" t="s">
        <v>239</v>
      </c>
      <c r="E220" s="87"/>
    </row>
    <row r="221" spans="2:5" x14ac:dyDescent="0.3">
      <c r="B221" s="16"/>
      <c r="D221" s="15"/>
      <c r="E221" s="87"/>
    </row>
    <row r="222" spans="2:5" x14ac:dyDescent="0.3">
      <c r="B222" s="16" t="s">
        <v>305</v>
      </c>
      <c r="C222" s="23" t="s">
        <v>252</v>
      </c>
      <c r="D222" s="15" t="s">
        <v>240</v>
      </c>
      <c r="E222" s="87"/>
    </row>
    <row r="223" spans="2:5" x14ac:dyDescent="0.3">
      <c r="B223" s="16" t="s">
        <v>305</v>
      </c>
      <c r="C223" s="23" t="s">
        <v>253</v>
      </c>
      <c r="D223" s="15" t="s">
        <v>241</v>
      </c>
      <c r="E223" s="87"/>
    </row>
    <row r="224" spans="2:5" x14ac:dyDescent="0.3">
      <c r="B224" s="16" t="s">
        <v>305</v>
      </c>
      <c r="C224" s="23" t="s">
        <v>254</v>
      </c>
      <c r="D224" s="15" t="s">
        <v>242</v>
      </c>
      <c r="E224" s="87"/>
    </row>
    <row r="225" spans="2:5" x14ac:dyDescent="0.3">
      <c r="D225" s="15"/>
      <c r="E225" s="75"/>
    </row>
    <row r="226" spans="2:5" x14ac:dyDescent="0.3">
      <c r="B226" s="18" t="s">
        <v>306</v>
      </c>
      <c r="D226" s="15"/>
      <c r="E226" s="75"/>
    </row>
    <row r="227" spans="2:5" x14ac:dyDescent="0.3">
      <c r="B227" s="16" t="s">
        <v>307</v>
      </c>
      <c r="C227" s="23" t="s">
        <v>250</v>
      </c>
      <c r="D227" s="15" t="s">
        <v>238</v>
      </c>
      <c r="E227" s="87"/>
    </row>
    <row r="228" spans="2:5" x14ac:dyDescent="0.3">
      <c r="B228" s="16" t="s">
        <v>307</v>
      </c>
      <c r="C228" s="23" t="s">
        <v>251</v>
      </c>
      <c r="D228" s="15" t="s">
        <v>239</v>
      </c>
      <c r="E228" s="87"/>
    </row>
    <row r="229" spans="2:5" x14ac:dyDescent="0.3">
      <c r="B229" s="16"/>
      <c r="D229" s="15"/>
      <c r="E229" s="87"/>
    </row>
    <row r="230" spans="2:5" x14ac:dyDescent="0.3">
      <c r="B230" s="16" t="s">
        <v>307</v>
      </c>
      <c r="C230" s="23" t="s">
        <v>252</v>
      </c>
      <c r="D230" s="15" t="s">
        <v>240</v>
      </c>
      <c r="E230" s="87"/>
    </row>
    <row r="231" spans="2:5" x14ac:dyDescent="0.3">
      <c r="B231" s="16" t="s">
        <v>307</v>
      </c>
      <c r="C231" s="23" t="s">
        <v>253</v>
      </c>
      <c r="D231" s="15" t="s">
        <v>241</v>
      </c>
      <c r="E231" s="87"/>
    </row>
    <row r="232" spans="2:5" x14ac:dyDescent="0.3">
      <c r="B232" s="16" t="s">
        <v>307</v>
      </c>
      <c r="C232" s="23" t="s">
        <v>254</v>
      </c>
      <c r="D232" s="15" t="s">
        <v>242</v>
      </c>
      <c r="E232" s="87"/>
    </row>
    <row r="233" spans="2:5" x14ac:dyDescent="0.3">
      <c r="D233" s="15"/>
      <c r="E233" s="75"/>
    </row>
    <row r="234" spans="2:5" x14ac:dyDescent="0.3">
      <c r="B234" s="18" t="s">
        <v>308</v>
      </c>
      <c r="D234" s="15"/>
      <c r="E234" s="75"/>
    </row>
    <row r="235" spans="2:5" x14ac:dyDescent="0.3">
      <c r="B235" s="16" t="s">
        <v>309</v>
      </c>
      <c r="C235" s="23" t="s">
        <v>250</v>
      </c>
      <c r="D235" s="15" t="s">
        <v>238</v>
      </c>
      <c r="E235" s="87"/>
    </row>
    <row r="236" spans="2:5" x14ac:dyDescent="0.3">
      <c r="B236" s="16" t="s">
        <v>309</v>
      </c>
      <c r="C236" s="23" t="s">
        <v>251</v>
      </c>
      <c r="D236" s="15" t="s">
        <v>239</v>
      </c>
      <c r="E236" s="87"/>
    </row>
    <row r="237" spans="2:5" x14ac:dyDescent="0.3">
      <c r="B237" s="16"/>
      <c r="D237" s="15"/>
      <c r="E237" s="87"/>
    </row>
    <row r="238" spans="2:5" x14ac:dyDescent="0.3">
      <c r="B238" s="16" t="s">
        <v>309</v>
      </c>
      <c r="C238" s="23" t="s">
        <v>252</v>
      </c>
      <c r="D238" s="15" t="s">
        <v>240</v>
      </c>
      <c r="E238" s="87"/>
    </row>
    <row r="239" spans="2:5" x14ac:dyDescent="0.3">
      <c r="B239" s="16" t="s">
        <v>309</v>
      </c>
      <c r="C239" s="23" t="s">
        <v>253</v>
      </c>
      <c r="D239" s="15" t="s">
        <v>241</v>
      </c>
      <c r="E239" s="87"/>
    </row>
    <row r="240" spans="2:5" x14ac:dyDescent="0.3">
      <c r="B240" s="16" t="s">
        <v>309</v>
      </c>
      <c r="C240" s="23" t="s">
        <v>254</v>
      </c>
      <c r="D240" s="15" t="s">
        <v>242</v>
      </c>
      <c r="E240" s="87"/>
    </row>
    <row r="241" spans="1:5" x14ac:dyDescent="0.3">
      <c r="D241" s="15"/>
      <c r="E241" s="75"/>
    </row>
    <row r="242" spans="1:5" x14ac:dyDescent="0.3">
      <c r="B242" s="18" t="s">
        <v>310</v>
      </c>
      <c r="D242" s="15"/>
      <c r="E242" s="75"/>
    </row>
    <row r="243" spans="1:5" x14ac:dyDescent="0.3">
      <c r="B243" s="16" t="s">
        <v>311</v>
      </c>
      <c r="C243" s="23" t="s">
        <v>250</v>
      </c>
      <c r="D243" s="15" t="s">
        <v>238</v>
      </c>
      <c r="E243" s="87"/>
    </row>
    <row r="244" spans="1:5" x14ac:dyDescent="0.3">
      <c r="B244" s="16" t="s">
        <v>311</v>
      </c>
      <c r="C244" s="23" t="s">
        <v>251</v>
      </c>
      <c r="D244" s="15" t="s">
        <v>239</v>
      </c>
      <c r="E244" s="87"/>
    </row>
    <row r="245" spans="1:5" x14ac:dyDescent="0.3">
      <c r="B245" s="16"/>
      <c r="D245" s="15"/>
      <c r="E245" s="87"/>
    </row>
    <row r="246" spans="1:5" x14ac:dyDescent="0.3">
      <c r="B246" s="16" t="s">
        <v>311</v>
      </c>
      <c r="C246" s="23" t="s">
        <v>252</v>
      </c>
      <c r="D246" s="15" t="s">
        <v>240</v>
      </c>
      <c r="E246" s="87"/>
    </row>
    <row r="247" spans="1:5" x14ac:dyDescent="0.3">
      <c r="B247" s="16" t="s">
        <v>311</v>
      </c>
      <c r="C247" s="23" t="s">
        <v>253</v>
      </c>
      <c r="D247" s="15" t="s">
        <v>241</v>
      </c>
      <c r="E247" s="87"/>
    </row>
    <row r="248" spans="1:5" x14ac:dyDescent="0.3">
      <c r="A248" s="15" t="s">
        <v>275</v>
      </c>
      <c r="B248" s="16" t="s">
        <v>311</v>
      </c>
      <c r="C248" s="23" t="s">
        <v>254</v>
      </c>
      <c r="D248" s="15" t="s">
        <v>242</v>
      </c>
      <c r="E248" s="87"/>
    </row>
    <row r="249" spans="1:5" x14ac:dyDescent="0.3">
      <c r="D249" s="15"/>
      <c r="E249" s="75"/>
    </row>
    <row r="250" spans="1:5" x14ac:dyDescent="0.3">
      <c r="D250" s="15"/>
      <c r="E250" s="75"/>
    </row>
    <row r="251" spans="1:5" x14ac:dyDescent="0.3">
      <c r="D251" s="15"/>
      <c r="E251" s="75"/>
    </row>
    <row r="252" spans="1:5" x14ac:dyDescent="0.3">
      <c r="A252" s="15" t="s">
        <v>312</v>
      </c>
      <c r="D252" s="15"/>
      <c r="E252" s="75"/>
    </row>
    <row r="253" spans="1:5" x14ac:dyDescent="0.3">
      <c r="D253" s="15"/>
      <c r="E253" s="75"/>
    </row>
    <row r="254" spans="1:5" x14ac:dyDescent="0.3">
      <c r="A254" s="19" t="s">
        <v>313</v>
      </c>
      <c r="D254" s="15"/>
      <c r="E254" s="75"/>
    </row>
    <row r="255" spans="1:5" x14ac:dyDescent="0.3">
      <c r="A255" s="15" t="s">
        <v>275</v>
      </c>
      <c r="B255" s="16" t="s">
        <v>314</v>
      </c>
      <c r="C255" s="23" t="s">
        <v>254</v>
      </c>
      <c r="D255" s="15" t="s">
        <v>242</v>
      </c>
      <c r="E255" s="87"/>
    </row>
    <row r="256" spans="1:5" x14ac:dyDescent="0.3">
      <c r="D256" s="15"/>
      <c r="E256" s="87"/>
    </row>
    <row r="257" spans="1:5" x14ac:dyDescent="0.3">
      <c r="A257" s="20" t="s">
        <v>315</v>
      </c>
      <c r="D257" s="15"/>
      <c r="E257" s="87"/>
    </row>
    <row r="258" spans="1:5" x14ac:dyDescent="0.3">
      <c r="A258" s="15" t="s">
        <v>275</v>
      </c>
      <c r="B258" s="16" t="s">
        <v>316</v>
      </c>
      <c r="C258" s="23" t="s">
        <v>254</v>
      </c>
      <c r="D258" s="15" t="s">
        <v>242</v>
      </c>
      <c r="E258" s="87"/>
    </row>
    <row r="259" spans="1:5" x14ac:dyDescent="0.3">
      <c r="D259" s="15"/>
      <c r="E259" s="87"/>
    </row>
    <row r="260" spans="1:5" x14ac:dyDescent="0.3">
      <c r="A260" s="20" t="s">
        <v>317</v>
      </c>
      <c r="D260" s="15"/>
      <c r="E260" s="87"/>
    </row>
    <row r="261" spans="1:5" x14ac:dyDescent="0.3">
      <c r="A261" s="15" t="s">
        <v>275</v>
      </c>
      <c r="B261" s="16" t="s">
        <v>318</v>
      </c>
      <c r="C261" s="23" t="s">
        <v>254</v>
      </c>
      <c r="D261" s="15" t="s">
        <v>242</v>
      </c>
      <c r="E261" s="87"/>
    </row>
    <row r="262" spans="1:5" x14ac:dyDescent="0.3">
      <c r="D262" s="15"/>
      <c r="E262" s="87"/>
    </row>
    <row r="263" spans="1:5" x14ac:dyDescent="0.3">
      <c r="A263" s="20" t="s">
        <v>319</v>
      </c>
      <c r="D263" s="15"/>
      <c r="E263" s="87"/>
    </row>
    <row r="264" spans="1:5" x14ac:dyDescent="0.3">
      <c r="A264" s="15" t="s">
        <v>275</v>
      </c>
      <c r="B264" s="16" t="s">
        <v>320</v>
      </c>
      <c r="C264" s="23" t="s">
        <v>254</v>
      </c>
      <c r="D264" s="15" t="s">
        <v>242</v>
      </c>
      <c r="E264" s="87"/>
    </row>
    <row r="265" spans="1:5" x14ac:dyDescent="0.3">
      <c r="D265" s="15"/>
      <c r="E265" s="87"/>
    </row>
    <row r="266" spans="1:5" x14ac:dyDescent="0.3">
      <c r="A266" s="20" t="s">
        <v>321</v>
      </c>
      <c r="D266" s="15"/>
      <c r="E266" s="87"/>
    </row>
    <row r="267" spans="1:5" x14ac:dyDescent="0.3">
      <c r="A267" s="16" t="s">
        <v>275</v>
      </c>
      <c r="B267" s="16" t="s">
        <v>322</v>
      </c>
      <c r="C267" s="23" t="s">
        <v>254</v>
      </c>
      <c r="D267" s="15" t="s">
        <v>242</v>
      </c>
      <c r="E267" s="87"/>
    </row>
    <row r="268" spans="1:5" x14ac:dyDescent="0.3">
      <c r="D268" s="15"/>
      <c r="E268" s="87"/>
    </row>
    <row r="269" spans="1:5" x14ac:dyDescent="0.3">
      <c r="A269" s="24" t="s">
        <v>323</v>
      </c>
      <c r="D269" s="15"/>
      <c r="E269" s="87"/>
    </row>
    <row r="270" spans="1:5" x14ac:dyDescent="0.3">
      <c r="A270" s="15" t="s">
        <v>275</v>
      </c>
      <c r="B270" s="16" t="s">
        <v>324</v>
      </c>
      <c r="C270" s="23" t="s">
        <v>254</v>
      </c>
      <c r="D270" s="15" t="s">
        <v>242</v>
      </c>
      <c r="E270" s="87"/>
    </row>
    <row r="271" spans="1:5" x14ac:dyDescent="0.3">
      <c r="E271" s="75"/>
    </row>
    <row r="272" spans="1:5" x14ac:dyDescent="0.3">
      <c r="E272" s="75"/>
    </row>
    <row r="273" spans="5:5" x14ac:dyDescent="0.3">
      <c r="E273" s="75"/>
    </row>
    <row r="274" spans="5:5" x14ac:dyDescent="0.3">
      <c r="E274" s="75"/>
    </row>
    <row r="275" spans="5:5" x14ac:dyDescent="0.3">
      <c r="E275" s="75"/>
    </row>
    <row r="276" spans="5:5" x14ac:dyDescent="0.3">
      <c r="E276" s="75"/>
    </row>
    <row r="277" spans="5:5" x14ac:dyDescent="0.3">
      <c r="E277" s="75"/>
    </row>
    <row r="278" spans="5:5" x14ac:dyDescent="0.3">
      <c r="E278" s="75"/>
    </row>
    <row r="279" spans="5:5" x14ac:dyDescent="0.3">
      <c r="E279" s="75"/>
    </row>
  </sheetData>
  <printOptions horizontalCentered="1"/>
  <pageMargins left="0.5" right="0.5" top="0.75" bottom="0.5" header="0.3" footer="0.3"/>
  <pageSetup scale="14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B6D7-7AF2-4646-9F45-8DC3934D85B9}">
  <sheetPr>
    <pageSetUpPr fitToPage="1"/>
  </sheetPr>
  <dimension ref="A1:G45"/>
  <sheetViews>
    <sheetView tabSelected="1" workbookViewId="0">
      <selection activeCell="K26" sqref="K26"/>
    </sheetView>
  </sheetViews>
  <sheetFormatPr defaultColWidth="9.109375" defaultRowHeight="13.8" x14ac:dyDescent="0.3"/>
  <cols>
    <col min="1" max="1" width="9.109375" style="31"/>
    <col min="2" max="2" width="46" style="31" customWidth="1"/>
    <col min="3" max="3" width="2.109375" style="31" customWidth="1"/>
    <col min="4" max="4" width="16" style="21" bestFit="1" customWidth="1"/>
    <col min="5" max="5" width="17.6640625" style="31" bestFit="1" customWidth="1"/>
    <col min="6" max="6" width="11.88671875" style="31" bestFit="1" customWidth="1"/>
    <col min="7" max="7" width="17.6640625" style="31" bestFit="1" customWidth="1"/>
    <col min="8" max="16384" width="9.109375" style="31"/>
  </cols>
  <sheetData>
    <row r="1" spans="1:5" x14ac:dyDescent="0.3">
      <c r="A1" s="27" t="s">
        <v>325</v>
      </c>
      <c r="D1" s="61" t="s">
        <v>236</v>
      </c>
    </row>
    <row r="2" spans="1:5" x14ac:dyDescent="0.3">
      <c r="A2" s="27" t="s">
        <v>326</v>
      </c>
    </row>
    <row r="5" spans="1:5" x14ac:dyDescent="0.3">
      <c r="D5" s="62" t="s">
        <v>236</v>
      </c>
    </row>
    <row r="6" spans="1:5" x14ac:dyDescent="0.3">
      <c r="D6" s="63">
        <v>2023</v>
      </c>
    </row>
    <row r="8" spans="1:5" x14ac:dyDescent="0.3">
      <c r="A8" s="28" t="s">
        <v>327</v>
      </c>
      <c r="D8" s="8"/>
    </row>
    <row r="9" spans="1:5" x14ac:dyDescent="0.3">
      <c r="B9" s="28" t="s">
        <v>328</v>
      </c>
      <c r="D9" s="64">
        <v>24841256254.720001</v>
      </c>
    </row>
    <row r="10" spans="1:5" x14ac:dyDescent="0.3">
      <c r="B10" s="28" t="s">
        <v>329</v>
      </c>
      <c r="C10" s="32"/>
      <c r="D10" s="64">
        <v>4287835116.6199999</v>
      </c>
    </row>
    <row r="11" spans="1:5" x14ac:dyDescent="0.3">
      <c r="B11" s="28" t="s">
        <v>330</v>
      </c>
      <c r="C11" s="32"/>
      <c r="D11" s="64">
        <v>-919710943.38</v>
      </c>
    </row>
    <row r="12" spans="1:5" x14ac:dyDescent="0.3">
      <c r="B12" s="28" t="s">
        <v>36</v>
      </c>
      <c r="C12" s="32"/>
      <c r="D12" s="65">
        <v>1961544473.73</v>
      </c>
    </row>
    <row r="13" spans="1:5" x14ac:dyDescent="0.3">
      <c r="B13" s="28" t="s">
        <v>37</v>
      </c>
      <c r="D13" s="64">
        <v>13838084732.9067</v>
      </c>
      <c r="E13" s="33"/>
    </row>
    <row r="14" spans="1:5" ht="14.4" thickBot="1" x14ac:dyDescent="0.35">
      <c r="B14" s="28" t="s">
        <v>331</v>
      </c>
      <c r="D14" s="66">
        <v>44009009634.596695</v>
      </c>
    </row>
    <row r="15" spans="1:5" ht="14.4" thickTop="1" x14ac:dyDescent="0.3">
      <c r="D15" s="8"/>
    </row>
    <row r="16" spans="1:5" x14ac:dyDescent="0.3">
      <c r="B16" s="28" t="s">
        <v>332</v>
      </c>
      <c r="D16" s="67">
        <v>0.56445842478562858</v>
      </c>
    </row>
    <row r="17" spans="1:7" x14ac:dyDescent="0.3">
      <c r="B17" s="28" t="s">
        <v>333</v>
      </c>
      <c r="D17" s="67">
        <v>9.7430847733715298E-2</v>
      </c>
    </row>
    <row r="18" spans="1:7" x14ac:dyDescent="0.3">
      <c r="B18" s="28" t="s">
        <v>334</v>
      </c>
      <c r="D18" s="67">
        <v>-2.0898242223951112E-2</v>
      </c>
    </row>
    <row r="19" spans="1:7" x14ac:dyDescent="0.3">
      <c r="B19" s="28" t="s">
        <v>335</v>
      </c>
      <c r="D19" s="67">
        <v>4.4571429578092021E-2</v>
      </c>
    </row>
    <row r="20" spans="1:7" x14ac:dyDescent="0.3">
      <c r="B20" s="28" t="s">
        <v>336</v>
      </c>
      <c r="D20" s="67">
        <v>0.31443754012651537</v>
      </c>
    </row>
    <row r="21" spans="1:7" ht="14.4" thickBot="1" x14ac:dyDescent="0.35">
      <c r="B21" s="28" t="s">
        <v>331</v>
      </c>
      <c r="D21" s="68">
        <v>1.0000000000000002</v>
      </c>
    </row>
    <row r="22" spans="1:7" ht="14.4" thickTop="1" x14ac:dyDescent="0.3">
      <c r="D22" s="8"/>
    </row>
    <row r="23" spans="1:7" x14ac:dyDescent="0.3">
      <c r="A23" s="28" t="s">
        <v>337</v>
      </c>
      <c r="D23" s="8"/>
    </row>
    <row r="24" spans="1:7" x14ac:dyDescent="0.3">
      <c r="B24" s="28" t="s">
        <v>338</v>
      </c>
      <c r="D24" s="69">
        <v>4.2523963429993525E-2</v>
      </c>
    </row>
    <row r="25" spans="1:7" x14ac:dyDescent="0.3">
      <c r="B25" s="28" t="s">
        <v>339</v>
      </c>
      <c r="D25" s="69">
        <v>5.5764779702814966E-2</v>
      </c>
    </row>
    <row r="26" spans="1:7" x14ac:dyDescent="0.3">
      <c r="B26" s="28" t="s">
        <v>340</v>
      </c>
      <c r="D26" s="69">
        <v>4.4473026525149915E-2</v>
      </c>
    </row>
    <row r="27" spans="1:7" x14ac:dyDescent="0.3">
      <c r="D27" s="8"/>
    </row>
    <row r="28" spans="1:7" x14ac:dyDescent="0.3">
      <c r="A28" s="28" t="s">
        <v>341</v>
      </c>
      <c r="D28" s="69">
        <v>0.25345000000000001</v>
      </c>
    </row>
    <row r="29" spans="1:7" x14ac:dyDescent="0.3">
      <c r="D29" s="8"/>
    </row>
    <row r="30" spans="1:7" x14ac:dyDescent="0.3">
      <c r="A30" s="28" t="s">
        <v>342</v>
      </c>
      <c r="D30" s="64">
        <v>1592278178.0600004</v>
      </c>
      <c r="E30" s="33"/>
      <c r="F30" s="33"/>
      <c r="G30" s="33"/>
    </row>
    <row r="31" spans="1:7" x14ac:dyDescent="0.3">
      <c r="D31" s="8"/>
    </row>
    <row r="32" spans="1:7" x14ac:dyDescent="0.3">
      <c r="D32" s="8"/>
    </row>
    <row r="33" spans="1:4" x14ac:dyDescent="0.3">
      <c r="A33" s="29" t="s">
        <v>343</v>
      </c>
      <c r="D33" s="8"/>
    </row>
    <row r="34" spans="1:4" x14ac:dyDescent="0.3">
      <c r="D34" s="8"/>
    </row>
    <row r="35" spans="1:4" x14ac:dyDescent="0.3">
      <c r="B35" s="28" t="s">
        <v>344</v>
      </c>
      <c r="D35" s="67">
        <v>0.66188927251934393</v>
      </c>
    </row>
    <row r="36" spans="1:4" x14ac:dyDescent="0.3">
      <c r="B36" s="28" t="s">
        <v>345</v>
      </c>
      <c r="D36" s="70">
        <v>4.4473026525149915E-2</v>
      </c>
    </row>
    <row r="37" spans="1:4" x14ac:dyDescent="0.3">
      <c r="B37" s="28" t="s">
        <v>346</v>
      </c>
      <c r="D37" s="69">
        <v>2.9436219173464964E-2</v>
      </c>
    </row>
    <row r="38" spans="1:4" x14ac:dyDescent="0.3">
      <c r="D38" s="8"/>
    </row>
    <row r="39" spans="1:4" x14ac:dyDescent="0.3">
      <c r="B39" s="28" t="s">
        <v>347</v>
      </c>
      <c r="D39" s="70">
        <v>0.25345000000000001</v>
      </c>
    </row>
    <row r="40" spans="1:4" x14ac:dyDescent="0.3">
      <c r="B40" s="28" t="s">
        <v>346</v>
      </c>
      <c r="D40" s="69">
        <v>7.4606097495146951E-3</v>
      </c>
    </row>
    <row r="41" spans="1:4" x14ac:dyDescent="0.3">
      <c r="D41" s="8"/>
    </row>
    <row r="42" spans="1:4" x14ac:dyDescent="0.3">
      <c r="B42" s="28" t="s">
        <v>348</v>
      </c>
      <c r="D42" s="71">
        <v>1592278178.0600004</v>
      </c>
    </row>
    <row r="43" spans="1:4" x14ac:dyDescent="0.3">
      <c r="D43" s="8"/>
    </row>
    <row r="44" spans="1:4" s="27" customFormat="1" ht="14.4" thickBot="1" x14ac:dyDescent="0.35">
      <c r="B44" s="30" t="s">
        <v>349</v>
      </c>
      <c r="D44" s="72">
        <v>11879366.099173935</v>
      </c>
    </row>
    <row r="45" spans="1:4" ht="14.4" thickTop="1" x14ac:dyDescent="0.3"/>
  </sheetData>
  <printOptions horizontalCentered="1"/>
  <pageMargins left="0.5" right="0.5" top="0.75" bottom="0.5" header="0.3" footer="0.3"/>
  <pageSetup scale="85" orientation="landscape" horizontalDpi="1200" verticalDpi="1200" r:id="rId1"/>
  <headerFooter>
    <oddHeader xml:space="preserve">&amp;RDEF’s Response to OPC POD 1 (1-26)
Q7
Page &amp;P of &amp;N
</oddHeader>
    <oddFooter>&amp;R20240025-OPCPOD1-00004275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A683D-1EEA-490D-802D-55622DC91446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D8B78E1D-A853-4A6E-86AE-D81FC6B44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421364-5101-462A-9437-6C5D4E12F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D-2 DEF</vt:lpstr>
      <vt:lpstr>Other Reg calc</vt:lpstr>
      <vt:lpstr>Non-Reg Ops Calc</vt:lpstr>
      <vt:lpstr>Subsidiary RE calc</vt:lpstr>
      <vt:lpstr>UIP BS Data-legal</vt:lpstr>
      <vt:lpstr>Parentco calc</vt:lpstr>
      <vt:lpstr>PA Goodwill RE</vt:lpstr>
      <vt:lpstr>12.2022 Parent-Debt Adj</vt:lpstr>
      <vt:lpstr>'D-2 DEF'!Print_Area</vt:lpstr>
      <vt:lpstr>'Parentco calc'!Print_Area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Wahl, Mark J</dc:creator>
  <cp:keywords/>
  <dc:description/>
  <cp:lastModifiedBy>Hampton, Monique</cp:lastModifiedBy>
  <cp:revision/>
  <cp:lastPrinted>2024-04-14T20:24:15Z</cp:lastPrinted>
  <dcterms:created xsi:type="dcterms:W3CDTF">2020-06-23T19:15:59Z</dcterms:created>
  <dcterms:modified xsi:type="dcterms:W3CDTF">2024-04-14T20:24:30Z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0x0101000F4EAD043515EE408A808D1623B876BF</vt:lpwstr>
  </property>
  <property fmtid="{D5CDD505-2E9C-101B-9397-08002B2CF9AE}" pid="5" name="MediaServiceImageTags">
    <vt:lpwstr/>
  </property>
</Properties>
</file>