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E\"/>
    </mc:Choice>
  </mc:AlternateContent>
  <xr:revisionPtr revIDLastSave="0" documentId="13_ncr:1_{59C0C674-E574-4E08-B1BF-608A3509B9EA}" xr6:coauthVersionLast="47" xr6:coauthVersionMax="47" xr10:uidLastSave="{00000000-0000-0000-0000-000000000000}"/>
  <bookViews>
    <workbookView xWindow="-108" yWindow="-108" windowWidth="23256" windowHeight="12456" xr2:uid="{B8B635FF-DA0C-40E4-B983-A3B2E07DB6BB}"/>
  </bookViews>
  <sheets>
    <sheet name="E-1 (1)" sheetId="1" r:id="rId1"/>
    <sheet name="E-1 (2)" sheetId="2" r:id="rId2"/>
    <sheet name="E-1 (3)" sheetId="4" r:id="rId3"/>
    <sheet name="E-1 (4)" sheetId="3" r:id="rId4"/>
  </sheets>
  <externalReferences>
    <externalReference r:id="rId5"/>
    <externalReference r:id="rId6"/>
    <externalReference r:id="rId7"/>
    <externalReference r:id="rId8"/>
    <externalReference r:id="rId9"/>
    <externalReference r:id="rId10"/>
    <externalReference r:id="rId11"/>
  </externalReferences>
  <definedNames>
    <definedName name="____________fsd44" localSheetId="2" hidden="1">{#N/A,#N/A,FALSE,"Aging Summary";#N/A,#N/A,FALSE,"Ratio Analysis";#N/A,#N/A,FALSE,"Test 120 Day Accts";#N/A,#N/A,FALSE,"Tickmarks"}</definedName>
    <definedName name="____________fsd44" localSheetId="3" hidden="1">{#N/A,#N/A,FALSE,"Aging Summary";#N/A,#N/A,FALSE,"Ratio Analysis";#N/A,#N/A,FALSE,"Test 120 Day Accts";#N/A,#N/A,FALSE,"Tickmarks"}</definedName>
    <definedName name="____________fsd44" hidden="1">{#N/A,#N/A,FALSE,"Aging Summary";#N/A,#N/A,FALSE,"Ratio Analysis";#N/A,#N/A,FALSE,"Test 120 Day Accts";#N/A,#N/A,FALSE,"Tickmarks"}</definedName>
    <definedName name="__________fsd44" localSheetId="2" hidden="1">{#N/A,#N/A,FALSE,"Aging Summary";#N/A,#N/A,FALSE,"Ratio Analysis";#N/A,#N/A,FALSE,"Test 120 Day Accts";#N/A,#N/A,FALSE,"Tickmarks"}</definedName>
    <definedName name="__________fsd44" localSheetId="3" hidden="1">{#N/A,#N/A,FALSE,"Aging Summary";#N/A,#N/A,FALSE,"Ratio Analysis";#N/A,#N/A,FALSE,"Test 120 Day Accts";#N/A,#N/A,FALSE,"Tickmarks"}</definedName>
    <definedName name="__________fsd44" hidden="1">{#N/A,#N/A,FALSE,"Aging Summary";#N/A,#N/A,FALSE,"Ratio Analysis";#N/A,#N/A,FALSE,"Test 120 Day Accts";#N/A,#N/A,FALSE,"Tickmarks"}</definedName>
    <definedName name="_________x2" localSheetId="2" hidden="1">{"'Sheet1'!$A$1:$I$89"}</definedName>
    <definedName name="_________x2" localSheetId="3" hidden="1">{"'Sheet1'!$A$1:$I$89"}</definedName>
    <definedName name="_________x2" hidden="1">{"'Sheet1'!$A$1:$I$89"}</definedName>
    <definedName name="_________x88888" localSheetId="2" hidden="1">{"'Sheet1'!$A$1:$I$89"}</definedName>
    <definedName name="_________x88888" localSheetId="3" hidden="1">{"'Sheet1'!$A$1:$I$89"}</definedName>
    <definedName name="_________x88888" hidden="1">{"'Sheet1'!$A$1:$I$89"}</definedName>
    <definedName name="________x2" localSheetId="2" hidden="1">{"'Sheet1'!$A$1:$I$89"}</definedName>
    <definedName name="________x2" localSheetId="3" hidden="1">{"'Sheet1'!$A$1:$I$89"}</definedName>
    <definedName name="________x2" hidden="1">{"'Sheet1'!$A$1:$I$89"}</definedName>
    <definedName name="________x88888" localSheetId="2" hidden="1">{"'Sheet1'!$A$1:$I$89"}</definedName>
    <definedName name="________x88888" localSheetId="3" hidden="1">{"'Sheet1'!$A$1:$I$89"}</definedName>
    <definedName name="________x88888" hidden="1">{"'Sheet1'!$A$1:$I$89"}</definedName>
    <definedName name="_______fsd44" localSheetId="2" hidden="1">{#N/A,#N/A,FALSE,"Aging Summary";#N/A,#N/A,FALSE,"Ratio Analysis";#N/A,#N/A,FALSE,"Test 120 Day Accts";#N/A,#N/A,FALSE,"Tickmarks"}</definedName>
    <definedName name="_______fsd44" localSheetId="3" hidden="1">{#N/A,#N/A,FALSE,"Aging Summary";#N/A,#N/A,FALSE,"Ratio Analysis";#N/A,#N/A,FALSE,"Test 120 Day Accts";#N/A,#N/A,FALSE,"Tickmarks"}</definedName>
    <definedName name="_______fsd44" hidden="1">{#N/A,#N/A,FALSE,"Aging Summary";#N/A,#N/A,FALSE,"Ratio Analysis";#N/A,#N/A,FALSE,"Test 120 Day Accts";#N/A,#N/A,FALSE,"Tickmarks"}</definedName>
    <definedName name="_______x2" localSheetId="2" hidden="1">{"'Sheet1'!$A$1:$I$89"}</definedName>
    <definedName name="_______x2" localSheetId="3" hidden="1">{"'Sheet1'!$A$1:$I$89"}</definedName>
    <definedName name="_______x2" hidden="1">{"'Sheet1'!$A$1:$I$89"}</definedName>
    <definedName name="_______x88888" localSheetId="2" hidden="1">{"'Sheet1'!$A$1:$I$89"}</definedName>
    <definedName name="_______x88888" localSheetId="3" hidden="1">{"'Sheet1'!$A$1:$I$89"}</definedName>
    <definedName name="_______x88888" hidden="1">{"'Sheet1'!$A$1:$I$89"}</definedName>
    <definedName name="______fsd44" localSheetId="2" hidden="1">{#N/A,#N/A,FALSE,"Aging Summary";#N/A,#N/A,FALSE,"Ratio Analysis";#N/A,#N/A,FALSE,"Test 120 Day Accts";#N/A,#N/A,FALSE,"Tickmarks"}</definedName>
    <definedName name="______fsd44" localSheetId="3" hidden="1">{#N/A,#N/A,FALSE,"Aging Summary";#N/A,#N/A,FALSE,"Ratio Analysis";#N/A,#N/A,FALSE,"Test 120 Day Accts";#N/A,#N/A,FALSE,"Tickmarks"}</definedName>
    <definedName name="______fsd44" hidden="1">{#N/A,#N/A,FALSE,"Aging Summary";#N/A,#N/A,FALSE,"Ratio Analysis";#N/A,#N/A,FALSE,"Test 120 Day Accts";#N/A,#N/A,FALSE,"Tickmarks"}</definedName>
    <definedName name="______kim1" localSheetId="2" hidden="1">{#N/A,#N/A,FALSE,"Aging Summary";#N/A,#N/A,FALSE,"Ratio Analysis";#N/A,#N/A,FALSE,"Test 120 Day Accts";#N/A,#N/A,FALSE,"Tickmarks"}</definedName>
    <definedName name="______kim1" localSheetId="3"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2" hidden="1">{#N/A,#N/A,FALSE,"Aging Summary";#N/A,#N/A,FALSE,"Ratio Analysis";#N/A,#N/A,FALSE,"Test 120 Day Accts";#N/A,#N/A,FALSE,"Tickmarks"}</definedName>
    <definedName name="______kim6" localSheetId="3" hidden="1">{#N/A,#N/A,FALSE,"Aging Summary";#N/A,#N/A,FALSE,"Ratio Analysis";#N/A,#N/A,FALSE,"Test 120 Day Accts";#N/A,#N/A,FALSE,"Tickmarks"}</definedName>
    <definedName name="______kim6" hidden="1">{#N/A,#N/A,FALSE,"Aging Summary";#N/A,#N/A,FALSE,"Ratio Analysis";#N/A,#N/A,FALSE,"Test 120 Day Accts";#N/A,#N/A,FALSE,"Tickmarks"}</definedName>
    <definedName name="______x2" localSheetId="2" hidden="1">{"'Sheet1'!$A$1:$I$89"}</definedName>
    <definedName name="______x2" localSheetId="3" hidden="1">{"'Sheet1'!$A$1:$I$89"}</definedName>
    <definedName name="______x2" hidden="1">{"'Sheet1'!$A$1:$I$89"}</definedName>
    <definedName name="______x88888" localSheetId="2" hidden="1">{"'Sheet1'!$A$1:$I$89"}</definedName>
    <definedName name="______x88888" localSheetId="3" hidden="1">{"'Sheet1'!$A$1:$I$89"}</definedName>
    <definedName name="______x88888" hidden="1">{"'Sheet1'!$A$1:$I$89"}</definedName>
    <definedName name="_____fsd44" localSheetId="2" hidden="1">{#N/A,#N/A,FALSE,"Aging Summary";#N/A,#N/A,FALSE,"Ratio Analysis";#N/A,#N/A,FALSE,"Test 120 Day Accts";#N/A,#N/A,FALSE,"Tickmarks"}</definedName>
    <definedName name="_____fsd44" localSheetId="3" hidden="1">{#N/A,#N/A,FALSE,"Aging Summary";#N/A,#N/A,FALSE,"Ratio Analysis";#N/A,#N/A,FALSE,"Test 120 Day Accts";#N/A,#N/A,FALSE,"Tickmarks"}</definedName>
    <definedName name="_____fsd44" hidden="1">{#N/A,#N/A,FALSE,"Aging Summary";#N/A,#N/A,FALSE,"Ratio Analysis";#N/A,#N/A,FALSE,"Test 120 Day Accts";#N/A,#N/A,FALSE,"Tickmarks"}</definedName>
    <definedName name="_____kim1" localSheetId="2" hidden="1">{#N/A,#N/A,FALSE,"Aging Summary";#N/A,#N/A,FALSE,"Ratio Analysis";#N/A,#N/A,FALSE,"Test 120 Day Accts";#N/A,#N/A,FALSE,"Tickmarks"}</definedName>
    <definedName name="_____kim1" localSheetId="3"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2" hidden="1">{#N/A,#N/A,FALSE,"Aging Summary";#N/A,#N/A,FALSE,"Ratio Analysis";#N/A,#N/A,FALSE,"Test 120 Day Accts";#N/A,#N/A,FALSE,"Tickmarks"}</definedName>
    <definedName name="_____kim6" localSheetId="3" hidden="1">{#N/A,#N/A,FALSE,"Aging Summary";#N/A,#N/A,FALSE,"Ratio Analysis";#N/A,#N/A,FALSE,"Test 120 Day Accts";#N/A,#N/A,FALSE,"Tickmarks"}</definedName>
    <definedName name="_____kim6" hidden="1">{#N/A,#N/A,FALSE,"Aging Summary";#N/A,#N/A,FALSE,"Ratio Analysis";#N/A,#N/A,FALSE,"Test 120 Day Accts";#N/A,#N/A,FALSE,"Tickmarks"}</definedName>
    <definedName name="_____x2" localSheetId="2" hidden="1">{"'Sheet1'!$A$1:$I$89"}</definedName>
    <definedName name="_____x2" localSheetId="3" hidden="1">{"'Sheet1'!$A$1:$I$89"}</definedName>
    <definedName name="_____x2" hidden="1">{"'Sheet1'!$A$1:$I$89"}</definedName>
    <definedName name="_____x88888" localSheetId="2" hidden="1">{"'Sheet1'!$A$1:$I$89"}</definedName>
    <definedName name="_____x88888" localSheetId="3" hidden="1">{"'Sheet1'!$A$1:$I$89"}</definedName>
    <definedName name="_____x88888" hidden="1">{"'Sheet1'!$A$1:$I$89"}</definedName>
    <definedName name="____fsd44" localSheetId="2" hidden="1">{#N/A,#N/A,FALSE,"Aging Summary";#N/A,#N/A,FALSE,"Ratio Analysis";#N/A,#N/A,FALSE,"Test 120 Day Accts";#N/A,#N/A,FALSE,"Tickmarks"}</definedName>
    <definedName name="____fsd44" localSheetId="3" hidden="1">{#N/A,#N/A,FALSE,"Aging Summary";#N/A,#N/A,FALSE,"Ratio Analysis";#N/A,#N/A,FALSE,"Test 120 Day Accts";#N/A,#N/A,FALSE,"Tickmarks"}</definedName>
    <definedName name="____fsd44" hidden="1">{#N/A,#N/A,FALSE,"Aging Summary";#N/A,#N/A,FALSE,"Ratio Analysis";#N/A,#N/A,FALSE,"Test 120 Day Accts";#N/A,#N/A,FALSE,"Tickmarks"}</definedName>
    <definedName name="____kim1" localSheetId="2" hidden="1">{#N/A,#N/A,FALSE,"Aging Summary";#N/A,#N/A,FALSE,"Ratio Analysis";#N/A,#N/A,FALSE,"Test 120 Day Accts";#N/A,#N/A,FALSE,"Tickmarks"}</definedName>
    <definedName name="____kim1" localSheetId="3"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2" hidden="1">{#N/A,#N/A,FALSE,"Aging Summary";#N/A,#N/A,FALSE,"Ratio Analysis";#N/A,#N/A,FALSE,"Test 120 Day Accts";#N/A,#N/A,FALSE,"Tickmarks"}</definedName>
    <definedName name="____kim6" localSheetId="3" hidden="1">{#N/A,#N/A,FALSE,"Aging Summary";#N/A,#N/A,FALSE,"Ratio Analysis";#N/A,#N/A,FALSE,"Test 120 Day Accts";#N/A,#N/A,FALSE,"Tickmarks"}</definedName>
    <definedName name="____kim6" hidden="1">{#N/A,#N/A,FALSE,"Aging Summary";#N/A,#N/A,FALSE,"Ratio Analysis";#N/A,#N/A,FALSE,"Test 120 Day Accts";#N/A,#N/A,FALSE,"Tickmarks"}</definedName>
    <definedName name="____x2" localSheetId="2" hidden="1">{"'Sheet1'!$A$1:$I$89"}</definedName>
    <definedName name="____x2" localSheetId="3" hidden="1">{"'Sheet1'!$A$1:$I$89"}</definedName>
    <definedName name="____x2" hidden="1">{"'Sheet1'!$A$1:$I$89"}</definedName>
    <definedName name="____x88888" localSheetId="2" hidden="1">{"'Sheet1'!$A$1:$I$89"}</definedName>
    <definedName name="____x88888" localSheetId="3" hidden="1">{"'Sheet1'!$A$1:$I$89"}</definedName>
    <definedName name="____x88888" hidden="1">{"'Sheet1'!$A$1:$I$89"}</definedName>
    <definedName name="___fsd44" localSheetId="2" hidden="1">{#N/A,#N/A,FALSE,"Aging Summary";#N/A,#N/A,FALSE,"Ratio Analysis";#N/A,#N/A,FALSE,"Test 120 Day Accts";#N/A,#N/A,FALSE,"Tickmarks"}</definedName>
    <definedName name="___fsd44" localSheetId="3" hidden="1">{#N/A,#N/A,FALSE,"Aging Summary";#N/A,#N/A,FALSE,"Ratio Analysis";#N/A,#N/A,FALSE,"Test 120 Day Accts";#N/A,#N/A,FALSE,"Tickmarks"}</definedName>
    <definedName name="___fsd44" hidden="1">{#N/A,#N/A,FALSE,"Aging Summary";#N/A,#N/A,FALSE,"Ratio Analysis";#N/A,#N/A,FALSE,"Test 120 Day Accts";#N/A,#N/A,FALSE,"Tickmarks"}</definedName>
    <definedName name="___kim1" localSheetId="2" hidden="1">{#N/A,#N/A,FALSE,"Aging Summary";#N/A,#N/A,FALSE,"Ratio Analysis";#N/A,#N/A,FALSE,"Test 120 Day Accts";#N/A,#N/A,FALSE,"Tickmarks"}</definedName>
    <definedName name="___kim1" localSheetId="3" hidden="1">{#N/A,#N/A,FALSE,"Aging Summary";#N/A,#N/A,FALSE,"Ratio Analysis";#N/A,#N/A,FALSE,"Test 120 Day Accts";#N/A,#N/A,FALSE,"Tickmarks"}</definedName>
    <definedName name="___kim1" hidden="1">{#N/A,#N/A,FALSE,"Aging Summary";#N/A,#N/A,FALSE,"Ratio Analysis";#N/A,#N/A,FALSE,"Test 120 Day Accts";#N/A,#N/A,FALSE,"Tickmarks"}</definedName>
    <definedName name="___kim6" localSheetId="2" hidden="1">{#N/A,#N/A,FALSE,"Aging Summary";#N/A,#N/A,FALSE,"Ratio Analysis";#N/A,#N/A,FALSE,"Test 120 Day Accts";#N/A,#N/A,FALSE,"Tickmarks"}</definedName>
    <definedName name="___kim6" localSheetId="3" hidden="1">{#N/A,#N/A,FALSE,"Aging Summary";#N/A,#N/A,FALSE,"Ratio Analysis";#N/A,#N/A,FALSE,"Test 120 Day Accts";#N/A,#N/A,FALSE,"Tickmarks"}</definedName>
    <definedName name="___kim6" hidden="1">{#N/A,#N/A,FALSE,"Aging Summary";#N/A,#N/A,FALSE,"Ratio Analysis";#N/A,#N/A,FALSE,"Test 120 Day Accts";#N/A,#N/A,FALSE,"Tickmarks"}</definedName>
    <definedName name="___thinkcellREMAAAAAAAAEAAAARM3YEr2Vska_PC_IFuLITA" localSheetId="2" hidden="1">#REF!</definedName>
    <definedName name="___thinkcellREMAAAAAAAAEAAAARM3YEr2Vska_PC_IFuLITA" localSheetId="3" hidden="1">#REF!</definedName>
    <definedName name="___thinkcellREMAAAAAAAAEAAAARM3YEr2Vska_PC_IFuLITA" hidden="1">#REF!</definedName>
    <definedName name="___x2" localSheetId="2" hidden="1">{"'Sheet1'!$A$1:$I$89"}</definedName>
    <definedName name="___x2" localSheetId="3" hidden="1">{"'Sheet1'!$A$1:$I$89"}</definedName>
    <definedName name="___x2" hidden="1">{"'Sheet1'!$A$1:$I$89"}</definedName>
    <definedName name="___x88888" localSheetId="2" hidden="1">{"'Sheet1'!$A$1:$I$89"}</definedName>
    <definedName name="___x88888" localSheetId="3" hidden="1">{"'Sheet1'!$A$1:$I$89"}</definedName>
    <definedName name="___x88888" hidden="1">{"'Sheet1'!$A$1:$I$89"}</definedName>
    <definedName name="__123Graph_A" localSheetId="2" hidden="1">#REF!</definedName>
    <definedName name="__123Graph_A" localSheetId="3" hidden="1">#REF!</definedName>
    <definedName name="__123Graph_A" hidden="1">#REF!</definedName>
    <definedName name="__123Graph_AScreenCrv" localSheetId="2" hidden="1">#REF!</definedName>
    <definedName name="__123Graph_AScreenCrv" localSheetId="3" hidden="1">#REF!</definedName>
    <definedName name="__123Graph_AScreenCrv" hidden="1">#REF!</definedName>
    <definedName name="__123Graph_B" localSheetId="2" hidden="1">#REF!</definedName>
    <definedName name="__123Graph_B" localSheetId="3" hidden="1">#REF!</definedName>
    <definedName name="__123Graph_B" hidden="1">#REF!</definedName>
    <definedName name="__123Graph_BScreenCrv" localSheetId="2" hidden="1">#REF!</definedName>
    <definedName name="__123Graph_BScreenCrv" localSheetId="3" hidden="1">#REF!</definedName>
    <definedName name="__123Graph_BScreenCrv" hidden="1">#REF!</definedName>
    <definedName name="__123Graph_C" localSheetId="2" hidden="1">#REF!</definedName>
    <definedName name="__123Graph_C" localSheetId="3" hidden="1">#REF!</definedName>
    <definedName name="__123Graph_C" hidden="1">#REF!</definedName>
    <definedName name="__123Graph_CScreenCrv" localSheetId="2" hidden="1">#REF!</definedName>
    <definedName name="__123Graph_CScreenCrv" localSheetId="3" hidden="1">#REF!</definedName>
    <definedName name="__123Graph_CScreenCrv" hidden="1">#REF!</definedName>
    <definedName name="__123Graph_D" localSheetId="2" hidden="1">#REF!</definedName>
    <definedName name="__123Graph_D" localSheetId="3" hidden="1">#REF!</definedName>
    <definedName name="__123Graph_D" hidden="1">#REF!</definedName>
    <definedName name="__123Graph_E" localSheetId="2" hidden="1">#REF!</definedName>
    <definedName name="__123Graph_E" localSheetId="3" hidden="1">#REF!</definedName>
    <definedName name="__123Graph_E" hidden="1">#REF!</definedName>
    <definedName name="__123Graph_F" localSheetId="2" hidden="1">#REF!</definedName>
    <definedName name="__123Graph_F" localSheetId="3" hidden="1">#REF!</definedName>
    <definedName name="__123Graph_F" hidden="1">#REF!</definedName>
    <definedName name="__123Graph_X" localSheetId="2" hidden="1">#REF!</definedName>
    <definedName name="__123Graph_X" localSheetId="3" hidden="1">#REF!</definedName>
    <definedName name="__123Graph_X" hidden="1">#REF!</definedName>
    <definedName name="__cp3" localSheetId="2" hidden="1">{#N/A,#N/A,FALSE,"ALLOC"}</definedName>
    <definedName name="__cp3" localSheetId="3" hidden="1">{#N/A,#N/A,FALSE,"ALLOC"}</definedName>
    <definedName name="__cp3" hidden="1">{#N/A,#N/A,FALSE,"ALLOC"}</definedName>
    <definedName name="__FDS_HYPERLINK_TOGGLE_STATE__" hidden="1">"ON"</definedName>
    <definedName name="__fsd44" localSheetId="2" hidden="1">{#N/A,#N/A,FALSE,"Aging Summary";#N/A,#N/A,FALSE,"Ratio Analysis";#N/A,#N/A,FALSE,"Test 120 Day Accts";#N/A,#N/A,FALSE,"Tickmarks"}</definedName>
    <definedName name="__fsd44" localSheetId="3" hidden="1">{#N/A,#N/A,FALSE,"Aging Summary";#N/A,#N/A,FALSE,"Ratio Analysis";#N/A,#N/A,FALSE,"Test 120 Day Accts";#N/A,#N/A,FALSE,"Tickmarks"}</definedName>
    <definedName name="__fsd44" hidden="1">{#N/A,#N/A,FALSE,"Aging Summary";#N/A,#N/A,FALSE,"Ratio Analysis";#N/A,#N/A,FALSE,"Test 120 Day Accts";#N/A,#N/A,FALSE,"Tickmarks"}</definedName>
    <definedName name="__IntlFixup" hidden="1">TRUE</definedName>
    <definedName name="__key2" localSheetId="2" hidden="1">#REF!</definedName>
    <definedName name="__key2" localSheetId="3" hidden="1">#REF!</definedName>
    <definedName name="__key2" hidden="1">#REF!</definedName>
    <definedName name="__kim1" localSheetId="2" hidden="1">{#N/A,#N/A,FALSE,"Aging Summary";#N/A,#N/A,FALSE,"Ratio Analysis";#N/A,#N/A,FALSE,"Test 120 Day Accts";#N/A,#N/A,FALSE,"Tickmarks"}</definedName>
    <definedName name="__kim1" localSheetId="3" hidden="1">{#N/A,#N/A,FALSE,"Aging Summary";#N/A,#N/A,FALSE,"Ratio Analysis";#N/A,#N/A,FALSE,"Test 120 Day Accts";#N/A,#N/A,FALSE,"Tickmarks"}</definedName>
    <definedName name="__kim1" hidden="1">{#N/A,#N/A,FALSE,"Aging Summary";#N/A,#N/A,FALSE,"Ratio Analysis";#N/A,#N/A,FALSE,"Test 120 Day Accts";#N/A,#N/A,FALSE,"Tickmarks"}</definedName>
    <definedName name="__kim6" localSheetId="2" hidden="1">{#N/A,#N/A,FALSE,"Aging Summary";#N/A,#N/A,FALSE,"Ratio Analysis";#N/A,#N/A,FALSE,"Test 120 Day Accts";#N/A,#N/A,FALSE,"Tickmarks"}</definedName>
    <definedName name="__kim6" localSheetId="3" hidden="1">{#N/A,#N/A,FALSE,"Aging Summary";#N/A,#N/A,FALSE,"Ratio Analysis";#N/A,#N/A,FALSE,"Test 120 Day Accts";#N/A,#N/A,FALSE,"Tickmarks"}</definedName>
    <definedName name="__kim6" hidden="1">{#N/A,#N/A,FALSE,"Aging Summary";#N/A,#N/A,FALSE,"Ratio Analysis";#N/A,#N/A,FALSE,"Test 120 Day Accts";#N/A,#N/A,FALSE,"Tickmarks"}</definedName>
    <definedName name="__x2" localSheetId="2" hidden="1">{"'Sheet1'!$A$1:$I$89"}</definedName>
    <definedName name="__x2" localSheetId="3" hidden="1">{"'Sheet1'!$A$1:$I$89"}</definedName>
    <definedName name="__x2" hidden="1">{"'Sheet1'!$A$1:$I$89"}</definedName>
    <definedName name="__x88888" localSheetId="2" hidden="1">{"'Sheet1'!$A$1:$I$89"}</definedName>
    <definedName name="__x88888" localSheetId="3" hidden="1">{"'Sheet1'!$A$1:$I$89"}</definedName>
    <definedName name="__x88888" hidden="1">{"'Sheet1'!$A$1:$I$89"}</definedName>
    <definedName name="_1__123Graph_ACHART_4" localSheetId="2" hidden="1">#REF!</definedName>
    <definedName name="_1__123Graph_ACHART_4" localSheetId="3" hidden="1">#REF!</definedName>
    <definedName name="_1__123Graph_ACHART_4" hidden="1">#REF!</definedName>
    <definedName name="_11__123Graph_LBL_BCHART_1" localSheetId="2" hidden="1">#REF!</definedName>
    <definedName name="_11__123Graph_LBL_BCHART_1" localSheetId="3" hidden="1">#REF!</definedName>
    <definedName name="_11__123Graph_LBL_BCHART_1" hidden="1">#REF!</definedName>
    <definedName name="_12__123Graph_BCHART_4" localSheetId="2" hidden="1">#REF!</definedName>
    <definedName name="_12__123Graph_BCHART_4" localSheetId="3" hidden="1">#REF!</definedName>
    <definedName name="_12__123Graph_BCHART_4" hidden="1">#REF!</definedName>
    <definedName name="_12__123Graph_LBL_CCHART_1" localSheetId="2" hidden="1">#REF!</definedName>
    <definedName name="_12__123Graph_LBL_CCHART_1" localSheetId="3" hidden="1">#REF!</definedName>
    <definedName name="_12__123Graph_LBL_CCHART_1" hidden="1">#REF!</definedName>
    <definedName name="_123Graph_F1" localSheetId="2" hidden="1">#REF!</definedName>
    <definedName name="_123Graph_F1" localSheetId="3" hidden="1">#REF!</definedName>
    <definedName name="_123Graph_F1" hidden="1">#REF!</definedName>
    <definedName name="_13__123Graph_XCHART_1" localSheetId="2" hidden="1">#REF!</definedName>
    <definedName name="_13__123Graph_XCHART_1" localSheetId="3" hidden="1">#REF!</definedName>
    <definedName name="_13__123Graph_XCHART_1" hidden="1">#REF!</definedName>
    <definedName name="_16__123Graph_CCHART_4" localSheetId="2" hidden="1">#REF!</definedName>
    <definedName name="_16__123Graph_CCHART_4" localSheetId="3" hidden="1">#REF!</definedName>
    <definedName name="_16__123Graph_CCHART_4" hidden="1">#REF!</definedName>
    <definedName name="_2__123Graph_AChart_1A" localSheetId="2" hidden="1">#REF!</definedName>
    <definedName name="_2__123Graph_AChart_1A" localSheetId="3" hidden="1">#REF!</definedName>
    <definedName name="_2__123Graph_AChart_1A" hidden="1">#REF!</definedName>
    <definedName name="_2__123Graph_BCHART_1" localSheetId="2" hidden="1">#REF!</definedName>
    <definedName name="_2__123Graph_BCHART_1" localSheetId="3" hidden="1">#REF!</definedName>
    <definedName name="_2__123Graph_BCHART_1" hidden="1">#REF!</definedName>
    <definedName name="_2__123Graph_BCHART_4" localSheetId="2" hidden="1">#REF!</definedName>
    <definedName name="_2__123Graph_BCHART_4" localSheetId="3" hidden="1">#REF!</definedName>
    <definedName name="_2__123Graph_BCHART_4" hidden="1">#REF!</definedName>
    <definedName name="_3__123Graph_AChart_2A" localSheetId="2" hidden="1">#REF!</definedName>
    <definedName name="_3__123Graph_AChart_2A" localSheetId="3" hidden="1">#REF!</definedName>
    <definedName name="_3__123Graph_AChart_2A" hidden="1">#REF!</definedName>
    <definedName name="_3__123Graph_BCHART_1" localSheetId="2" hidden="1">#REF!</definedName>
    <definedName name="_3__123Graph_BCHART_1" localSheetId="3" hidden="1">#REF!</definedName>
    <definedName name="_3__123Graph_BCHART_1" hidden="1">#REF!</definedName>
    <definedName name="_3__123Graph_CCHART_1" localSheetId="2" hidden="1">#REF!</definedName>
    <definedName name="_3__123Graph_CCHART_1" localSheetId="3" hidden="1">#REF!</definedName>
    <definedName name="_3__123Graph_CCHART_1" hidden="1">#REF!</definedName>
    <definedName name="_3__123Graph_CCHART_4" localSheetId="2" hidden="1">#REF!</definedName>
    <definedName name="_3__123Graph_CCHART_4" localSheetId="3" hidden="1">#REF!</definedName>
    <definedName name="_3__123Graph_CCHART_4" hidden="1">#REF!</definedName>
    <definedName name="_4__123Graph_BCHART_1" localSheetId="2" hidden="1">#REF!</definedName>
    <definedName name="_4__123Graph_BCHART_1" localSheetId="3" hidden="1">#REF!</definedName>
    <definedName name="_4__123Graph_BCHART_1" hidden="1">#REF!</definedName>
    <definedName name="_4__123Graph_CCHART_1" localSheetId="2" hidden="1">#REF!</definedName>
    <definedName name="_4__123Graph_CCHART_1" localSheetId="3" hidden="1">#REF!</definedName>
    <definedName name="_4__123Graph_CCHART_1" hidden="1">#REF!</definedName>
    <definedName name="_4__123Graph_XChart_1A" localSheetId="2" hidden="1">#REF!</definedName>
    <definedName name="_4__123Graph_XChart_1A" localSheetId="3" hidden="1">#REF!</definedName>
    <definedName name="_4__123Graph_XChart_1A" hidden="1">#REF!</definedName>
    <definedName name="_5__123Graph_CCHART_1" localSheetId="2" hidden="1">#REF!</definedName>
    <definedName name="_5__123Graph_CCHART_1" localSheetId="3" hidden="1">#REF!</definedName>
    <definedName name="_5__123Graph_CCHART_1" hidden="1">#REF!</definedName>
    <definedName name="_5__123Graph_LBL_BCHART_1" localSheetId="2" hidden="1">#REF!</definedName>
    <definedName name="_5__123Graph_LBL_BCHART_1" localSheetId="3" hidden="1">#REF!</definedName>
    <definedName name="_5__123Graph_LBL_BCHART_1" hidden="1">#REF!</definedName>
    <definedName name="_5__123Graph_XChart_2A" localSheetId="2" hidden="1">#REF!</definedName>
    <definedName name="_5__123Graph_XChart_2A" localSheetId="3" hidden="1">#REF!</definedName>
    <definedName name="_5__123Graph_XChart_2A" hidden="1">#REF!</definedName>
    <definedName name="_6__123Graph_LBL_BCHART_1" localSheetId="2" hidden="1">#REF!</definedName>
    <definedName name="_6__123Graph_LBL_BCHART_1" localSheetId="3" hidden="1">#REF!</definedName>
    <definedName name="_6__123Graph_LBL_BCHART_1" hidden="1">#REF!</definedName>
    <definedName name="_6__123Graph_LBL_CCHART_1" localSheetId="2" hidden="1">#REF!</definedName>
    <definedName name="_6__123Graph_LBL_CCHART_1" localSheetId="3" hidden="1">#REF!</definedName>
    <definedName name="_6__123Graph_LBL_CCHART_1" hidden="1">#REF!</definedName>
    <definedName name="_7__123Graph_BCHART_1" localSheetId="2" hidden="1">#REF!</definedName>
    <definedName name="_7__123Graph_BCHART_1" localSheetId="3" hidden="1">#REF!</definedName>
    <definedName name="_7__123Graph_BCHART_1" hidden="1">#REF!</definedName>
    <definedName name="_7__123Graph_LBL_BCHART_1" localSheetId="2" hidden="1">#REF!</definedName>
    <definedName name="_7__123Graph_LBL_BCHART_1" localSheetId="3" hidden="1">#REF!</definedName>
    <definedName name="_7__123Graph_LBL_BCHART_1" hidden="1">#REF!</definedName>
    <definedName name="_7__123Graph_LBL_CCHART_1" localSheetId="2" hidden="1">#REF!</definedName>
    <definedName name="_7__123Graph_LBL_CCHART_1" localSheetId="3" hidden="1">#REF!</definedName>
    <definedName name="_7__123Graph_LBL_CCHART_1" hidden="1">#REF!</definedName>
    <definedName name="_7__123Graph_XCHART_1" localSheetId="2" hidden="1">#REF!</definedName>
    <definedName name="_7__123Graph_XCHART_1" localSheetId="3" hidden="1">#REF!</definedName>
    <definedName name="_7__123Graph_XCHART_1" hidden="1">#REF!</definedName>
    <definedName name="_8__123Graph_ACHART_4" localSheetId="2" hidden="1">#REF!</definedName>
    <definedName name="_8__123Graph_ACHART_4" localSheetId="3" hidden="1">#REF!</definedName>
    <definedName name="_8__123Graph_ACHART_4" hidden="1">#REF!</definedName>
    <definedName name="_8__123Graph_CCHART_1" localSheetId="2" hidden="1">#REF!</definedName>
    <definedName name="_8__123Graph_CCHART_1" localSheetId="3" hidden="1">#REF!</definedName>
    <definedName name="_8__123Graph_CCHART_1" hidden="1">#REF!</definedName>
    <definedName name="_8__123Graph_LBL_CCHART_1" localSheetId="2" hidden="1">#REF!</definedName>
    <definedName name="_8__123Graph_LBL_CCHART_1" localSheetId="3" hidden="1">#REF!</definedName>
    <definedName name="_8__123Graph_LBL_CCHART_1" hidden="1">#REF!</definedName>
    <definedName name="_8__123Graph_XCHART_1" localSheetId="2" hidden="1">#REF!</definedName>
    <definedName name="_8__123Graph_XCHART_1" localSheetId="3" hidden="1">#REF!</definedName>
    <definedName name="_8__123Graph_XCHART_1" hidden="1">#REF!</definedName>
    <definedName name="_9__123Graph_XCHART_1" localSheetId="2" hidden="1">#REF!</definedName>
    <definedName name="_9__123Graph_XCHART_1" localSheetId="3" hidden="1">#REF!</definedName>
    <definedName name="_9__123Graph_XCHART_1"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2" hidden="1">#REF!</definedName>
    <definedName name="_Dist_Bin" localSheetId="3" hidden="1">#REF!</definedName>
    <definedName name="_Dist_Bin" hidden="1">#REF!</definedName>
    <definedName name="_Dist_Values" localSheetId="2" hidden="1">#REF!</definedName>
    <definedName name="_Dist_Values" localSheetId="3" hidden="1">#REF!</definedName>
    <definedName name="_Dist_Values" hidden="1">#REF!</definedName>
    <definedName name="_Fill" localSheetId="1" hidden="1">#REF!</definedName>
    <definedName name="_Fill" localSheetId="2" hidden="1">#REF!</definedName>
    <definedName name="_Fill" localSheetId="3" hidden="1">#REF!</definedName>
    <definedName name="_Fill" hidden="1">#REF!</definedName>
    <definedName name="_fsd44" localSheetId="2" hidden="1">{#N/A,#N/A,FALSE,"Aging Summary";#N/A,#N/A,FALSE,"Ratio Analysis";#N/A,#N/A,FALSE,"Test 120 Day Accts";#N/A,#N/A,FALSE,"Tickmarks"}</definedName>
    <definedName name="_fsd44" localSheetId="3" hidden="1">{#N/A,#N/A,FALSE,"Aging Summary";#N/A,#N/A,FALSE,"Ratio Analysis";#N/A,#N/A,FALSE,"Test 120 Day Accts";#N/A,#N/A,FALSE,"Tickmarks"}</definedName>
    <definedName name="_fsd44" hidden="1">{#N/A,#N/A,FALSE,"Aging Summary";#N/A,#N/A,FALSE,"Ratio Analysis";#N/A,#N/A,FALSE,"Test 120 Day Accts";#N/A,#N/A,FALSE,"Tickmarks"}</definedName>
    <definedName name="_Key1" localSheetId="1" hidden="1">#REF!</definedName>
    <definedName name="_Key1" localSheetId="2" hidden="1">#REF!</definedName>
    <definedName name="_Key1" localSheetId="3" hidden="1">#REF!</definedName>
    <definedName name="_Key1" hidden="1">#REF!</definedName>
    <definedName name="_Key2" localSheetId="1" hidden="1">#REF!</definedName>
    <definedName name="_Key2" localSheetId="2" hidden="1">#REF!</definedName>
    <definedName name="_Key2" localSheetId="3" hidden="1">#REF!</definedName>
    <definedName name="_Key2" hidden="1">#REF!</definedName>
    <definedName name="_kim1" localSheetId="2" hidden="1">{#N/A,#N/A,FALSE,"Aging Summary";#N/A,#N/A,FALSE,"Ratio Analysis";#N/A,#N/A,FALSE,"Test 120 Day Accts";#N/A,#N/A,FALSE,"Tickmarks"}</definedName>
    <definedName name="_kim1" localSheetId="3" hidden="1">{#N/A,#N/A,FALSE,"Aging Summary";#N/A,#N/A,FALSE,"Ratio Analysis";#N/A,#N/A,FALSE,"Test 120 Day Accts";#N/A,#N/A,FALSE,"Tickmarks"}</definedName>
    <definedName name="_kim1" hidden="1">{#N/A,#N/A,FALSE,"Aging Summary";#N/A,#N/A,FALSE,"Ratio Analysis";#N/A,#N/A,FALSE,"Test 120 Day Accts";#N/A,#N/A,FALSE,"Tickmarks"}</definedName>
    <definedName name="_kim6" localSheetId="2" hidden="1">{#N/A,#N/A,FALSE,"Aging Summary";#N/A,#N/A,FALSE,"Ratio Analysis";#N/A,#N/A,FALSE,"Test 120 Day Accts";#N/A,#N/A,FALSE,"Tickmarks"}</definedName>
    <definedName name="_kim6" localSheetId="3" hidden="1">{#N/A,#N/A,FALSE,"Aging Summary";#N/A,#N/A,FALSE,"Ratio Analysis";#N/A,#N/A,FALSE,"Test 120 Day Accts";#N/A,#N/A,FALSE,"Tickmarks"}</definedName>
    <definedName name="_kim6" hidden="1">{#N/A,#N/A,FALSE,"Aging Summary";#N/A,#N/A,FALSE,"Ratio Analysis";#N/A,#N/A,FALSE,"Test 120 Day Accts";#N/A,#N/A,FALSE,"Tickmarks"}</definedName>
    <definedName name="_MatMult_A" localSheetId="2" hidden="1">#REF!</definedName>
    <definedName name="_MatMult_A" localSheetId="3" hidden="1">#REF!</definedName>
    <definedName name="_MatMult_A" hidden="1">#REF!</definedName>
    <definedName name="_MatMult_A1" localSheetId="2" hidden="1">#REF!</definedName>
    <definedName name="_MatMult_A1" localSheetId="3" hidden="1">#REF!</definedName>
    <definedName name="_MatMult_A1" hidden="1">#REF!</definedName>
    <definedName name="_Order1" hidden="1">255</definedName>
    <definedName name="_Order2" hidden="1">255</definedName>
    <definedName name="_Parse_In" localSheetId="1" hidden="1">#REF!</definedName>
    <definedName name="_Parse_In" localSheetId="2" hidden="1">#REF!</definedName>
    <definedName name="_Parse_In" localSheetId="3" hidden="1">#REF!</definedName>
    <definedName name="_Parse_In" hidden="1">#REF!</definedName>
    <definedName name="_Parse_Out" localSheetId="1" hidden="1">#REF!</definedName>
    <definedName name="_Parse_Out" localSheetId="2" hidden="1">#REF!</definedName>
    <definedName name="_Parse_Out" localSheetId="3" hidden="1">#REF!</definedName>
    <definedName name="_Parse_Out" hidden="1">#REF!</definedName>
    <definedName name="_Regression_Int" localSheetId="0" hidden="1">1</definedName>
    <definedName name="_Regression_Int" hidden="1">1</definedName>
    <definedName name="_Sort" localSheetId="1" hidden="1">#REF!</definedName>
    <definedName name="_Sort" localSheetId="2" hidden="1">#REF!</definedName>
    <definedName name="_Sort" localSheetId="3" hidden="1">#REF!</definedName>
    <definedName name="_Sort" hidden="1">#REF!</definedName>
    <definedName name="_Sort1" localSheetId="2" hidden="1">#REF!</definedName>
    <definedName name="_Sort1" localSheetId="3" hidden="1">#REF!</definedName>
    <definedName name="_Sort1" hidden="1">#REF!</definedName>
    <definedName name="_Table1_In1" localSheetId="2" hidden="1">#REF!</definedName>
    <definedName name="_Table1_In1" localSheetId="3" hidden="1">#REF!</definedName>
    <definedName name="_Table1_In1" hidden="1">#REF!</definedName>
    <definedName name="_Table1_Out" localSheetId="2" hidden="1">#REF!</definedName>
    <definedName name="_Table1_Out" localSheetId="3" hidden="1">#REF!</definedName>
    <definedName name="_Table1_Out" hidden="1">#REF!</definedName>
    <definedName name="_Table2_In1" localSheetId="2" hidden="1">#REF!</definedName>
    <definedName name="_Table2_In1" localSheetId="3" hidden="1">#REF!</definedName>
    <definedName name="_Table2_In1" hidden="1">#REF!</definedName>
    <definedName name="_Table2_In2" localSheetId="2" hidden="1">#REF!</definedName>
    <definedName name="_Table2_In2" localSheetId="3" hidden="1">#REF!</definedName>
    <definedName name="_Table2_In2" hidden="1">#REF!</definedName>
    <definedName name="_Table2_Out" localSheetId="2" hidden="1">#REF!</definedName>
    <definedName name="_Table2_Out" localSheetId="3" hidden="1">#REF!</definedName>
    <definedName name="_Table2_Out" hidden="1">#REF!</definedName>
    <definedName name="_Table3_In2" localSheetId="2" hidden="1">#REF!</definedName>
    <definedName name="_Table3_In2" localSheetId="3" hidden="1">#REF!</definedName>
    <definedName name="_Table3_In2" hidden="1">#REF!</definedName>
    <definedName name="_x2" localSheetId="2" hidden="1">{"'Sheet1'!$A$1:$I$89"}</definedName>
    <definedName name="_x2" localSheetId="3" hidden="1">{"'Sheet1'!$A$1:$I$89"}</definedName>
    <definedName name="_x2" hidden="1">{"'Sheet1'!$A$1:$I$89"}</definedName>
    <definedName name="_x88888" localSheetId="2" hidden="1">{"'Sheet1'!$A$1:$I$89"}</definedName>
    <definedName name="_x88888" localSheetId="3" hidden="1">{"'Sheet1'!$A$1:$I$89"}</definedName>
    <definedName name="_x88888" hidden="1">{"'Sheet1'!$A$1:$I$89"}</definedName>
    <definedName name="A" localSheetId="2" hidden="1">#REF!</definedName>
    <definedName name="A" localSheetId="3" hidden="1">#REF!</definedName>
    <definedName name="A" hidden="1">#REF!</definedName>
    <definedName name="aa" localSheetId="2" hidden="1">#REF!</definedName>
    <definedName name="aa" localSheetId="3" hidden="1">#REF!</definedName>
    <definedName name="aa" hidden="1">#REF!</definedName>
    <definedName name="AAA_DOCTOPS" hidden="1">"AAA_SET"</definedName>
    <definedName name="AAA_duser" hidden="1">"OFF"</definedName>
    <definedName name="aaaaa" localSheetId="2" hidden="1">{#N/A,#N/A,FALSE,"EXPENSE"}</definedName>
    <definedName name="aaaaa" localSheetId="3" hidden="1">{#N/A,#N/A,FALSE,"EXPENSE"}</definedName>
    <definedName name="aaaaa" hidden="1">{#N/A,#N/A,FALSE,"EXPENSE"}</definedName>
    <definedName name="aaaaaaaaaaaaaaaaaaaaa" localSheetId="2" hidden="1">{#N/A,#N/A,FALSE,"EXPENSE"}</definedName>
    <definedName name="aaaaaaaaaaaaaaaaaaaaa" localSheetId="3" hidden="1">{#N/A,#N/A,FALSE,"EXPENSE"}</definedName>
    <definedName name="aaaaaaaaaaaaaaaaaaaaa" hidden="1">{#N/A,#N/A,FALSE,"EXPENSE"}</definedName>
    <definedName name="AAB_Addin5" hidden="1">"AAB_Description for addin 5,Description for addin 5,Description for addin 5,Description for addin 5,Description for addin 5,Description for addin 5"</definedName>
    <definedName name="AccessDatabase" hidden="1">"C:\DATA\Kevin\Kevin's Model.mdb"</definedName>
    <definedName name="ACwvu.print2." localSheetId="2" hidden="1">#REF!</definedName>
    <definedName name="ACwvu.print2." localSheetId="3" hidden="1">#REF!</definedName>
    <definedName name="ACwvu.print2." hidden="1">#REF!</definedName>
    <definedName name="ACwvu.print3." localSheetId="2" hidden="1">#REF!</definedName>
    <definedName name="ACwvu.print3." localSheetId="3" hidden="1">#REF!</definedName>
    <definedName name="ACwvu.print3." hidden="1">#REF!</definedName>
    <definedName name="adfadfadfadf" localSheetId="2" hidden="1">{#N/A,#N/A,FALSE,"EXPENSE"}</definedName>
    <definedName name="adfadfadfadf" localSheetId="3" hidden="1">{#N/A,#N/A,FALSE,"EXPENSE"}</definedName>
    <definedName name="adfadfadfadf" hidden="1">{#N/A,#N/A,FALSE,"EXPENSE"}</definedName>
    <definedName name="aertajyiukfjhdh" localSheetId="2" hidden="1">{#N/A,#N/A,FALSE,"ALLOC"}</definedName>
    <definedName name="aertajyiukfjhdh" localSheetId="3" hidden="1">{#N/A,#N/A,FALSE,"ALLOC"}</definedName>
    <definedName name="aertajyiukfjhdh" hidden="1">{#N/A,#N/A,FALSE,"ALLOC"}</definedName>
    <definedName name="aerter" localSheetId="2" hidden="1">{"'Commentary'!$D$24:$H$33"}</definedName>
    <definedName name="aerter" localSheetId="3" hidden="1">{"'Commentary'!$D$24:$H$33"}</definedName>
    <definedName name="aerter" hidden="1">{"'Commentary'!$D$24:$H$33"}</definedName>
    <definedName name="aewrawerasdfsdaf" localSheetId="2" hidden="1">{#N/A,#N/A,FALSE,"EXPENSE"}</definedName>
    <definedName name="aewrawerasdfsdaf" localSheetId="3" hidden="1">{#N/A,#N/A,FALSE,"EXPENSE"}</definedName>
    <definedName name="aewrawerasdfsdaf" hidden="1">{#N/A,#N/A,FALSE,"EXPENSE"}</definedName>
    <definedName name="afdasdfaertgrthngbvc" localSheetId="2" hidden="1">{#N/A,#N/A,FALSE,"EXPENSE"}</definedName>
    <definedName name="afdasdfaertgrthngbvc" localSheetId="3" hidden="1">{#N/A,#N/A,FALSE,"EXPENSE"}</definedName>
    <definedName name="afdasdfaertgrthngbvc" hidden="1">{#N/A,#N/A,FALSE,"EXPENSE"}</definedName>
    <definedName name="AFUDC" localSheetId="2" hidden="1">#REF!</definedName>
    <definedName name="AFUDC" localSheetId="3" hidden="1">#REF!</definedName>
    <definedName name="AFUDC" hidden="1">#REF!</definedName>
    <definedName name="afwerwerewf" localSheetId="2" hidden="1">{#N/A,#N/A,FALSE,"EXPENSE"}</definedName>
    <definedName name="afwerwerewf" localSheetId="3" hidden="1">{#N/A,#N/A,FALSE,"EXPENSE"}</definedName>
    <definedName name="afwerwerewf" hidden="1">{#N/A,#N/A,FALSE,"EXPENSE"}</definedName>
    <definedName name="anscount" hidden="1">1</definedName>
    <definedName name="as" localSheetId="2" hidden="1">{#N/A,#N/A,FALSE,"Aging Summary";#N/A,#N/A,FALSE,"Ratio Analysis";#N/A,#N/A,FALSE,"Test 120 Day Accts";#N/A,#N/A,FALSE,"Tickmarks"}</definedName>
    <definedName name="as" localSheetId="3" hidden="1">{#N/A,#N/A,FALSE,"Aging Summary";#N/A,#N/A,FALSE,"Ratio Analysis";#N/A,#N/A,FALSE,"Test 120 Day Accts";#N/A,#N/A,FALSE,"Tickmarks"}</definedName>
    <definedName name="as" hidden="1">{#N/A,#N/A,FALSE,"Aging Summary";#N/A,#N/A,FALSE,"Ratio Analysis";#N/A,#N/A,FALSE,"Test 120 Day Accts";#N/A,#N/A,FALSE,"Tickmarks"}</definedName>
    <definedName name="AS2DocOpenMode" hidden="1">"AS2DocumentBrowse"</definedName>
    <definedName name="AS2NamedRange" hidden="1">7</definedName>
    <definedName name="AS2ReportLS" hidden="1">1</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d" localSheetId="2" hidden="1">{"balsheet",#N/A,FALSE,"A"}</definedName>
    <definedName name="asd" localSheetId="3" hidden="1">{"balsheet",#N/A,FALSE,"A"}</definedName>
    <definedName name="asd" hidden="1">{"balsheet",#N/A,FALSE,"A"}</definedName>
    <definedName name="asdf" localSheetId="2" hidden="1">#REF!</definedName>
    <definedName name="asdf" localSheetId="3" hidden="1">#REF!</definedName>
    <definedName name="asdf" hidden="1">#REF!</definedName>
    <definedName name="asdfasfasdfasdfsdfsdf" localSheetId="2" hidden="1">{#N/A,#N/A,FALSE,"EXPENSE"}</definedName>
    <definedName name="asdfasfasdfasdfsdfsdf" localSheetId="3" hidden="1">{#N/A,#N/A,FALSE,"EXPENSE"}</definedName>
    <definedName name="asdfasfasdfasdfsdfsdf" hidden="1">{#N/A,#N/A,FALSE,"EXPENSE"}</definedName>
    <definedName name="awerwaerwerfw" localSheetId="2" hidden="1">{#N/A,#N/A,FALSE,"ALLOC"}</definedName>
    <definedName name="awerwaerwerfw" localSheetId="3" hidden="1">{#N/A,#N/A,FALSE,"ALLOC"}</definedName>
    <definedName name="awerwaerwerfw" hidden="1">{#N/A,#N/A,FALSE,"ALLOC"}</definedName>
    <definedName name="bfhbfvdzvcxzv" localSheetId="2" hidden="1">{#N/A,#N/A,FALSE,"EXPENSE"}</definedName>
    <definedName name="bfhbfvdzvcxzv" localSheetId="3" hidden="1">{#N/A,#N/A,FALSE,"EXPENSE"}</definedName>
    <definedName name="bfhbfvdzvcxzv" hidden="1">{#N/A,#N/A,FALSE,"EXPENSE"}</definedName>
    <definedName name="BG_Del" hidden="1">15</definedName>
    <definedName name="BG_Ins" hidden="1">4</definedName>
    <definedName name="BG_Mod" hidden="1">6</definedName>
    <definedName name="bgfdghsszsdfzsdf" localSheetId="2" hidden="1">{#N/A,#N/A,FALSE,"EXPENSE"}</definedName>
    <definedName name="bgfdghsszsdfzsdf" localSheetId="3" hidden="1">{#N/A,#N/A,FALSE,"EXPENSE"}</definedName>
    <definedName name="bgfdghsszsdfzsdf" hidden="1">{#N/A,#N/A,FALSE,"EXPENSE"}</definedName>
    <definedName name="Blank3" localSheetId="2" hidden="1">#REF!</definedName>
    <definedName name="Blank3" localSheetId="3" hidden="1">#REF!</definedName>
    <definedName name="Blank3" hidden="1">#REF!</definedName>
    <definedName name="Blank4" localSheetId="2" hidden="1">#REF!</definedName>
    <definedName name="Blank4" localSheetId="3" hidden="1">#REF!</definedName>
    <definedName name="Blank4" hidden="1">#REF!</definedName>
    <definedName name="Blank5" localSheetId="2" hidden="1">#REF!</definedName>
    <definedName name="Blank5" localSheetId="3" hidden="1">#REF!</definedName>
    <definedName name="Blank5" hidden="1">#REF!</definedName>
    <definedName name="Blank6" localSheetId="2" hidden="1">#REF!</definedName>
    <definedName name="Blank6" localSheetId="3" hidden="1">#REF!</definedName>
    <definedName name="Blank6" hidden="1">#REF!</definedName>
    <definedName name="Blank7" localSheetId="2" hidden="1">#REF!</definedName>
    <definedName name="Blank7" localSheetId="3" hidden="1">#REF!</definedName>
    <definedName name="Blank7" hidden="1">#REF!</definedName>
    <definedName name="Blank8" localSheetId="2" hidden="1">#REF!</definedName>
    <definedName name="Blank8" localSheetId="3" hidden="1">#REF!</definedName>
    <definedName name="Blank8" hidden="1">#REF!</definedName>
    <definedName name="BLPH16" localSheetId="2" hidden="1">#REF!</definedName>
    <definedName name="BLPH16" localSheetId="3" hidden="1">#REF!</definedName>
    <definedName name="BLPH16" hidden="1">#REF!</definedName>
    <definedName name="BLPH17" localSheetId="2" hidden="1">#REF!</definedName>
    <definedName name="BLPH17" localSheetId="3" hidden="1">#REF!</definedName>
    <definedName name="BLPH17" hidden="1">#REF!</definedName>
    <definedName name="BLPH18" localSheetId="2" hidden="1">#REF!</definedName>
    <definedName name="BLPH18" localSheetId="3" hidden="1">#REF!</definedName>
    <definedName name="BLPH18" hidden="1">#REF!</definedName>
    <definedName name="BLPH20" localSheetId="2" hidden="1">#REF!</definedName>
    <definedName name="BLPH20" localSheetId="3" hidden="1">#REF!</definedName>
    <definedName name="BLPH20" hidden="1">#REF!</definedName>
    <definedName name="BLPH21" localSheetId="2" hidden="1">#REF!</definedName>
    <definedName name="BLPH21" localSheetId="3" hidden="1">#REF!</definedName>
    <definedName name="BLPH21" hidden="1">#REF!</definedName>
    <definedName name="BLPH22" localSheetId="2" hidden="1">#REF!</definedName>
    <definedName name="BLPH22" localSheetId="3" hidden="1">#REF!</definedName>
    <definedName name="BLPH22" hidden="1">#REF!</definedName>
    <definedName name="BLPH23" localSheetId="2" hidden="1">#REF!</definedName>
    <definedName name="BLPH23" localSheetId="3" hidden="1">#REF!</definedName>
    <definedName name="BLPH23" hidden="1">#REF!</definedName>
    <definedName name="BLPH24" localSheetId="2" hidden="1">#REF!</definedName>
    <definedName name="BLPH24" localSheetId="3" hidden="1">#REF!</definedName>
    <definedName name="BLPH24" hidden="1">#REF!</definedName>
    <definedName name="BLPH25" localSheetId="2" hidden="1">#REF!</definedName>
    <definedName name="BLPH25" localSheetId="3" hidden="1">#REF!</definedName>
    <definedName name="BLPH25" hidden="1">#REF!</definedName>
    <definedName name="BLPH26" localSheetId="2" hidden="1">#REF!</definedName>
    <definedName name="BLPH26" localSheetId="3" hidden="1">#REF!</definedName>
    <definedName name="BLPH26" hidden="1">#REF!</definedName>
    <definedName name="BLPH27" localSheetId="2" hidden="1">#REF!</definedName>
    <definedName name="BLPH27" localSheetId="3" hidden="1">#REF!</definedName>
    <definedName name="BLPH27" hidden="1">#REF!</definedName>
    <definedName name="BLPH28" localSheetId="2" hidden="1">#REF!</definedName>
    <definedName name="BLPH28" localSheetId="3" hidden="1">#REF!</definedName>
    <definedName name="BLPH28" hidden="1">#REF!</definedName>
    <definedName name="BLPH29" localSheetId="2" hidden="1">#REF!</definedName>
    <definedName name="BLPH29" localSheetId="3" hidden="1">#REF!</definedName>
    <definedName name="BLPH29" hidden="1">#REF!</definedName>
    <definedName name="BLPH30" localSheetId="2" hidden="1">#REF!</definedName>
    <definedName name="BLPH30" localSheetId="3" hidden="1">#REF!</definedName>
    <definedName name="BLPH30" hidden="1">#REF!</definedName>
    <definedName name="BLPH31" localSheetId="2" hidden="1">#REF!</definedName>
    <definedName name="BLPH31" localSheetId="3" hidden="1">#REF!</definedName>
    <definedName name="BLPH31" hidden="1">#REF!</definedName>
    <definedName name="BLPH32" localSheetId="2" hidden="1">#REF!</definedName>
    <definedName name="BLPH32" localSheetId="3" hidden="1">#REF!</definedName>
    <definedName name="BLPH32" hidden="1">#REF!</definedName>
    <definedName name="BLPH33" localSheetId="2" hidden="1">#REF!</definedName>
    <definedName name="BLPH33" localSheetId="3" hidden="1">#REF!</definedName>
    <definedName name="BLPH33" hidden="1">#REF!</definedName>
    <definedName name="BLPH34" localSheetId="2" hidden="1">#REF!</definedName>
    <definedName name="BLPH34" localSheetId="3" hidden="1">#REF!</definedName>
    <definedName name="BLPH34" hidden="1">#REF!</definedName>
    <definedName name="BLPH35" localSheetId="2" hidden="1">#REF!</definedName>
    <definedName name="BLPH35" localSheetId="3" hidden="1">#REF!</definedName>
    <definedName name="BLPH35" hidden="1">#REF!</definedName>
    <definedName name="BLPH36" localSheetId="2" hidden="1">#REF!</definedName>
    <definedName name="BLPH36" localSheetId="3" hidden="1">#REF!</definedName>
    <definedName name="BLPH36" hidden="1">#REF!</definedName>
    <definedName name="BLPH37" localSheetId="2" hidden="1">#REF!</definedName>
    <definedName name="BLPH37" localSheetId="3" hidden="1">#REF!</definedName>
    <definedName name="BLPH37" hidden="1">#REF!</definedName>
    <definedName name="BLPH38" localSheetId="2" hidden="1">#REF!</definedName>
    <definedName name="BLPH38" localSheetId="3" hidden="1">#REF!</definedName>
    <definedName name="BLPH38" hidden="1">#REF!</definedName>
    <definedName name="BLPH39" localSheetId="2" hidden="1">#REF!</definedName>
    <definedName name="BLPH39" localSheetId="3" hidden="1">#REF!</definedName>
    <definedName name="BLPH39" hidden="1">#REF!</definedName>
    <definedName name="BLPH40" localSheetId="2" hidden="1">#REF!</definedName>
    <definedName name="BLPH40" localSheetId="3" hidden="1">#REF!</definedName>
    <definedName name="BLPH40" hidden="1">#REF!</definedName>
    <definedName name="BLPH41" localSheetId="2" hidden="1">#REF!</definedName>
    <definedName name="BLPH41" localSheetId="3" hidden="1">#REF!</definedName>
    <definedName name="BLPH41" hidden="1">#REF!</definedName>
    <definedName name="BLPH42" localSheetId="2" hidden="1">#REF!</definedName>
    <definedName name="BLPH42" localSheetId="3" hidden="1">#REF!</definedName>
    <definedName name="BLPH42" hidden="1">#REF!</definedName>
    <definedName name="BLPH43" localSheetId="2" hidden="1">#REF!</definedName>
    <definedName name="BLPH43" localSheetId="3" hidden="1">#REF!</definedName>
    <definedName name="BLPH43" hidden="1">#REF!</definedName>
    <definedName name="BLPH44" localSheetId="2" hidden="1">#REF!</definedName>
    <definedName name="BLPH44" localSheetId="3" hidden="1">#REF!</definedName>
    <definedName name="BLPH44" hidden="1">#REF!</definedName>
    <definedName name="BLPH45" localSheetId="2" hidden="1">#REF!</definedName>
    <definedName name="BLPH45" localSheetId="3" hidden="1">#REF!</definedName>
    <definedName name="BLPH45" hidden="1">#REF!</definedName>
    <definedName name="BLPH46" localSheetId="2" hidden="1">#REF!</definedName>
    <definedName name="BLPH46" localSheetId="3" hidden="1">#REF!</definedName>
    <definedName name="BLPH46" hidden="1">#REF!</definedName>
    <definedName name="BLPH47" localSheetId="2" hidden="1">#REF!</definedName>
    <definedName name="BLPH47" localSheetId="3" hidden="1">#REF!</definedName>
    <definedName name="BLPH47" hidden="1">#REF!</definedName>
    <definedName name="BLPH48" localSheetId="2" hidden="1">#REF!</definedName>
    <definedName name="BLPH48" localSheetId="3" hidden="1">#REF!</definedName>
    <definedName name="BLPH48" hidden="1">#REF!</definedName>
    <definedName name="BLPH49" localSheetId="2" hidden="1">#REF!</definedName>
    <definedName name="BLPH49" localSheetId="3" hidden="1">#REF!</definedName>
    <definedName name="BLPH49" hidden="1">#REF!</definedName>
    <definedName name="BLPH50" localSheetId="2" hidden="1">#REF!</definedName>
    <definedName name="BLPH50" localSheetId="3" hidden="1">#REF!</definedName>
    <definedName name="BLPH50" hidden="1">#REF!</definedName>
    <definedName name="BLPH51" localSheetId="2" hidden="1">#REF!</definedName>
    <definedName name="BLPH51" localSheetId="3" hidden="1">#REF!</definedName>
    <definedName name="BLPH51" hidden="1">#REF!</definedName>
    <definedName name="BLPH52" localSheetId="2" hidden="1">#REF!</definedName>
    <definedName name="BLPH52" localSheetId="3" hidden="1">#REF!</definedName>
    <definedName name="BLPH52" hidden="1">#REF!</definedName>
    <definedName name="BLPH53" localSheetId="2" hidden="1">#REF!</definedName>
    <definedName name="BLPH53" localSheetId="3" hidden="1">#REF!</definedName>
    <definedName name="BLPH53" hidden="1">#REF!</definedName>
    <definedName name="BLPH54" localSheetId="2" hidden="1">#REF!</definedName>
    <definedName name="BLPH54" localSheetId="3" hidden="1">#REF!</definedName>
    <definedName name="BLPH54" hidden="1">#REF!</definedName>
    <definedName name="BLPH55" localSheetId="2" hidden="1">#REF!</definedName>
    <definedName name="BLPH55" localSheetId="3" hidden="1">#REF!</definedName>
    <definedName name="BLPH55" hidden="1">#REF!</definedName>
    <definedName name="BLPH56" localSheetId="2" hidden="1">#REF!</definedName>
    <definedName name="BLPH56" localSheetId="3" hidden="1">#REF!</definedName>
    <definedName name="BLPH56" hidden="1">#REF!</definedName>
    <definedName name="BLPH57" localSheetId="2" hidden="1">#REF!</definedName>
    <definedName name="BLPH57" localSheetId="3" hidden="1">#REF!</definedName>
    <definedName name="BLPH57" hidden="1">#REF!</definedName>
    <definedName name="BLPH58" localSheetId="2" hidden="1">#REF!</definedName>
    <definedName name="BLPH58" localSheetId="3" hidden="1">#REF!</definedName>
    <definedName name="BLPH58" hidden="1">#REF!</definedName>
    <definedName name="BLPH59" localSheetId="2" hidden="1">#REF!</definedName>
    <definedName name="BLPH59" localSheetId="3" hidden="1">#REF!</definedName>
    <definedName name="BLPH59" hidden="1">#REF!</definedName>
    <definedName name="BLPH60" localSheetId="2" hidden="1">#REF!</definedName>
    <definedName name="BLPH60" localSheetId="3" hidden="1">#REF!</definedName>
    <definedName name="BLPH60" hidden="1">#REF!</definedName>
    <definedName name="BLPH61" localSheetId="2" hidden="1">#REF!</definedName>
    <definedName name="BLPH61" localSheetId="3" hidden="1">#REF!</definedName>
    <definedName name="BLPH61" hidden="1">#REF!</definedName>
    <definedName name="BLPH62" localSheetId="2" hidden="1">#REF!</definedName>
    <definedName name="BLPH62" localSheetId="3" hidden="1">#REF!</definedName>
    <definedName name="BLPH62" hidden="1">#REF!</definedName>
    <definedName name="BLPH63" localSheetId="2" hidden="1">#REF!</definedName>
    <definedName name="BLPH63" localSheetId="3" hidden="1">#REF!</definedName>
    <definedName name="BLPH63" hidden="1">#REF!</definedName>
    <definedName name="BLPH64" localSheetId="2" hidden="1">#REF!</definedName>
    <definedName name="BLPH64" localSheetId="3" hidden="1">#REF!</definedName>
    <definedName name="BLPH64" hidden="1">#REF!</definedName>
    <definedName name="BLPH65" localSheetId="2" hidden="1">#REF!</definedName>
    <definedName name="BLPH65" localSheetId="3" hidden="1">#REF!</definedName>
    <definedName name="BLPH65" hidden="1">#REF!</definedName>
    <definedName name="BLPH66" localSheetId="2" hidden="1">#REF!</definedName>
    <definedName name="BLPH66" localSheetId="3" hidden="1">#REF!</definedName>
    <definedName name="BLPH66" hidden="1">#REF!</definedName>
    <definedName name="BLPH67" localSheetId="2" hidden="1">#REF!</definedName>
    <definedName name="BLPH67" localSheetId="3" hidden="1">#REF!</definedName>
    <definedName name="BLPH67" hidden="1">#REF!</definedName>
    <definedName name="BLPH68" localSheetId="2" hidden="1">#REF!</definedName>
    <definedName name="BLPH68" localSheetId="3" hidden="1">#REF!</definedName>
    <definedName name="BLPH68" hidden="1">#REF!</definedName>
    <definedName name="BLPH69" localSheetId="2" hidden="1">#REF!</definedName>
    <definedName name="BLPH69" localSheetId="3" hidden="1">#REF!</definedName>
    <definedName name="BLPH69" hidden="1">#REF!</definedName>
    <definedName name="BLPH70" localSheetId="2" hidden="1">#REF!</definedName>
    <definedName name="BLPH70" localSheetId="3" hidden="1">#REF!</definedName>
    <definedName name="BLPH70" hidden="1">#REF!</definedName>
    <definedName name="BLPH71" localSheetId="2" hidden="1">#REF!</definedName>
    <definedName name="BLPH71" localSheetId="3" hidden="1">#REF!</definedName>
    <definedName name="BLPH71" hidden="1">#REF!</definedName>
    <definedName name="BLPH72" localSheetId="2" hidden="1">#REF!</definedName>
    <definedName name="BLPH72" localSheetId="3" hidden="1">#REF!</definedName>
    <definedName name="BLPH72" hidden="1">#REF!</definedName>
    <definedName name="BLPH73" localSheetId="2" hidden="1">#REF!</definedName>
    <definedName name="BLPH73" localSheetId="3" hidden="1">#REF!</definedName>
    <definedName name="BLPH73" hidden="1">#REF!</definedName>
    <definedName name="BLPH74" localSheetId="2" hidden="1">#REF!</definedName>
    <definedName name="BLPH74" localSheetId="3" hidden="1">#REF!</definedName>
    <definedName name="BLPH74" hidden="1">#REF!</definedName>
    <definedName name="BLPH75" localSheetId="2" hidden="1">#REF!</definedName>
    <definedName name="BLPH75" localSheetId="3" hidden="1">#REF!</definedName>
    <definedName name="BLPH75" hidden="1">#REF!</definedName>
    <definedName name="BLPH76" localSheetId="2" hidden="1">#REF!</definedName>
    <definedName name="BLPH76" localSheetId="3" hidden="1">#REF!</definedName>
    <definedName name="BLPH76" hidden="1">#REF!</definedName>
    <definedName name="BLPH77" localSheetId="2" hidden="1">#REF!</definedName>
    <definedName name="BLPH77" localSheetId="3" hidden="1">#REF!</definedName>
    <definedName name="BLPH77" hidden="1">#REF!</definedName>
    <definedName name="BLPH78" localSheetId="2" hidden="1">#REF!</definedName>
    <definedName name="BLPH78" localSheetId="3" hidden="1">#REF!</definedName>
    <definedName name="BLPH78" hidden="1">#REF!</definedName>
    <definedName name="BNE_MESSAGES_HIDDEN" localSheetId="2" hidden="1">#REF!</definedName>
    <definedName name="BNE_MESSAGES_HIDDEN" localSheetId="3" hidden="1">#REF!</definedName>
    <definedName name="BNE_MESSAGES_HIDDEN" hidden="1">#REF!</definedName>
    <definedName name="bob" localSheetId="2" hidden="1">{#N/A,#N/A,FALSE,"EXPENSE"}</definedName>
    <definedName name="bob" localSheetId="3" hidden="1">{#N/A,#N/A,FALSE,"EXPENSE"}</definedName>
    <definedName name="bob" hidden="1">{#N/A,#N/A,FALSE,"EXPENSE"}</definedName>
    <definedName name="bv" localSheetId="2" hidden="1">{#N/A,#N/A,FALSE,"Aging Summary";#N/A,#N/A,FALSE,"Ratio Analysis";#N/A,#N/A,FALSE,"Test 120 Day Accts";#N/A,#N/A,FALSE,"Tickmarks"}</definedName>
    <definedName name="bv" localSheetId="3" hidden="1">{#N/A,#N/A,FALSE,"Aging Summary";#N/A,#N/A,FALSE,"Ratio Analysis";#N/A,#N/A,FALSE,"Test 120 Day Accts";#N/A,#N/A,FALSE,"Tickmarks"}</definedName>
    <definedName name="bv" hidden="1">{#N/A,#N/A,FALSE,"Aging Summary";#N/A,#N/A,FALSE,"Ratio Analysis";#N/A,#N/A,FALSE,"Test 120 Day Accts";#N/A,#N/A,FALSE,"Tickmarks"}</definedName>
    <definedName name="cb_sChart41E9A35_opts" hidden="1">"1, 9, 1, False, 2, False, False, , 0, False, True, 1, 1"</definedName>
    <definedName name="CIQWBGuid" hidden="1">"022317c7-dbd3-41a3-9caf-35748facbbc2"</definedName>
    <definedName name="Combined" localSheetId="2" hidden="1">{#N/A,#N/A,FALSE,"TOTAL";#N/A,#N/A,FALSE,"SERIES l";#N/A,#N/A,FALSE,"1993A";#N/A,#N/A,FALSE,"1994A";#N/A,#N/A,FALSE,"SERIES ll";#N/A,#N/A,FALSE,"1995A";#N/A,#N/A,FALSE,"1995B";#N/A,#N/A,FALSE,"1996A";#N/A,#N/A,FALSE,"SERIES lll";#N/A,#N/A,FALSE,"1996lllA-R";#N/A,#N/A,FALSE,"1996lllCD"}</definedName>
    <definedName name="Combined" localSheetId="3" hidden="1">{#N/A,#N/A,FALSE,"TOTAL";#N/A,#N/A,FALSE,"SERIES l";#N/A,#N/A,FALSE,"1993A";#N/A,#N/A,FALSE,"1994A";#N/A,#N/A,FALSE,"SERIES ll";#N/A,#N/A,FALSE,"1995A";#N/A,#N/A,FALSE,"1995B";#N/A,#N/A,FALSE,"1996A";#N/A,#N/A,FALSE,"SERIES lll";#N/A,#N/A,FALSE,"1996lllA-R";#N/A,#N/A,FALSE,"1996lllCD"}</definedName>
    <definedName name="Combined" hidden="1">{#N/A,#N/A,FALSE,"TOTAL";#N/A,#N/A,FALSE,"SERIES l";#N/A,#N/A,FALSE,"1993A";#N/A,#N/A,FALSE,"1994A";#N/A,#N/A,FALSE,"SERIES ll";#N/A,#N/A,FALSE,"1995A";#N/A,#N/A,FALSE,"1995B";#N/A,#N/A,FALSE,"1996A";#N/A,#N/A,FALSE,"SERIES lll";#N/A,#N/A,FALSE,"1996lllA-R";#N/A,#N/A,FALSE,"1996lllCD"}</definedName>
    <definedName name="Comp" localSheetId="2" hidden="1">#REF!</definedName>
    <definedName name="Comp" localSheetId="3" hidden="1">#REF!</definedName>
    <definedName name="Comp" hidden="1">#REF!</definedName>
    <definedName name="CompanyName1" localSheetId="2" hidden="1">#REF!</definedName>
    <definedName name="CompanyName1" localSheetId="3" hidden="1">#REF!</definedName>
    <definedName name="CompanyName1" hidden="1">#REF!</definedName>
    <definedName name="CompanyName2" localSheetId="2" hidden="1">#REF!</definedName>
    <definedName name="CompanyName2" localSheetId="3" hidden="1">#REF!</definedName>
    <definedName name="CompanyName2" hidden="1">#REF!</definedName>
    <definedName name="CompanyName3" localSheetId="2" hidden="1">#REF!</definedName>
    <definedName name="CompanyName3" localSheetId="3" hidden="1">#REF!</definedName>
    <definedName name="CompanyName3" hidden="1">#REF!</definedName>
    <definedName name="CompRange1" localSheetId="2" hidden="1">OFFSET('E-1 (3)'!CompRange1Main,9,0,COUNTA('E-1 (3)'!CompRange1Main)-COUNTA(#REF!),1)</definedName>
    <definedName name="CompRange1" localSheetId="3" hidden="1">OFFSET('E-1 (4)'!CompRange1Main,9,0,COUNTA('E-1 (4)'!CompRange1Main)-COUNTA(#REF!),1)</definedName>
    <definedName name="CompRange1" hidden="1">OFFSET(CompRange1Main,9,0,COUNTA(CompRange1Main)-COUNTA(#REF!),1)</definedName>
    <definedName name="CompRange1Main" localSheetId="2" hidden="1">#REF!</definedName>
    <definedName name="CompRange1Main" localSheetId="3" hidden="1">#REF!</definedName>
    <definedName name="CompRange1Main" hidden="1">#REF!</definedName>
    <definedName name="CompRange2" localSheetId="2" hidden="1">OFFSET('E-1 (3)'!CompRange2Main,9,0,COUNTA('E-1 (3)'!CompRange2Main)-COUNTA(#REF!),1)</definedName>
    <definedName name="CompRange2" localSheetId="3" hidden="1">OFFSET('E-1 (4)'!CompRange2Main,9,0,COUNTA('E-1 (4)'!CompRange2Main)-COUNTA(#REF!),1)</definedName>
    <definedName name="CompRange2" hidden="1">OFFSET(CompRange2Main,9,0,COUNTA(CompRange2Main)-COUNTA(#REF!),1)</definedName>
    <definedName name="CompRange2Main" localSheetId="2" hidden="1">#REF!</definedName>
    <definedName name="CompRange2Main" localSheetId="3" hidden="1">#REF!</definedName>
    <definedName name="CompRange2Main" hidden="1">#REF!</definedName>
    <definedName name="CompRange3" localSheetId="2" hidden="1">OFFSET('E-1 (3)'!CompRange3Main,9,0,COUNTA('E-1 (3)'!CompRange3Main)-COUNTA(#REF!),1)</definedName>
    <definedName name="CompRange3" localSheetId="3" hidden="1">OFFSET('E-1 (4)'!CompRange3Main,9,0,COUNTA('E-1 (4)'!CompRange3Main)-COUNTA(#REF!),1)</definedName>
    <definedName name="CompRange3" hidden="1">OFFSET(CompRange3Main,9,0,COUNTA(CompRange3Main)-COUNTA(#REF!),1)</definedName>
    <definedName name="CompRange3Main" localSheetId="2" hidden="1">#REF!</definedName>
    <definedName name="CompRange3Main" localSheetId="3" hidden="1">#REF!</definedName>
    <definedName name="CompRange3Main" hidden="1">#REF!</definedName>
    <definedName name="cprange3" localSheetId="2" hidden="1">{#N/A,#N/A,FALSE,"ALLOC"}</definedName>
    <definedName name="cprange3" localSheetId="3" hidden="1">{#N/A,#N/A,FALSE,"ALLOC"}</definedName>
    <definedName name="cprange3" hidden="1">{#N/A,#N/A,FALSE,"ALLOC"}</definedName>
    <definedName name="cprrange2" localSheetId="2" hidden="1">{#N/A,#N/A,FALSE,"ALLOC"}</definedName>
    <definedName name="cprrange2" localSheetId="3" hidden="1">{#N/A,#N/A,FALSE,"ALLOC"}</definedName>
    <definedName name="cprrange2" hidden="1">{#N/A,#N/A,FALSE,"ALLOC"}</definedName>
    <definedName name="cvzdfzsdfdsfsf" localSheetId="2" hidden="1">{#N/A,#N/A,FALSE,"EXPENSE"}</definedName>
    <definedName name="cvzdfzsdfdsfsf" localSheetId="3" hidden="1">{#N/A,#N/A,FALSE,"EXPENSE"}</definedName>
    <definedName name="cvzdfzsdfdsfsf" hidden="1">{#N/A,#N/A,FALSE,"EXPENSE"}</definedName>
    <definedName name="Cwvu.GREY_ALL." localSheetId="2" hidden="1">#REF!</definedName>
    <definedName name="Cwvu.GREY_ALL." localSheetId="3" hidden="1">#REF!</definedName>
    <definedName name="Cwvu.GREY_ALL." hidden="1">#REF!</definedName>
    <definedName name="DateRangeComp" localSheetId="2" hidden="1">OFFSET('E-1 (3)'!DateRangeCompMain,9,0,COUNTA('E-1 (3)'!DateRangeCompMain)-COUNTA(#REF!),1)</definedName>
    <definedName name="DateRangeComp" localSheetId="3" hidden="1">OFFSET('E-1 (4)'!DateRangeCompMain,9,0,COUNTA('E-1 (4)'!DateRangeCompMain)-COUNTA(#REF!),1)</definedName>
    <definedName name="DateRangeComp" hidden="1">OFFSET(DateRangeCompMain,9,0,COUNTA(DateRangeCompMain)-COUNTA(#REF!),1)</definedName>
    <definedName name="DateRangeCompMain" localSheetId="2" hidden="1">#REF!</definedName>
    <definedName name="DateRangeCompMain" localSheetId="3" hidden="1">#REF!</definedName>
    <definedName name="DateRangeCompMain" hidden="1">#REF!</definedName>
    <definedName name="DateRangePrice" localSheetId="2" hidden="1">OFFSET('E-1 (3)'!DateRangePriceMain,5,0,COUNTA('E-1 (3)'!DateRangePriceMain)-COUNTA(#REF!),1)</definedName>
    <definedName name="DateRangePrice" localSheetId="3" hidden="1">OFFSET('E-1 (4)'!DateRangePriceMain,5,0,COUNTA('E-1 (4)'!DateRangePriceMain)-COUNTA(#REF!),1)</definedName>
    <definedName name="DateRangePrice" hidden="1">OFFSET([0]!DateRangePriceMain,5,0,COUNTA([0]!DateRangePriceMain)-COUNTA(#REF!),1)</definedName>
    <definedName name="DateRangePriceMain" localSheetId="2" hidden="1">#REF!</definedName>
    <definedName name="DateRangePriceMain" localSheetId="3" hidden="1">#REF!</definedName>
    <definedName name="DateRangePriceMain" hidden="1">#REF!</definedName>
    <definedName name="df" localSheetId="2" hidden="1">{#N/A,#N/A,FALSE,"Aging Summary";#N/A,#N/A,FALSE,"Ratio Analysis";#N/A,#N/A,FALSE,"Test 120 Day Accts";#N/A,#N/A,FALSE,"Tickmarks"}</definedName>
    <definedName name="df" localSheetId="3" hidden="1">{#N/A,#N/A,FALSE,"Aging Summary";#N/A,#N/A,FALSE,"Ratio Analysis";#N/A,#N/A,FALSE,"Test 120 Day Accts";#N/A,#N/A,FALSE,"Tickmarks"}</definedName>
    <definedName name="df" hidden="1">{#N/A,#N/A,FALSE,"Aging Summary";#N/A,#N/A,FALSE,"Ratio Analysis";#N/A,#N/A,FALSE,"Test 120 Day Accts";#N/A,#N/A,FALSE,"Tickmarks"}</definedName>
    <definedName name="dfadsfadfadfewfr" localSheetId="2" hidden="1">{#N/A,#N/A,FALSE,"EXPENSE"}</definedName>
    <definedName name="dfadsfadfadfewfr" localSheetId="3" hidden="1">{#N/A,#N/A,FALSE,"EXPENSE"}</definedName>
    <definedName name="dfadsfadfadfewfr" hidden="1">{#N/A,#N/A,FALSE,"EXPENSE"}</definedName>
    <definedName name="dfadsfasdfdsf" localSheetId="2" hidden="1">{#N/A,#N/A,FALSE,"EXPENSE"}</definedName>
    <definedName name="dfadsfasdfdsf" localSheetId="3" hidden="1">{#N/A,#N/A,FALSE,"EXPENSE"}</definedName>
    <definedName name="dfadsfasdfdsf" hidden="1">{#N/A,#N/A,FALSE,"EXPENSE"}</definedName>
    <definedName name="dfadsfdsafdf" localSheetId="2" hidden="1">{#N/A,#N/A,FALSE,"ALLOC"}</definedName>
    <definedName name="dfadsfdsafdf" localSheetId="3" hidden="1">{#N/A,#N/A,FALSE,"ALLOC"}</definedName>
    <definedName name="dfadsfdsafdf" hidden="1">{#N/A,#N/A,FALSE,"ALLOC"}</definedName>
    <definedName name="dfasdfasdf" localSheetId="2" hidden="1">{#N/A,#N/A,FALSE,"ALLOC"}</definedName>
    <definedName name="dfasdfasdf" localSheetId="3" hidden="1">{#N/A,#N/A,FALSE,"ALLOC"}</definedName>
    <definedName name="dfasdfasdf" hidden="1">{#N/A,#N/A,FALSE,"ALLOC"}</definedName>
    <definedName name="dfasdfasdfdsaf" localSheetId="2" hidden="1">{#N/A,#N/A,FALSE,"ALLOC"}</definedName>
    <definedName name="dfasdfasdfdsaf" localSheetId="3" hidden="1">{#N/A,#N/A,FALSE,"ALLOC"}</definedName>
    <definedName name="dfasdfasdfdsaf" hidden="1">{#N/A,#N/A,FALSE,"ALLOC"}</definedName>
    <definedName name="dfasfasfdfadsf" localSheetId="2" hidden="1">{#N/A,#N/A,FALSE,"EXPENSE"}</definedName>
    <definedName name="dfasfasfdfadsf" localSheetId="3" hidden="1">{#N/A,#N/A,FALSE,"EXPENSE"}</definedName>
    <definedName name="dfasfasfdfadsf" hidden="1">{#N/A,#N/A,FALSE,"EXPENSE"}</definedName>
    <definedName name="dfdfdsfadsf" localSheetId="2" hidden="1">{#N/A,#N/A,FALSE,"EXPENSE"}</definedName>
    <definedName name="dfdfdsfadsf" localSheetId="3" hidden="1">{#N/A,#N/A,FALSE,"EXPENSE"}</definedName>
    <definedName name="dfdfdsfadsf" hidden="1">{#N/A,#N/A,FALSE,"EXPENSE"}</definedName>
    <definedName name="dfdsfsdfdfdsf" localSheetId="2" hidden="1">{#N/A,#N/A,FALSE,"EXPENSE"}</definedName>
    <definedName name="dfdsfsdfdfdsf" localSheetId="3" hidden="1">{#N/A,#N/A,FALSE,"EXPENSE"}</definedName>
    <definedName name="dfdsfsdfdfdsf" hidden="1">{#N/A,#N/A,FALSE,"EXPENSE"}</definedName>
    <definedName name="dfsadfdsfdsf" localSheetId="2" hidden="1">{#N/A,#N/A,FALSE,"ALLOC"}</definedName>
    <definedName name="dfsadfdsfdsf" localSheetId="3" hidden="1">{#N/A,#N/A,FALSE,"ALLOC"}</definedName>
    <definedName name="dfsadfdsfdsf" hidden="1">{#N/A,#N/A,FALSE,"ALLOC"}</definedName>
    <definedName name="dfsdfdsfdsfds" localSheetId="2" hidden="1">{#N/A,#N/A,FALSE,"EXPENSE"}</definedName>
    <definedName name="dfsdfdsfdsfds" localSheetId="3" hidden="1">{#N/A,#N/A,FALSE,"EXPENSE"}</definedName>
    <definedName name="dfsdfdsfdsfds" hidden="1">{#N/A,#N/A,FALSE,"EXPENSE"}</definedName>
    <definedName name="dgdgdfgdg" localSheetId="2" hidden="1">{#N/A,#N/A,FALSE,"EXPENSE"}</definedName>
    <definedName name="dgdgdfgdg" localSheetId="3" hidden="1">{#N/A,#N/A,FALSE,"EXPENSE"}</definedName>
    <definedName name="dgdgdfgdg" hidden="1">{#N/A,#N/A,FALSE,"EXPENSE"}</definedName>
    <definedName name="dhdyyrtyr" localSheetId="2" hidden="1">{#N/A,#N/A,FALSE,"EXPENSE"}</definedName>
    <definedName name="dhdyyrtyr" localSheetId="3" hidden="1">{#N/A,#N/A,FALSE,"EXPENSE"}</definedName>
    <definedName name="dhdyyrtyr" hidden="1">{#N/A,#N/A,FALSE,"EXPENSE"}</definedName>
    <definedName name="dkdkdk" localSheetId="2" hidden="1">{#N/A,#N/A,TRUE,"CIN-11";#N/A,#N/A,TRUE,"CIN-13";#N/A,#N/A,TRUE,"CIN-14";#N/A,#N/A,TRUE,"CIN-16";#N/A,#N/A,TRUE,"CIN-17";#N/A,#N/A,TRUE,"CIN-18";#N/A,#N/A,TRUE,"CIN Earnings To Fixed Charges";#N/A,#N/A,TRUE,"CIN Financial Ratios";#N/A,#N/A,TRUE,"CIN-IS";#N/A,#N/A,TRUE,"CIN-BS";#N/A,#N/A,TRUE,"CIN-CS";#N/A,#N/A,TRUE,"Invest In Unconsol Subs"}</definedName>
    <definedName name="dkdkdk" localSheetId="3"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s" localSheetId="2" hidden="1">{#N/A,#N/A,FALSE,"Aging Summary";#N/A,#N/A,FALSE,"Ratio Analysis";#N/A,#N/A,FALSE,"Test 120 Day Accts";#N/A,#N/A,FALSE,"Tickmarks"}</definedName>
    <definedName name="ds" localSheetId="3" hidden="1">{#N/A,#N/A,FALSE,"Aging Summary";#N/A,#N/A,FALSE,"Ratio Analysis";#N/A,#N/A,FALSE,"Test 120 Day Accts";#N/A,#N/A,FALSE,"Tickmarks"}</definedName>
    <definedName name="ds" hidden="1">{#N/A,#N/A,FALSE,"Aging Summary";#N/A,#N/A,FALSE,"Ratio Analysis";#N/A,#N/A,FALSE,"Test 120 Day Accts";#N/A,#N/A,FALSE,"Tickmarks"}</definedName>
    <definedName name="dsfasdfdasf" localSheetId="2" hidden="1">{#N/A,#N/A,FALSE,"EXPENSE"}</definedName>
    <definedName name="dsfasdfdasf" localSheetId="3" hidden="1">{#N/A,#N/A,FALSE,"EXPENSE"}</definedName>
    <definedName name="dsfasdfdasf" hidden="1">{#N/A,#N/A,FALSE,"EXPENSE"}</definedName>
    <definedName name="dsfasdfdsf" localSheetId="2" hidden="1">{#N/A,#N/A,FALSE,"EXPENSE"}</definedName>
    <definedName name="dsfasdfdsf" localSheetId="3" hidden="1">{#N/A,#N/A,FALSE,"EXPENSE"}</definedName>
    <definedName name="dsfasdfdsf" hidden="1">{#N/A,#N/A,FALSE,"EXPENSE"}</definedName>
    <definedName name="dsm" localSheetId="2" hidden="1">{#N/A,#N/A,FALSE,"Aging Summary";#N/A,#N/A,FALSE,"Ratio Analysis";#N/A,#N/A,FALSE,"Test 120 Day Accts";#N/A,#N/A,FALSE,"Tickmarks"}</definedName>
    <definedName name="dsm" localSheetId="3" hidden="1">{#N/A,#N/A,FALSE,"Aging Summary";#N/A,#N/A,FALSE,"Ratio Analysis";#N/A,#N/A,FALSE,"Test 120 Day Accts";#N/A,#N/A,FALSE,"Tickmarks"}</definedName>
    <definedName name="dsm" hidden="1">{#N/A,#N/A,FALSE,"Aging Summary";#N/A,#N/A,FALSE,"Ratio Analysis";#N/A,#N/A,FALSE,"Test 120 Day Accts";#N/A,#N/A,FALSE,"Tickmarks"}</definedName>
    <definedName name="dtresyttyujyujtghgh" localSheetId="2" hidden="1">{#N/A,#N/A,FALSE,"EXPENSE"}</definedName>
    <definedName name="dtresyttyujyujtghgh" localSheetId="3" hidden="1">{#N/A,#N/A,FALSE,"EXPENSE"}</definedName>
    <definedName name="dtresyttyujyujtghgh" hidden="1">{#N/A,#N/A,FALSE,"EXPENSE"}</definedName>
    <definedName name="duh" localSheetId="2" hidden="1">{"edcredit",#N/A,FALSE,"edcredit"}</definedName>
    <definedName name="duh" localSheetId="3" hidden="1">{"edcredit",#N/A,FALSE,"edcredit"}</definedName>
    <definedName name="duh" hidden="1">{"edcredit",#N/A,FALSE,"edcredit"}</definedName>
    <definedName name="eatawerawerfe" localSheetId="2" hidden="1">{#N/A,#N/A,FALSE,"ALLOC"}</definedName>
    <definedName name="eatawerawerfe" localSheetId="3" hidden="1">{#N/A,#N/A,FALSE,"ALLOC"}</definedName>
    <definedName name="eatawerawerfe" hidden="1">{#N/A,#N/A,FALSE,"ALLOC"}</definedName>
    <definedName name="ej" localSheetId="2" hidden="1">{"Page 1",#N/A,FALSE,"Sheet1";"Page 2",#N/A,FALSE,"Sheet1"}</definedName>
    <definedName name="ej" localSheetId="3" hidden="1">{"Page 1",#N/A,FALSE,"Sheet1";"Page 2",#N/A,FALSE,"Sheet1"}</definedName>
    <definedName name="ej" hidden="1">{"Page 1",#N/A,FALSE,"Sheet1";"Page 2",#N/A,FALSE,"Sheet1"}</definedName>
    <definedName name="er" localSheetId="2" hidden="1">{#N/A,#N/A,FALSE,"Aging Summary";#N/A,#N/A,FALSE,"Ratio Analysis";#N/A,#N/A,FALSE,"Test 120 Day Accts";#N/A,#N/A,FALSE,"Tickmarks"}</definedName>
    <definedName name="er" localSheetId="3" hidden="1">{#N/A,#N/A,FALSE,"Aging Summary";#N/A,#N/A,FALSE,"Ratio Analysis";#N/A,#N/A,FALSE,"Test 120 Day Accts";#N/A,#N/A,FALSE,"Tickmarks"}</definedName>
    <definedName name="er" hidden="1">{#N/A,#N/A,FALSE,"Aging Summary";#N/A,#N/A,FALSE,"Ratio Analysis";#N/A,#N/A,FALSE,"Test 120 Day Accts";#N/A,#N/A,FALSE,"Tickmarks"}</definedName>
    <definedName name="essbase12month" localSheetId="2" hidden="1">{"balsheet",#N/A,FALSE,"A"}</definedName>
    <definedName name="essbase12month" localSheetId="3" hidden="1">{"balsheet",#N/A,FALSE,"A"}</definedName>
    <definedName name="essbase12month" hidden="1">{"balsheet",#N/A,FALSE,"A"}</definedName>
    <definedName name="ew" localSheetId="2" hidden="1">{#N/A,#N/A,FALSE,"Aging Summary";#N/A,#N/A,FALSE,"Ratio Analysis";#N/A,#N/A,FALSE,"Test 120 Day Accts";#N/A,#N/A,FALSE,"Tickmarks"}</definedName>
    <definedName name="ew" localSheetId="3" hidden="1">{#N/A,#N/A,FALSE,"Aging Summary";#N/A,#N/A,FALSE,"Ratio Analysis";#N/A,#N/A,FALSE,"Test 120 Day Accts";#N/A,#N/A,FALSE,"Tickmarks"}</definedName>
    <definedName name="ew" hidden="1">{#N/A,#N/A,FALSE,"Aging Summary";#N/A,#N/A,FALSE,"Ratio Analysis";#N/A,#N/A,FALSE,"Test 120 Day Accts";#N/A,#N/A,FALSE,"Tickmarks"}</definedName>
    <definedName name="f" localSheetId="2" hidden="1">{"edcredit",#N/A,FALSE,"edcredit"}</definedName>
    <definedName name="f" localSheetId="3" hidden="1">{"edcredit",#N/A,FALSE,"edcredit"}</definedName>
    <definedName name="f" hidden="1">{"edcredit",#N/A,FALSE,"edcredit"}</definedName>
    <definedName name="fadfasdfasdfadsf" localSheetId="2" hidden="1">{#N/A,#N/A,FALSE,"ALLOC"}</definedName>
    <definedName name="fadfasdfasdfadsf" localSheetId="3" hidden="1">{#N/A,#N/A,FALSE,"ALLOC"}</definedName>
    <definedName name="fadfasdfasdfadsf" hidden="1">{#N/A,#N/A,FALSE,"ALLOC"}</definedName>
    <definedName name="fadfasdfwaerwe" localSheetId="2" hidden="1">{#N/A,#N/A,FALSE,"ALLOC"}</definedName>
    <definedName name="fadfasdfwaerwe" localSheetId="3" hidden="1">{#N/A,#N/A,FALSE,"ALLOC"}</definedName>
    <definedName name="fadfasdfwaerwe" hidden="1">{#N/A,#N/A,FALSE,"ALLOC"}</definedName>
    <definedName name="fadsfadsfadsf" localSheetId="2" hidden="1">{#N/A,#N/A,FALSE,"EXPENSE"}</definedName>
    <definedName name="fadsfadsfadsf" localSheetId="3" hidden="1">{#N/A,#N/A,FALSE,"EXPENSE"}</definedName>
    <definedName name="fadsfadsfadsf" hidden="1">{#N/A,#N/A,FALSE,"EXPENSE"}</definedName>
    <definedName name="fadsfadsfdasf" localSheetId="2" hidden="1">{#N/A,#N/A,FALSE,"EXPENSE"}</definedName>
    <definedName name="fadsfadsfdasf" localSheetId="3" hidden="1">{#N/A,#N/A,FALSE,"EXPENSE"}</definedName>
    <definedName name="fadsfadsfdasf" hidden="1">{#N/A,#N/A,FALSE,"EXPENSE"}</definedName>
    <definedName name="fadsfdsafdfd" localSheetId="2" hidden="1">{#N/A,#N/A,FALSE,"ALLOC"}</definedName>
    <definedName name="fadsfdsafdfd" localSheetId="3" hidden="1">{#N/A,#N/A,FALSE,"ALLOC"}</definedName>
    <definedName name="fadsfdsafdfd" hidden="1">{#N/A,#N/A,FALSE,"ALLOC"}</definedName>
    <definedName name="fasdfadsfdasf" localSheetId="2" hidden="1">{#N/A,#N/A,FALSE,"ALLOC"}</definedName>
    <definedName name="fasdfadsfdasf" localSheetId="3" hidden="1">{#N/A,#N/A,FALSE,"ALLOC"}</definedName>
    <definedName name="fasdfadsfdasf" hidden="1">{#N/A,#N/A,FALSE,"ALLOC"}</definedName>
    <definedName name="fasdfasdfadsf" localSheetId="2" hidden="1">{#N/A,#N/A,FALSE,"EXPENSE"}</definedName>
    <definedName name="fasdfasdfadsf" localSheetId="3" hidden="1">{#N/A,#N/A,FALSE,"EXPENSE"}</definedName>
    <definedName name="fasdfasdfadsf" hidden="1">{#N/A,#N/A,FALSE,"EXPENSE"}</definedName>
    <definedName name="fasdfdfdf" localSheetId="2" hidden="1">{#N/A,#N/A,FALSE,"EXPENSE"}</definedName>
    <definedName name="fasdfdfdf" localSheetId="3" hidden="1">{#N/A,#N/A,FALSE,"EXPENSE"}</definedName>
    <definedName name="fasdfdfdf" hidden="1">{#N/A,#N/A,FALSE,"EXPENSE"}</definedName>
    <definedName name="fasfdsfdsafads" localSheetId="2" hidden="1">{#N/A,#N/A,FALSE,"EXPENSE"}</definedName>
    <definedName name="fasfdsfdsafads" localSheetId="3" hidden="1">{#N/A,#N/A,FALSE,"EXPENSE"}</definedName>
    <definedName name="fasfdsfdsafads" hidden="1">{#N/A,#N/A,FALSE,"EXPENSE"}</definedName>
    <definedName name="fcsdafasdfadsf" localSheetId="2" hidden="1">{#N/A,#N/A,FALSE,"EXPENSE"}</definedName>
    <definedName name="fcsdafasdfadsf" localSheetId="3" hidden="1">{#N/A,#N/A,FALSE,"EXPENSE"}</definedName>
    <definedName name="fcsdafasdfadsf" hidden="1">{#N/A,#N/A,FALSE,"EXPENSE"}</definedName>
    <definedName name="fd" localSheetId="2" hidden="1">{#N/A,#N/A,FALSE,"GIS"}</definedName>
    <definedName name="fd" localSheetId="3" hidden="1">{#N/A,#N/A,FALSE,"GIS"}</definedName>
    <definedName name="fd" hidden="1">{#N/A,#N/A,FALSE,"GIS"}</definedName>
    <definedName name="fdasfadfdaf" localSheetId="2" hidden="1">{#N/A,#N/A,FALSE,"EXPENSE"}</definedName>
    <definedName name="fdasfadfdaf" localSheetId="3" hidden="1">{#N/A,#N/A,FALSE,"EXPENSE"}</definedName>
    <definedName name="fdasfadfdaf" hidden="1">{#N/A,#N/A,FALSE,"EXPENSE"}</definedName>
    <definedName name="fdsfdsafdasfds" localSheetId="2" hidden="1">{#N/A,#N/A,FALSE,"EXPENSE"}</definedName>
    <definedName name="fdsfdsafdasfds" localSheetId="3" hidden="1">{#N/A,#N/A,FALSE,"EXPENSE"}</definedName>
    <definedName name="fdsfdsafdasfds" hidden="1">{#N/A,#N/A,FALSE,"EXPENSE"}</definedName>
    <definedName name="fdsfsadfsdafdsa" localSheetId="2" hidden="1">{#N/A,#N/A,FALSE,"EXPENSE"}</definedName>
    <definedName name="fdsfsadfsdafdsa" localSheetId="3" hidden="1">{#N/A,#N/A,FALSE,"EXPENSE"}</definedName>
    <definedName name="fdsfsadfsdafdsa" hidden="1">{#N/A,#N/A,FALSE,"EXPENSE"}</definedName>
    <definedName name="fdsfsdfdsfd" localSheetId="2" hidden="1">{#N/A,#N/A,FALSE,"EXPENSE"}</definedName>
    <definedName name="fdsfsdfdsfd" localSheetId="3" hidden="1">{#N/A,#N/A,FALSE,"EXPENSE"}</definedName>
    <definedName name="fdsfsdfdsfd" hidden="1">{#N/A,#N/A,FALSE,"EXPENSE"}</definedName>
    <definedName name="fewrfwerwqerwe" localSheetId="2" hidden="1">{#N/A,#N/A,FALSE,"EXPENSE"}</definedName>
    <definedName name="fewrfwerwqerwe" localSheetId="3" hidden="1">{#N/A,#N/A,FALSE,"EXPENSE"}</definedName>
    <definedName name="fewrfwerwqerwe" hidden="1">{#N/A,#N/A,FALSE,"EXPENSE"}</definedName>
    <definedName name="ffff" localSheetId="2" hidden="1">{#N/A,#N/A,FALSE,"ALLOC"}</definedName>
    <definedName name="ffff" localSheetId="3" hidden="1">{#N/A,#N/A,FALSE,"ALLOC"}</definedName>
    <definedName name="ffff" hidden="1">{#N/A,#N/A,FALSE,"ALLOC"}</definedName>
    <definedName name="fgdfgdzfxczv" localSheetId="2" hidden="1">{#N/A,#N/A,FALSE,"EXPENSE"}</definedName>
    <definedName name="fgdfgdzfxczv" localSheetId="3" hidden="1">{#N/A,#N/A,FALSE,"EXPENSE"}</definedName>
    <definedName name="fgdfgdzfxczv" hidden="1">{#N/A,#N/A,FALSE,"EXPENSE"}</definedName>
    <definedName name="fgdfzdsfASFDAS" localSheetId="2" hidden="1">{#N/A,#N/A,FALSE,"EXPENSE"}</definedName>
    <definedName name="fgdfzdsfASFDAS" localSheetId="3" hidden="1">{#N/A,#N/A,FALSE,"EXPENSE"}</definedName>
    <definedName name="fgdfzdsfASFDAS" hidden="1">{#N/A,#N/A,FALSE,"EXPENSE"}</definedName>
    <definedName name="fgdgdfdvcx" localSheetId="2" hidden="1">{#N/A,#N/A,FALSE,"ALLOC"}</definedName>
    <definedName name="fgdgdfdvcx" localSheetId="3" hidden="1">{#N/A,#N/A,FALSE,"ALLOC"}</definedName>
    <definedName name="fgdgdfdvcx" hidden="1">{#N/A,#N/A,FALSE,"ALLOC"}</definedName>
    <definedName name="fgdsfasdfscc" localSheetId="2" hidden="1">{#N/A,#N/A,FALSE,"ALLOC"}</definedName>
    <definedName name="fgdsfasdfscc" localSheetId="3" hidden="1">{#N/A,#N/A,FALSE,"ALLOC"}</definedName>
    <definedName name="fgdsfasdfscc" hidden="1">{#N/A,#N/A,FALSE,"ALLOC"}</definedName>
    <definedName name="fgdsfdsfd" localSheetId="2" hidden="1">{#N/A,#N/A,FALSE,"EXPENSE"}</definedName>
    <definedName name="fgdsfdsfd" localSheetId="3" hidden="1">{#N/A,#N/A,FALSE,"EXPENSE"}</definedName>
    <definedName name="fgdsfdsfd" hidden="1">{#N/A,#N/A,FALSE,"EXPENSE"}</definedName>
    <definedName name="fhfgdgdg" localSheetId="2" hidden="1">{#N/A,#N/A,FALSE,"EXPENSE"}</definedName>
    <definedName name="fhfgdgdg" localSheetId="3" hidden="1">{#N/A,#N/A,FALSE,"EXPENSE"}</definedName>
    <definedName name="fhfgdgdg" hidden="1">{#N/A,#N/A,FALSE,"EXPENSE"}</definedName>
    <definedName name="fhfhfhfg" localSheetId="2" hidden="1">{#N/A,#N/A,FALSE,"EXPENSE"}</definedName>
    <definedName name="fhfhfhfg" localSheetId="3" hidden="1">{#N/A,#N/A,FALSE,"EXPENSE"}</definedName>
    <definedName name="fhfhfhfg" hidden="1">{#N/A,#N/A,FALSE,"EXPENSE"}</definedName>
    <definedName name="fhgfdgdzfcxvcx" localSheetId="2" hidden="1">{#N/A,#N/A,FALSE,"EXPENSE"}</definedName>
    <definedName name="fhgfdgdzfcxvcx" localSheetId="3" hidden="1">{#N/A,#N/A,FALSE,"EXPENSE"}</definedName>
    <definedName name="fhgfdgdzfcxvcx" hidden="1">{#N/A,#N/A,FALSE,"EXPENSE"}</definedName>
    <definedName name="finance" localSheetId="2" hidden="1">{#N/A,#N/A,TRUE,"CIN-11";#N/A,#N/A,TRUE,"CIN-13";#N/A,#N/A,TRUE,"CIN-14";#N/A,#N/A,TRUE,"CIN-16";#N/A,#N/A,TRUE,"CIN-17";#N/A,#N/A,TRUE,"CIN-18";#N/A,#N/A,TRUE,"CIN Earnings To Fixed Charges";#N/A,#N/A,TRUE,"CIN Financial Ratios";#N/A,#N/A,TRUE,"CIN-IS";#N/A,#N/A,TRUE,"CIN-BS";#N/A,#N/A,TRUE,"CIN-CS";#N/A,#N/A,TRUE,"Invest In Unconsol Subs"}</definedName>
    <definedName name="finance" localSheetId="3"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reb" localSheetId="2" hidden="1">{#N/A,#N/A,FALSE,"EXPENSE"}</definedName>
    <definedName name="freb" localSheetId="3" hidden="1">{#N/A,#N/A,FALSE,"EXPENSE"}</definedName>
    <definedName name="freb" hidden="1">{#N/A,#N/A,FALSE,"EXPENSE"}</definedName>
    <definedName name="frt" localSheetId="2" hidden="1">{#N/A,#N/A,FALSE,"Aging Summary";#N/A,#N/A,FALSE,"Ratio Analysis";#N/A,#N/A,FALSE,"Test 120 Day Accts";#N/A,#N/A,FALSE,"Tickmarks"}</definedName>
    <definedName name="frt" localSheetId="3" hidden="1">{#N/A,#N/A,FALSE,"Aging Summary";#N/A,#N/A,FALSE,"Ratio Analysis";#N/A,#N/A,FALSE,"Test 120 Day Accts";#N/A,#N/A,FALSE,"Tickmarks"}</definedName>
    <definedName name="frt" hidden="1">{#N/A,#N/A,FALSE,"Aging Summary";#N/A,#N/A,FALSE,"Ratio Analysis";#N/A,#N/A,FALSE,"Test 120 Day Accts";#N/A,#N/A,FALSE,"Tickmarks"}</definedName>
    <definedName name="frwerwerwerfw" localSheetId="2" hidden="1">{#N/A,#N/A,FALSE,"EXPENSE"}</definedName>
    <definedName name="frwerwerwerfw" localSheetId="3" hidden="1">{#N/A,#N/A,FALSE,"EXPENSE"}</definedName>
    <definedName name="frwerwerwerfw" hidden="1">{#N/A,#N/A,FALSE,"EXPENSE"}</definedName>
    <definedName name="frwerwerwerwerfew" localSheetId="2" hidden="1">{#N/A,#N/A,FALSE,"EXPENSE"}</definedName>
    <definedName name="frwerwerwerwerfew" localSheetId="3" hidden="1">{#N/A,#N/A,FALSE,"EXPENSE"}</definedName>
    <definedName name="frwerwerwerwerfew" hidden="1">{#N/A,#N/A,FALSE,"EXPENSE"}</definedName>
    <definedName name="fsadfsdfadfdfwerf" localSheetId="2" hidden="1">{#N/A,#N/A,FALSE,"EXPENSE"}</definedName>
    <definedName name="fsadfsdfadfdfwerf" localSheetId="3" hidden="1">{#N/A,#N/A,FALSE,"EXPENSE"}</definedName>
    <definedName name="fsadfsdfadfdfwerf" hidden="1">{#N/A,#N/A,FALSE,"EXPENSE"}</definedName>
    <definedName name="fsafwaerwer" localSheetId="2" hidden="1">{#N/A,#N/A,FALSE,"EXPENSE"}</definedName>
    <definedName name="fsafwaerwer" localSheetId="3" hidden="1">{#N/A,#N/A,FALSE,"EXPENSE"}</definedName>
    <definedName name="fsafwaerwer" hidden="1">{#N/A,#N/A,FALSE,"EXPENSE"}</definedName>
    <definedName name="fsd" localSheetId="2" hidden="1">{#N/A,#N/A,FALSE,"Aging Summary";#N/A,#N/A,FALSE,"Ratio Analysis";#N/A,#N/A,FALSE,"Test 120 Day Accts";#N/A,#N/A,FALSE,"Tickmarks"}</definedName>
    <definedName name="fsd" localSheetId="3" hidden="1">{#N/A,#N/A,FALSE,"Aging Summary";#N/A,#N/A,FALSE,"Ratio Analysis";#N/A,#N/A,FALSE,"Test 120 Day Accts";#N/A,#N/A,FALSE,"Tickmarks"}</definedName>
    <definedName name="fsd" hidden="1">{#N/A,#N/A,FALSE,"Aging Summary";#N/A,#N/A,FALSE,"Ratio Analysis";#N/A,#N/A,FALSE,"Test 120 Day Accts";#N/A,#N/A,FALSE,"Tickmarks"}</definedName>
    <definedName name="fsdfadsfdfd" localSheetId="2" hidden="1">{#N/A,#N/A,FALSE,"EXPENSE"}</definedName>
    <definedName name="fsdfadsfdfd" localSheetId="3" hidden="1">{#N/A,#N/A,FALSE,"EXPENSE"}</definedName>
    <definedName name="fsdfadsfdfd" hidden="1">{#N/A,#N/A,FALSE,"EXPENSE"}</definedName>
    <definedName name="fsdfasdfadsf" localSheetId="2" hidden="1">{#N/A,#N/A,FALSE,"EXPENSE"}</definedName>
    <definedName name="fsdfasdfadsf" localSheetId="3" hidden="1">{#N/A,#N/A,FALSE,"EXPENSE"}</definedName>
    <definedName name="fsdfasdfadsf" hidden="1">{#N/A,#N/A,FALSE,"EXPENSE"}</definedName>
    <definedName name="fsdfdfbfvbcvbb" localSheetId="2" hidden="1">{#N/A,#N/A,FALSE,"ALLOC"}</definedName>
    <definedName name="fsdfdfbfvbcvbb" localSheetId="3" hidden="1">{#N/A,#N/A,FALSE,"ALLOC"}</definedName>
    <definedName name="fsdfdfbfvbcvbb" hidden="1">{#N/A,#N/A,FALSE,"ALLOC"}</definedName>
    <definedName name="fsdfdwfdsf" localSheetId="2" hidden="1">{#N/A,#N/A,FALSE,"EXPENSE"}</definedName>
    <definedName name="fsdfdwfdsf" localSheetId="3" hidden="1">{#N/A,#N/A,FALSE,"EXPENSE"}</definedName>
    <definedName name="fsdfdwfdsf" hidden="1">{#N/A,#N/A,FALSE,"EXPENSE"}</definedName>
    <definedName name="fsgrhghj" localSheetId="2" hidden="1">{#N/A,#N/A,FALSE,"ALLOC"}</definedName>
    <definedName name="fsgrhghj" localSheetId="3" hidden="1">{#N/A,#N/A,FALSE,"ALLOC"}</definedName>
    <definedName name="fsgrhghj" hidden="1">{#N/A,#N/A,FALSE,"ALLOC"}</definedName>
    <definedName name="ftyrtdrt" localSheetId="2" hidden="1">{#N/A,#N/A,FALSE,"ALLOC"}</definedName>
    <definedName name="ftyrtdrt" localSheetId="3" hidden="1">{#N/A,#N/A,FALSE,"ALLOC"}</definedName>
    <definedName name="ftyrtdrt" hidden="1">{#N/A,#N/A,FALSE,"ALLOC"}</definedName>
    <definedName name="gbdfgdfdfzvc" localSheetId="2" hidden="1">{#N/A,#N/A,FALSE,"ALLOC"}</definedName>
    <definedName name="gbdfgdfdfzvc" localSheetId="3" hidden="1">{#N/A,#N/A,FALSE,"ALLOC"}</definedName>
    <definedName name="gbdfgdfdfzvc" hidden="1">{#N/A,#N/A,FALSE,"ALLOC"}</definedName>
    <definedName name="gbdfgzdfvvc" localSheetId="2" hidden="1">{#N/A,#N/A,FALSE,"EXPENSE"}</definedName>
    <definedName name="gbdfgzdfvvc" localSheetId="3" hidden="1">{#N/A,#N/A,FALSE,"EXPENSE"}</definedName>
    <definedName name="gbdfgzdfvvc" hidden="1">{#N/A,#N/A,FALSE,"EXPENSE"}</definedName>
    <definedName name="gdfgdvzxcvc" localSheetId="2" hidden="1">{#N/A,#N/A,FALSE,"EXPENSE"}</definedName>
    <definedName name="gdfgdvzxcvc" localSheetId="3" hidden="1">{#N/A,#N/A,FALSE,"EXPENSE"}</definedName>
    <definedName name="gdfgdvzxcvc" hidden="1">{#N/A,#N/A,FALSE,"EXPENSE"}</definedName>
    <definedName name="gdfgdzfdzfvxzc" localSheetId="2" hidden="1">{#N/A,#N/A,FALSE,"ALLOC"}</definedName>
    <definedName name="gdfgdzfdzfvxzc" localSheetId="3" hidden="1">{#N/A,#N/A,FALSE,"ALLOC"}</definedName>
    <definedName name="gdfgdzfdzfvxzc" hidden="1">{#N/A,#N/A,FALSE,"ALLOC"}</definedName>
    <definedName name="gdfgfbcvbcv" localSheetId="2" hidden="1">{#N/A,#N/A,FALSE,"EXPENSE"}</definedName>
    <definedName name="gdfgfbcvbcv" localSheetId="3" hidden="1">{#N/A,#N/A,FALSE,"EXPENSE"}</definedName>
    <definedName name="gdfgfbcvbcv" hidden="1">{#N/A,#N/A,FALSE,"EXPENSE"}</definedName>
    <definedName name="gdfgfvcxvcx" localSheetId="2" hidden="1">{#N/A,#N/A,FALSE,"ALLOC"}</definedName>
    <definedName name="gdfgfvcxvcx" localSheetId="3" hidden="1">{#N/A,#N/A,FALSE,"ALLOC"}</definedName>
    <definedName name="gdfgfvcxvcx" hidden="1">{#N/A,#N/A,FALSE,"ALLOC"}</definedName>
    <definedName name="gdgddgd" localSheetId="2" hidden="1">{#N/A,#N/A,FALSE,"EXPENSE"}</definedName>
    <definedName name="gdgddgd" localSheetId="3" hidden="1">{#N/A,#N/A,FALSE,"EXPENSE"}</definedName>
    <definedName name="gdgddgd" hidden="1">{#N/A,#N/A,FALSE,"EXPENSE"}</definedName>
    <definedName name="gdsfgdcvcx" localSheetId="2" hidden="1">{#N/A,#N/A,FALSE,"EXPENSE"}</definedName>
    <definedName name="gdsfgdcvcx" localSheetId="3" hidden="1">{#N/A,#N/A,FALSE,"EXPENSE"}</definedName>
    <definedName name="gdsfgdcvcx" hidden="1">{#N/A,#N/A,FALSE,"EXPENSE"}</definedName>
    <definedName name="gdsfgdfvgzcxvcxz" localSheetId="2" hidden="1">{#N/A,#N/A,FALSE,"EXPENSE"}</definedName>
    <definedName name="gdsfgdfvgzcxvcxz" localSheetId="3" hidden="1">{#N/A,#N/A,FALSE,"EXPENSE"}</definedName>
    <definedName name="gdsfgdfvgzcxvcxz" hidden="1">{#N/A,#N/A,FALSE,"EXPENSE"}</definedName>
    <definedName name="gdsgdfvcxvxc" localSheetId="2" hidden="1">{#N/A,#N/A,FALSE,"EXPENSE"}</definedName>
    <definedName name="gdsgdfvcxvxc" localSheetId="3" hidden="1">{#N/A,#N/A,FALSE,"EXPENSE"}</definedName>
    <definedName name="gdsgdfvcxvxc" hidden="1">{#N/A,#N/A,FALSE,"EXPENSE"}</definedName>
    <definedName name="gfgsdftesrt" localSheetId="2" hidden="1">{#N/A,#N/A,FALSE,"EXPENSE"}</definedName>
    <definedName name="gfgsdftesrt" localSheetId="3" hidden="1">{#N/A,#N/A,FALSE,"EXPENSE"}</definedName>
    <definedName name="gfgsdftesrt" hidden="1">{#N/A,#N/A,FALSE,"EXPENSE"}</definedName>
    <definedName name="gfhbgfggbvcvcx" localSheetId="2" hidden="1">{#N/A,#N/A,FALSE,"EXPENSE"}</definedName>
    <definedName name="gfhbgfggbvcvcx" localSheetId="3" hidden="1">{#N/A,#N/A,FALSE,"EXPENSE"}</definedName>
    <definedName name="gfhbgfggbvcvcx" hidden="1">{#N/A,#N/A,FALSE,"EXPENSE"}</definedName>
    <definedName name="gfhfgfbcvcv" localSheetId="2" hidden="1">{#N/A,#N/A,FALSE,"EXPENSE"}</definedName>
    <definedName name="gfhfgfbcvcv" localSheetId="3" hidden="1">{#N/A,#N/A,FALSE,"EXPENSE"}</definedName>
    <definedName name="gfhfgfbcvcv" hidden="1">{#N/A,#N/A,FALSE,"EXPENSE"}</definedName>
    <definedName name="gfhfxcxvcxzv" localSheetId="2" hidden="1">{#N/A,#N/A,FALSE,"EXPENSE"}</definedName>
    <definedName name="gfhfxcxvcxzv" localSheetId="3" hidden="1">{#N/A,#N/A,FALSE,"EXPENSE"}</definedName>
    <definedName name="gfhfxcxvcxzv" hidden="1">{#N/A,#N/A,FALSE,"EXPENSE"}</definedName>
    <definedName name="gfhsdzfzasdfSAF" localSheetId="2" hidden="1">{#N/A,#N/A,FALSE,"ALLOC"}</definedName>
    <definedName name="gfhsdzfzasdfSAF" localSheetId="3" hidden="1">{#N/A,#N/A,FALSE,"ALLOC"}</definedName>
    <definedName name="gfhsdzfzasdfSAF" hidden="1">{#N/A,#N/A,FALSE,"ALLOC"}</definedName>
    <definedName name="gfhshyghgf" localSheetId="2" hidden="1">{#N/A,#N/A,FALSE,"EXPENSE"}</definedName>
    <definedName name="gfhshyghgf" localSheetId="3" hidden="1">{#N/A,#N/A,FALSE,"EXPENSE"}</definedName>
    <definedName name="gfhshyghgf" hidden="1">{#N/A,#N/A,FALSE,"EXPENSE"}</definedName>
    <definedName name="gfnhsfgdzvc" localSheetId="2" hidden="1">{#N/A,#N/A,FALSE,"ALLOC"}</definedName>
    <definedName name="gfnhsfgdzvc" localSheetId="3" hidden="1">{#N/A,#N/A,FALSE,"ALLOC"}</definedName>
    <definedName name="gfnhsfgdzvc" hidden="1">{#N/A,#N/A,FALSE,"ALLOC"}</definedName>
    <definedName name="gfsgesrwerwer" localSheetId="2" hidden="1">{#N/A,#N/A,FALSE,"EXPENSE"}</definedName>
    <definedName name="gfsgesrwerwer" localSheetId="3" hidden="1">{#N/A,#N/A,FALSE,"EXPENSE"}</definedName>
    <definedName name="gfsgesrwerwer" hidden="1">{#N/A,#N/A,FALSE,"EXPENSE"}</definedName>
    <definedName name="gggg" localSheetId="2" hidden="1">{#N/A,#N/A,FALSE,"EXPENSE"}</definedName>
    <definedName name="gggg" localSheetId="3" hidden="1">{#N/A,#N/A,FALSE,"EXPENSE"}</definedName>
    <definedName name="gggg" hidden="1">{#N/A,#N/A,FALSE,"EXPENSE"}</definedName>
    <definedName name="ggggg" localSheetId="2" hidden="1">{#N/A,#N/A,FALSE,"EXPENSE"}</definedName>
    <definedName name="ggggg" localSheetId="3" hidden="1">{#N/A,#N/A,FALSE,"EXPENSE"}</definedName>
    <definedName name="ggggg" hidden="1">{#N/A,#N/A,FALSE,"EXPENSE"}</definedName>
    <definedName name="gggggg" localSheetId="2" hidden="1">{#N/A,#N/A,FALSE,"EXPENSE"}</definedName>
    <definedName name="gggggg" localSheetId="3" hidden="1">{#N/A,#N/A,FALSE,"EXPENSE"}</definedName>
    <definedName name="gggggg" hidden="1">{#N/A,#N/A,FALSE,"EXPENSE"}</definedName>
    <definedName name="ghsfgdszfzsdf" localSheetId="2" hidden="1">{#N/A,#N/A,FALSE,"EXPENSE"}</definedName>
    <definedName name="ghsfgdszfzsdf" localSheetId="3" hidden="1">{#N/A,#N/A,FALSE,"EXPENSE"}</definedName>
    <definedName name="ghsfgdszfzsdf" hidden="1">{#N/A,#N/A,FALSE,"EXPENSE"}</definedName>
    <definedName name="gretertertert" localSheetId="2" hidden="1">{#N/A,#N/A,FALSE,"EXPENSE"}</definedName>
    <definedName name="gretertertert" localSheetId="3" hidden="1">{#N/A,#N/A,FALSE,"EXPENSE"}</definedName>
    <definedName name="gretertertert" hidden="1">{#N/A,#N/A,FALSE,"EXPENSE"}</definedName>
    <definedName name="gsdfgdzcvzcxvc" localSheetId="2" hidden="1">{#N/A,#N/A,FALSE,"EXPENSE"}</definedName>
    <definedName name="gsdfgdzcvzcxvc" localSheetId="3" hidden="1">{#N/A,#N/A,FALSE,"EXPENSE"}</definedName>
    <definedName name="gsdfgdzcvzcxvc" hidden="1">{#N/A,#N/A,FALSE,"EXPENSE"}</definedName>
    <definedName name="gsdfgdzfzdvcxz" localSheetId="2" hidden="1">{#N/A,#N/A,FALSE,"EXPENSE"}</definedName>
    <definedName name="gsdfgdzfzdvcxz" localSheetId="3" hidden="1">{#N/A,#N/A,FALSE,"EXPENSE"}</definedName>
    <definedName name="gsdfgdzfzdvcxz" hidden="1">{#N/A,#N/A,FALSE,"EXPENSE"}</definedName>
    <definedName name="gsdfgzsdfzsdcs" localSheetId="2" hidden="1">{#N/A,#N/A,FALSE,"EXPENSE"}</definedName>
    <definedName name="gsdfgzsdfzsdcs" localSheetId="3" hidden="1">{#N/A,#N/A,FALSE,"EXPENSE"}</definedName>
    <definedName name="gsdfgzsdfzsdcs" hidden="1">{#N/A,#N/A,FALSE,"EXPENSE"}</definedName>
    <definedName name="gsfdgzdfcxv" localSheetId="2" hidden="1">{#N/A,#N/A,FALSE,"EXPENSE"}</definedName>
    <definedName name="gsfdgzdfcxv" localSheetId="3" hidden="1">{#N/A,#N/A,FALSE,"EXPENSE"}</definedName>
    <definedName name="gsfdgzdfcxv" hidden="1">{#N/A,#N/A,FALSE,"EXPENSE"}</definedName>
    <definedName name="hfgdfdcvc" localSheetId="2" hidden="1">{#N/A,#N/A,FALSE,"EXPENSE"}</definedName>
    <definedName name="hfgdfdcvc" localSheetId="3" hidden="1">{#N/A,#N/A,FALSE,"EXPENSE"}</definedName>
    <definedName name="hfgdfdcvc" hidden="1">{#N/A,#N/A,FALSE,"EXPENSE"}</definedName>
    <definedName name="hgfhngfvbvcb" localSheetId="2" hidden="1">{#N/A,#N/A,FALSE,"EXPENSE"}</definedName>
    <definedName name="hgfhngfvbvcb" localSheetId="3" hidden="1">{#N/A,#N/A,FALSE,"EXPENSE"}</definedName>
    <definedName name="hgfhngfvbvcb" hidden="1">{#N/A,#N/A,FALSE,"EXPENSE"}</definedName>
    <definedName name="hgfhsfdgadgfzdv" localSheetId="2" hidden="1">{#N/A,#N/A,FALSE,"EXPENSE"}</definedName>
    <definedName name="hgfhsfdgadgfzdv" localSheetId="3" hidden="1">{#N/A,#N/A,FALSE,"EXPENSE"}</definedName>
    <definedName name="hgfhsfdgadgfzdv" hidden="1">{#N/A,#N/A,FALSE,"EXPENSE"}</definedName>
    <definedName name="hghfdghfgh" localSheetId="2" hidden="1">{#N/A,#N/A,FALSE,"EXPENSE"}</definedName>
    <definedName name="hghfdghfgh" localSheetId="3" hidden="1">{#N/A,#N/A,FALSE,"EXPENSE"}</definedName>
    <definedName name="hghfdghfgh" hidden="1">{#N/A,#N/A,FALSE,"EXPENSE"}</definedName>
    <definedName name="hgsfdgdzgfdszfds" localSheetId="2" hidden="1">{#N/A,#N/A,FALSE,"EXPENSE"}</definedName>
    <definedName name="hgsfdgdzgfdszfds" localSheetId="3" hidden="1">{#N/A,#N/A,FALSE,"EXPENSE"}</definedName>
    <definedName name="hgsfdgdzgfdszfds" hidden="1">{#N/A,#N/A,FALSE,"EXPENSE"}</definedName>
    <definedName name="hhfghfh" localSheetId="2" hidden="1">{#N/A,#N/A,FALSE,"EXPENSE"}</definedName>
    <definedName name="hhfghfh" localSheetId="3" hidden="1">{#N/A,#N/A,FALSE,"EXPENSE"}</definedName>
    <definedName name="hhfghfh" hidden="1">{#N/A,#N/A,FALSE,"EXPENSE"}</definedName>
    <definedName name="hhgbvxcv" localSheetId="2" hidden="1">{#N/A,#N/A,FALSE,"EXPENSE"}</definedName>
    <definedName name="hhgbvxcv" localSheetId="3" hidden="1">{#N/A,#N/A,FALSE,"EXPENSE"}</definedName>
    <definedName name="hhgbvxcv" hidden="1">{#N/A,#N/A,FALSE,"EXPENSE"}</definedName>
    <definedName name="hhh" localSheetId="2" hidden="1">{#N/A,#N/A,FALSE,"Assessment";#N/A,#N/A,FALSE,"Staffing";#N/A,#N/A,FALSE,"Hires";#N/A,#N/A,FALSE,"Assumptions"}</definedName>
    <definedName name="hhh" localSheetId="3" hidden="1">{#N/A,#N/A,FALSE,"Assessment";#N/A,#N/A,FALSE,"Staffing";#N/A,#N/A,FALSE,"Hires";#N/A,#N/A,FALSE,"Assumptions"}</definedName>
    <definedName name="hhh" hidden="1">{#N/A,#N/A,FALSE,"Assessment";#N/A,#N/A,FALSE,"Staffing";#N/A,#N/A,FALSE,"Hires";#N/A,#N/A,FALSE,"Assumptions"}</definedName>
    <definedName name="hhhh" localSheetId="2" hidden="1">{#N/A,#N/A,FALSE,"EXPENSE"}</definedName>
    <definedName name="hhhh" localSheetId="3" hidden="1">{#N/A,#N/A,FALSE,"EXPENSE"}</definedName>
    <definedName name="hhhh" hidden="1">{#N/A,#N/A,FALSE,"EXPENSE"}</definedName>
    <definedName name="hhhhh" localSheetId="2" hidden="1">{#N/A,#N/A,FALSE,"ALLOC"}</definedName>
    <definedName name="hhhhh" localSheetId="3" hidden="1">{#N/A,#N/A,FALSE,"ALLOC"}</definedName>
    <definedName name="hhhhh" hidden="1">{#N/A,#N/A,FALSE,"ALLOC"}</definedName>
    <definedName name="hjgfhgfhgf" localSheetId="2" hidden="1">{#N/A,#N/A,FALSE,"EXPENSE"}</definedName>
    <definedName name="hjgfhgfhgf" localSheetId="3" hidden="1">{#N/A,#N/A,FALSE,"EXPENSE"}</definedName>
    <definedName name="hjgfhgfhgf" hidden="1">{#N/A,#N/A,FALSE,"EXPENSE"}</definedName>
    <definedName name="hnftgszdgfzsdfv" localSheetId="2" hidden="1">{#N/A,#N/A,FALSE,"EXPENSE"}</definedName>
    <definedName name="hnftgszdgfzsdfv" localSheetId="3" hidden="1">{#N/A,#N/A,FALSE,"EXPENSE"}</definedName>
    <definedName name="hnftgszdgfzsdfv" hidden="1">{#N/A,#N/A,FALSE,"EXPENSE"}</definedName>
    <definedName name="hshgsgfgdfg" localSheetId="2" hidden="1">{#N/A,#N/A,FALSE,"ALLOC"}</definedName>
    <definedName name="hshgsgfgdfg" localSheetId="3" hidden="1">{#N/A,#N/A,FALSE,"ALLOC"}</definedName>
    <definedName name="hshgsgfgdfg" hidden="1">{#N/A,#N/A,FALSE,"ALLOC"}</definedName>
    <definedName name="HTML_CodePage" hidden="1">1252</definedName>
    <definedName name="HTML_Control" localSheetId="2" hidden="1">{"'Sheet1'!$A$1:$I$89"}</definedName>
    <definedName name="HTML_Control" localSheetId="3" hidden="1">{"'Sheet1'!$A$1:$I$89"}</definedName>
    <definedName name="HTML_Control" hidden="1">{"'Sheet1'!$A$1:$I$89"}</definedName>
    <definedName name="html_control1" localSheetId="2" hidden="1">{"'Sheet1'!$A$1:$I$89"}</definedName>
    <definedName name="html_control1" localSheetId="3" hidden="1">{"'Sheet1'!$A$1:$I$89"}</definedName>
    <definedName name="html_control1" hidden="1">{"'Sheet1'!$A$1:$I$89"}</definedName>
    <definedName name="HTML_Description" hidden="1">""</definedName>
    <definedName name="HTML_Email" hidden="1">""</definedName>
    <definedName name="HTML_Header" hidden="1">"Commentary"</definedName>
    <definedName name="HTML_LastUpdate" hidden="1">"08/14/2003"</definedName>
    <definedName name="HTML_LineAfter" hidden="1">FALSE</definedName>
    <definedName name="HTML_LineBefore" hidden="1">FALSE</definedName>
    <definedName name="HTML_Name" hidden="1">"Corporate User"</definedName>
    <definedName name="HTML_OBDlg2" hidden="1">TRUE</definedName>
    <definedName name="HTML_OBDlg4" hidden="1">TRUE</definedName>
    <definedName name="HTML_OS" hidden="1">0</definedName>
    <definedName name="HTML_PathFile" hidden="1">"C:\WINNT\Profiles\i11485\Desktop\MyHTML.htm"</definedName>
    <definedName name="HTML_Title" hidden="1">"New Reporting Summary 8-13-03"</definedName>
    <definedName name="HTML1_1" hidden="1">"'[Performance Report.xls]April Summary Template'!$A$1:$Q$82"</definedName>
    <definedName name="HTML1_10" hidden="1">""</definedName>
    <definedName name="HTML1_11" hidden="1">1</definedName>
    <definedName name="HTML1_12" hidden="1">"C:\MY DOCUMENTS\MyHTML.htm"</definedName>
    <definedName name="HTML1_2" hidden="1">1</definedName>
    <definedName name="HTML1_3" hidden="1">"Performance Report"</definedName>
    <definedName name="HTML1_4" hidden="1">"April Summary Template"</definedName>
    <definedName name="HTML1_5" hidden="1">""</definedName>
    <definedName name="HTML1_6" hidden="1">-4146</definedName>
    <definedName name="HTML1_7" hidden="1">1</definedName>
    <definedName name="HTML1_8" hidden="1">"5/29/97"</definedName>
    <definedName name="HTML1_9" hidden="1">"SIWWIN95"</definedName>
    <definedName name="HTML10_1" hidden="1">"'[97RNKAPR.XLS]North'!$A$1:$H$255"</definedName>
    <definedName name="HTML10_10" hidden="1">""</definedName>
    <definedName name="HTML10_11" hidden="1">1</definedName>
    <definedName name="HTML10_12" hidden="1">"D:\nthrnk.htm"</definedName>
    <definedName name="HTML10_2" hidden="1">1</definedName>
    <definedName name="HTML10_3" hidden="1">"97RNKAPR"</definedName>
    <definedName name="HTML10_4" hidden="1">"North"</definedName>
    <definedName name="HTML10_5" hidden="1">""</definedName>
    <definedName name="HTML10_6" hidden="1">1</definedName>
    <definedName name="HTML10_7" hidden="1">-4146</definedName>
    <definedName name="HTML10_8" hidden="1">"5/22/97"</definedName>
    <definedName name="HTML10_9" hidden="1">"Bell Atlantic"</definedName>
    <definedName name="HTML11_1" hidden="1">"'[97RNKAPR.XLS]South'!$A$1:$H$161"</definedName>
    <definedName name="HTML11_10" hidden="1">""</definedName>
    <definedName name="HTML11_11" hidden="1">1</definedName>
    <definedName name="HTML11_12" hidden="1">"D:\sthrnk.htm"</definedName>
    <definedName name="HTML11_2" hidden="1">1</definedName>
    <definedName name="HTML11_3" hidden="1">"97RNKAPR"</definedName>
    <definedName name="HTML11_4" hidden="1">"South"</definedName>
    <definedName name="HTML11_5" hidden="1">""</definedName>
    <definedName name="HTML11_6" hidden="1">1</definedName>
    <definedName name="HTML11_7" hidden="1">-4146</definedName>
    <definedName name="HTML11_8" hidden="1">"5/22/97"</definedName>
    <definedName name="HTML11_9" hidden="1">"Bell Atlantic"</definedName>
    <definedName name="HTML12_1" hidden="1">"'[97RNKAPR.XLS]Overview'!$A$1:$I$61"</definedName>
    <definedName name="HTML12_10" hidden="1">""</definedName>
    <definedName name="HTML12_11" hidden="1">1</definedName>
    <definedName name="HTML12_12" hidden="1">"D:\rankovw.htm"</definedName>
    <definedName name="HTML12_2" hidden="1">1</definedName>
    <definedName name="HTML12_3" hidden="1">"97RNKAPR"</definedName>
    <definedName name="HTML12_4" hidden="1">"Overview"</definedName>
    <definedName name="HTML12_5" hidden="1">""</definedName>
    <definedName name="HTML12_6" hidden="1">-4146</definedName>
    <definedName name="HTML12_7" hidden="1">-4146</definedName>
    <definedName name="HTML12_8" hidden="1">"5/22/97"</definedName>
    <definedName name="HTML12_9" hidden="1">"Bell Atlantic"</definedName>
    <definedName name="HTML13_1" hidden="1">"'[97RNKAUG.XLS]Regional'!$A$1:$H$225"</definedName>
    <definedName name="HTML13_10" hidden="1">""</definedName>
    <definedName name="HTML13_11" hidden="1">1</definedName>
    <definedName name="HTML13_12" hidden="1">"D:\regrnk.htm"</definedName>
    <definedName name="HTML13_2" hidden="1">1</definedName>
    <definedName name="HTML13_3" hidden="1">"97RNKAUG"</definedName>
    <definedName name="HTML13_4" hidden="1">"Regional"</definedName>
    <definedName name="HTML13_5" hidden="1">""</definedName>
    <definedName name="HTML13_6" hidden="1">1</definedName>
    <definedName name="HTML13_7" hidden="1">1</definedName>
    <definedName name="HTML13_8" hidden="1">"9/16/97"</definedName>
    <definedName name="HTML13_9" hidden="1">"Bell Atlantic"</definedName>
    <definedName name="HTML14_1" hidden="1">"'[97RNKAUG.XLS]ReglSys'!$A$1:$H$179"</definedName>
    <definedName name="HTML14_10" hidden="1">""</definedName>
    <definedName name="HTML14_11" hidden="1">1</definedName>
    <definedName name="HTML14_12" hidden="1">"D:\sernk.htm"</definedName>
    <definedName name="HTML14_2" hidden="1">1</definedName>
    <definedName name="HTML14_3" hidden="1">"97RNKAUG"</definedName>
    <definedName name="HTML14_4" hidden="1">"ReglSys"</definedName>
    <definedName name="HTML14_5" hidden="1">""</definedName>
    <definedName name="HTML14_6" hidden="1">1</definedName>
    <definedName name="HTML14_7" hidden="1">1</definedName>
    <definedName name="HTML14_8" hidden="1">"9/16/97"</definedName>
    <definedName name="HTML14_9" hidden="1">"Bell Atlantic"</definedName>
    <definedName name="HTML15_1" hidden="1">"'[97RNKAUG.XLS]North'!$A$1:$H$261"</definedName>
    <definedName name="HTML15_10" hidden="1">""</definedName>
    <definedName name="HTML15_11" hidden="1">1</definedName>
    <definedName name="HTML15_12" hidden="1">"D:\nthrnk.htm"</definedName>
    <definedName name="HTML15_2" hidden="1">1</definedName>
    <definedName name="HTML15_3" hidden="1">"97RNKAUG"</definedName>
    <definedName name="HTML15_4" hidden="1">"North"</definedName>
    <definedName name="HTML15_5" hidden="1">""</definedName>
    <definedName name="HTML15_6" hidden="1">1</definedName>
    <definedName name="HTML15_7" hidden="1">1</definedName>
    <definedName name="HTML15_8" hidden="1">"9/16/97"</definedName>
    <definedName name="HTML15_9" hidden="1">"Bell Atlantic"</definedName>
    <definedName name="HTML16_1" hidden="1">"'[97RNKAUG.XLS]South'!$A$1:$H$159"</definedName>
    <definedName name="HTML16_10" hidden="1">""</definedName>
    <definedName name="HTML16_11" hidden="1">1</definedName>
    <definedName name="HTML16_12" hidden="1">"D:\sthrnk.htm"</definedName>
    <definedName name="HTML16_2" hidden="1">1</definedName>
    <definedName name="HTML16_3" hidden="1">"97RNKAUG"</definedName>
    <definedName name="HTML16_4" hidden="1">"South"</definedName>
    <definedName name="HTML16_5" hidden="1">""</definedName>
    <definedName name="HTML16_6" hidden="1">1</definedName>
    <definedName name="HTML16_7" hidden="1">1</definedName>
    <definedName name="HTML16_8" hidden="1">"9/16/97"</definedName>
    <definedName name="HTML16_9" hidden="1">"Bell Atlantic"</definedName>
    <definedName name="HTML17_1" hidden="1">"'[97RNK.xls]ReglSys'!$A$1:$H$179"</definedName>
    <definedName name="HTML17_10" hidden="1">""</definedName>
    <definedName name="HTML17_11" hidden="1">1</definedName>
    <definedName name="HTML17_12" hidden="1">"D:\sernk.htm"</definedName>
    <definedName name="HTML17_2" hidden="1">1</definedName>
    <definedName name="HTML17_3" hidden="1">"97RNK"</definedName>
    <definedName name="HTML17_4" hidden="1">"ReglSys"</definedName>
    <definedName name="HTML17_5" hidden="1">""</definedName>
    <definedName name="HTML17_6" hidden="1">1</definedName>
    <definedName name="HTML17_7" hidden="1">1</definedName>
    <definedName name="HTML17_8" hidden="1">"9/16/97"</definedName>
    <definedName name="HTML17_9" hidden="1">"Bell Atlantic"</definedName>
    <definedName name="HTML18_1" hidden="1">"'[97RNKNOV.XLS]Regional'!$A$1:$H$225"</definedName>
    <definedName name="HTML18_10" hidden="1">""</definedName>
    <definedName name="HTML18_11" hidden="1">1</definedName>
    <definedName name="HTML18_12" hidden="1">"D:\regrnk.htm"</definedName>
    <definedName name="HTML18_2" hidden="1">1</definedName>
    <definedName name="HTML18_3" hidden="1">"97RNKNOV"</definedName>
    <definedName name="HTML18_4" hidden="1">"Regional"</definedName>
    <definedName name="HTML18_5" hidden="1">""</definedName>
    <definedName name="HTML18_6" hidden="1">1</definedName>
    <definedName name="HTML18_7" hidden="1">1</definedName>
    <definedName name="HTML18_8" hidden="1">"12/22/97"</definedName>
    <definedName name="HTML18_9" hidden="1">"Bell Atlantic"</definedName>
    <definedName name="HTML19_1" hidden="1">"'[97RNKNOV.XLS]ReglSys'!$A$1:$H$183"</definedName>
    <definedName name="HTML19_10" hidden="1">""</definedName>
    <definedName name="HTML19_11" hidden="1">1</definedName>
    <definedName name="HTML19_12" hidden="1">"D:\sernk.htm"</definedName>
    <definedName name="HTML19_2" hidden="1">1</definedName>
    <definedName name="HTML19_3" hidden="1">"97RNKNOV"</definedName>
    <definedName name="HTML19_4" hidden="1">"ReglSys"</definedName>
    <definedName name="HTML19_5" hidden="1">""</definedName>
    <definedName name="HTML19_6" hidden="1">1</definedName>
    <definedName name="HTML19_7" hidden="1">1</definedName>
    <definedName name="HTML19_8" hidden="1">"12/23/97"</definedName>
    <definedName name="HTML19_9" hidden="1">"Bell Atlantic"</definedName>
    <definedName name="HTML2_1" hidden="1">"'[96RNKNOV.XLS]North'!$A$1:$I$150"</definedName>
    <definedName name="HTML2_10" hidden="1">""</definedName>
    <definedName name="HTML2_11" hidden="1">1</definedName>
    <definedName name="HTML2_12" hidden="1">"D:\nthrnk11.htm"</definedName>
    <definedName name="HTML2_2" hidden="1">1</definedName>
    <definedName name="HTML2_3" hidden="1">"96RNKNOV"</definedName>
    <definedName name="HTML2_4" hidden="1">"North"</definedName>
    <definedName name="HTML2_5" hidden="1">"November - North Rankings"</definedName>
    <definedName name="HTML2_6" hidden="1">-4146</definedName>
    <definedName name="HTML2_7" hidden="1">1</definedName>
    <definedName name="HTML2_8" hidden="1">"1/13/97"</definedName>
    <definedName name="HTML2_9" hidden="1">"Bell Atlantic"</definedName>
    <definedName name="HTML20_1" hidden="1">"'[97RNKNOV.XLS]North'!$A$1:$H$259"</definedName>
    <definedName name="HTML20_10" hidden="1">""</definedName>
    <definedName name="HTML20_11" hidden="1">1</definedName>
    <definedName name="HTML20_12" hidden="1">"D:\nthrnk.htm"</definedName>
    <definedName name="HTML20_2" hidden="1">1</definedName>
    <definedName name="HTML20_3" hidden="1">"97RNKNOV"</definedName>
    <definedName name="HTML20_4" hidden="1">"North"</definedName>
    <definedName name="HTML20_5" hidden="1">""</definedName>
    <definedName name="HTML20_6" hidden="1">1</definedName>
    <definedName name="HTML20_7" hidden="1">1</definedName>
    <definedName name="HTML20_8" hidden="1">"12/23/97"</definedName>
    <definedName name="HTML20_9" hidden="1">"Bell Atlantic"</definedName>
    <definedName name="HTML21_1" hidden="1">"'[97RNKNOV.XLS]South'!$A$1:$H$164"</definedName>
    <definedName name="HTML21_10" hidden="1">""</definedName>
    <definedName name="HTML21_11" hidden="1">1</definedName>
    <definedName name="HTML21_12" hidden="1">"D:\sthrnk.htm"</definedName>
    <definedName name="HTML21_2" hidden="1">1</definedName>
    <definedName name="HTML21_3" hidden="1">"97RNKNOV"</definedName>
    <definedName name="HTML21_4" hidden="1">"South"</definedName>
    <definedName name="HTML21_5" hidden="1">""</definedName>
    <definedName name="HTML21_6" hidden="1">1</definedName>
    <definedName name="HTML21_7" hidden="1">1</definedName>
    <definedName name="HTML21_8" hidden="1">"12/23/97"</definedName>
    <definedName name="HTML21_9" hidden="1">"Bell Atlantic"</definedName>
    <definedName name="HTML22_1" hidden="1">"'[97RNKDEC.XLS]CAM Perf Model'!$A$1:$J$39"</definedName>
    <definedName name="HTML22_10" hidden="1">""</definedName>
    <definedName name="HTML22_11" hidden="1">1</definedName>
    <definedName name="HTML22_12" hidden="1">"D:\perfgrf.htm"</definedName>
    <definedName name="HTML22_2" hidden="1">1</definedName>
    <definedName name="HTML22_3" hidden="1">"97RNKDEC"</definedName>
    <definedName name="HTML22_4" hidden="1">"CAM Perf Model"</definedName>
    <definedName name="HTML22_5" hidden="1">""</definedName>
    <definedName name="HTML22_6" hidden="1">1</definedName>
    <definedName name="HTML22_7" hidden="1">1</definedName>
    <definedName name="HTML22_8" hidden="1">"1/20/98"</definedName>
    <definedName name="HTML22_9" hidden="1">"Bell Atlantic"</definedName>
    <definedName name="HTML23_1" hidden="1">"'[97RNK.xls]Regional'!$A$1:$G$226"</definedName>
    <definedName name="HTML23_10" hidden="1">""</definedName>
    <definedName name="HTML23_11" hidden="1">1</definedName>
    <definedName name="HTML23_12" hidden="1">"D:\regrnk.htm"</definedName>
    <definedName name="HTML23_2" hidden="1">1</definedName>
    <definedName name="HTML23_3" hidden="1">"97RNK"</definedName>
    <definedName name="HTML23_4" hidden="1">"Regional"</definedName>
    <definedName name="HTML23_5" hidden="1">""</definedName>
    <definedName name="HTML23_6" hidden="1">1</definedName>
    <definedName name="HTML23_7" hidden="1">1</definedName>
    <definedName name="HTML23_8" hidden="1">"1/21/98"</definedName>
    <definedName name="HTML23_9" hidden="1">"Bell Atlantic"</definedName>
    <definedName name="HTML24_1" hidden="1">"'[97RNK.xls]ReglSys'!$A$1:$G$186"</definedName>
    <definedName name="HTML24_10" hidden="1">""</definedName>
    <definedName name="HTML24_11" hidden="1">1</definedName>
    <definedName name="HTML24_12" hidden="1">"D:\sernk.htm"</definedName>
    <definedName name="HTML24_2" hidden="1">1</definedName>
    <definedName name="HTML24_3" hidden="1">"97RNK"</definedName>
    <definedName name="HTML24_4" hidden="1">"ReglSys"</definedName>
    <definedName name="HTML24_5" hidden="1">""</definedName>
    <definedName name="HTML24_6" hidden="1">1</definedName>
    <definedName name="HTML24_7" hidden="1">1</definedName>
    <definedName name="HTML24_8" hidden="1">"1/21/98"</definedName>
    <definedName name="HTML24_9" hidden="1">"Bell Atlantic"</definedName>
    <definedName name="HTML25_1" hidden="1">"'[97RNK.xls]North'!$A$1:$G$260"</definedName>
    <definedName name="HTML25_10" hidden="1">""</definedName>
    <definedName name="HTML25_11" hidden="1">1</definedName>
    <definedName name="HTML25_12" hidden="1">"D:\nthrnk.htm"</definedName>
    <definedName name="HTML25_2" hidden="1">1</definedName>
    <definedName name="HTML25_3" hidden="1">"97RNK"</definedName>
    <definedName name="HTML25_4" hidden="1">"North"</definedName>
    <definedName name="HTML25_5" hidden="1">""</definedName>
    <definedName name="HTML25_6" hidden="1">1</definedName>
    <definedName name="HTML25_7" hidden="1">1</definedName>
    <definedName name="HTML25_8" hidden="1">"1/21/98"</definedName>
    <definedName name="HTML25_9" hidden="1">"Bell Atlantic"</definedName>
    <definedName name="HTML26_1" hidden="1">"'[97RNK.xls]South'!$A$1:$G$167"</definedName>
    <definedName name="HTML26_10" hidden="1">""</definedName>
    <definedName name="HTML26_11" hidden="1">1</definedName>
    <definedName name="HTML26_12" hidden="1">"D:\sthrnk.htm"</definedName>
    <definedName name="HTML26_2" hidden="1">1</definedName>
    <definedName name="HTML26_3" hidden="1">"97RNK"</definedName>
    <definedName name="HTML26_4" hidden="1">"South"</definedName>
    <definedName name="HTML26_5" hidden="1">""</definedName>
    <definedName name="HTML26_6" hidden="1">1</definedName>
    <definedName name="HTML26_7" hidden="1">1</definedName>
    <definedName name="HTML26_8" hidden="1">"1/21/98"</definedName>
    <definedName name="HTML26_9" hidden="1">"Bell Atlantic"</definedName>
    <definedName name="HTML27_1" hidden="1">"'[98RANK03.XLS]ReglSys'!$A$1:$H$189"</definedName>
    <definedName name="HTML27_10" hidden="1">""</definedName>
    <definedName name="HTML27_11" hidden="1">1</definedName>
    <definedName name="HTML27_12" hidden="1">"D:\sernk.htm"</definedName>
    <definedName name="HTML27_2" hidden="1">1</definedName>
    <definedName name="HTML27_3" hidden="1">"98RANK03"</definedName>
    <definedName name="HTML27_4" hidden="1">"ReglSys"</definedName>
    <definedName name="HTML27_5" hidden="1">""</definedName>
    <definedName name="HTML27_6" hidden="1">1</definedName>
    <definedName name="HTML27_7" hidden="1">1</definedName>
    <definedName name="HTML27_8" hidden="1">"4/21/98"</definedName>
    <definedName name="HTML27_9" hidden="1">"Bell Atlantic"</definedName>
    <definedName name="HTML28_1" hidden="1">"'[98RANK03.XLS]South'!$A$1:$H$196"</definedName>
    <definedName name="HTML28_10" hidden="1">""</definedName>
    <definedName name="HTML28_11" hidden="1">1</definedName>
    <definedName name="HTML28_12" hidden="1">"D:\sthrnk.htm"</definedName>
    <definedName name="HTML28_2" hidden="1">1</definedName>
    <definedName name="HTML28_3" hidden="1">"98RANK03"</definedName>
    <definedName name="HTML28_4" hidden="1">"South"</definedName>
    <definedName name="HTML28_5" hidden="1">""</definedName>
    <definedName name="HTML28_6" hidden="1">1</definedName>
    <definedName name="HTML28_7" hidden="1">1</definedName>
    <definedName name="HTML28_8" hidden="1">"4/21/98"</definedName>
    <definedName name="HTML28_9" hidden="1">"Bell Atlantic"</definedName>
    <definedName name="HTML29_1" hidden="1">"'[98RANK03.XLS]North'!$A$1:$H$243"</definedName>
    <definedName name="HTML29_10" hidden="1">""</definedName>
    <definedName name="HTML29_11" hidden="1">1</definedName>
    <definedName name="HTML29_12" hidden="1">"D:\nthrnk.htm"</definedName>
    <definedName name="HTML29_2" hidden="1">1</definedName>
    <definedName name="HTML29_3" hidden="1">"98RANK03"</definedName>
    <definedName name="HTML29_4" hidden="1">"North"</definedName>
    <definedName name="HTML29_5" hidden="1">""</definedName>
    <definedName name="HTML29_6" hidden="1">1</definedName>
    <definedName name="HTML29_7" hidden="1">1</definedName>
    <definedName name="HTML29_8" hidden="1">"4/21/98"</definedName>
    <definedName name="HTML29_9" hidden="1">"Bell Atlantic"</definedName>
    <definedName name="HTML3_1" hidden="1">"'[96RNKNOV.XLS]South'!$A$1:$I$100"</definedName>
    <definedName name="HTML3_10" hidden="1">""</definedName>
    <definedName name="HTML3_11" hidden="1">1</definedName>
    <definedName name="HTML3_12" hidden="1">"D:\sthrnk11.htm"</definedName>
    <definedName name="HTML3_2" hidden="1">1</definedName>
    <definedName name="HTML3_3" hidden="1">"96RNKNOV"</definedName>
    <definedName name="HTML3_4" hidden="1">"South"</definedName>
    <definedName name="HTML3_5" hidden="1">"November - South Rankings"</definedName>
    <definedName name="HTML3_6" hidden="1">-4146</definedName>
    <definedName name="HTML3_7" hidden="1">1</definedName>
    <definedName name="HTML3_8" hidden="1">"1/13/97"</definedName>
    <definedName name="HTML3_9" hidden="1">"Bell Atlantic"</definedName>
    <definedName name="HTML30_1" hidden="1">"'[98RNK.XLS]Regional'!$A$1:$H$232"</definedName>
    <definedName name="HTML30_10" hidden="1">""</definedName>
    <definedName name="HTML30_11" hidden="1">1</definedName>
    <definedName name="HTML30_12" hidden="1">"D:\regrnk.htm"</definedName>
    <definedName name="HTML30_2" hidden="1">1</definedName>
    <definedName name="HTML30_3" hidden="1">"98RNK"</definedName>
    <definedName name="HTML30_4" hidden="1">"Regional"</definedName>
    <definedName name="HTML30_5" hidden="1">""</definedName>
    <definedName name="HTML30_6" hidden="1">1</definedName>
    <definedName name="HTML30_7" hidden="1">1</definedName>
    <definedName name="HTML30_8" hidden="1">"5/21/98"</definedName>
    <definedName name="HTML30_9" hidden="1">"Bell Atlantic"</definedName>
    <definedName name="HTML31_1" hidden="1">"'[98RNK.XLS]ReglSys'!$A$1:$H$186"</definedName>
    <definedName name="HTML31_10" hidden="1">""</definedName>
    <definedName name="HTML31_11" hidden="1">1</definedName>
    <definedName name="HTML31_12" hidden="1">"D:\sernk.htm"</definedName>
    <definedName name="HTML31_2" hidden="1">1</definedName>
    <definedName name="HTML31_3" hidden="1">"98RNK"</definedName>
    <definedName name="HTML31_4" hidden="1">"ReglSys"</definedName>
    <definedName name="HTML31_5" hidden="1">""</definedName>
    <definedName name="HTML31_6" hidden="1">1</definedName>
    <definedName name="HTML31_7" hidden="1">1</definedName>
    <definedName name="HTML31_8" hidden="1">"5/21/98"</definedName>
    <definedName name="HTML31_9" hidden="1">"Bell Atlantic"</definedName>
    <definedName name="HTML32_1" hidden="1">"'[98RNK.XLS]MidAtlantic'!$A$1:$H$244"</definedName>
    <definedName name="HTML32_10" hidden="1">""</definedName>
    <definedName name="HTML32_11" hidden="1">1</definedName>
    <definedName name="HTML32_12" hidden="1">"D:\nthrnk.htm"</definedName>
    <definedName name="HTML32_2" hidden="1">1</definedName>
    <definedName name="HTML32_3" hidden="1">"98RNK"</definedName>
    <definedName name="HTML32_4" hidden="1">"MidAtlantic"</definedName>
    <definedName name="HTML32_5" hidden="1">""</definedName>
    <definedName name="HTML32_6" hidden="1">1</definedName>
    <definedName name="HTML32_7" hidden="1">1</definedName>
    <definedName name="HTML32_8" hidden="1">"5/21/98"</definedName>
    <definedName name="HTML32_9" hidden="1">"Bell Atlantic"</definedName>
    <definedName name="HTML33_1" hidden="1">"'[98RNK.XLS]Gateway'!$A$1:$H$192"</definedName>
    <definedName name="HTML33_10" hidden="1">""</definedName>
    <definedName name="HTML33_11" hidden="1">1</definedName>
    <definedName name="HTML33_12" hidden="1">"D:\sthrnk.htm"</definedName>
    <definedName name="HTML33_2" hidden="1">1</definedName>
    <definedName name="HTML33_3" hidden="1">"98RNK"</definedName>
    <definedName name="HTML33_4" hidden="1">"Gateway"</definedName>
    <definedName name="HTML33_5" hidden="1">""</definedName>
    <definedName name="HTML33_6" hidden="1">1</definedName>
    <definedName name="HTML33_7" hidden="1">1</definedName>
    <definedName name="HTML33_8" hidden="1">"5/21/98"</definedName>
    <definedName name="HTML33_9" hidden="1">"Bell Atlantic"</definedName>
    <definedName name="HTML34_1" hidden="1">"'[98RANK05.XLS]Regional'!$A$1:$H$232"</definedName>
    <definedName name="HTML34_10" hidden="1">""</definedName>
    <definedName name="HTML34_11" hidden="1">1</definedName>
    <definedName name="HTML34_12" hidden="1">"D:\regrnk.htm"</definedName>
    <definedName name="HTML34_2" hidden="1">1</definedName>
    <definedName name="HTML34_3" hidden="1">"98RANK05"</definedName>
    <definedName name="HTML34_4" hidden="1">"Regional"</definedName>
    <definedName name="HTML34_5" hidden="1">""</definedName>
    <definedName name="HTML34_6" hidden="1">1</definedName>
    <definedName name="HTML34_7" hidden="1">1</definedName>
    <definedName name="HTML34_8" hidden="1">"6/18/98"</definedName>
    <definedName name="HTML34_9" hidden="1">"Bell Atlantic"</definedName>
    <definedName name="HTML35_1" hidden="1">"'[98RANK05.XLS]ReglSys'!$A$1:$H$186"</definedName>
    <definedName name="HTML35_10" hidden="1">""</definedName>
    <definedName name="HTML35_11" hidden="1">1</definedName>
    <definedName name="HTML35_12" hidden="1">"D:\sernk.htm"</definedName>
    <definedName name="HTML35_2" hidden="1">1</definedName>
    <definedName name="HTML35_3" hidden="1">"98RANK05"</definedName>
    <definedName name="HTML35_4" hidden="1">"ReglSys"</definedName>
    <definedName name="HTML35_5" hidden="1">""</definedName>
    <definedName name="HTML35_6" hidden="1">1</definedName>
    <definedName name="HTML35_7" hidden="1">1</definedName>
    <definedName name="HTML35_8" hidden="1">"6/18/98"</definedName>
    <definedName name="HTML35_9" hidden="1">"Bell Atlantic"</definedName>
    <definedName name="HTML36_1" hidden="1">"'[98RANK05.XLS]MidAtlantic'!$A$1:$H$245"</definedName>
    <definedName name="HTML36_10" hidden="1">""</definedName>
    <definedName name="HTML36_11" hidden="1">1</definedName>
    <definedName name="HTML36_12" hidden="1">"D:\nthrnk.htm"</definedName>
    <definedName name="HTML36_2" hidden="1">1</definedName>
    <definedName name="HTML36_3" hidden="1">"98RANK05"</definedName>
    <definedName name="HTML36_4" hidden="1">"MidAtlantic"</definedName>
    <definedName name="HTML36_5" hidden="1">""</definedName>
    <definedName name="HTML36_6" hidden="1">1</definedName>
    <definedName name="HTML36_7" hidden="1">1</definedName>
    <definedName name="HTML36_8" hidden="1">"6/18/98"</definedName>
    <definedName name="HTML36_9" hidden="1">"Bell Atlantic"</definedName>
    <definedName name="HTML37_1" hidden="1">"'[98RANK05.XLS]Gateway'!$A$1:$H$191"</definedName>
    <definedName name="HTML37_10" hidden="1">""</definedName>
    <definedName name="HTML37_11" hidden="1">1</definedName>
    <definedName name="HTML37_12" hidden="1">"D:\sthrnk.htm"</definedName>
    <definedName name="HTML37_2" hidden="1">1</definedName>
    <definedName name="HTML37_3" hidden="1">"98RANK05"</definedName>
    <definedName name="HTML37_4" hidden="1">"Gateway"</definedName>
    <definedName name="HTML37_5" hidden="1">""</definedName>
    <definedName name="HTML37_6" hidden="1">1</definedName>
    <definedName name="HTML37_7" hidden="1">1</definedName>
    <definedName name="HTML37_8" hidden="1">"6/18/98"</definedName>
    <definedName name="HTML37_9" hidden="1">"Bell Atlantic"</definedName>
    <definedName name="HTML38_1" hidden="1">"'[98RNK.xls]ReglSys'!$A$1:$H$186"</definedName>
    <definedName name="HTML38_10" hidden="1">""</definedName>
    <definedName name="HTML38_11" hidden="1">1</definedName>
    <definedName name="HTML38_12" hidden="1">"D:\sernk.htm"</definedName>
    <definedName name="HTML38_2" hidden="1">1</definedName>
    <definedName name="HTML38_3" hidden="1">"98RNK"</definedName>
    <definedName name="HTML38_4" hidden="1">"ReglSys"</definedName>
    <definedName name="HTML38_5" hidden="1">""</definedName>
    <definedName name="HTML38_6" hidden="1">1</definedName>
    <definedName name="HTML38_7" hidden="1">1</definedName>
    <definedName name="HTML38_8" hidden="1">"8/20/98"</definedName>
    <definedName name="HTML38_9" hidden="1">"Bell Atlantic"</definedName>
    <definedName name="HTML39_1" hidden="1">"'[98RANK07.XLS]ReglSys'!$A$1:$H$186"</definedName>
    <definedName name="HTML39_10" hidden="1">""</definedName>
    <definedName name="HTML39_11" hidden="1">1</definedName>
    <definedName name="HTML39_12" hidden="1">"D:\sernk.htm"</definedName>
    <definedName name="HTML39_2" hidden="1">1</definedName>
    <definedName name="HTML39_3" hidden="1">"98RANK07"</definedName>
    <definedName name="HTML39_4" hidden="1">"ReglSys"</definedName>
    <definedName name="HTML39_5" hidden="1">""</definedName>
    <definedName name="HTML39_6" hidden="1">1</definedName>
    <definedName name="HTML39_7" hidden="1">1</definedName>
    <definedName name="HTML39_8" hidden="1">"8/20/98"</definedName>
    <definedName name="HTML39_9" hidden="1">"Bell Atlantic"</definedName>
    <definedName name="HTML4_1" hidden="1">"'[96RNKNOV.XLS]SE Rankings'!$A$1:$I$17"</definedName>
    <definedName name="HTML4_10" hidden="1">""</definedName>
    <definedName name="HTML4_11" hidden="1">1</definedName>
    <definedName name="HTML4_12" hidden="1">"D:\sernk11.htm"</definedName>
    <definedName name="HTML4_2" hidden="1">1</definedName>
    <definedName name="HTML4_3" hidden="1">"96RNKNOV"</definedName>
    <definedName name="HTML4_4" hidden="1">"SE Rankings"</definedName>
    <definedName name="HTML4_5" hidden="1">"November - SE Rankings"</definedName>
    <definedName name="HTML4_6" hidden="1">-4146</definedName>
    <definedName name="HTML4_7" hidden="1">1</definedName>
    <definedName name="HTML4_8" hidden="1">"1/13/97"</definedName>
    <definedName name="HTML4_9" hidden="1">"Bell Atlantic"</definedName>
    <definedName name="HTML40_1" hidden="1">"'[98RANK07.XLS]MidAtlantic'!$A$1:$H$246"</definedName>
    <definedName name="HTML40_10" hidden="1">""</definedName>
    <definedName name="HTML40_11" hidden="1">1</definedName>
    <definedName name="HTML40_12" hidden="1">"D:\nthrnk.htm"</definedName>
    <definedName name="HTML40_2" hidden="1">1</definedName>
    <definedName name="HTML40_3" hidden="1">"98RANK07"</definedName>
    <definedName name="HTML40_4" hidden="1">"MidAtlantic"</definedName>
    <definedName name="HTML40_5" hidden="1">""</definedName>
    <definedName name="HTML40_6" hidden="1">1</definedName>
    <definedName name="HTML40_7" hidden="1">1</definedName>
    <definedName name="HTML40_8" hidden="1">"8/20/98"</definedName>
    <definedName name="HTML40_9" hidden="1">"Bell Atlantic"</definedName>
    <definedName name="HTML41_1" hidden="1">"'[98RANK07.XLS]Gateway'!$A$1:$H$193"</definedName>
    <definedName name="HTML41_10" hidden="1">""</definedName>
    <definedName name="HTML41_11" hidden="1">1</definedName>
    <definedName name="HTML41_12" hidden="1">"D:\sthrnk.htm"</definedName>
    <definedName name="HTML41_2" hidden="1">1</definedName>
    <definedName name="HTML41_3" hidden="1">"98RANK07"</definedName>
    <definedName name="HTML41_4" hidden="1">"Gateway"</definedName>
    <definedName name="HTML41_5" hidden="1">""</definedName>
    <definedName name="HTML41_6" hidden="1">1</definedName>
    <definedName name="HTML41_7" hidden="1">1</definedName>
    <definedName name="HTML41_8" hidden="1">"8/20/98"</definedName>
    <definedName name="HTML41_9" hidden="1">"Bell Atlantic"</definedName>
    <definedName name="HTML5_1" hidden="1">"'[96RNKNOV.XLS]Appl. Spec.'!$A$1:$O$183"</definedName>
    <definedName name="HTML5_10" hidden="1">""</definedName>
    <definedName name="HTML5_11" hidden="1">1</definedName>
    <definedName name="HTML5_12" hidden="1">"D:\asrnk11.htm"</definedName>
    <definedName name="HTML5_2" hidden="1">1</definedName>
    <definedName name="HTML5_3" hidden="1">"96RNKNOV"</definedName>
    <definedName name="HTML5_4" hidden="1">"Appl. Spec."</definedName>
    <definedName name="HTML5_5" hidden="1">"November - AS/ASM Rankings"</definedName>
    <definedName name="HTML5_6" hidden="1">-4146</definedName>
    <definedName name="HTML5_7" hidden="1">1</definedName>
    <definedName name="HTML5_8" hidden="1">"1/13/97"</definedName>
    <definedName name="HTML5_9" hidden="1">"Bell Atlantic"</definedName>
    <definedName name="HTML6_1" hidden="1">"'[97RNK.xls]North'!$A$1:$H$255"</definedName>
    <definedName name="HTML6_10" hidden="1">""</definedName>
    <definedName name="HTML6_11" hidden="1">1</definedName>
    <definedName name="HTML6_12" hidden="1">"D:\nthrnk.htm"</definedName>
    <definedName name="HTML6_2" hidden="1">1</definedName>
    <definedName name="HTML6_3" hidden="1">"97RNK"</definedName>
    <definedName name="HTML6_4" hidden="1">"North"</definedName>
    <definedName name="HTML6_5" hidden="1">""</definedName>
    <definedName name="HTML6_6" hidden="1">1</definedName>
    <definedName name="HTML6_7" hidden="1">1</definedName>
    <definedName name="HTML6_8" hidden="1">"3/24/97"</definedName>
    <definedName name="HTML6_9" hidden="1">"Bell Atlantic"</definedName>
    <definedName name="HTML7_1" hidden="1">"'[97RNK.xls]South'!$A$1:$H$159"</definedName>
    <definedName name="HTML7_10" hidden="1">""</definedName>
    <definedName name="HTML7_11" hidden="1">1</definedName>
    <definedName name="HTML7_12" hidden="1">"D:\sthrnk.htm"</definedName>
    <definedName name="HTML7_2" hidden="1">1</definedName>
    <definedName name="HTML7_3" hidden="1">"97RNK"</definedName>
    <definedName name="HTML7_4" hidden="1">"South"</definedName>
    <definedName name="HTML7_5" hidden="1">""</definedName>
    <definedName name="HTML7_6" hidden="1">1</definedName>
    <definedName name="HTML7_7" hidden="1">1</definedName>
    <definedName name="HTML7_8" hidden="1">"3/24/97"</definedName>
    <definedName name="HTML7_9" hidden="1">"Bell Atlantic"</definedName>
    <definedName name="HTML8_1" hidden="1">"'[97RNKAPR.XLS]Regional'!$A$1:$H$227"</definedName>
    <definedName name="HTML8_10" hidden="1">""</definedName>
    <definedName name="HTML8_11" hidden="1">1</definedName>
    <definedName name="HTML8_12" hidden="1">"D:\regrnk.htm"</definedName>
    <definedName name="HTML8_2" hidden="1">1</definedName>
    <definedName name="HTML8_3" hidden="1">"97RNKAPR"</definedName>
    <definedName name="HTML8_4" hidden="1">"Regional"</definedName>
    <definedName name="HTML8_5" hidden="1">""</definedName>
    <definedName name="HTML8_6" hidden="1">1</definedName>
    <definedName name="HTML8_7" hidden="1">-4146</definedName>
    <definedName name="HTML8_8" hidden="1">"5/22/97"</definedName>
    <definedName name="HTML8_9" hidden="1">"Bell Atlantic"</definedName>
    <definedName name="HTML9_1" hidden="1">"'[97RNKAPR.XLS]ReglSys'!$A$1:$H$173"</definedName>
    <definedName name="HTML9_10" hidden="1">""</definedName>
    <definedName name="HTML9_11" hidden="1">1</definedName>
    <definedName name="HTML9_12" hidden="1">"D:\sernk.htm"</definedName>
    <definedName name="HTML9_2" hidden="1">1</definedName>
    <definedName name="HTML9_3" hidden="1">"97RNKAPR"</definedName>
    <definedName name="HTML9_4" hidden="1">"ReglSys"</definedName>
    <definedName name="HTML9_5" hidden="1">""</definedName>
    <definedName name="HTML9_6" hidden="1">1</definedName>
    <definedName name="HTML9_7" hidden="1">-4146</definedName>
    <definedName name="HTML9_8" hidden="1">"5/22/97"</definedName>
    <definedName name="HTML9_9" hidden="1">"Bell Atlantic"</definedName>
    <definedName name="HTMLCount" hidden="1">1</definedName>
    <definedName name="htyrtyfghfg" localSheetId="2" hidden="1">{#N/A,#N/A,FALSE,"EXPENSE"}</definedName>
    <definedName name="htyrtyfghfg" localSheetId="3" hidden="1">{#N/A,#N/A,FALSE,"EXPENSE"}</definedName>
    <definedName name="htyrtyfghfg" hidden="1">{#N/A,#N/A,FALSE,"EXPENSE"}</definedName>
    <definedName name="iiittuty" localSheetId="2" hidden="1">{#N/A,#N/A,FALSE,"EXPENSE"}</definedName>
    <definedName name="iiittuty" localSheetId="3" hidden="1">{#N/A,#N/A,FALSE,"EXPENSE"}</definedName>
    <definedName name="iiittuty" hidden="1">{#N/A,#N/A,FALSE,"EXPENSE"}</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40231.5582175926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39790.5582291667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u" localSheetId="2" hidden="1">{#N/A,#N/A,FALSE,"Aging Summary";#N/A,#N/A,FALSE,"Ratio Analysis";#N/A,#N/A,FALSE,"Test 120 Day Accts";#N/A,#N/A,FALSE,"Tickmarks"}</definedName>
    <definedName name="iu" localSheetId="3" hidden="1">{#N/A,#N/A,FALSE,"Aging Summary";#N/A,#N/A,FALSE,"Ratio Analysis";#N/A,#N/A,FALSE,"Test 120 Day Accts";#N/A,#N/A,FALSE,"Tickmarks"}</definedName>
    <definedName name="iu" hidden="1">{#N/A,#N/A,FALSE,"Aging Summary";#N/A,#N/A,FALSE,"Ratio Analysis";#N/A,#N/A,FALSE,"Test 120 Day Accts";#N/A,#N/A,FALSE,"Tickmarks"}</definedName>
    <definedName name="iuiyiiyi" localSheetId="2" hidden="1">{#N/A,#N/A,FALSE,"EXPENSE"}</definedName>
    <definedName name="iuiyiiyi" localSheetId="3" hidden="1">{#N/A,#N/A,FALSE,"EXPENSE"}</definedName>
    <definedName name="iuiyiiyi" hidden="1">{#N/A,#N/A,FALSE,"EXPENSE"}</definedName>
    <definedName name="iutyutytyu" localSheetId="2" hidden="1">{#N/A,#N/A,FALSE,"EXPENSE"}</definedName>
    <definedName name="iutyutytyu" localSheetId="3" hidden="1">{#N/A,#N/A,FALSE,"EXPENSE"}</definedName>
    <definedName name="iutyutytyu" hidden="1">{#N/A,#N/A,FALSE,"EXPENSE"}</definedName>
    <definedName name="jgjddd" localSheetId="2" hidden="1">{#N/A,#N/A,FALSE,"EXPENSE"}</definedName>
    <definedName name="jgjddd" localSheetId="3" hidden="1">{#N/A,#N/A,FALSE,"EXPENSE"}</definedName>
    <definedName name="jgjddd" hidden="1">{#N/A,#N/A,FALSE,"EXPENSE"}</definedName>
    <definedName name="jgjfgjghj" localSheetId="2" hidden="1">{#N/A,#N/A,FALSE,"EXPENSE"}</definedName>
    <definedName name="jgjfgjghj" localSheetId="3" hidden="1">{#N/A,#N/A,FALSE,"EXPENSE"}</definedName>
    <definedName name="jgjfgjghj" hidden="1">{#N/A,#N/A,FALSE,"EXPENSE"}</definedName>
    <definedName name="jgjghfhd" localSheetId="2" hidden="1">{#N/A,#N/A,FALSE,"EXPENSE"}</definedName>
    <definedName name="jgjghfhd" localSheetId="3" hidden="1">{#N/A,#N/A,FALSE,"EXPENSE"}</definedName>
    <definedName name="jgjghfhd" hidden="1">{#N/A,#N/A,FALSE,"EXPENSE"}</definedName>
    <definedName name="jgjythfg" localSheetId="2" hidden="1">{#N/A,#N/A,FALSE,"EXPENSE"}</definedName>
    <definedName name="jgjythfg" localSheetId="3" hidden="1">{#N/A,#N/A,FALSE,"EXPENSE"}</definedName>
    <definedName name="jgjythfg" hidden="1">{#N/A,#N/A,FALSE,"EXPENSE"}</definedName>
    <definedName name="jj" localSheetId="2" hidden="1">{"Page 1",#N/A,FALSE,"Sheet1";"Page 2",#N/A,FALSE,"Sheet1"}</definedName>
    <definedName name="jj" localSheetId="3" hidden="1">{"Page 1",#N/A,FALSE,"Sheet1";"Page 2",#N/A,FALSE,"Sheet1"}</definedName>
    <definedName name="jj" hidden="1">{"Page 1",#N/A,FALSE,"Sheet1";"Page 2",#N/A,FALSE,"Sheet1"}</definedName>
    <definedName name="jjj" localSheetId="2" hidden="1">{#N/A,#N/A,FALSE,"Assessment";#N/A,#N/A,FALSE,"Staffing";#N/A,#N/A,FALSE,"Hires";#N/A,#N/A,FALSE,"Assumptions"}</definedName>
    <definedName name="jjj" localSheetId="3" hidden="1">{#N/A,#N/A,FALSE,"Assessment";#N/A,#N/A,FALSE,"Staffing";#N/A,#N/A,FALSE,"Hires";#N/A,#N/A,FALSE,"Assumptions"}</definedName>
    <definedName name="jjj" hidden="1">{#N/A,#N/A,FALSE,"Assessment";#N/A,#N/A,FALSE,"Staffing";#N/A,#N/A,FALSE,"Hires";#N/A,#N/A,FALSE,"Assumptions"}</definedName>
    <definedName name="jjjj" localSheetId="2" hidden="1">{#N/A,#N/A,FALSE,"EXPENSE"}</definedName>
    <definedName name="jjjj" localSheetId="3" hidden="1">{#N/A,#N/A,FALSE,"EXPENSE"}</definedName>
    <definedName name="jjjj" hidden="1">{#N/A,#N/A,FALSE,"EXPENSE"}</definedName>
    <definedName name="jjjjjjjj" localSheetId="2" hidden="1">OFFSET('E-1 (3)'!CompRange1Main,9,0,COUNTA('E-1 (3)'!CompRange1Main)-COUNTA(#REF!),1)</definedName>
    <definedName name="jjjjjjjj" localSheetId="3" hidden="1">OFFSET('E-1 (4)'!CompRange1Main,9,0,COUNTA('E-1 (4)'!CompRange1Main)-COUNTA(#REF!),1)</definedName>
    <definedName name="jjjjjjjj" hidden="1">OFFSET(CompRange1Main,9,0,COUNTA(CompRange1Main)-COUNTA(#REF!),1)</definedName>
    <definedName name="jnhjhjggh" localSheetId="2" hidden="1">{#N/A,#N/A,FALSE,"EXPENSE"}</definedName>
    <definedName name="jnhjhjggh" localSheetId="3" hidden="1">{#N/A,#N/A,FALSE,"EXPENSE"}</definedName>
    <definedName name="jnhjhjggh" hidden="1">{#N/A,#N/A,FALSE,"EXPENSE"}</definedName>
    <definedName name="jnmhgjdbcxbvc" localSheetId="2" hidden="1">{#N/A,#N/A,FALSE,"EXPENSE"}</definedName>
    <definedName name="jnmhgjdbcxbvc" localSheetId="3" hidden="1">{#N/A,#N/A,FALSE,"EXPENSE"}</definedName>
    <definedName name="jnmhgjdbcxbvc" hidden="1">{#N/A,#N/A,FALSE,"EXPENSE"}</definedName>
    <definedName name="jukyukyujkyjm" localSheetId="2" hidden="1">{#N/A,#N/A,FALSE,"EXPENSE"}</definedName>
    <definedName name="jukyukyujkyjm" localSheetId="3" hidden="1">{#N/A,#N/A,FALSE,"EXPENSE"}</definedName>
    <definedName name="jukyukyujkyjm" hidden="1">{#N/A,#N/A,FALSE,"EXPENSE"}</definedName>
    <definedName name="juyjghjghjgt" localSheetId="2" hidden="1">{#N/A,#N/A,FALSE,"EXPENSE"}</definedName>
    <definedName name="juyjghjghjgt" localSheetId="3" hidden="1">{#N/A,#N/A,FALSE,"EXPENSE"}</definedName>
    <definedName name="juyjghjghjgt" hidden="1">{#N/A,#N/A,FALSE,"EXPENSE"}</definedName>
    <definedName name="jytuyutyu" localSheetId="2" hidden="1">{#N/A,#N/A,FALSE,"EXPENSE"}</definedName>
    <definedName name="jytuyutyu" localSheetId="3" hidden="1">{#N/A,#N/A,FALSE,"EXPENSE"}</definedName>
    <definedName name="jytuyutyu" hidden="1">{#N/A,#N/A,FALSE,"EXPENSE"}</definedName>
    <definedName name="k" localSheetId="2" hidden="1">{"Page 1",#N/A,FALSE,"Sheet1";"Page 2",#N/A,FALSE,"Sheet1"}</definedName>
    <definedName name="k" localSheetId="3" hidden="1">{"Page 1",#N/A,FALSE,"Sheet1";"Page 2",#N/A,FALSE,"Sheet1"}</definedName>
    <definedName name="k" hidden="1">{"Page 1",#N/A,FALSE,"Sheet1";"Page 2",#N/A,FALSE,"Sheet1"}</definedName>
    <definedName name="KAW" localSheetId="2" hidden="1">#REF!</definedName>
    <definedName name="KAW" localSheetId="3" hidden="1">#REF!</definedName>
    <definedName name="KAW" hidden="1">#REF!</definedName>
    <definedName name="kgkgjkghkj" localSheetId="2" hidden="1">{#N/A,#N/A,FALSE,"EXPENSE"}</definedName>
    <definedName name="kgkgjkghkj" localSheetId="3" hidden="1">{#N/A,#N/A,FALSE,"EXPENSE"}</definedName>
    <definedName name="kgkgjkghkj" hidden="1">{#N/A,#N/A,FALSE,"EXPENSE"}</definedName>
    <definedName name="khgkjgkghkhj" localSheetId="2" hidden="1">{#N/A,#N/A,FALSE,"EXPENSE"}</definedName>
    <definedName name="khgkjgkghkhj" localSheetId="3" hidden="1">{#N/A,#N/A,FALSE,"EXPENSE"}</definedName>
    <definedName name="khgkjgkghkhj" hidden="1">{#N/A,#N/A,FALSE,"EXPENSE"}</definedName>
    <definedName name="khkhkhkh" localSheetId="2" hidden="1">{#N/A,#N/A,FALSE,"EXPENSE"}</definedName>
    <definedName name="khkhkhkh" localSheetId="3" hidden="1">{#N/A,#N/A,FALSE,"EXPENSE"}</definedName>
    <definedName name="khkhkhkh" hidden="1">{#N/A,#N/A,FALSE,"EXPENSE"}</definedName>
    <definedName name="kkhkjhkjh" localSheetId="2" hidden="1">{#N/A,#N/A,FALSE,"EXPENSE"}</definedName>
    <definedName name="kkhkjhkjh" localSheetId="3" hidden="1">{#N/A,#N/A,FALSE,"EXPENSE"}</definedName>
    <definedName name="kkhkjhkjh" hidden="1">{#N/A,#N/A,FALSE,"EXPENSE"}</definedName>
    <definedName name="kkk" localSheetId="2" hidden="1">{#N/A,#N/A,FALSE,"Aging Summary";#N/A,#N/A,FALSE,"Ratio Analysis";#N/A,#N/A,FALSE,"Test 120 Day Accts";#N/A,#N/A,FALSE,"Tickmarks"}</definedName>
    <definedName name="kkk" localSheetId="3" hidden="1">{#N/A,#N/A,FALSE,"Aging Summary";#N/A,#N/A,FALSE,"Ratio Analysis";#N/A,#N/A,FALSE,"Test 120 Day Accts";#N/A,#N/A,FALSE,"Tickmarks"}</definedName>
    <definedName name="kkk" hidden="1">{#N/A,#N/A,FALSE,"Aging Summary";#N/A,#N/A,FALSE,"Ratio Analysis";#N/A,#N/A,FALSE,"Test 120 Day Accts";#N/A,#N/A,FALSE,"Tickmarks"}</definedName>
    <definedName name="kuhgjghjghj" localSheetId="2" hidden="1">{#N/A,#N/A,FALSE,"ALLOC"}</definedName>
    <definedName name="kuhgjghjghj" localSheetId="3" hidden="1">{#N/A,#N/A,FALSE,"ALLOC"}</definedName>
    <definedName name="kuhgjghjghj" hidden="1">{#N/A,#N/A,FALSE,"ALLOC"}</definedName>
    <definedName name="kyukytjgdhfgfd" localSheetId="2" hidden="1">{#N/A,#N/A,FALSE,"EXPENSE"}</definedName>
    <definedName name="kyukytjgdhfgfd" localSheetId="3" hidden="1">{#N/A,#N/A,FALSE,"EXPENSE"}</definedName>
    <definedName name="kyukytjgdhfgfd" hidden="1">{#N/A,#N/A,FALSE,"EXPENSE"}</definedName>
    <definedName name="limcount" hidden="1">1</definedName>
    <definedName name="ListOffset" hidden="1">1</definedName>
    <definedName name="lk" localSheetId="2" hidden="1">{#N/A,#N/A,FALSE,"Aging Summary";#N/A,#N/A,FALSE,"Ratio Analysis";#N/A,#N/A,FALSE,"Test 120 Day Accts";#N/A,#N/A,FALSE,"Tickmarks"}</definedName>
    <definedName name="lk" localSheetId="3" hidden="1">{#N/A,#N/A,FALSE,"Aging Summary";#N/A,#N/A,FALSE,"Ratio Analysis";#N/A,#N/A,FALSE,"Test 120 Day Accts";#N/A,#N/A,FALSE,"Tickmarks"}</definedName>
    <definedName name="lk" hidden="1">{#N/A,#N/A,FALSE,"Aging Summary";#N/A,#N/A,FALSE,"Ratio Analysis";#N/A,#N/A,FALSE,"Test 120 Day Accts";#N/A,#N/A,FALSE,"Tickmarks"}</definedName>
    <definedName name="lkfyhjfghfdgdgf" localSheetId="2" hidden="1">{#N/A,#N/A,FALSE,"ALLOC"}</definedName>
    <definedName name="lkfyhjfghfdgdgf" localSheetId="3" hidden="1">{#N/A,#N/A,FALSE,"ALLOC"}</definedName>
    <definedName name="lkfyhjfghfdgdgf" hidden="1">{#N/A,#N/A,FALSE,"ALLOC"}</definedName>
    <definedName name="lkj" localSheetId="2" hidden="1">{#N/A,#N/A,FALSE,"Assessment";#N/A,#N/A,FALSE,"Staffing";#N/A,#N/A,FALSE,"Hires";#N/A,#N/A,FALSE,"Assumptions"}</definedName>
    <definedName name="lkj" localSheetId="3" hidden="1">{#N/A,#N/A,FALSE,"Assessment";#N/A,#N/A,FALSE,"Staffing";#N/A,#N/A,FALSE,"Hires";#N/A,#N/A,FALSE,"Assumptions"}</definedName>
    <definedName name="lkj" hidden="1">{#N/A,#N/A,FALSE,"Assessment";#N/A,#N/A,FALSE,"Staffing";#N/A,#N/A,FALSE,"Hires";#N/A,#N/A,FALSE,"Assumptions"}</definedName>
    <definedName name="lkjh" localSheetId="2" hidden="1">{#N/A,#N/A,TRUE,"CIN-11";#N/A,#N/A,TRUE,"CIN-13";#N/A,#N/A,TRUE,"CIN-14";#N/A,#N/A,TRUE,"CIN-16";#N/A,#N/A,TRUE,"CIN-17";#N/A,#N/A,TRUE,"CIN-18";#N/A,#N/A,TRUE,"CIN Earnings To Fixed Charges";#N/A,#N/A,TRUE,"CIN Financial Ratios";#N/A,#N/A,TRUE,"CIN-IS";#N/A,#N/A,TRUE,"CIN-BS";#N/A,#N/A,TRUE,"CIN-CS";#N/A,#N/A,TRUE,"Invest In Unconsol Subs"}</definedName>
    <definedName name="lkjh" localSheetId="3"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lku" localSheetId="2" hidden="1">{#N/A,#N/A,FALSE,"Aging Summary";#N/A,#N/A,FALSE,"Ratio Analysis";#N/A,#N/A,FALSE,"Test 120 Day Accts";#N/A,#N/A,FALSE,"Tickmarks"}</definedName>
    <definedName name="lku" localSheetId="3" hidden="1">{#N/A,#N/A,FALSE,"Aging Summary";#N/A,#N/A,FALSE,"Ratio Analysis";#N/A,#N/A,FALSE,"Test 120 Day Accts";#N/A,#N/A,FALSE,"Tickmarks"}</definedName>
    <definedName name="lku" hidden="1">{#N/A,#N/A,FALSE,"Aging Summary";#N/A,#N/A,FALSE,"Ratio Analysis";#N/A,#N/A,FALSE,"Test 120 Day Accts";#N/A,#N/A,FALSE,"Tickmarks"}</definedName>
    <definedName name="ll" localSheetId="2" hidden="1">{#N/A,#N/A,FALSE,"Aging Summary";#N/A,#N/A,FALSE,"Ratio Analysis";#N/A,#N/A,FALSE,"Test 120 Day Accts";#N/A,#N/A,FALSE,"Tickmarks"}</definedName>
    <definedName name="ll" localSheetId="3" hidden="1">{#N/A,#N/A,FALSE,"Aging Summary";#N/A,#N/A,FALSE,"Ratio Analysis";#N/A,#N/A,FALSE,"Test 120 Day Accts";#N/A,#N/A,FALSE,"Tickmarks"}</definedName>
    <definedName name="ll" hidden="1">{#N/A,#N/A,FALSE,"Aging Summary";#N/A,#N/A,FALSE,"Ratio Analysis";#N/A,#N/A,FALSE,"Test 120 Day Accts";#N/A,#N/A,FALSE,"Tickmarks"}</definedName>
    <definedName name="lll" localSheetId="2" hidden="1">{#N/A,#N/A,FALSE,"Aging Summary";#N/A,#N/A,FALSE,"Ratio Analysis";#N/A,#N/A,FALSE,"Test 120 Day Accts";#N/A,#N/A,FALSE,"Tickmarks"}</definedName>
    <definedName name="lll" localSheetId="3" hidden="1">{#N/A,#N/A,FALSE,"Aging Summary";#N/A,#N/A,FALSE,"Ratio Analysis";#N/A,#N/A,FALSE,"Test 120 Day Accts";#N/A,#N/A,FALSE,"Tickmarks"}</definedName>
    <definedName name="lll" hidden="1">{#N/A,#N/A,FALSE,"Aging Summary";#N/A,#N/A,FALSE,"Ratio Analysis";#N/A,#N/A,FALSE,"Test 120 Day Accts";#N/A,#N/A,FALSE,"Tickmarks"}</definedName>
    <definedName name="lllllll" localSheetId="2" hidden="1">{#N/A,#N/A,FALSE,"EXPENSE"}</definedName>
    <definedName name="lllllll" localSheetId="3" hidden="1">{#N/A,#N/A,FALSE,"EXPENSE"}</definedName>
    <definedName name="lllllll" hidden="1">{#N/A,#N/A,FALSE,"EXPENSE"}</definedName>
    <definedName name="llmmn" localSheetId="2" hidden="1">{#N/A,#N/A,FALSE,"EXPENSE"}</definedName>
    <definedName name="llmmn" localSheetId="3" hidden="1">{#N/A,#N/A,FALSE,"EXPENSE"}</definedName>
    <definedName name="llmmn" hidden="1">{#N/A,#N/A,FALSE,"EXPENSE"}</definedName>
    <definedName name="m" localSheetId="2" hidden="1">{"Page 1",#N/A,FALSE,"Sheet1";"Page 2",#N/A,FALSE,"Sheet1"}</definedName>
    <definedName name="m" localSheetId="3" hidden="1">{"Page 1",#N/A,FALSE,"Sheet1";"Page 2",#N/A,FALSE,"Sheet1"}</definedName>
    <definedName name="m" hidden="1">{"Page 1",#N/A,FALSE,"Sheet1";"Page 2",#N/A,FALSE,"Sheet1"}</definedName>
    <definedName name="M_PlaceofPath" hidden="1">"F:\HDEMOTT\DATA\vdf\amt_vdf.xls"</definedName>
    <definedName name="May1Forecast" localSheetId="2" hidden="1">{"Page 1",#N/A,FALSE,"Sheet1";"Page 2",#N/A,FALSE,"Sheet1"}</definedName>
    <definedName name="May1Forecast" localSheetId="3" hidden="1">{"Page 1",#N/A,FALSE,"Sheet1";"Page 2",#N/A,FALSE,"Sheet1"}</definedName>
    <definedName name="May1Forecast" hidden="1">{"Page 1",#N/A,FALSE,"Sheet1";"Page 2",#N/A,FALSE,"Sheet1"}</definedName>
    <definedName name="MayForecast" localSheetId="2" hidden="1">{"Page 1",#N/A,FALSE,"Sheet1";"Page 2",#N/A,FALSE,"Sheet1"}</definedName>
    <definedName name="MayForecast" localSheetId="3" hidden="1">{"Page 1",#N/A,FALSE,"Sheet1";"Page 2",#N/A,FALSE,"Sheet1"}</definedName>
    <definedName name="MayForecast" hidden="1">{"Page 1",#N/A,FALSE,"Sheet1";"Page 2",#N/A,FALSE,"Sheet1"}</definedName>
    <definedName name="misc" localSheetId="2" hidden="1">#REF!</definedName>
    <definedName name="misc" localSheetId="3" hidden="1">#REF!</definedName>
    <definedName name="misc" hidden="1">#REF!</definedName>
    <definedName name="misc3" localSheetId="2" hidden="1">#REF!</definedName>
    <definedName name="misc3" localSheetId="3" hidden="1">#REF!</definedName>
    <definedName name="misc3" hidden="1">#REF!</definedName>
    <definedName name="misc4" localSheetId="2" hidden="1">#REF!</definedName>
    <definedName name="misc4" localSheetId="3" hidden="1">#REF!</definedName>
    <definedName name="misc4" hidden="1">#REF!</definedName>
    <definedName name="mmmmmmmm" localSheetId="2" hidden="1">{#N/A,#N/A,FALSE,"EXPENSE"}</definedName>
    <definedName name="mmmmmmmm" localSheetId="3" hidden="1">{#N/A,#N/A,FALSE,"EXPENSE"}</definedName>
    <definedName name="mmmmmmmm" hidden="1">{#N/A,#N/A,FALSE,"EXPENSE"}</definedName>
    <definedName name="mn" localSheetId="2" hidden="1">{#N/A,#N/A,FALSE,"Aging Summary";#N/A,#N/A,FALSE,"Ratio Analysis";#N/A,#N/A,FALSE,"Test 120 Day Accts";#N/A,#N/A,FALSE,"Tickmarks"}</definedName>
    <definedName name="mn" localSheetId="3" hidden="1">{#N/A,#N/A,FALSE,"Aging Summary";#N/A,#N/A,FALSE,"Ratio Analysis";#N/A,#N/A,FALSE,"Test 120 Day Accts";#N/A,#N/A,FALSE,"Tickmarks"}</definedName>
    <definedName name="mn" hidden="1">{#N/A,#N/A,FALSE,"Aging Summary";#N/A,#N/A,FALSE,"Ratio Analysis";#N/A,#N/A,FALSE,"Test 120 Day Accts";#N/A,#N/A,FALSE,"Tickmarks"}</definedName>
    <definedName name="mnhngfxvbcvx" localSheetId="2" hidden="1">{#N/A,#N/A,FALSE,"EXPENSE"}</definedName>
    <definedName name="mnhngfxvbcvx" localSheetId="3" hidden="1">{#N/A,#N/A,FALSE,"EXPENSE"}</definedName>
    <definedName name="mnhngfxvbcvx" hidden="1">{#N/A,#N/A,FALSE,"EXPENSE"}</definedName>
    <definedName name="mypassword" hidden="1">"chuck"</definedName>
    <definedName name="n" localSheetId="2" hidden="1">{"Page 1",#N/A,FALSE,"Sheet1";"Page 2",#N/A,FALSE,"Sheet1"}</definedName>
    <definedName name="n" localSheetId="3" hidden="1">{"Page 1",#N/A,FALSE,"Sheet1";"Page 2",#N/A,FALSE,"Sheet1"}</definedName>
    <definedName name="n" hidden="1">{"Page 1",#N/A,FALSE,"Sheet1";"Page 2",#N/A,FALSE,"Sheet1"}</definedName>
    <definedName name="new" localSheetId="2" hidden="1">{#N/A,#N/A,FALSE,"EXPENSE"}</definedName>
    <definedName name="new" localSheetId="3" hidden="1">{#N/A,#N/A,FALSE,"EXPENSE"}</definedName>
    <definedName name="new" hidden="1">{#N/A,#N/A,FALSE,"EXPENSE"}</definedName>
    <definedName name="nghmndghbfdxgfd" localSheetId="2" hidden="1">{#N/A,#N/A,FALSE,"EXPENSE"}</definedName>
    <definedName name="nghmndghbfdxgfd" localSheetId="3" hidden="1">{#N/A,#N/A,FALSE,"EXPENSE"}</definedName>
    <definedName name="nghmndghbfdxgfd" hidden="1">{#N/A,#N/A,FALSE,"EXPENSE"}</definedName>
    <definedName name="nhgmnbcvbvc" localSheetId="2" hidden="1">{#N/A,#N/A,FALSE,"EXPENSE"}</definedName>
    <definedName name="nhgmnbcvbvc" localSheetId="3" hidden="1">{#N/A,#N/A,FALSE,"EXPENSE"}</definedName>
    <definedName name="nhgmnbcvbvc" hidden="1">{#N/A,#N/A,FALSE,"EXPENSE"}</definedName>
    <definedName name="nhmhgnbvnvb" localSheetId="2" hidden="1">{#N/A,#N/A,FALSE,"ALLOC"}</definedName>
    <definedName name="nhmhgnbvnvb" localSheetId="3" hidden="1">{#N/A,#N/A,FALSE,"ALLOC"}</definedName>
    <definedName name="nhmhgnbvnvb" hidden="1">{#N/A,#N/A,FALSE,"ALLOC"}</definedName>
    <definedName name="nhnjfgdzfvcv" localSheetId="2" hidden="1">{#N/A,#N/A,FALSE,"EXPENSE"}</definedName>
    <definedName name="nhnjfgdzfvcv" localSheetId="3" hidden="1">{#N/A,#N/A,FALSE,"EXPENSE"}</definedName>
    <definedName name="nhnjfgdzfvcv" hidden="1">{#N/A,#N/A,FALSE,"EXPENSE"}</definedName>
    <definedName name="njhgnfgchfgbf" localSheetId="2" hidden="1">{#N/A,#N/A,FALSE,"EXPENSE"}</definedName>
    <definedName name="njhgnfgchfgbf" localSheetId="3" hidden="1">{#N/A,#N/A,FALSE,"EXPENSE"}</definedName>
    <definedName name="njhgnfgchfgbf" hidden="1">{#N/A,#N/A,FALSE,"EXPENSE"}</definedName>
    <definedName name="njhhgnbvbvcb" localSheetId="2" hidden="1">{#N/A,#N/A,FALSE,"ALLOC"}</definedName>
    <definedName name="njhhgnbvbvcb" localSheetId="3" hidden="1">{#N/A,#N/A,FALSE,"ALLOC"}</definedName>
    <definedName name="njhhgnbvbvcb" hidden="1">{#N/A,#N/A,FALSE,"ALLOC"}</definedName>
    <definedName name="none" localSheetId="2" hidden="1">#REF!</definedName>
    <definedName name="none" localSheetId="3" hidden="1">#REF!</definedName>
    <definedName name="none" hidden="1">#REF!</definedName>
    <definedName name="NPV_to_Risk_Labels" localSheetId="2" hidden="1">#REF!</definedName>
    <definedName name="NPV_to_Risk_Labels" localSheetId="3" hidden="1">#REF!</definedName>
    <definedName name="NPV_to_Risk_Labels" hidden="1">#REF!</definedName>
    <definedName name="NPV_to_Risk_X_Data" localSheetId="2" hidden="1">#REF!</definedName>
    <definedName name="NPV_to_Risk_X_Data" localSheetId="3" hidden="1">#REF!</definedName>
    <definedName name="NPV_to_Risk_X_Data" hidden="1">#REF!</definedName>
    <definedName name="NPV_to_Risk_Y_Data" localSheetId="2" hidden="1">#REF!</definedName>
    <definedName name="NPV_to_Risk_Y_Data" localSheetId="3" hidden="1">#REF!</definedName>
    <definedName name="NPV_to_Risk_Y_Data" hidden="1">#REF!</definedName>
    <definedName name="NPV_to_Risk_Z_Data" localSheetId="2" hidden="1">#REF!</definedName>
    <definedName name="NPV_to_Risk_Z_Data" localSheetId="3" hidden="1">#REF!</definedName>
    <definedName name="NPV_to_Risk_Z_Data" hidden="1">#REF!</definedName>
    <definedName name="oiu" localSheetId="2" hidden="1">{#N/A,#N/A,FALSE,"Aging Summary";#N/A,#N/A,FALSE,"Ratio Analysis";#N/A,#N/A,FALSE,"Test 120 Day Accts";#N/A,#N/A,FALSE,"Tickmarks"}</definedName>
    <definedName name="oiu" localSheetId="3" hidden="1">{#N/A,#N/A,FALSE,"Aging Summary";#N/A,#N/A,FALSE,"Ratio Analysis";#N/A,#N/A,FALSE,"Test 120 Day Accts";#N/A,#N/A,FALSE,"Tickmarks"}</definedName>
    <definedName name="oiu" hidden="1">{#N/A,#N/A,FALSE,"Aging Summary";#N/A,#N/A,FALSE,"Ratio Analysis";#N/A,#N/A,FALSE,"Test 120 Day Accts";#N/A,#N/A,FALSE,"Tickmarks"}</definedName>
    <definedName name="op" localSheetId="2" hidden="1">{#N/A,#N/A,FALSE,"Aging Summary";#N/A,#N/A,FALSE,"Ratio Analysis";#N/A,#N/A,FALSE,"Test 120 Day Accts";#N/A,#N/A,FALSE,"Tickmarks"}</definedName>
    <definedName name="op" localSheetId="3" hidden="1">{#N/A,#N/A,FALSE,"Aging Summary";#N/A,#N/A,FALSE,"Ratio Analysis";#N/A,#N/A,FALSE,"Test 120 Day Accts";#N/A,#N/A,FALSE,"Tickmarks"}</definedName>
    <definedName name="op" hidden="1">{#N/A,#N/A,FALSE,"Aging Summary";#N/A,#N/A,FALSE,"Ratio Analysis";#N/A,#N/A,FALSE,"Test 120 Day Accts";#N/A,#N/A,FALSE,"Tickmarks"}</definedName>
    <definedName name="Pal_Workbook_GUID" hidden="1">"1KSSGF3ZWY3E3EQEL76D82LV"</definedName>
    <definedName name="pam" localSheetId="2" hidden="1">{#N/A,#N/A,FALSE,"ALLOC"}</definedName>
    <definedName name="pam" localSheetId="3" hidden="1">{#N/A,#N/A,FALSE,"ALLOC"}</definedName>
    <definedName name="pam" hidden="1">{#N/A,#N/A,FALSE,"ALLOC"}</definedName>
    <definedName name="paul" hidden="1">#REF!</definedName>
    <definedName name="pesc1" localSheetId="1" hidden="1">{#N/A,#N/A,FALSE,"Aging Summary";#N/A,#N/A,FALSE,"Ratio Analysis";#N/A,#N/A,FALSE,"Test 120 Day Accts";#N/A,#N/A,FALSE,"Tickmarks"}</definedName>
    <definedName name="pesc1" localSheetId="2" hidden="1">{#N/A,#N/A,FALSE,"Aging Summary";#N/A,#N/A,FALSE,"Ratio Analysis";#N/A,#N/A,FALSE,"Test 120 Day Accts";#N/A,#N/A,FALSE,"Tickmarks"}</definedName>
    <definedName name="pesc1" localSheetId="3" hidden="1">{#N/A,#N/A,FALSE,"Aging Summary";#N/A,#N/A,FALSE,"Ratio Analysis";#N/A,#N/A,FALSE,"Test 120 Day Accts";#N/A,#N/A,FALSE,"Tickmarks"}</definedName>
    <definedName name="pesc1" hidden="1">{#N/A,#N/A,FALSE,"Aging Summary";#N/A,#N/A,FALSE,"Ratio Analysis";#N/A,#N/A,FALSE,"Test 120 Day Accts";#N/A,#N/A,FALSE,"Tickmarks"}</definedName>
    <definedName name="piiiiii" localSheetId="2" hidden="1">{#N/A,#N/A,FALSE,"EXPENSE"}</definedName>
    <definedName name="piiiiii" localSheetId="3" hidden="1">{#N/A,#N/A,FALSE,"EXPENSE"}</definedName>
    <definedName name="piiiiii" hidden="1">{#N/A,#N/A,FALSE,"EXPENSE"}</definedName>
    <definedName name="po" localSheetId="2" hidden="1">{#N/A,#N/A,FALSE,"Aging Summary";#N/A,#N/A,FALSE,"Ratio Analysis";#N/A,#N/A,FALSE,"Test 120 Day Accts";#N/A,#N/A,FALSE,"Tickmarks"}</definedName>
    <definedName name="po" localSheetId="3" hidden="1">{#N/A,#N/A,FALSE,"Aging Summary";#N/A,#N/A,FALSE,"Ratio Analysis";#N/A,#N/A,FALSE,"Test 120 Day Accts";#N/A,#N/A,FALSE,"Tickmarks"}</definedName>
    <definedName name="po" hidden="1">{#N/A,#N/A,FALSE,"Aging Summary";#N/A,#N/A,FALSE,"Ratio Analysis";#N/A,#N/A,FALSE,"Test 120 Day Accts";#N/A,#N/A,FALSE,"Tickmarks"}</definedName>
    <definedName name="Porfolio_One_Risk_Return_Labels" localSheetId="2" hidden="1">#REF!</definedName>
    <definedName name="Porfolio_One_Risk_Return_Labels" localSheetId="3" hidden="1">#REF!</definedName>
    <definedName name="Porfolio_One_Risk_Return_Labels" hidden="1">#REF!</definedName>
    <definedName name="Porfolio_One_Risk_Return_X_Data" localSheetId="2" hidden="1">#REF!</definedName>
    <definedName name="Porfolio_One_Risk_Return_X_Data" localSheetId="3" hidden="1">#REF!</definedName>
    <definedName name="Porfolio_One_Risk_Return_X_Data" hidden="1">#REF!</definedName>
    <definedName name="Porfolio_One_Risk_Return_Y_Data" localSheetId="2" hidden="1">#REF!</definedName>
    <definedName name="Porfolio_One_Risk_Return_Y_Data" localSheetId="3" hidden="1">#REF!</definedName>
    <definedName name="Porfolio_One_Risk_Return_Y_Data" hidden="1">#REF!</definedName>
    <definedName name="Porfolio_One_Risk_Return_Z_Data" localSheetId="2" hidden="1">#REF!</definedName>
    <definedName name="Porfolio_One_Risk_Return_Z_Data" localSheetId="3" hidden="1">#REF!</definedName>
    <definedName name="Porfolio_One_Risk_Return_Z_Data" hidden="1">#REF!</definedName>
    <definedName name="Port_One_Correct_Risk_Reward_Labels" localSheetId="2" hidden="1">#REF!</definedName>
    <definedName name="Port_One_Correct_Risk_Reward_Labels" localSheetId="3" hidden="1">#REF!</definedName>
    <definedName name="Port_One_Correct_Risk_Reward_Labels" hidden="1">#REF!</definedName>
    <definedName name="Port_One_Correct_Risk_Reward_X_Data" localSheetId="2" hidden="1">#REF!</definedName>
    <definedName name="Port_One_Correct_Risk_Reward_X_Data" localSheetId="3" hidden="1">#REF!</definedName>
    <definedName name="Port_One_Correct_Risk_Reward_X_Data" hidden="1">#REF!</definedName>
    <definedName name="Port_One_Correct_Risk_Reward_Y_Data" localSheetId="2" hidden="1">#REF!</definedName>
    <definedName name="Port_One_Correct_Risk_Reward_Y_Data" localSheetId="3" hidden="1">#REF!</definedName>
    <definedName name="Port_One_Correct_Risk_Reward_Y_Data" hidden="1">#REF!</definedName>
    <definedName name="Port_One_Correct_Risk_Reward_Z_Data" localSheetId="2" hidden="1">#REF!</definedName>
    <definedName name="Port_One_Correct_Risk_Reward_Z_Data" localSheetId="3" hidden="1">#REF!</definedName>
    <definedName name="Port_One_Correct_Risk_Reward_Z_Data" hidden="1">#REF!</definedName>
    <definedName name="Port_One_Tech_Risk_New_Labels" localSheetId="2" hidden="1">#REF!</definedName>
    <definedName name="Port_One_Tech_Risk_New_Labels" localSheetId="3" hidden="1">#REF!</definedName>
    <definedName name="Port_One_Tech_Risk_New_Labels" hidden="1">#REF!</definedName>
    <definedName name="Port_One_Tech_Risk_New_X_Data" localSheetId="2" hidden="1">#REF!</definedName>
    <definedName name="Port_One_Tech_Risk_New_X_Data" localSheetId="3" hidden="1">#REF!</definedName>
    <definedName name="Port_One_Tech_Risk_New_X_Data" hidden="1">#REF!</definedName>
    <definedName name="Port_One_Tech_Risk_New_Y_Data" localSheetId="2" hidden="1">#REF!</definedName>
    <definedName name="Port_One_Tech_Risk_New_Y_Data" localSheetId="3" hidden="1">#REF!</definedName>
    <definedName name="Port_One_Tech_Risk_New_Y_Data" hidden="1">#REF!</definedName>
    <definedName name="Port_One_Tech_Risk_New_Z_Data" localSheetId="2" hidden="1">#REF!</definedName>
    <definedName name="Port_One_Tech_Risk_New_Z_Data" localSheetId="3" hidden="1">#REF!</definedName>
    <definedName name="Port_One_Tech_Risk_New_Z_Data" hidden="1">#REF!</definedName>
    <definedName name="Port_Three_Risk_Return_Labels" localSheetId="2" hidden="1">#REF!</definedName>
    <definedName name="Port_Three_Risk_Return_Labels" localSheetId="3" hidden="1">#REF!</definedName>
    <definedName name="Port_Three_Risk_Return_Labels" hidden="1">#REF!</definedName>
    <definedName name="Port_Three_Risk_Return_X_Data" localSheetId="2" hidden="1">#REF!</definedName>
    <definedName name="Port_Three_Risk_Return_X_Data" localSheetId="3" hidden="1">#REF!</definedName>
    <definedName name="Port_Three_Risk_Return_X_Data" hidden="1">#REF!</definedName>
    <definedName name="Port_Three_Risk_Return_Y_Data" localSheetId="2" hidden="1">#REF!</definedName>
    <definedName name="Port_Three_Risk_Return_Y_Data" localSheetId="3" hidden="1">#REF!</definedName>
    <definedName name="Port_Three_Risk_Return_Y_Data" hidden="1">#REF!</definedName>
    <definedName name="Port_Three_Risk_Return_Z_Data" localSheetId="2" hidden="1">#REF!</definedName>
    <definedName name="Port_Three_Risk_Return_Z_Data" localSheetId="3" hidden="1">#REF!</definedName>
    <definedName name="Port_Three_Risk_Return_Z_Data" hidden="1">#REF!</definedName>
    <definedName name="ppp" localSheetId="2" hidden="1">{#N/A,#N/A,FALSE,"Aging Summary";#N/A,#N/A,FALSE,"Ratio Analysis";#N/A,#N/A,FALSE,"Test 120 Day Accts";#N/A,#N/A,FALSE,"Tickmarks"}</definedName>
    <definedName name="ppp" localSheetId="3" hidden="1">{#N/A,#N/A,FALSE,"Aging Summary";#N/A,#N/A,FALSE,"Ratio Analysis";#N/A,#N/A,FALSE,"Test 120 Day Accts";#N/A,#N/A,FALSE,"Tickmarks"}</definedName>
    <definedName name="ppp" hidden="1">{#N/A,#N/A,FALSE,"Aging Summary";#N/A,#N/A,FALSE,"Ratio Analysis";#N/A,#N/A,FALSE,"Test 120 Day Accts";#N/A,#N/A,FALSE,"Tickmarks"}</definedName>
    <definedName name="ppppppp" localSheetId="2" hidden="1">{#N/A,#N/A,FALSE,"ALLOC"}</definedName>
    <definedName name="ppppppp" localSheetId="3" hidden="1">{#N/A,#N/A,FALSE,"ALLOC"}</definedName>
    <definedName name="ppppppp" hidden="1">{#N/A,#N/A,FALSE,"ALLOC"}</definedName>
    <definedName name="pppppppp" localSheetId="2" hidden="1">{#N/A,#N/A,FALSE,"EXPENSE"}</definedName>
    <definedName name="pppppppp" localSheetId="3" hidden="1">{#N/A,#N/A,FALSE,"EXPENSE"}</definedName>
    <definedName name="pppppppp" hidden="1">{#N/A,#N/A,FALSE,"EXPENSE"}</definedName>
    <definedName name="PriceRange" localSheetId="2" hidden="1">OFFSET('E-1 (3)'!PriceRangeMain,5,0,COUNTA('E-1 (3)'!PriceRangeMain)-COUNTA(#REF!),1)</definedName>
    <definedName name="PriceRange" localSheetId="3" hidden="1">OFFSET('E-1 (4)'!PriceRangeMain,5,0,COUNTA('E-1 (4)'!PriceRangeMain)-COUNTA(#REF!),1)</definedName>
    <definedName name="PriceRange" hidden="1">OFFSET([0]!PriceRangeMain,5,0,COUNTA([0]!PriceRangeMain)-COUNTA(#REF!),1)</definedName>
    <definedName name="PriceRangeMain" localSheetId="2" hidden="1">#REF!</definedName>
    <definedName name="PriceRangeMain" localSheetId="3" hidden="1">#REF!</definedName>
    <definedName name="PriceRangeMain" hidden="1">#REF!</definedName>
    <definedName name="_xlnm.Print_Area" localSheetId="1">'E-1 (2)'!$A$3:$M$59</definedName>
    <definedName name="_xlnm.Print_Area" localSheetId="2">'E-1 (3)'!$A$3:$M$59</definedName>
    <definedName name="_xlnm.Print_Area" localSheetId="3">'E-1 (4)'!$A$3:$M$59</definedName>
    <definedName name="Product_S_Curve_Labels" localSheetId="2" hidden="1">#REF!</definedName>
    <definedName name="Product_S_Curve_Labels" localSheetId="3" hidden="1">#REF!</definedName>
    <definedName name="Product_S_Curve_Labels" hidden="1">#REF!</definedName>
    <definedName name="Product_S_Curve_X_Data" localSheetId="2" hidden="1">#REF!</definedName>
    <definedName name="Product_S_Curve_X_Data" localSheetId="3" hidden="1">#REF!</definedName>
    <definedName name="Product_S_Curve_X_Data" hidden="1">#REF!</definedName>
    <definedName name="qqqqq" localSheetId="2" hidden="1">{#N/A,#N/A,FALSE,"EXPENSE"}</definedName>
    <definedName name="qqqqq" localSheetId="3" hidden="1">{#N/A,#N/A,FALSE,"EXPENSE"}</definedName>
    <definedName name="qqqqq" hidden="1">{#N/A,#N/A,FALSE,"EXPENSE"}</definedName>
    <definedName name="qw" localSheetId="2" hidden="1">{#N/A,#N/A,FALSE,"Aging Summary";#N/A,#N/A,FALSE,"Ratio Analysis";#N/A,#N/A,FALSE,"Test 120 Day Accts";#N/A,#N/A,FALSE,"Tickmarks"}</definedName>
    <definedName name="qw" localSheetId="3" hidden="1">{#N/A,#N/A,FALSE,"Aging Summary";#N/A,#N/A,FALSE,"Ratio Analysis";#N/A,#N/A,FALSE,"Test 120 Day Accts";#N/A,#N/A,FALSE,"Tickmarks"}</definedName>
    <definedName name="qw" hidden="1">{#N/A,#N/A,FALSE,"Aging Summary";#N/A,#N/A,FALSE,"Ratio Analysis";#N/A,#N/A,FALSE,"Test 120 Day Accts";#N/A,#N/A,FALSE,"Tickmarks"}</definedName>
    <definedName name="range" localSheetId="2" hidden="1">{#N/A,#N/A,FALSE,"EXPENSE"}</definedName>
    <definedName name="range" localSheetId="3" hidden="1">{#N/A,#N/A,FALSE,"EXPENSE"}</definedName>
    <definedName name="range" hidden="1">{#N/A,#N/A,FALSE,"EXPENSE"}</definedName>
    <definedName name="range2" localSheetId="2" hidden="1">{#N/A,#N/A,FALSE,"EXPENSE"}</definedName>
    <definedName name="range2" localSheetId="3" hidden="1">{#N/A,#N/A,FALSE,"EXPENSE"}</definedName>
    <definedName name="range2" hidden="1">{#N/A,#N/A,FALSE,"EXPENSE"}</definedName>
    <definedName name="range3" localSheetId="2" hidden="1">{#N/A,#N/A,FALSE,"EXPENSE"}</definedName>
    <definedName name="range3" localSheetId="3" hidden="1">{#N/A,#N/A,FALSE,"EXPENSE"}</definedName>
    <definedName name="range3" hidden="1">{#N/A,#N/A,FALSE,"EXPENSE"}</definedName>
    <definedName name="rap" localSheetId="2" hidden="1">{"Page 1",#N/A,FALSE,"Sheet1";"Page 2",#N/A,FALSE,"Sheet1"}</definedName>
    <definedName name="rap" localSheetId="3" hidden="1">{"Page 1",#N/A,FALSE,"Sheet1";"Page 2",#N/A,FALSE,"Sheet1"}</definedName>
    <definedName name="rap" hidden="1">{"Page 1",#N/A,FALSE,"Sheet1";"Page 2",#N/A,FALSE,"Sheet1"}</definedName>
    <definedName name="reagsrgsrgfaefda" localSheetId="2" hidden="1">{#N/A,#N/A,FALSE,"ALLOC"}</definedName>
    <definedName name="reagsrgsrgfaefda" localSheetId="3" hidden="1">{#N/A,#N/A,FALSE,"ALLOC"}</definedName>
    <definedName name="reagsrgsrgfaefda" hidden="1">{#N/A,#N/A,FALSE,"ALLOC"}</definedName>
    <definedName name="ReportGroup" hidden="1">0</definedName>
    <definedName name="rest" localSheetId="2" hidden="1">#REF!</definedName>
    <definedName name="rest" localSheetId="3" hidden="1">#REF!</definedName>
    <definedName name="rest" hidden="1">#REF!</definedName>
    <definedName name="ret" localSheetId="2" hidden="1">{#N/A,#N/A,FALSE,"Aging Summary";#N/A,#N/A,FALSE,"Ratio Analysis";#N/A,#N/A,FALSE,"Test 120 Day Accts";#N/A,#N/A,FALSE,"Tickmarks"}</definedName>
    <definedName name="ret" localSheetId="3" hidden="1">{#N/A,#N/A,FALSE,"Aging Summary";#N/A,#N/A,FALSE,"Ratio Analysis";#N/A,#N/A,FALSE,"Test 120 Day Accts";#N/A,#N/A,FALSE,"Tickmarks"}</definedName>
    <definedName name="ret" hidden="1">{#N/A,#N/A,FALSE,"Aging Summary";#N/A,#N/A,FALSE,"Ratio Analysis";#N/A,#N/A,FALSE,"Test 120 Day Accts";#N/A,#N/A,FALSE,"Tickmarks"}</definedName>
    <definedName name="rew4wwer" localSheetId="2" hidden="1">{#N/A,#N/A,FALSE,"EXPENSE"}</definedName>
    <definedName name="rew4wwer" localSheetId="3" hidden="1">{#N/A,#N/A,FALSE,"EXPENSE"}</definedName>
    <definedName name="rew4wwer" hidden="1">{#N/A,#N/A,FALSE,"EXPENSE"}</definedName>
    <definedName name="rfgfdcvc" localSheetId="2" hidden="1">{#N/A,#N/A,FALSE,"ALLOC"}</definedName>
    <definedName name="rfgfdcvc" localSheetId="3" hidden="1">{#N/A,#N/A,FALSE,"ALLOC"}</definedName>
    <definedName name="rfgfdcvc" hidden="1">{#N/A,#N/A,FALSE,"ALLOC"}</definedName>
    <definedName name="rfsetgthnyukmgff" localSheetId="2" hidden="1">{#N/A,#N/A,FALSE,"EXPENSE"}</definedName>
    <definedName name="rfsetgthnyukmgff" localSheetId="3" hidden="1">{#N/A,#N/A,FALSE,"EXPENSE"}</definedName>
    <definedName name="rfsetgthnyukmgff" hidden="1">{#N/A,#N/A,FALSE,"EXPENSE"}</definedName>
    <definedName name="rfwaerwaerwerwe" localSheetId="2" hidden="1">{#N/A,#N/A,FALSE,"EXPENSE"}</definedName>
    <definedName name="rfwaerwaerwerwe" localSheetId="3" hidden="1">{#N/A,#N/A,FALSE,"EXPENSE"}</definedName>
    <definedName name="rfwaerwaerwerwe" hidden="1">{#N/A,#N/A,FALSE,"EXPENSE"}</definedName>
    <definedName name="rgrg" localSheetId="2" hidden="1">#REF!</definedName>
    <definedName name="rgrg" localSheetId="3" hidden="1">#REF!</definedName>
    <definedName name="rgrg"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AddonTemplate" localSheetId="2" hidden="1">#REF!</definedName>
    <definedName name="rngAddonTemplate" localSheetId="3" hidden="1">#REF!</definedName>
    <definedName name="rngAddonTemplate" hidden="1">#REF!</definedName>
    <definedName name="rngCopyFormulasSource" localSheetId="2" hidden="1">#REF!</definedName>
    <definedName name="rngCopyFormulasSource" localSheetId="3" hidden="1">#REF!</definedName>
    <definedName name="rngCopyFormulasSource" hidden="1">#REF!</definedName>
    <definedName name="rrr" localSheetId="2" hidden="1">{"capital",#N/A,FALSE,"Analysis";"input data",#N/A,FALSE,"Analysis"}</definedName>
    <definedName name="rrr" localSheetId="3" hidden="1">{"capital",#N/A,FALSE,"Analysis";"input data",#N/A,FALSE,"Analysis"}</definedName>
    <definedName name="rrr" hidden="1">{"capital",#N/A,FALSE,"Analysis";"input data",#N/A,FALSE,"Analysis"}</definedName>
    <definedName name="rt" localSheetId="2" hidden="1">{#N/A,#N/A,FALSE,"Aging Summary";#N/A,#N/A,FALSE,"Ratio Analysis";#N/A,#N/A,FALSE,"Test 120 Day Accts";#N/A,#N/A,FALSE,"Tickmarks"}</definedName>
    <definedName name="rt" localSheetId="3" hidden="1">{#N/A,#N/A,FALSE,"Aging Summary";#N/A,#N/A,FALSE,"Ratio Analysis";#N/A,#N/A,FALSE,"Test 120 Day Accts";#N/A,#N/A,FALSE,"Tickmarks"}</definedName>
    <definedName name="rt" hidden="1">{#N/A,#N/A,FALSE,"Aging Summary";#N/A,#N/A,FALSE,"Ratio Analysis";#N/A,#N/A,FALSE,"Test 120 Day Accts";#N/A,#N/A,FALSE,"Tickmarks"}</definedName>
    <definedName name="rtyrsygyuiukhjghgt" localSheetId="2" hidden="1">{#N/A,#N/A,FALSE,"EXPENSE"}</definedName>
    <definedName name="rtyrsygyuiukhjghgt" localSheetId="3" hidden="1">{#N/A,#N/A,FALSE,"EXPENSE"}</definedName>
    <definedName name="rtyrsygyuiukhjghgt" hidden="1">{#N/A,#N/A,FALSE,"EXPENSE"}</definedName>
    <definedName name="rtyrtyrty" localSheetId="2" hidden="1">{#N/A,#N/A,FALSE,"ALLOC"}</definedName>
    <definedName name="rtyrtyrty" localSheetId="3" hidden="1">{#N/A,#N/A,FALSE,"ALLOC"}</definedName>
    <definedName name="rtyrtyrty" hidden="1">{#N/A,#N/A,FALSE,"ALLOC"}</definedName>
    <definedName name="rwerfwerewrew" localSheetId="2" hidden="1">{#N/A,#N/A,FALSE,"ALLOC"}</definedName>
    <definedName name="rwerfwerewrew" localSheetId="3" hidden="1">{#N/A,#N/A,FALSE,"ALLOC"}</definedName>
    <definedName name="rwerfwerewrew" hidden="1">{#N/A,#N/A,FALSE,"ALLOC"}</definedName>
    <definedName name="rysrysrtygthgh" localSheetId="2" hidden="1">{#N/A,#N/A,FALSE,"EXPENSE"}</definedName>
    <definedName name="rysrysrtygthgh" localSheetId="3" hidden="1">{#N/A,#N/A,FALSE,"EXPENSE"}</definedName>
    <definedName name="rysrysrtygthgh" hidden="1">{#N/A,#N/A,FALSE,"EXPENSE"}</definedName>
    <definedName name="sa" localSheetId="2" hidden="1">{#N/A,#N/A,FALSE,"Aging Summary";#N/A,#N/A,FALSE,"Ratio Analysis";#N/A,#N/A,FALSE,"Test 120 Day Accts";#N/A,#N/A,FALSE,"Tickmarks"}</definedName>
    <definedName name="sa" localSheetId="3" hidden="1">{#N/A,#N/A,FALSE,"Aging Summary";#N/A,#N/A,FALSE,"Ratio Analysis";#N/A,#N/A,FALSE,"Test 120 Day Accts";#N/A,#N/A,FALSE,"Tickmarks"}</definedName>
    <definedName name="sa" hidden="1">{#N/A,#N/A,FALSE,"Aging Summary";#N/A,#N/A,FALSE,"Ratio Analysis";#N/A,#N/A,FALSE,"Test 120 Day Accts";#N/A,#N/A,FALSE,"Tickmarks"}</definedName>
    <definedName name="saf" localSheetId="2" hidden="1">{#N/A,#N/A,FALSE,"Year";#N/A,#N/A,FALSE,"AC Fiscal Year";#N/A,#N/A,FALSE,"Hourly Rate By Activity";#N/A,#N/A,FALSE,"Hourly Rate By Custom Resource";#N/A,#N/A,FALSE,"Sensitivity Analysis";#N/A,#N/A,FALSE,"Overall Staffing Review"}</definedName>
    <definedName name="saf" localSheetId="3"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APBEXdnldView" hidden="1">"446WX5JSQEDTJ1NXGMPPIICZ8"</definedName>
    <definedName name="SAPBEXsysID" hidden="1">"UGP"</definedName>
    <definedName name="sc" localSheetId="2" hidden="1">{"Page 1",#N/A,FALSE,"Sheet1";"Page 2",#N/A,FALSE,"Sheet1"}</definedName>
    <definedName name="sc" localSheetId="3" hidden="1">{"Page 1",#N/A,FALSE,"Sheet1";"Page 2",#N/A,FALSE,"Sheet1"}</definedName>
    <definedName name="sc" hidden="1">{"Page 1",#N/A,FALSE,"Sheet1";"Page 2",#N/A,FALSE,"Sheet1"}</definedName>
    <definedName name="Scatter_of_Projects_Labels" localSheetId="2" hidden="1">#REF!</definedName>
    <definedName name="Scatter_of_Projects_Labels" localSheetId="3" hidden="1">#REF!</definedName>
    <definedName name="Scatter_of_Projects_Labels" hidden="1">#REF!</definedName>
    <definedName name="Scatter_of_Projects_X_Data" localSheetId="2" hidden="1">#REF!</definedName>
    <definedName name="Scatter_of_Projects_X_Data" localSheetId="3" hidden="1">#REF!</definedName>
    <definedName name="Scatter_of_Projects_X_Data" hidden="1">#REF!</definedName>
    <definedName name="Scatter_of_Projects_Y_Data" localSheetId="2" hidden="1">#REF!</definedName>
    <definedName name="Scatter_of_Projects_Y_Data" localSheetId="3" hidden="1">#REF!</definedName>
    <definedName name="Scatter_of_Projects_Y_Data" hidden="1">#REF!</definedName>
    <definedName name="Scatter_of_Projects_Z_Data" localSheetId="2" hidden="1">#REF!</definedName>
    <definedName name="Scatter_of_Projects_Z_Data" localSheetId="3" hidden="1">#REF!</definedName>
    <definedName name="Scatter_of_Projects_Z_Data" hidden="1">#REF!</definedName>
    <definedName name="sdfg" localSheetId="2" hidden="1">{#N/A,#N/A,TRUE,"CIN-11";#N/A,#N/A,TRUE,"CIN-13";#N/A,#N/A,TRUE,"CIN-14";#N/A,#N/A,TRUE,"CIN-16";#N/A,#N/A,TRUE,"CIN-17";#N/A,#N/A,TRUE,"CIN-18";#N/A,#N/A,TRUE,"CIN Earnings To Fixed Charges";#N/A,#N/A,TRUE,"CIN Financial Ratios";#N/A,#N/A,TRUE,"CIN-IS";#N/A,#N/A,TRUE,"CIN-BS";#N/A,#N/A,TRUE,"CIN-CS";#N/A,#N/A,TRUE,"Invest In Unconsol Subs"}</definedName>
    <definedName name="sdfg" localSheetId="3"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encount" hidden="1">1</definedName>
    <definedName name="sersadffasf" localSheetId="2" hidden="1">{#N/A,#N/A,FALSE,"ALLOC"}</definedName>
    <definedName name="sersadffasf" localSheetId="3" hidden="1">{#N/A,#N/A,FALSE,"ALLOC"}</definedName>
    <definedName name="sersadffasf" hidden="1">{#N/A,#N/A,FALSE,"ALLOC"}</definedName>
    <definedName name="sertearawertutyu" localSheetId="2" hidden="1">{#N/A,#N/A,FALSE,"EXPENSE"}</definedName>
    <definedName name="sertearawertutyu" localSheetId="3" hidden="1">{#N/A,#N/A,FALSE,"EXPENSE"}</definedName>
    <definedName name="sertearawertutyu" hidden="1">{#N/A,#N/A,FALSE,"EXPENSE"}</definedName>
    <definedName name="sfsadfafsdaf" localSheetId="2" hidden="1">{#N/A,#N/A,FALSE,"EXPENSE"}</definedName>
    <definedName name="sfsadfafsdaf" localSheetId="3" hidden="1">{#N/A,#N/A,FALSE,"EXPENSE"}</definedName>
    <definedName name="sfsadfafsdaf" hidden="1">{#N/A,#N/A,FALSE,"EXPENSE"}</definedName>
    <definedName name="spoc" localSheetId="2" hidden="1">{"Page 1",#N/A,FALSE,"Sheet1";"Page 2",#N/A,FALSE,"Sheet1"}</definedName>
    <definedName name="spoc" localSheetId="3" hidden="1">{"Page 1",#N/A,FALSE,"Sheet1";"Page 2",#N/A,FALSE,"Sheet1"}</definedName>
    <definedName name="spoc" hidden="1">{"Page 1",#N/A,FALSE,"Sheet1";"Page 2",#N/A,FALSE,"Sheet1"}</definedName>
    <definedName name="srfaedtgthjtdhfdg" localSheetId="2" hidden="1">{#N/A,#N/A,FALSE,"EXPENSE"}</definedName>
    <definedName name="srfaedtgthjtdhfdg" localSheetId="3" hidden="1">{#N/A,#N/A,FALSE,"EXPENSE"}</definedName>
    <definedName name="srfaedtgthjtdhfdg" hidden="1">{#N/A,#N/A,FALSE,"EXPENSE"}</definedName>
    <definedName name="ssss" localSheetId="2" hidden="1">{#N/A,#N/A,FALSE,"EXPENSE"}</definedName>
    <definedName name="ssss" localSheetId="3" hidden="1">{#N/A,#N/A,FALSE,"EXPENSE"}</definedName>
    <definedName name="ssss" hidden="1">{#N/A,#N/A,FALSE,"EXPENSE"}</definedName>
    <definedName name="staffing2" localSheetId="2" hidden="1">{#N/A,#N/A,FALSE,"Assessment";#N/A,#N/A,FALSE,"Staffing";#N/A,#N/A,FALSE,"Hires";#N/A,#N/A,FALSE,"Assumptions"}</definedName>
    <definedName name="staffing2" localSheetId="3" hidden="1">{#N/A,#N/A,FALSE,"Assessment";#N/A,#N/A,FALSE,"Staffing";#N/A,#N/A,FALSE,"Hires";#N/A,#N/A,FALSE,"Assumptions"}</definedName>
    <definedName name="staffing2" hidden="1">{#N/A,#N/A,FALSE,"Assessment";#N/A,#N/A,FALSE,"Staffing";#N/A,#N/A,FALSE,"Hires";#N/A,#N/A,FALSE,"Assumptions"}</definedName>
    <definedName name="Staffing3" localSheetId="2" hidden="1">{#N/A,#N/A,FALSE,"Assessment";#N/A,#N/A,FALSE,"Staffing";#N/A,#N/A,FALSE,"Hires";#N/A,#N/A,FALSE,"Assumptions"}</definedName>
    <definedName name="Staffing3" localSheetId="3" hidden="1">{#N/A,#N/A,FALSE,"Assessment";#N/A,#N/A,FALSE,"Staffing";#N/A,#N/A,FALSE,"Hires";#N/A,#N/A,FALSE,"Assumptions"}</definedName>
    <definedName name="Staffing3" hidden="1">{#N/A,#N/A,FALSE,"Assessment";#N/A,#N/A,FALSE,"Staffing";#N/A,#N/A,FALSE,"Hires";#N/A,#N/A,FALSE,"Assumptions"}</definedName>
    <definedName name="StartingPoint" localSheetId="2" hidden="1">#REF!</definedName>
    <definedName name="StartingPoint" localSheetId="3" hidden="1">#REF!</definedName>
    <definedName name="StartingPoint" hidden="1">#REF!</definedName>
    <definedName name="stsaeryyjiutjdhg" localSheetId="2" hidden="1">{#N/A,#N/A,FALSE,"EXPENSE"}</definedName>
    <definedName name="stsaeryyjiutjdhg" localSheetId="3" hidden="1">{#N/A,#N/A,FALSE,"EXPENSE"}</definedName>
    <definedName name="stsaeryyjiutjdhg" hidden="1">{#N/A,#N/A,FALSE,"EXPENSE"}</definedName>
    <definedName name="Stupid" hidden="1">0</definedName>
    <definedName name="Swvu.print2." localSheetId="2" hidden="1">#REF!</definedName>
    <definedName name="Swvu.print2." localSheetId="3" hidden="1">#REF!</definedName>
    <definedName name="Swvu.print2." hidden="1">#REF!</definedName>
    <definedName name="Swvu.print3." localSheetId="2" hidden="1">#REF!</definedName>
    <definedName name="Swvu.print3." localSheetId="3" hidden="1">#REF!</definedName>
    <definedName name="Swvu.print3." hidden="1">#REF!</definedName>
    <definedName name="t5terer" localSheetId="2" hidden="1">{#N/A,#N/A,FALSE,"EXPENSE"}</definedName>
    <definedName name="t5terer" localSheetId="3" hidden="1">{#N/A,#N/A,FALSE,"EXPENSE"}</definedName>
    <definedName name="t5terer" hidden="1">{#N/A,#N/A,FALSE,"EXPENSE"}</definedName>
    <definedName name="team" hidden="1">255</definedName>
    <definedName name="Temp_2" localSheetId="2" hidden="1">{#N/A,#N/A,FALSE,"Assessment";#N/A,#N/A,FALSE,"Staffing";#N/A,#N/A,FALSE,"Hires";#N/A,#N/A,FALSE,"Assumptions"}</definedName>
    <definedName name="Temp_2" localSheetId="3" hidden="1">{#N/A,#N/A,FALSE,"Assessment";#N/A,#N/A,FALSE,"Staffing";#N/A,#N/A,FALSE,"Hires";#N/A,#N/A,FALSE,"Assumptions"}</definedName>
    <definedName name="Temp_2" hidden="1">{#N/A,#N/A,FALSE,"Assessment";#N/A,#N/A,FALSE,"Staffing";#N/A,#N/A,FALSE,"Hires";#N/A,#N/A,FALSE,"Assumptions"}</definedName>
    <definedName name="Temp_3" localSheetId="2" hidden="1">{#N/A,#N/A,FALSE,"Assessment";#N/A,#N/A,FALSE,"Staffing";#N/A,#N/A,FALSE,"Hires";#N/A,#N/A,FALSE,"Assumptions"}</definedName>
    <definedName name="Temp_3" localSheetId="3" hidden="1">{#N/A,#N/A,FALSE,"Assessment";#N/A,#N/A,FALSE,"Staffing";#N/A,#N/A,FALSE,"Hires";#N/A,#N/A,FALSE,"Assumptions"}</definedName>
    <definedName name="Temp_3" hidden="1">{#N/A,#N/A,FALSE,"Assessment";#N/A,#N/A,FALSE,"Staffing";#N/A,#N/A,FALSE,"Hires";#N/A,#N/A,FALSE,"Assumptions"}</definedName>
    <definedName name="test" localSheetId="2" hidden="1">{"Reconciliation 151",#N/A,FALSE,"A"}</definedName>
    <definedName name="test" localSheetId="3" hidden="1">{"Reconciliation 151",#N/A,FALSE,"A"}</definedName>
    <definedName name="test" hidden="1">{"Reconciliation 151",#N/A,FALSE,"A"}</definedName>
    <definedName name="test1" localSheetId="2" hidden="1">{"Page 1",#N/A,FALSE,"Sheet1";"Page 2",#N/A,FALSE,"Sheet1"}</definedName>
    <definedName name="test1" localSheetId="3" hidden="1">{"Page 1",#N/A,FALSE,"Sheet1";"Page 2",#N/A,FALSE,"Sheet1"}</definedName>
    <definedName name="test1" hidden="1">{"Page 1",#N/A,FALSE,"Sheet1";"Page 2",#N/A,FALSE,"Sheet1"}</definedName>
    <definedName name="test2" localSheetId="2" hidden="1">{"Page 1",#N/A,FALSE,"Sheet1";"Page 2",#N/A,FALSE,"Sheet1"}</definedName>
    <definedName name="test2" localSheetId="3" hidden="1">{"Page 1",#N/A,FALSE,"Sheet1";"Page 2",#N/A,FALSE,"Sheet1"}</definedName>
    <definedName name="test2" hidden="1">{"Page 1",#N/A,FALSE,"Sheet1";"Page 2",#N/A,FALSE,"Sheet1"}</definedName>
    <definedName name="testpage" localSheetId="2" hidden="1">{"Page 1",#N/A,FALSE,"Sheet1";"Page 2",#N/A,FALSE,"Sheet1"}</definedName>
    <definedName name="testpage" localSheetId="3" hidden="1">{"Page 1",#N/A,FALSE,"Sheet1";"Page 2",#N/A,FALSE,"Sheet1"}</definedName>
    <definedName name="testpage" hidden="1">{"Page 1",#N/A,FALSE,"Sheet1";"Page 2",#N/A,FALSE,"Sheet1"}</definedName>
    <definedName name="TextRefCopyRangeCount" hidden="1">6</definedName>
    <definedName name="tgrgfdgfdg" localSheetId="2" hidden="1">{#N/A,#N/A,FALSE,"EXPENSE"}</definedName>
    <definedName name="tgrgfdgfdg" localSheetId="3" hidden="1">{#N/A,#N/A,FALSE,"EXPENSE"}</definedName>
    <definedName name="tgrgfdgfdg" hidden="1">{#N/A,#N/A,FALSE,"EXPENSE"}</definedName>
    <definedName name="tom" localSheetId="2" hidden="1">{#N/A,#N/A,FALSE,"EXPENSE"}</definedName>
    <definedName name="tom" localSheetId="3" hidden="1">{#N/A,#N/A,FALSE,"EXPENSE"}</definedName>
    <definedName name="tom" hidden="1">{#N/A,#N/A,FALSE,"EXPENSE"}</definedName>
    <definedName name="ton" localSheetId="2" hidden="1">{#N/A,#N/A,FALSE,"EXPENSE"}</definedName>
    <definedName name="ton" localSheetId="3" hidden="1">{#N/A,#N/A,FALSE,"EXPENSE"}</definedName>
    <definedName name="ton" hidden="1">{#N/A,#N/A,FALSE,"EXPENSE"}</definedName>
    <definedName name="TP_Footer_User" hidden="1">"combsk"</definedName>
    <definedName name="TP_Footer_Version" hidden="1">"v4.00"</definedName>
    <definedName name="TPAYNE" localSheetId="2" hidden="1">#REF!</definedName>
    <definedName name="TPAYNE" localSheetId="3" hidden="1">#REF!</definedName>
    <definedName name="TPAYNE" hidden="1">#REF!</definedName>
    <definedName name="tre" localSheetId="2" hidden="1">{#N/A,#N/A,FALSE,"Aging Summary";#N/A,#N/A,FALSE,"Ratio Analysis";#N/A,#N/A,FALSE,"Test 120 Day Accts";#N/A,#N/A,FALSE,"Tickmarks"}</definedName>
    <definedName name="tre" localSheetId="3" hidden="1">{#N/A,#N/A,FALSE,"Aging Summary";#N/A,#N/A,FALSE,"Ratio Analysis";#N/A,#N/A,FALSE,"Test 120 Day Accts";#N/A,#N/A,FALSE,"Tickmarks"}</definedName>
    <definedName name="tre" hidden="1">{#N/A,#N/A,FALSE,"Aging Summary";#N/A,#N/A,FALSE,"Ratio Analysis";#N/A,#N/A,FALSE,"Test 120 Day Accts";#N/A,#N/A,FALSE,"Tickmarks"}</definedName>
    <definedName name="trend" localSheetId="2" hidden="1">{#N/A,#N/A,FALSE,"Aging Summary";#N/A,#N/A,FALSE,"Ratio Analysis";#N/A,#N/A,FALSE,"Test 120 Day Accts";#N/A,#N/A,FALSE,"Tickmarks"}</definedName>
    <definedName name="trend" localSheetId="3" hidden="1">{#N/A,#N/A,FALSE,"Aging Summary";#N/A,#N/A,FALSE,"Ratio Analysis";#N/A,#N/A,FALSE,"Test 120 Day Accts";#N/A,#N/A,FALSE,"Tickmarks"}</definedName>
    <definedName name="trend" hidden="1">{#N/A,#N/A,FALSE,"Aging Summary";#N/A,#N/A,FALSE,"Ratio Analysis";#N/A,#N/A,FALSE,"Test 120 Day Accts";#N/A,#N/A,FALSE,"Tickmarks"}</definedName>
    <definedName name="tresrtesrtresrftg" localSheetId="2" hidden="1">{#N/A,#N/A,FALSE,"EXPENSE"}</definedName>
    <definedName name="tresrtesrtresrftg" localSheetId="3" hidden="1">{#N/A,#N/A,FALSE,"EXPENSE"}</definedName>
    <definedName name="tresrtesrtresrftg" hidden="1">{#N/A,#N/A,FALSE,"EXPENSE"}</definedName>
    <definedName name="tresytyuijiukuyjfghgh" localSheetId="2" hidden="1">{#N/A,#N/A,FALSE,"EXPENSE"}</definedName>
    <definedName name="tresytyuijiukuyjfghgh" localSheetId="3" hidden="1">{#N/A,#N/A,FALSE,"EXPENSE"}</definedName>
    <definedName name="tresytyuijiukuyjfghgh" hidden="1">{#N/A,#N/A,FALSE,"EXPENSE"}</definedName>
    <definedName name="trtertertret" localSheetId="2" hidden="1">{#N/A,#N/A,FALSE,"EXPENSE"}</definedName>
    <definedName name="trtertertret" localSheetId="3" hidden="1">{#N/A,#N/A,FALSE,"EXPENSE"}</definedName>
    <definedName name="trtertertret" hidden="1">{#N/A,#N/A,FALSE,"EXPENSE"}</definedName>
    <definedName name="tterr4r4" localSheetId="2" hidden="1">{#N/A,#N/A,FALSE,"ALLOC"}</definedName>
    <definedName name="tterr4r4" localSheetId="3" hidden="1">{#N/A,#N/A,FALSE,"ALLOC"}</definedName>
    <definedName name="tterr4r4" hidden="1">{#N/A,#N/A,FALSE,"ALLOC"}</definedName>
    <definedName name="ttttt" localSheetId="2" hidden="1">{#N/A,#N/A,FALSE,"EXPENSE"}</definedName>
    <definedName name="ttttt" localSheetId="3" hidden="1">{#N/A,#N/A,FALSE,"EXPENSE"}</definedName>
    <definedName name="ttttt" hidden="1">{#N/A,#N/A,FALSE,"EXPENSE"}</definedName>
    <definedName name="ttttttt" localSheetId="2" hidden="1">{#N/A,#N/A,FALSE,"ALLOC"}</definedName>
    <definedName name="ttttttt" localSheetId="3" hidden="1">{#N/A,#N/A,FALSE,"ALLOC"}</definedName>
    <definedName name="ttttttt" hidden="1">{#N/A,#N/A,FALSE,"ALLOC"}</definedName>
    <definedName name="ttttttttttttt" localSheetId="2" hidden="1">{#N/A,#N/A,FALSE,"EXPENSE"}</definedName>
    <definedName name="ttttttttttttt" localSheetId="3" hidden="1">{#N/A,#N/A,FALSE,"EXPENSE"}</definedName>
    <definedName name="ttttttttttttt" hidden="1">{#N/A,#N/A,FALSE,"EXPENSE"}</definedName>
    <definedName name="tutututu" localSheetId="2" hidden="1">{#N/A,#N/A,FALSE,"ALLOC"}</definedName>
    <definedName name="tutututu" localSheetId="3" hidden="1">{#N/A,#N/A,FALSE,"ALLOC"}</definedName>
    <definedName name="tutututu" hidden="1">{#N/A,#N/A,FALSE,"ALLOC"}</definedName>
    <definedName name="twrtesrsf" localSheetId="2" hidden="1">{#N/A,#N/A,FALSE,"EXPENSE"}</definedName>
    <definedName name="twrtesrsf" localSheetId="3" hidden="1">{#N/A,#N/A,FALSE,"EXPENSE"}</definedName>
    <definedName name="twrtesrsf" hidden="1">{#N/A,#N/A,FALSE,"EXPENSE"}</definedName>
    <definedName name="ty" localSheetId="2" hidden="1">{#N/A,#N/A,FALSE,"Aging Summary";#N/A,#N/A,FALSE,"Ratio Analysis";#N/A,#N/A,FALSE,"Test 120 Day Accts";#N/A,#N/A,FALSE,"Tickmarks"}</definedName>
    <definedName name="ty" localSheetId="3" hidden="1">{#N/A,#N/A,FALSE,"Aging Summary";#N/A,#N/A,FALSE,"Ratio Analysis";#N/A,#N/A,FALSE,"Test 120 Day Accts";#N/A,#N/A,FALSE,"Tickmarks"}</definedName>
    <definedName name="ty" hidden="1">{#N/A,#N/A,FALSE,"Aging Summary";#N/A,#N/A,FALSE,"Ratio Analysis";#N/A,#N/A,FALSE,"Test 120 Day Accts";#N/A,#N/A,FALSE,"Tickmarks"}</definedName>
    <definedName name="tyhtiiliklhjhgj" localSheetId="2" hidden="1">{#N/A,#N/A,FALSE,"ALLOC"}</definedName>
    <definedName name="tyhtiiliklhjhgj" localSheetId="3" hidden="1">{#N/A,#N/A,FALSE,"ALLOC"}</definedName>
    <definedName name="tyhtiiliklhjhgj" hidden="1">{#N/A,#N/A,FALSE,"ALLOC"}</definedName>
    <definedName name="tyseryuykiiukhjg" localSheetId="2" hidden="1">{#N/A,#N/A,FALSE,"EXPENSE"}</definedName>
    <definedName name="tyseryuykiiukhjg" localSheetId="3" hidden="1">{#N/A,#N/A,FALSE,"EXPENSE"}</definedName>
    <definedName name="tyseryuykiiukhjg" hidden="1">{#N/A,#N/A,FALSE,"EXPENSE"}</definedName>
    <definedName name="u6yr5y5yrty" localSheetId="2" hidden="1">{#N/A,#N/A,FALSE,"EXPENSE"}</definedName>
    <definedName name="u6yr5y5yrty" localSheetId="3" hidden="1">{#N/A,#N/A,FALSE,"EXPENSE"}</definedName>
    <definedName name="u6yr5y5yrty" hidden="1">{#N/A,#N/A,FALSE,"EXPENSE"}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ryryryry" localSheetId="2" hidden="1">{#N/A,#N/A,FALSE,"ALLOC"}</definedName>
    <definedName name="uryryryry" localSheetId="3" hidden="1">{#N/A,#N/A,FALSE,"ALLOC"}</definedName>
    <definedName name="uryryryry" hidden="1">{#N/A,#N/A,FALSE,"ALLOC"}</definedName>
    <definedName name="UserPass" hidden="1">"verify"</definedName>
    <definedName name="uturfhfh" localSheetId="2" hidden="1">{#N/A,#N/A,FALSE,"EXPENSE"}</definedName>
    <definedName name="uturfhfh" localSheetId="3" hidden="1">{#N/A,#N/A,FALSE,"EXPENSE"}</definedName>
    <definedName name="uturfhfh" hidden="1">{#N/A,#N/A,FALSE,"EXPENSE"}</definedName>
    <definedName name="utututt" localSheetId="2" hidden="1">{#N/A,#N/A,FALSE,"EXPENSE"}</definedName>
    <definedName name="utututt" localSheetId="3" hidden="1">{#N/A,#N/A,FALSE,"EXPENSE"}</definedName>
    <definedName name="utututt" hidden="1">{#N/A,#N/A,FALSE,"EXPENSE"}</definedName>
    <definedName name="utututu" localSheetId="2" hidden="1">{#N/A,#N/A,FALSE,"EXPENSE"}</definedName>
    <definedName name="utututu" localSheetId="3" hidden="1">{#N/A,#N/A,FALSE,"EXPENSE"}</definedName>
    <definedName name="utututu" hidden="1">{#N/A,#N/A,FALSE,"EXPENSE"}</definedName>
    <definedName name="utuyututyu" localSheetId="2" hidden="1">{#N/A,#N/A,FALSE,"EXPENSE"}</definedName>
    <definedName name="utuyututyu" localSheetId="3" hidden="1">{#N/A,#N/A,FALSE,"EXPENSE"}</definedName>
    <definedName name="utuyututyu" hidden="1">{#N/A,#N/A,FALSE,"EXPENSE"}</definedName>
    <definedName name="utyurturhfg" localSheetId="2" hidden="1">{#N/A,#N/A,FALSE,"EXPENSE"}</definedName>
    <definedName name="utyurturhfg" localSheetId="3" hidden="1">{#N/A,#N/A,FALSE,"EXPENSE"}</definedName>
    <definedName name="utyurturhfg" hidden="1">{#N/A,#N/A,FALSE,"EXPENSE"}</definedName>
    <definedName name="utyutfghgf" localSheetId="2" hidden="1">{#N/A,#N/A,FALSE,"EXPENSE"}</definedName>
    <definedName name="utyutfghgf" localSheetId="3" hidden="1">{#N/A,#N/A,FALSE,"EXPENSE"}</definedName>
    <definedName name="utyutfghgf" hidden="1">{#N/A,#N/A,FALSE,"EXPENSE"}</definedName>
    <definedName name="uuututu" localSheetId="2" hidden="1">{#N/A,#N/A,FALSE,"EXPENSE"}</definedName>
    <definedName name="uuututu" localSheetId="3" hidden="1">{#N/A,#N/A,FALSE,"EXPENSE"}</definedName>
    <definedName name="uuututu" hidden="1">{#N/A,#N/A,FALSE,"EXPENSE"}</definedName>
    <definedName name="uuuuu" localSheetId="2" hidden="1">{#N/A,#N/A,FALSE,"EXPENSE"}</definedName>
    <definedName name="uuuuu" localSheetId="3" hidden="1">{#N/A,#N/A,FALSE,"EXPENSE"}</definedName>
    <definedName name="uuuuu" hidden="1">{#N/A,#N/A,FALSE,"EXPENSE"}</definedName>
    <definedName name="uuuuuu" localSheetId="2" hidden="1">{#N/A,#N/A,FALSE,"EXPENSE"}</definedName>
    <definedName name="uuuuuu" localSheetId="3" hidden="1">{#N/A,#N/A,FALSE,"EXPENSE"}</definedName>
    <definedName name="uuuuuu" hidden="1">{#N/A,#N/A,FALSE,"EXPENSE"}</definedName>
    <definedName name="uytututut" localSheetId="2" hidden="1">{#N/A,#N/A,FALSE,"EXPENSE"}</definedName>
    <definedName name="uytututut" localSheetId="3" hidden="1">{#N/A,#N/A,FALSE,"EXPENSE"}</definedName>
    <definedName name="uytututut" hidden="1">{#N/A,#N/A,FALSE,"EXPENSE"}</definedName>
    <definedName name="uytutyht" localSheetId="2" hidden="1">{#N/A,#N/A,FALSE,"ALLOC"}</definedName>
    <definedName name="uytutyht" localSheetId="3" hidden="1">{#N/A,#N/A,FALSE,"ALLOC"}</definedName>
    <definedName name="uytutyht" hidden="1">{#N/A,#N/A,FALSE,"ALLOC"}</definedName>
    <definedName name="vcscvbxvbfvb" localSheetId="2" hidden="1">{#N/A,#N/A,FALSE,"EXPENSE"}</definedName>
    <definedName name="vcscvbxvbfvb" localSheetId="3" hidden="1">{#N/A,#N/A,FALSE,"EXPENSE"}</definedName>
    <definedName name="vcscvbxvbfvb" hidden="1">{#N/A,#N/A,FALSE,"EXPENSE"}</definedName>
    <definedName name="wearwaerwearfefr" localSheetId="2" hidden="1">{#N/A,#N/A,FALSE,"ALLOC"}</definedName>
    <definedName name="wearwaerwearfefr" localSheetId="3" hidden="1">{#N/A,#N/A,FALSE,"ALLOC"}</definedName>
    <definedName name="wearwaerwearfefr" hidden="1">{#N/A,#N/A,FALSE,"ALLOC"}</definedName>
    <definedName name="weqeqwewqewewe" localSheetId="2" hidden="1">{#N/A,#N/A,FALSE,"EXPENSE"}</definedName>
    <definedName name="weqeqwewqewewe" localSheetId="3" hidden="1">{#N/A,#N/A,FALSE,"EXPENSE"}</definedName>
    <definedName name="weqeqwewqewewe" hidden="1">{#N/A,#N/A,FALSE,"EXPENSE"}</definedName>
    <definedName name="weqweqweqw" localSheetId="2" hidden="1">{#N/A,#N/A,FALSE,"EXPENSE"}</definedName>
    <definedName name="weqweqweqw" localSheetId="3" hidden="1">{#N/A,#N/A,FALSE,"EXPENSE"}</definedName>
    <definedName name="weqweqweqw" hidden="1">{#N/A,#N/A,FALSE,"EXPENSE"}</definedName>
    <definedName name="werwerwerwefrd" localSheetId="2" hidden="1">{#N/A,#N/A,FALSE,"ALLOC"}</definedName>
    <definedName name="werwerwerwefrd" localSheetId="3" hidden="1">{#N/A,#N/A,FALSE,"ALLOC"}</definedName>
    <definedName name="werwerwerwefrd" hidden="1">{#N/A,#N/A,FALSE,"ALLOC"}</definedName>
    <definedName name="wfvsd" localSheetId="2" hidden="1">{#N/A,#N/A,FALSE,"Year";#N/A,#N/A,FALSE,"AC Fiscal Year";#N/A,#N/A,FALSE,"Hourly Rate By Activity";#N/A,#N/A,FALSE,"Hourly Rate By Custom Resource";#N/A,#N/A,FALSE,"Line of Business Review";#N/A,#N/A,FALSE,"Assumptions";#N/A,#N/A,FALSE,"Sensitivity Analysis";#N/A,#N/A,FALSE,"Overall Staffing Review"}</definedName>
    <definedName name="wfvsd" localSheetId="3"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rn.114." localSheetId="2" hidden="1">{#N/A,#N/A,FALSE,"PAGE-114";#N/A,#N/A,FALSE,"Directions"}</definedName>
    <definedName name="wrn.114." localSheetId="3" hidden="1">{#N/A,#N/A,FALSE,"PAGE-114";#N/A,#N/A,FALSE,"Directions"}</definedName>
    <definedName name="wrn.114." hidden="1">{#N/A,#N/A,FALSE,"PAGE-114";#N/A,#N/A,FALSE,"Directions"}</definedName>
    <definedName name="wrn.3cases." localSheetId="2" hidden="1">{#N/A,"Base",FALSE,"Dividend";#N/A,"Conservative",FALSE,"Dividend";#N/A,"Downside",FALSE,"Dividend"}</definedName>
    <definedName name="wrn.3cases." localSheetId="3" hidden="1">{#N/A,"Base",FALSE,"Dividend";#N/A,"Conservative",FALSE,"Dividend";#N/A,"Downside",FALSE,"Dividend"}</definedName>
    <definedName name="wrn.3cases." hidden="1">{#N/A,"Base",FALSE,"Dividend";#N/A,"Conservative",FALSE,"Dividend";#N/A,"Downside",FALSE,"Dividend"}</definedName>
    <definedName name="wrn.740._.Closeout._.Support." localSheetId="2" hidden="1">{#N/A,#N/A,FALSE,"CR3 Allocations Recon";#N/A,#N/A,FALSE,"Inv - ALL";#N/A,#N/A,FALSE,"SCH 1B";"O&amp;M Adjust Detail View",#N/A,FALSE,"SCH E - O&amp;M Adjust to Cash";#N/A,#N/A,FALSE,"Nuclear O&amp;M System Allocs";#N/A,#N/A,FALSE,"Florida A&amp;G System Allocations"}</definedName>
    <definedName name="wrn.740._.Closeout._.Support." localSheetId="3" hidden="1">{#N/A,#N/A,FALSE,"CR3 Allocations Recon";#N/A,#N/A,FALSE,"Inv - ALL";#N/A,#N/A,FALSE,"SCH 1B";"O&amp;M Adjust Detail View",#N/A,FALSE,"SCH E - O&amp;M Adjust to Cash";#N/A,#N/A,FALSE,"Nuclear O&amp;M System Allocs";#N/A,#N/A,FALSE,"Florida A&amp;G System Allocations"}</definedName>
    <definedName name="wrn.740._.Closeout._.Support." hidden="1">{#N/A,#N/A,FALSE,"CR3 Allocations Recon";#N/A,#N/A,FALSE,"Inv - ALL";#N/A,#N/A,FALSE,"SCH 1B";"O&amp;M Adjust Detail View",#N/A,FALSE,"SCH E - O&amp;M Adjust to Cash";#N/A,#N/A,FALSE,"Nuclear O&amp;M System Allocs";#N/A,#N/A,FALSE,"Florida A&amp;G System Allocations"}</definedName>
    <definedName name="wrn.Accretion." localSheetId="2" hidden="1">{"Accretion",#N/A,FALSE,"Assum"}</definedName>
    <definedName name="wrn.Accretion." localSheetId="3" hidden="1">{"Accretion",#N/A,FALSE,"Assum"}</definedName>
    <definedName name="wrn.Accretion." hidden="1">{"Accretion",#N/A,FALSE,"Assum"}</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achua." localSheetId="2" hidden="1">{#N/A,#N/A,TRUE,"Inv - Alac";#N/A,#N/A,TRUE,"Nuclear Fuel";#N/A,#N/A,TRUE,"Nuclear Invoice";#N/A,#N/A,TRUE,"Sch A - Alachua";#N/A,#N/A,TRUE,"Gen Replace Cap";#N/A,#N/A,TRUE,"SCHED C - Alachua"}</definedName>
    <definedName name="wrn.Alachua." localSheetId="3" hidden="1">{#N/A,#N/A,TRUE,"Inv - Alac";#N/A,#N/A,TRUE,"Nuclear Fuel";#N/A,#N/A,TRUE,"Nuclear Invoice";#N/A,#N/A,TRUE,"Sch A - Alachua";#N/A,#N/A,TRUE,"Gen Replace Cap";#N/A,#N/A,TRUE,"SCHED C - Alachua"}</definedName>
    <definedName name="wrn.Alachua." hidden="1">{#N/A,#N/A,TRUE,"Inv - Alac";#N/A,#N/A,TRUE,"Nuclear Fuel";#N/A,#N/A,TRUE,"Nuclear Invoice";#N/A,#N/A,TRUE,"Sch A - Alachua";#N/A,#N/A,TRUE,"Gen Replace Cap";#N/A,#N/A,TRUE,"SCHED C - Alachua"}</definedName>
    <definedName name="wrn.All._.Pages." localSheetId="2" hidden="1">{"total page",#N/A,FALSE,"Gib 5 June 01";"WVPA Page",#N/A,FALSE,"Gib 5 June 01";"IMPA Page",#N/A,FALSE,"Gib 5 June 01"}</definedName>
    <definedName name="wrn.All._.Pages." localSheetId="3" hidden="1">{"total page",#N/A,FALSE,"Gib 5 June 01";"WVPA Page",#N/A,FALSE,"Gib 5 June 01";"IMPA Page",#N/A,FALSE,"Gib 5 June 01"}</definedName>
    <definedName name="wrn.All._.Pages." hidden="1">{"total page",#N/A,FALSE,"Gib 5 June 01";"WVPA Page",#N/A,FALSE,"Gib 5 June 01";"IMPA Page",#N/A,FALSE,"Gib 5 June 01"}</definedName>
    <definedName name="wrn.All_Sheets." localSheetId="1" hidden="1">{#N/A,#N/A,FALSE,"CONT_MWH";#N/A,#N/A,FALSE,"CONT_MW";#N/A,#N/A,FALSE,"MIN_MWH";#N/A,#N/A,FALSE,"MIN_MW";#N/A,#N/A,FALSE,"BASECASE_MWH";#N/A,#N/A,FALSE,"BASECASE_MW"}</definedName>
    <definedName name="wrn.All_Sheets." localSheetId="2" hidden="1">{#N/A,#N/A,FALSE,"CONT_MWH";#N/A,#N/A,FALSE,"CONT_MW";#N/A,#N/A,FALSE,"MIN_MWH";#N/A,#N/A,FALSE,"MIN_MW";#N/A,#N/A,FALSE,"BASECASE_MWH";#N/A,#N/A,FALSE,"BASECASE_MW"}</definedName>
    <definedName name="wrn.All_Sheets." localSheetId="3" hidden="1">{#N/A,#N/A,FALSE,"CONT_MWH";#N/A,#N/A,FALSE,"CONT_MW";#N/A,#N/A,FALSE,"MIN_MWH";#N/A,#N/A,FALSE,"MIN_MW";#N/A,#N/A,FALSE,"BASECASE_MWH";#N/A,#N/A,FALSE,"BASECASE_MW"}</definedName>
    <definedName name="wrn.All_Sheets." hidden="1">{#N/A,#N/A,FALSE,"CONT_MWH";#N/A,#N/A,FALSE,"CONT_MW";#N/A,#N/A,FALSE,"MIN_MWH";#N/A,#N/A,FALSE,"MIN_MW";#N/A,#N/A,FALSE,"BASECASE_MWH";#N/A,#N/A,FALSE,"BASECASE_MW"}</definedName>
    <definedName name="wrn.ALLOC." localSheetId="2" hidden="1">{#N/A,#N/A,FALSE,"ALLOC"}</definedName>
    <definedName name="wrn.ALLOC." localSheetId="3" hidden="1">{#N/A,#N/A,FALSE,"ALLOC"}</definedName>
    <definedName name="wrn.ALLOC." hidden="1">{#N/A,#N/A,FALSE,"ALLOC"}</definedName>
    <definedName name="wrn.Analysis." localSheetId="2" hidden="1">{"Analysis",#N/A,FALSE,"Analysis";"Details",#N/A,FALSE,"Analysis"}</definedName>
    <definedName name="wrn.Analysis." localSheetId="3" hidden="1">{"Analysis",#N/A,FALSE,"Analysis";"Details",#N/A,FALSE,"Analysis"}</definedName>
    <definedName name="wrn.Analysis." hidden="1">{"Analysis",#N/A,FALSE,"Analysis";"Details",#N/A,FALSE,"Analysis"}</definedName>
    <definedName name="wrn.Assumptions." localSheetId="2" hidden="1">{"Assumptions",#N/A,FALSE,"Assum"}</definedName>
    <definedName name="wrn.Assumptions." localSheetId="3" hidden="1">{"Assumptions",#N/A,FALSE,"Assum"}</definedName>
    <definedName name="wrn.Assumptions." hidden="1">{"Assumptions",#N/A,FALSE,"Assum"}</definedName>
    <definedName name="wrn.balsheet." localSheetId="2" hidden="1">{"balsheet",#N/A,FALSE,"A"}</definedName>
    <definedName name="wrn.balsheet." localSheetId="3" hidden="1">{"balsheet",#N/A,FALSE,"A"}</definedName>
    <definedName name="wrn.balsheet." hidden="1">{"balsheet",#N/A,FALSE,"A"}</definedName>
    <definedName name="wrn.CAG." localSheetId="2" hidden="1">{#N/A,#N/A,FALSE,"CAG"}</definedName>
    <definedName name="wrn.CAG." localSheetId="3" hidden="1">{#N/A,#N/A,FALSE,"CAG"}</definedName>
    <definedName name="wrn.CAG." hidden="1">{#N/A,#N/A,FALSE,"CAG"}</definedName>
    <definedName name="wrn.capandinputs." localSheetId="2" hidden="1">{"capital",#N/A,FALSE,"Analysis";"input data",#N/A,FALSE,"Analysis"}</definedName>
    <definedName name="wrn.capandinputs." localSheetId="3" hidden="1">{"capital",#N/A,FALSE,"Analysis";"input data",#N/A,FALSE,"Analysis"}</definedName>
    <definedName name="wrn.capandinputs." hidden="1">{"capital",#N/A,FALSE,"Analysis";"input data",#N/A,FALSE,"Analysis"}</definedName>
    <definedName name="wrn.CGE" localSheetId="2" hidden="1">{#N/A,#N/A,TRUE,"CIN-11";#N/A,#N/A,TRUE,"CIN-13";#N/A,#N/A,TRUE,"CIN-14";#N/A,#N/A,TRUE,"CIN-16";#N/A,#N/A,TRUE,"CIN-17";#N/A,#N/A,TRUE,"CIN-18";#N/A,#N/A,TRUE,"CIN Earnings To Fixed Charges";#N/A,#N/A,TRUE,"CIN Financial Ratios";#N/A,#N/A,TRUE,"CIN-IS";#N/A,#N/A,TRUE,"CIN-BS";#N/A,#N/A,TRUE,"CIN-CS";#N/A,#N/A,TRUE,"Invest In Unconsol Subs"}</definedName>
    <definedName name="wrn.CGE" localSheetId="3"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heck." localSheetId="2" hidden="1">{#N/A,#N/A,FALSE,"Input";#N/A,#N/A,FALSE,"1997";#N/A,#N/A,FALSE,"1996";#N/A,#N/A,FALSE,"1995";#N/A,#N/A,FALSE,"1994";#N/A,#N/A,FALSE,"1993";#N/A,#N/A,FALSE,"1993-1";#N/A,#N/A,FALSE,"1992";#N/A,#N/A,FALSE,"1991";#N/A,#N/A,FALSE,"1990";#N/A,#N/A,FALSE,"1989";#N/A,#N/A,FALSE,"1988"}</definedName>
    <definedName name="wrn.check." localSheetId="3" hidden="1">{#N/A,#N/A,FALSE,"Input";#N/A,#N/A,FALSE,"1997";#N/A,#N/A,FALSE,"1996";#N/A,#N/A,FALSE,"1995";#N/A,#N/A,FALSE,"1994";#N/A,#N/A,FALSE,"1993";#N/A,#N/A,FALSE,"1993-1";#N/A,#N/A,FALSE,"1992";#N/A,#N/A,FALSE,"1991";#N/A,#N/A,FALSE,"1990";#N/A,#N/A,FALSE,"1989";#N/A,#N/A,FALSE,"1988"}</definedName>
    <definedName name="wrn.check." hidden="1">{#N/A,#N/A,FALSE,"Input";#N/A,#N/A,FALSE,"1997";#N/A,#N/A,FALSE,"1996";#N/A,#N/A,FALSE,"1995";#N/A,#N/A,FALSE,"1994";#N/A,#N/A,FALSE,"1993";#N/A,#N/A,FALSE,"1993-1";#N/A,#N/A,FALSE,"1992";#N/A,#N/A,FALSE,"1991";#N/A,#N/A,FALSE,"1990";#N/A,#N/A,FALSE,"1989";#N/A,#N/A,FALSE,"1988"}</definedName>
    <definedName name="wrn.Complete." localSheetId="2" hidden="1">{"mad0291 - Personal View",#N/A,FALSE,"FEG";#N/A,#N/A,FALSE,"Carolinas";#N/A,#N/A,FALSE,"Indiana";#N/A,#N/A,FALSE,"OH-KY";#N/A,#N/A,FALSE,"MW";#N/A,#N/A,FALSE,"Other Retail";#N/A,#N/A,FALSE,"Other ";#N/A,#N/A,FALSE,"Other-Summary";#N/A,#N/A,FALSE,"Tiepoints";#N/A,#N/A,FALSE,"Roll";#N/A,#N/A,FALSE,"Generation"}</definedName>
    <definedName name="wrn.Complete." localSheetId="3" hidden="1">{"mad0291 - Personal View",#N/A,FALSE,"FEG";#N/A,#N/A,FALSE,"Carolinas";#N/A,#N/A,FALSE,"Indiana";#N/A,#N/A,FALSE,"OH-KY";#N/A,#N/A,FALSE,"MW";#N/A,#N/A,FALSE,"Other Retail";#N/A,#N/A,FALSE,"Other ";#N/A,#N/A,FALSE,"Other-Summary";#N/A,#N/A,FALSE,"Tiepoints";#N/A,#N/A,FALSE,"Roll";#N/A,#N/A,FALSE,"Generation"}</definedName>
    <definedName name="wrn.Complete." hidden="1">{"mad0291 - Personal View",#N/A,FALSE,"FEG";#N/A,#N/A,FALSE,"Carolinas";#N/A,#N/A,FALSE,"Indiana";#N/A,#N/A,FALSE,"OH-KY";#N/A,#N/A,FALSE,"MW";#N/A,#N/A,FALSE,"Other Retail";#N/A,#N/A,FALSE,"Other ";#N/A,#N/A,FALSE,"Other-Summary";#N/A,#N/A,FALSE,"Tiepoints";#N/A,#N/A,FALSE,"Roll";#N/A,#N/A,FALSE,"Generation"}</definedName>
    <definedName name="wrn.Complete._.Report." localSheetId="2" hidden="1">{"Mwh Summary",#N/A,FALSE,"Mwh Analysis";"Mwh Monthly Analysis",#N/A,FALSE,"Mwh Analysis";"Burn Summary",#N/A,FALSE,"Burned Analysis";"Burn Monthly Analysis",#N/A,FALSE,"Burned Analysis";"Summary 2008",#N/A,FALSE,"Summary 2008"}</definedName>
    <definedName name="wrn.Complete._.Report." localSheetId="3" hidden="1">{"Mwh Summary",#N/A,FALSE,"Mwh Analysis";"Mwh Monthly Analysis",#N/A,FALSE,"Mwh Analysis";"Burn Summary",#N/A,FALSE,"Burned Analysis";"Burn Monthly Analysis",#N/A,FALSE,"Burned Analysis";"Summary 2008",#N/A,FALSE,"Summary 2008"}</definedName>
    <definedName name="wrn.Complete._.Report." hidden="1">{"Mwh Summary",#N/A,FALSE,"Mwh Analysis";"Mwh Monthly Analysis",#N/A,FALSE,"Mwh Analysis";"Burn Summary",#N/A,FALSE,"Burned Analysis";"Burn Monthly Analysis",#N/A,FALSE,"Burned Analysis";"Summary 2008",#N/A,FALSE,"Summary 2008"}</definedName>
    <definedName name="wrn.Config._.and._.Calcs." localSheetId="2" hidden="1">{#N/A,#N/A,FALSE,"Configuration";#N/A,#N/A,FALSE,"Summary of Transaction";#N/A,#N/A,FALSE,"Calculations"}</definedName>
    <definedName name="wrn.Config._.and._.Calcs." localSheetId="3" hidden="1">{#N/A,#N/A,FALSE,"Configuration";#N/A,#N/A,FALSE,"Summary of Transaction";#N/A,#N/A,FALSE,"Calculations"}</definedName>
    <definedName name="wrn.Config._.and._.Calcs." hidden="1">{#N/A,#N/A,FALSE,"Configuration";#N/A,#N/A,FALSE,"Summary of Transaction";#N/A,#N/A,FALSE,"Calculations"}</definedName>
    <definedName name="wrn.CPB." localSheetId="2" hidden="1">{#N/A,#N/A,FALSE,"CPB"}</definedName>
    <definedName name="wrn.CPB." localSheetId="3" hidden="1">{#N/A,#N/A,FALSE,"CPB"}</definedName>
    <definedName name="wrn.CPB." hidden="1">{#N/A,#N/A,FALSE,"CPB"}</definedName>
    <definedName name="wrn.CR3._.All._.Invoices." localSheetId="2" hidden="1">{#N/A,#N/A,FALSE,"Inv - ALL";#N/A,#N/A,FALSE,"Inv - Alac";#N/A,#N/A,FALSE,"Inv - Bush";#N/A,#N/A,FALSE,"Inv - Gaine";#N/A,#N/A,FALSE,"Inv - Kiss";#N/A,#N/A,FALSE,"Inv - Lee";#N/A,#N/A,FALSE,"Inv - NSB";#N/A,#N/A,FALSE,"Inv - Ocala";#N/A,#N/A,FALSE,"Inv - Orlando";#N/A,#N/A,FALSE,"Inv - Seminole"}</definedName>
    <definedName name="wrn.CR3._.All._.Invoices." localSheetId="3" hidden="1">{#N/A,#N/A,FALSE,"Inv - ALL";#N/A,#N/A,FALSE,"Inv - Alac";#N/A,#N/A,FALSE,"Inv - Bush";#N/A,#N/A,FALSE,"Inv - Gaine";#N/A,#N/A,FALSE,"Inv - Kiss";#N/A,#N/A,FALSE,"Inv - Lee";#N/A,#N/A,FALSE,"Inv - NSB";#N/A,#N/A,FALSE,"Inv - Ocala";#N/A,#N/A,FALSE,"Inv - Orlando";#N/A,#N/A,FALSE,"Inv - Seminole"}</definedName>
    <definedName name="wrn.CR3._.All._.Invoices." hidden="1">{#N/A,#N/A,FALSE,"Inv - ALL";#N/A,#N/A,FALSE,"Inv - Alac";#N/A,#N/A,FALSE,"Inv - Bush";#N/A,#N/A,FALSE,"Inv - Gaine";#N/A,#N/A,FALSE,"Inv - Kiss";#N/A,#N/A,FALSE,"Inv - Lee";#N/A,#N/A,FALSE,"Inv - NSB";#N/A,#N/A,FALSE,"Inv - Ocala";#N/A,#N/A,FALSE,"Inv - Orlando";#N/A,#N/A,FALSE,"Inv - Seminole"}</definedName>
    <definedName name="wrn.Credit._.Summary." localSheetId="2" hidden="1">{#N/A,#N/A,FALSE,"Credit Summary"}</definedName>
    <definedName name="wrn.Credit._.Summary." localSheetId="3" hidden="1">{#N/A,#N/A,FALSE,"Credit Summary"}</definedName>
    <definedName name="wrn.Credit._.Summary." hidden="1">{#N/A,#N/A,FALSE,"Credit Summary"}</definedName>
    <definedName name="wrn.edcredit." localSheetId="2" hidden="1">{"edcredit",#N/A,FALSE,"edcredit"}</definedName>
    <definedName name="wrn.edcredit." localSheetId="3" hidden="1">{"edcredit",#N/A,FALSE,"edcredit"}</definedName>
    <definedName name="wrn.edcredit." hidden="1">{"edcredit",#N/A,FALSE,"edcredit"}</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localSheetId="2" hidden="1">{"Exhibit 1",#N/A,FALSE,"MCMANEUS EXH 1";"Exhibit 5",#N/A,FALSE,"MCMANEUS EXH 5";"Exhibit 6",#N/A,FALSE,"MCMANEUS EXH 6";"Exhibit 7",#N/A,FALSE,"MCMANEUS EXH 7";"Exhibit 8",#N/A,FALSE,"MCMANEUS EXH 8";"Exhibit 9",#N/A,FALSE,"MCMANEUS EXH 9"}</definedName>
    <definedName name="wrn.Exhibits._.Clean." localSheetId="3"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EXPENSE." localSheetId="2" hidden="1">{#N/A,#N/A,FALSE,"EXPENSE"}</definedName>
    <definedName name="wrn.EXPENSE." localSheetId="3" hidden="1">{#N/A,#N/A,FALSE,"EXPENSE"}</definedName>
    <definedName name="wrn.EXPENSE." hidden="1">{#N/A,#N/A,FALSE,"EXPENSE"}</definedName>
    <definedName name="wrn.FCB." localSheetId="2" hidden="1">{"FCB_ALL",#N/A,FALSE,"FCB"}</definedName>
    <definedName name="wrn.FCB." localSheetId="3" hidden="1">{"FCB_ALL",#N/A,FALSE,"FCB"}</definedName>
    <definedName name="wrn.FCB." hidden="1">{"FCB_ALL",#N/A,FALSE,"FCB"}</definedName>
    <definedName name="wrn.fcb2" localSheetId="2" hidden="1">{"FCB_ALL",#N/A,FALSE,"FCB"}</definedName>
    <definedName name="wrn.fcb2" localSheetId="3" hidden="1">{"FCB_ALL",#N/A,FALSE,"FCB"}</definedName>
    <definedName name="wrn.fcb2" hidden="1">{"FCB_ALL",#N/A,FALSE,"FCB"}</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localSheetId="3"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ull." localSheetId="2" hidden="1">{#N/A,#N/A,TRUE,"Summary";#N/A,#N/A,TRUE,"Sales";#N/A,#N/A,TRUE,"Production";#N/A,#N/A,TRUE,"Quality";#N/A,#N/A,TRUE,"Plant";#N/A,#N/A,TRUE,"Savings";#N/A,#N/A,TRUE,"Inc. Stmt.";#N/A,#N/A,TRUE,"Cash Flow";#N/A,#N/A,TRUE,"Deprec";#N/A,#N/A,TRUE,"Misc"}</definedName>
    <definedName name="wrn.Full." localSheetId="3" hidden="1">{#N/A,#N/A,TRUE,"Summary";#N/A,#N/A,TRUE,"Sales";#N/A,#N/A,TRUE,"Production";#N/A,#N/A,TRUE,"Quality";#N/A,#N/A,TRUE,"Plant";#N/A,#N/A,TRUE,"Savings";#N/A,#N/A,TRUE,"Inc. Stmt.";#N/A,#N/A,TRUE,"Cash Flow";#N/A,#N/A,TRUE,"Deprec";#N/A,#N/A,TRUE,"Misc"}</definedName>
    <definedName name="wrn.Full." hidden="1">{#N/A,#N/A,TRUE,"Summary";#N/A,#N/A,TRUE,"Sales";#N/A,#N/A,TRUE,"Production";#N/A,#N/A,TRUE,"Quality";#N/A,#N/A,TRUE,"Plant";#N/A,#N/A,TRUE,"Savings";#N/A,#N/A,TRUE,"Inc. Stmt.";#N/A,#N/A,TRUE,"Cash Flow";#N/A,#N/A,TRUE,"Deprec";#N/A,#N/A,TRUE,"Misc"}</definedName>
    <definedName name="wrn.GIS." localSheetId="2" hidden="1">{#N/A,#N/A,FALSE,"GIS"}</definedName>
    <definedName name="wrn.GIS." localSheetId="3" hidden="1">{#N/A,#N/A,FALSE,"GIS"}</definedName>
    <definedName name="wrn.GIS." hidden="1">{#N/A,#N/A,FALSE,"GIS"}</definedName>
    <definedName name="wrn.GL._.151._.FUEL._.REPORT." localSheetId="2" hidden="1">{#N/A,#N/A,FALSE,"ISSUES";#N/A,#N/A,FALSE,"BALANCE";#N/A,#N/A,FALSE,"RECEIPTS"}</definedName>
    <definedName name="wrn.GL._.151._.FUEL._.REPORT." localSheetId="3" hidden="1">{#N/A,#N/A,FALSE,"ISSUES";#N/A,#N/A,FALSE,"BALANCE";#N/A,#N/A,FALSE,"RECEIPTS"}</definedName>
    <definedName name="wrn.GL._.151._.FUEL._.REPORT." hidden="1">{#N/A,#N/A,FALSE,"ISSUES";#N/A,#N/A,FALSE,"BALANCE";#N/A,#N/A,FALSE,"RECEIPTS"}</definedName>
    <definedName name="wrn.GL._.154._.BALANCE." localSheetId="1" hidden="1">{#N/A,#N/A,FALSE,"BALANCE"}</definedName>
    <definedName name="wrn.GL._.154._.BALANCE." localSheetId="2" hidden="1">{#N/A,#N/A,FALSE,"BALANCE"}</definedName>
    <definedName name="wrn.GL._.154._.BALANCE." localSheetId="3" hidden="1">{#N/A,#N/A,FALSE,"BALANCE"}</definedName>
    <definedName name="wrn.GL._.154._.BALANCE." hidden="1">{#N/A,#N/A,FALSE,"BALANCE"}</definedName>
    <definedName name="wrn.GL154._.ISSUES." localSheetId="1" hidden="1">{#N/A,#N/A,FALSE,"ISSUES"}</definedName>
    <definedName name="wrn.GL154._.ISSUES." localSheetId="2" hidden="1">{#N/A,#N/A,FALSE,"ISSUES"}</definedName>
    <definedName name="wrn.GL154._.ISSUES." localSheetId="3" hidden="1">{#N/A,#N/A,FALSE,"ISSUES"}</definedName>
    <definedName name="wrn.GL154._.ISSUES." hidden="1">{#N/A,#N/A,FALSE,"ISSUES"}</definedName>
    <definedName name="wrn.GL154._.RECEIPTS." localSheetId="1" hidden="1">{#N/A,#N/A,FALSE,"RECEIPTS"}</definedName>
    <definedName name="wrn.GL154._.RECEIPTS." localSheetId="2" hidden="1">{#N/A,#N/A,FALSE,"RECEIPTS"}</definedName>
    <definedName name="wrn.GL154._.RECEIPTS." localSheetId="3" hidden="1">{#N/A,#N/A,FALSE,"RECEIPTS"}</definedName>
    <definedName name="wrn.GL154._.RECEIPTS." hidden="1">{#N/A,#N/A,FALSE,"RECEIPTS"}</definedName>
    <definedName name="wrn.GL154._.SALVAGE." localSheetId="1" hidden="1">{#N/A,#N/A,FALSE,"SALVAGE"}</definedName>
    <definedName name="wrn.GL154._.SALVAGE." localSheetId="2" hidden="1">{#N/A,#N/A,FALSE,"SALVAGE"}</definedName>
    <definedName name="wrn.GL154._.SALVAGE." localSheetId="3" hidden="1">{#N/A,#N/A,FALSE,"SALVAGE"}</definedName>
    <definedName name="wrn.GL154._.SALVAGE." hidden="1">{#N/A,#N/A,FALSE,"SALVAGE"}</definedName>
    <definedName name="wrn.GL154._.SYSTEM._.LEDGER._.REPORTS." localSheetId="1" hidden="1">{#N/A,#N/A,FALSE,"BALANCE";#N/A,#N/A,FALSE,"ISSUES";#N/A,#N/A,FALSE,"RECEIPTS";#N/A,#N/A,FALSE,"SALVAGE"}</definedName>
    <definedName name="wrn.GL154._.SYSTEM._.LEDGER._.REPORTS." localSheetId="2" hidden="1">{#N/A,#N/A,FALSE,"BALANCE";#N/A,#N/A,FALSE,"ISSUES";#N/A,#N/A,FALSE,"RECEIPTS";#N/A,#N/A,FALSE,"SALVAGE"}</definedName>
    <definedName name="wrn.GL154._.SYSTEM._.LEDGER._.REPORTS." localSheetId="3" hidden="1">{#N/A,#N/A,FALSE,"BALANCE";#N/A,#N/A,FALSE,"ISSUES";#N/A,#N/A,FALSE,"RECEIPTS";#N/A,#N/A,FALSE,"SALVAGE"}</definedName>
    <definedName name="wrn.GL154._.SYSTEM._.LEDGER._.REPORTS." hidden="1">{#N/A,#N/A,FALSE,"BALANCE";#N/A,#N/A,FALSE,"ISSUES";#N/A,#N/A,FALSE,"RECEIPTS";#N/A,#N/A,FALSE,"SALVAGE"}</definedName>
    <definedName name="wrn.HNZ." localSheetId="2" hidden="1">{#N/A,#N/A,FALSE,"HNZ"}</definedName>
    <definedName name="wrn.HNZ." localSheetId="3" hidden="1">{#N/A,#N/A,FALSE,"HNZ"}</definedName>
    <definedName name="wrn.HNZ." hidden="1">{#N/A,#N/A,FALSE,"HNZ"}</definedName>
    <definedName name="wrn.INT." localSheetId="2" hidden="1">{#N/A,#N/A,FALSE,"EXPENSE"}</definedName>
    <definedName name="wrn.INT." localSheetId="3" hidden="1">{#N/A,#N/A,FALSE,"EXPENSE"}</definedName>
    <definedName name="wrn.INT." hidden="1">{#N/A,#N/A,FALSE,"EXPENSE"}</definedName>
    <definedName name="wrn.InterSystem." localSheetId="2" hidden="1">{"Purchases",#N/A,TRUE,"Sheet1";"Sales",#N/A,TRUE,"Sheet1"}</definedName>
    <definedName name="wrn.InterSystem." localSheetId="3" hidden="1">{"Purchases",#N/A,TRUE,"Sheet1";"Sales",#N/A,TRUE,"Sheet1"}</definedName>
    <definedName name="wrn.InterSystem." hidden="1">{"Purchases",#N/A,TRUE,"Sheet1";"Sales",#N/A,TRUE,"Sheet1"}</definedName>
    <definedName name="wrn.Jury." localSheetId="2" hidden="1">{#N/A,#N/A,FALSE,"Year";#N/A,#N/A,FALSE,"AC Fiscal Year";#N/A,#N/A,FALSE,"Hourly Rate By Activity";#N/A,#N/A,FALSE,"Hourly Rate By Custom Resource";#N/A,#N/A,FALSE,"Sensitivity Analysis";#N/A,#N/A,FALSE,"Overall Staffing Review"}</definedName>
    <definedName name="wrn.Jury." localSheetId="3"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K." localSheetId="2" hidden="1">{#N/A,#N/A,FALSE,"K"}</definedName>
    <definedName name="wrn.K." localSheetId="3" hidden="1">{#N/A,#N/A,FALSE,"K"}</definedName>
    <definedName name="wrn.K." hidden="1">{#N/A,#N/A,FALSE,"K"}</definedName>
    <definedName name="wrn.Key._.Messages." localSheetId="2" hidden="1">{"mad0291 - Personal View",#N/A,FALSE,"FEG";#N/A,#N/A,FALSE,"Carolinas";#N/A,#N/A,FALSE,"OH-KY";#N/A,#N/A,FALSE,"Indiana";#N/A,#N/A,FALSE,"Other Retail";#N/A,#N/A,FALSE,"Other "}</definedName>
    <definedName name="wrn.Key._.Messages." localSheetId="3" hidden="1">{"mad0291 - Personal View",#N/A,FALSE,"FEG";#N/A,#N/A,FALSE,"Carolinas";#N/A,#N/A,FALSE,"OH-KY";#N/A,#N/A,FALSE,"Indiana";#N/A,#N/A,FALSE,"Other Retail";#N/A,#N/A,FALSE,"Other "}</definedName>
    <definedName name="wrn.Key._.Messages." hidden="1">{"mad0291 - Personal View",#N/A,FALSE,"FEG";#N/A,#N/A,FALSE,"Carolinas";#N/A,#N/A,FALSE,"OH-KY";#N/A,#N/A,FALSE,"Indiana";#N/A,#N/A,FALSE,"Other Retail";#N/A,#N/A,FALSE,"Other "}</definedName>
    <definedName name="wrn.KeyCorp._.Summary." localSheetId="2" hidden="1">{#N/A,#N/A,FALSE,"Mike"}</definedName>
    <definedName name="wrn.KeyCorp._.Summary." localSheetId="3" hidden="1">{#N/A,#N/A,FALSE,"Mike"}</definedName>
    <definedName name="wrn.KeyCorp._.Summary." hidden="1">{#N/A,#N/A,FALSE,"Mike"}</definedName>
    <definedName name="wrn.LEM." localSheetId="2" hidden="1">{#N/A,#N/A,TRUE,"Summary";#N/A,#N/A,TRUE,"Sales";#N/A,#N/A,TRUE,"Inc. Stmt.";#N/A,#N/A,TRUE,"Cash Flow"}</definedName>
    <definedName name="wrn.LEM." localSheetId="3" hidden="1">{#N/A,#N/A,TRUE,"Summary";#N/A,#N/A,TRUE,"Sales";#N/A,#N/A,TRUE,"Inc. Stmt.";#N/A,#N/A,TRUE,"Cash Flow"}</definedName>
    <definedName name="wrn.LEM." hidden="1">{#N/A,#N/A,TRUE,"Summary";#N/A,#N/A,TRUE,"Sales";#N/A,#N/A,TRUE,"Inc. Stmt.";#N/A,#N/A,TRUE,"Cash Flow"}</definedName>
    <definedName name="wrn.MBTUs." localSheetId="2" hidden="1">{"MBTUs",#N/A,FALSE,"A"}</definedName>
    <definedName name="wrn.MBTUs." localSheetId="3" hidden="1">{"MBTUs",#N/A,FALSE,"A"}</definedName>
    <definedName name="wrn.MBTUs." hidden="1">{"MBTUs",#N/A,FALSE,"A"}</definedName>
    <definedName name="wrn.MCCRK." localSheetId="2" hidden="1">{#N/A,#N/A,FALSE,"MCCRK"}</definedName>
    <definedName name="wrn.MCCRK." localSheetId="3" hidden="1">{#N/A,#N/A,FALSE,"MCCRK"}</definedName>
    <definedName name="wrn.MCCRK." hidden="1">{#N/A,#N/A,FALSE,"MCCRK"}</definedName>
    <definedName name="wrn.Monthly._.Report." localSheetId="2" hidden="1">{"Mwh Monthly Analysis",#N/A,FALSE,"Mwh Analysis";"Burn Monthly Analysis",#N/A,FALSE,"Burned Analysis"}</definedName>
    <definedName name="wrn.Monthly._.Report." localSheetId="3" hidden="1">{"Mwh Monthly Analysis",#N/A,FALSE,"Mwh Analysis";"Burn Monthly Analysis",#N/A,FALSE,"Burned Analysis"}</definedName>
    <definedName name="wrn.Monthly._.Report." hidden="1">{"Mwh Monthly Analysis",#N/A,FALSE,"Mwh Analysis";"Burn Monthly Analysis",#N/A,FALSE,"Burned Analysis"}</definedName>
    <definedName name="wrn.NA." localSheetId="2" hidden="1">{#N/A,#N/A,FALSE,"NA"}</definedName>
    <definedName name="wrn.NA." localSheetId="3" hidden="1">{#N/A,#N/A,FALSE,"NA"}</definedName>
    <definedName name="wrn.NA." hidden="1">{#N/A,#N/A,FALSE,"NA"}</definedName>
    <definedName name="wrn.NCDSM." localSheetId="2" hidden="1">{"NC DSM",#N/A,FALSE,"SCHEDULE A; NC"}</definedName>
    <definedName name="wrn.NCDSM." localSheetId="3" hidden="1">{"NC DSM",#N/A,FALSE,"SCHEDULE A; NC"}</definedName>
    <definedName name="wrn.NCDSM." hidden="1">{"NC DSM",#N/A,FALSE,"SCHEDULE A; NC"}</definedName>
    <definedName name="wrn.ND._.Schedules._.Clean." localSheetId="2"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localSheetId="3"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Ocala" localSheetId="2" hidden="1">{#N/A,#N/A,TRUE,"Inv - Alac";#N/A,#N/A,TRUE,"Nuclear Fuel";#N/A,#N/A,TRUE,"Nuclear Invoice";#N/A,#N/A,TRUE,"Sch A - Alachua";#N/A,#N/A,TRUE,"Gen Replace Cap";#N/A,#N/A,TRUE,"SCHED C - Alachua"}</definedName>
    <definedName name="wrn.Ocala" localSheetId="3" hidden="1">{#N/A,#N/A,TRUE,"Inv - Alac";#N/A,#N/A,TRUE,"Nuclear Fuel";#N/A,#N/A,TRUE,"Nuclear Invoice";#N/A,#N/A,TRUE,"Sch A - Alachua";#N/A,#N/A,TRUE,"Gen Replace Cap";#N/A,#N/A,TRUE,"SCHED C - Alachua"}</definedName>
    <definedName name="wrn.Ocala" hidden="1">{#N/A,#N/A,TRUE,"Inv - Alac";#N/A,#N/A,TRUE,"Nuclear Fuel";#N/A,#N/A,TRUE,"Nuclear Invoice";#N/A,#N/A,TRUE,"Sch A - Alachua";#N/A,#N/A,TRUE,"Gen Replace Cap";#N/A,#N/A,TRUE,"SCHED C - Alachua"}</definedName>
    <definedName name="wrn.Page._.1." localSheetId="2" hidden="1">{"Page 1",#N/A,FALSE,"Sheet1";"Page 2",#N/A,FALSE,"Sheet1"}</definedName>
    <definedName name="wrn.Page._.1." localSheetId="3" hidden="1">{"Page 1",#N/A,FALSE,"Sheet1";"Page 2",#N/A,FALSE,"Sheet1"}</definedName>
    <definedName name="wrn.Page._.1." hidden="1">{"Page 1",#N/A,FALSE,"Sheet1";"Page 2",#N/A,FALSE,"Sheet1"}</definedName>
    <definedName name="wrn.PORTFOLIO." localSheetId="2" hidden="1">{#N/A,#N/A,FALSE,"TOTAL";#N/A,#N/A,FALSE,"SERIES l";#N/A,#N/A,FALSE,"1993A";#N/A,#N/A,FALSE,"1994A";#N/A,#N/A,FALSE,"SERIES ll";#N/A,#N/A,FALSE,"1995A";#N/A,#N/A,FALSE,"1995B";#N/A,#N/A,FALSE,"1996A";#N/A,#N/A,FALSE,"SERIES lll";#N/A,#N/A,FALSE,"1996lllA-R";#N/A,#N/A,FALSE,"1996lllCD"}</definedName>
    <definedName name="wrn.PORTFOLIO." localSheetId="3" hidden="1">{#N/A,#N/A,FALSE,"TOTAL";#N/A,#N/A,FALSE,"SERIES l";#N/A,#N/A,FALSE,"1993A";#N/A,#N/A,FALSE,"1994A";#N/A,#N/A,FALSE,"SERIES ll";#N/A,#N/A,FALSE,"1995A";#N/A,#N/A,FALSE,"1995B";#N/A,#N/A,FALSE,"1996A";#N/A,#N/A,FALSE,"SERIES lll";#N/A,#N/A,FALSE,"1996lllA-R";#N/A,#N/A,FALSE,"1996lllCD"}</definedName>
    <definedName name="wrn.PORTFOLIO." hidden="1">{#N/A,#N/A,FALSE,"TOTAL";#N/A,#N/A,FALSE,"SERIES l";#N/A,#N/A,FALSE,"1993A";#N/A,#N/A,FALSE,"1994A";#N/A,#N/A,FALSE,"SERIES ll";#N/A,#N/A,FALSE,"1995A";#N/A,#N/A,FALSE,"1995B";#N/A,#N/A,FALSE,"1996A";#N/A,#N/A,FALSE,"SERIES lll";#N/A,#N/A,FALSE,"1996lllA-R";#N/A,#N/A,FALSE,"1996lllCD"}</definedName>
    <definedName name="wrn.PREMDISC." localSheetId="2" hidden="1">{#N/A,#N/A,FALSE,"EXPENSE"}</definedName>
    <definedName name="wrn.PREMDISC." localSheetId="3" hidden="1">{#N/A,#N/A,FALSE,"EXPENSE"}</definedName>
    <definedName name="wrn.PREMDISC." hidden="1">{#N/A,#N/A,FALSE,"EXPENSE"}</definedName>
    <definedName name="wrn.print." localSheetId="2" hidden="1">{"Input",#N/A,FALSE,"Input";"trueup",#N/A,FALSE,"Input";"Interest",#N/A,FALSE,"Input"}</definedName>
    <definedName name="wrn.print." localSheetId="3" hidden="1">{"Input",#N/A,FALSE,"Input";"trueup",#N/A,FALSE,"Input";"Interest",#N/A,FALSE,"Input"}</definedName>
    <definedName name="wrn.print." hidden="1">{"Input",#N/A,FALSE,"Input";"trueup",#N/A,FALSE,"Input";"Interest",#N/A,FALSE,"Input"}</definedName>
    <definedName name="wrn.print._.graphs." localSheetId="2"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3" hidden="1">{"inputs raw data",#N/A,TRUE,"INPUT"}</definedName>
    <definedName name="wrn.print._.raw._.data._.entry." hidden="1">{"inputs raw data",#N/A,TRUE,"INPUT"}</definedName>
    <definedName name="wrn.print._.summary._.sheets." localSheetId="2" hidden="1">{"summary1",#N/A,TRUE,"Comps";"summary2",#N/A,TRUE,"Comps";"summary3",#N/A,TRUE,"Comps"}</definedName>
    <definedName name="wrn.print._.summary._.sheets." localSheetId="3" hidden="1">{"summary1",#N/A,TRUE,"Comps";"summary2",#N/A,TRUE,"Comps";"summary3",#N/A,TRUE,"Comps"}</definedName>
    <definedName name="wrn.print._.summary._.sheets." hidden="1">{"summary1",#N/A,TRUE,"Comps";"summary2",#N/A,TRUE,"Comps";"summary3",#N/A,TRUE,"Comps"}</definedName>
    <definedName name="wrn.print._.summary._.sheets.2" localSheetId="2" hidden="1">{"summary1",#N/A,TRUE,"Comps";"summary2",#N/A,TRUE,"Comps";"summary3",#N/A,TRUE,"Comps"}</definedName>
    <definedName name="wrn.print._.summary._.sheets.2" localSheetId="3" hidden="1">{"summary1",#N/A,TRUE,"Comps";"summary2",#N/A,TRUE,"Comps";"summary3",#N/A,TRUE,"Comps"}</definedName>
    <definedName name="wrn.print._.summary._.sheets.2" hidden="1">{"summary1",#N/A,TRUE,"Comps";"summary2",#N/A,TRUE,"Comps";"summary3",#N/A,TRUE,"Comps"}</definedName>
    <definedName name="wrn.Print_Buyer." localSheetId="2" hidden="1">{#N/A,"DR",FALSE,"increm pf";#N/A,"MAMSI",FALSE,"increm pf";#N/A,"MAXI",FALSE,"increm pf";#N/A,"PCAM",FALSE,"increm pf";#N/A,"PHSV",FALSE,"increm pf";#N/A,"SIE",FALSE,"increm pf"}</definedName>
    <definedName name="wrn.Print_Buyer." localSheetId="3"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2"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3"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Exhibits." localSheetId="2" hidden="1">{"EXHSPortrait1",#N/A,FALSE,"EXHIBITS";"EXHSLandscape",#N/A,FALSE,"EXHIBITS";"EXHSPortrait2",#N/A,FALSE,"EXHIBITS";"EXHSPortrait3",#N/A,FALSE,"EXHIBITS";"EXHSPortrait4",#N/A,FALSE,"EXHIBITS"}</definedName>
    <definedName name="wrn.PrintExhibits." localSheetId="3"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PY_Sum." localSheetId="2" hidden="1">{"PY_SumDol",#N/A,TRUE,"Revenue";"PY_SumPct",#N/A,TRUE,"Revenue"}</definedName>
    <definedName name="wrn.PY_Sum." localSheetId="3" hidden="1">{"PY_SumDol",#N/A,TRUE,"Revenue";"PY_SumPct",#N/A,TRUE,"Revenue"}</definedName>
    <definedName name="wrn.PY_Sum." hidden="1">{"PY_SumDol",#N/A,TRUE,"Revenue";"PY_SumPct",#N/A,TRUE,"Revenue"}</definedName>
    <definedName name="wrn.Rate._.Reports." localSheetId="2" hidden="1">{#N/A,#N/A,FALSE,"Monthly Rate By Activity";#N/A,#N/A,FALSE,"Hourly Rate By Activity";#N/A,#N/A,FALSE,"Monthly Rate By Custom Resource";#N/A,#N/A,FALSE,"Hourly Rate By Custom Resource"}</definedName>
    <definedName name="wrn.Rate._.Reports." localSheetId="3"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econciliation._.151." localSheetId="2" hidden="1">{"Reconciliation 151",#N/A,FALSE,"A"}</definedName>
    <definedName name="wrn.Reconciliation._.151." localSheetId="3" hidden="1">{"Reconciliation 151",#N/A,FALSE,"A"}</definedName>
    <definedName name="wrn.Reconciliation._.151." hidden="1">{"Reconciliation 151",#N/A,FALSE,"A"}</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localSheetId="3"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localSheetId="2" hidden="1">{"SC DSM",#N/A,FALSE,"SCHEDULE A; SC"}</definedName>
    <definedName name="wrn.SCDSM." localSheetId="3" hidden="1">{"SC DSM",#N/A,FALSE,"SCHEDULE A; SC"}</definedName>
    <definedName name="wrn.SCDSM." hidden="1">{"SC DSM",#N/A,FALSE,"SCHEDULE A; SC"}</definedName>
    <definedName name="wrn.Schedule._.2c." localSheetId="2" hidden="1">{"Schedule 2c",#N/A,FALSE,"SCHEDULE2c"}</definedName>
    <definedName name="wrn.Schedule._.2c." localSheetId="3" hidden="1">{"Schedule 2c",#N/A,FALSE,"SCHEDULE2c"}</definedName>
    <definedName name="wrn.Schedule._.2c." hidden="1">{"Schedule 2c",#N/A,FALSE,"SCHEDULE2c"}</definedName>
    <definedName name="wrn.Schedule._.5." localSheetId="2" hidden="1">{"Schedule 5",#N/A,FALSE,"A"}</definedName>
    <definedName name="wrn.Schedule._.5." localSheetId="3" hidden="1">{"Schedule 5",#N/A,FALSE,"A"}</definedName>
    <definedName name="wrn.Schedule._.5." hidden="1">{"Schedule 5",#N/A,FALSE,"A"}</definedName>
    <definedName name="wrn.Staffing." localSheetId="2" hidden="1">{#N/A,#N/A,FALSE,"Assessment";#N/A,#N/A,FALSE,"Staffing";#N/A,#N/A,FALSE,"Hires";#N/A,#N/A,FALSE,"Assumptions"}</definedName>
    <definedName name="wrn.Staffing." localSheetId="3" hidden="1">{#N/A,#N/A,FALSE,"Assessment";#N/A,#N/A,FALSE,"Staffing";#N/A,#N/A,FALSE,"Hires";#N/A,#N/A,FALSE,"Assumptions"}</definedName>
    <definedName name="wrn.Staffing." hidden="1">{#N/A,#N/A,FALSE,"Assessment";#N/A,#N/A,FALSE,"Staffing";#N/A,#N/A,FALSE,"Hires";#N/A,#N/A,FALSE,"Assumptions"}</definedName>
    <definedName name="wrn.Staffing._.Inputs." localSheetId="2" hidden="1">{#N/A,#N/A,FALSE,"Overall Staffing Review";#N/A,#N/A,FALSE,"Detailed Resource Mix Review";#N/A,#N/A,FALSE,"Detailed Pyramid Review";#N/A,#N/A,FALSE,"Hours By Activity";#N/A,#N/A,FALSE,"Hours By Custom Resource"}</definedName>
    <definedName name="wrn.Staffing._.Inputs." localSheetId="3"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2" hidden="1">{#N/A,#N/A,FALSE,"Assessment";#N/A,#N/A,FALSE,"Staffing";#N/A,#N/A,FALSE,"Hires";#N/A,#N/A,FALSE,"Assumptions"}</definedName>
    <definedName name="wrn.Staffing1" localSheetId="3" hidden="1">{#N/A,#N/A,FALSE,"Assessment";#N/A,#N/A,FALSE,"Staffing";#N/A,#N/A,FALSE,"Hires";#N/A,#N/A,FALSE,"Assumptions"}</definedName>
    <definedName name="wrn.Staffing1" hidden="1">{#N/A,#N/A,FALSE,"Assessment";#N/A,#N/A,FALSE,"Staffing";#N/A,#N/A,FALSE,"Hires";#N/A,#N/A,FALSE,"Assumptions"}</definedName>
    <definedName name="wrn.STAND_ALONE_BOTH." localSheetId="2" hidden="1">{"FCB_ALL",#N/A,FALSE,"FCB";"GREY_ALL",#N/A,FALSE,"GREY"}</definedName>
    <definedName name="wrn.STAND_ALONE_BOTH." localSheetId="3" hidden="1">{"FCB_ALL",#N/A,FALSE,"FCB";"GREY_ALL",#N/A,FALSE,"GREY"}</definedName>
    <definedName name="wrn.STAND_ALONE_BOTH." hidden="1">{"FCB_ALL",#N/A,FALSE,"FCB";"GREY_ALL",#N/A,FALSE,"GREY"}</definedName>
    <definedName name="wrn.STETSON." localSheetId="2"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ve._.Package." localSheetId="2" hidden="1">{#N/A,#N/A,TRUE,"Inv - ALL";#N/A,#N/A,TRUE,"Nuclear Fuel";#N/A,#N/A,TRUE,"Nuclear Invoice";#N/A,#N/A,TRUE,"Sch A - All Participants";#N/A,#N/A,TRUE,"SCHED C All Part";#N/A,#N/A,TRUE,"Gen Replace Cap";#N/A,#N/A,TRUE,"Final Budget";#N/A,#N/A,TRUE,"Mat &amp; Sup Inventory";#N/A,#N/A,TRUE,"SCHED D";#N/A,#N/A,TRUE,"Common Facilities";#N/A,#N/A,TRUE,"External Facilities";#N/A,#N/A,TRUE,"SCHEDULE E";#N/A,#N/A,TRUE,"SCH E - O&amp;M Adjust to Cash";#N/A,#N/A,TRUE,"Nuclear O&amp;M Expenses";#N/A,#N/A,TRUE,"Nuclear O&amp;M Outage Exp";#N/A,#N/A,TRUE,"SCHEDULE 1B";#N/A,#N/A,TRUE,"A&amp;G PT and Ben";#N/A,#N/A,TRUE,"CR3 Tax and Benefits ";#N/A,#N/A,TRUE,"Florida A&amp;G Expense";#N/A,#N/A,TRUE,"Inv - Alac";#N/A,#N/A,TRUE,"Inv - Bush";#N/A,#N/A,TRUE,"Inv - Gaine";#N/A,#N/A,TRUE,"Inv - Kiss";#N/A,#N/A,TRUE,"Inv - Lee";#N/A,#N/A,TRUE,"Inv - NSB";#N/A,#N/A,TRUE,"Inv - Ocala";#N/A,#N/A,TRUE,"Inv - Orlando";#N/A,#N/A,TRUE,"Inv - Seminole"}</definedName>
    <definedName name="wrn.Steve._.Package." localSheetId="3" hidden="1">{#N/A,#N/A,TRUE,"Inv - ALL";#N/A,#N/A,TRUE,"Nuclear Fuel";#N/A,#N/A,TRUE,"Nuclear Invoice";#N/A,#N/A,TRUE,"Sch A - All Participants";#N/A,#N/A,TRUE,"SCHED C All Part";#N/A,#N/A,TRUE,"Gen Replace Cap";#N/A,#N/A,TRUE,"Final Budget";#N/A,#N/A,TRUE,"Mat &amp; Sup Inventory";#N/A,#N/A,TRUE,"SCHED D";#N/A,#N/A,TRUE,"Common Facilities";#N/A,#N/A,TRUE,"External Facilities";#N/A,#N/A,TRUE,"SCHEDULE E";#N/A,#N/A,TRUE,"SCH E - O&amp;M Adjust to Cash";#N/A,#N/A,TRUE,"Nuclear O&amp;M Expenses";#N/A,#N/A,TRUE,"Nuclear O&amp;M Outage Exp";#N/A,#N/A,TRUE,"SCHEDULE 1B";#N/A,#N/A,TRUE,"A&amp;G PT and Ben";#N/A,#N/A,TRUE,"CR3 Tax and Benefits ";#N/A,#N/A,TRUE,"Florida A&amp;G Expense";#N/A,#N/A,TRUE,"Inv - Alac";#N/A,#N/A,TRUE,"Inv - Bush";#N/A,#N/A,TRUE,"Inv - Gaine";#N/A,#N/A,TRUE,"Inv - Kiss";#N/A,#N/A,TRUE,"Inv - Lee";#N/A,#N/A,TRUE,"Inv - NSB";#N/A,#N/A,TRUE,"Inv - Ocala";#N/A,#N/A,TRUE,"Inv - Orlando";#N/A,#N/A,TRUE,"Inv - Seminole"}</definedName>
    <definedName name="wrn.Steve._.Package." hidden="1">{#N/A,#N/A,TRUE,"Inv - ALL";#N/A,#N/A,TRUE,"Nuclear Fuel";#N/A,#N/A,TRUE,"Nuclear Invoice";#N/A,#N/A,TRUE,"Sch A - All Participants";#N/A,#N/A,TRUE,"SCHED C All Part";#N/A,#N/A,TRUE,"Gen Replace Cap";#N/A,#N/A,TRUE,"Final Budget";#N/A,#N/A,TRUE,"Mat &amp; Sup Inventory";#N/A,#N/A,TRUE,"SCHED D";#N/A,#N/A,TRUE,"Common Facilities";#N/A,#N/A,TRUE,"External Facilities";#N/A,#N/A,TRUE,"SCHEDULE E";#N/A,#N/A,TRUE,"SCH E - O&amp;M Adjust to Cash";#N/A,#N/A,TRUE,"Nuclear O&amp;M Expenses";#N/A,#N/A,TRUE,"Nuclear O&amp;M Outage Exp";#N/A,#N/A,TRUE,"SCHEDULE 1B";#N/A,#N/A,TRUE,"A&amp;G PT and Ben";#N/A,#N/A,TRUE,"CR3 Tax and Benefits ";#N/A,#N/A,TRUE,"Florida A&amp;G Expense";#N/A,#N/A,TRUE,"Inv - Alac";#N/A,#N/A,TRUE,"Inv - Bush";#N/A,#N/A,TRUE,"Inv - Gaine";#N/A,#N/A,TRUE,"Inv - Kiss";#N/A,#N/A,TRUE,"Inv - Lee";#N/A,#N/A,TRUE,"Inv - NSB";#N/A,#N/A,TRUE,"Inv - Ocala";#N/A,#N/A,TRUE,"Inv - Orlando";#N/A,#N/A,TRUE,"Inv - Seminole"}</definedName>
    <definedName name="wrn.Summary._.Report." localSheetId="2" hidden="1">{"Mwh Summary",#N/A,FALSE,"Mwh Analysis";"Burn Summary",#N/A,FALSE,"Burned Analysis";"Summary 2008",#N/A,FALSE,"Summary 2008"}</definedName>
    <definedName name="wrn.Summary._.Report." localSheetId="3" hidden="1">{"Mwh Summary",#N/A,FALSE,"Mwh Analysis";"Burn Summary",#N/A,FALSE,"Burned Analysis";"Summary 2008",#N/A,FALSE,"Summary 2008"}</definedName>
    <definedName name="wrn.Summary._.Report." hidden="1">{"Mwh Summary",#N/A,FALSE,"Mwh Analysis";"Burn Summary",#N/A,FALSE,"Burned Analysis";"Summary 2008",#N/A,FALSE,"Summary 2008"}</definedName>
    <definedName name="wrn.Supplemental._.Information." localSheetId="2" hidden="1">{#N/A,#N/A,FALSE,"Assumptions";#N/A,#N/A,FALSE,"DNP Expense Summary";#N/A,#N/A,FALSE,"Sensitivity Analysis"}</definedName>
    <definedName name="wrn.Supplemental._.Information." localSheetId="3" hidden="1">{#N/A,#N/A,FALSE,"Assumptions";#N/A,#N/A,FALSE,"DNP Expense Summary";#N/A,#N/A,FALSE,"Sensitivity Analysis"}</definedName>
    <definedName name="wrn.Supplemental._.Information." hidden="1">{#N/A,#N/A,FALSE,"Assumptions";#N/A,#N/A,FALSE,"DNP Expense Summary";#N/A,#N/A,FALSE,"Sensitivity Analysis"}</definedName>
    <definedName name="wrn.TESTS." localSheetId="2" hidden="1">{"PAGE_1",#N/A,FALSE,"MONTH"}</definedName>
    <definedName name="wrn.TESTS." localSheetId="3" hidden="1">{"PAGE_1",#N/A,FALSE,"MONTH"}</definedName>
    <definedName name="wrn.TESTS." hidden="1">{"PAGE_1",#N/A,FALSE,"MONTH"}</definedName>
    <definedName name="wrn.Trading._.Summary." localSheetId="2" hidden="1">{#N/A,#N/A,FALSE,"Trading Summary"}</definedName>
    <definedName name="wrn.Trading._.Summary." localSheetId="3" hidden="1">{#N/A,#N/A,FALSE,"Trading Summary"}</definedName>
    <definedName name="wrn.Trading._.Summary." hidden="1">{#N/A,#N/A,FALSE,"Trading Summary"}</definedName>
    <definedName name="wrn.Unit._.Financials."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3"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A." localSheetId="2" hidden="1">{#N/A,#N/A,FALSE,"USA"}</definedName>
    <definedName name="wrn.USA." localSheetId="3" hidden="1">{#N/A,#N/A,FALSE,"USA"}</definedName>
    <definedName name="wrn.USA." hidden="1">{#N/A,#N/A,FALSE,"USA"}</definedName>
    <definedName name="wrn.Workfile." localSheetId="2"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localSheetId="3"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2"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localSheetId="3"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WY." localSheetId="2" hidden="1">{#N/A,#N/A,FALSE,"WWY"}</definedName>
    <definedName name="wrn.WWY." localSheetId="3" hidden="1">{#N/A,#N/A,FALSE,"WWY"}</definedName>
    <definedName name="wrn.WWY." hidden="1">{#N/A,#N/A,FALSE,"WWY"}</definedName>
    <definedName name="wrt" localSheetId="2" hidden="1">{#N/A,#N/A,FALSE,"EXPENSE"}</definedName>
    <definedName name="wrt" localSheetId="3" hidden="1">{#N/A,#N/A,FALSE,"EXPENSE"}</definedName>
    <definedName name="wrt" hidden="1">{#N/A,#N/A,FALSE,"EXPENSE"}</definedName>
    <definedName name="wrwerrwer" localSheetId="2" hidden="1">{#N/A,#N/A,FALSE,"ALLOC"}</definedName>
    <definedName name="wrwerrwer" localSheetId="3" hidden="1">{#N/A,#N/A,FALSE,"ALLOC"}</definedName>
    <definedName name="wrwerrwer" hidden="1">{#N/A,#N/A,FALSE,"ALLOC"}</definedName>
    <definedName name="wtyu" localSheetId="2" hidden="1">{#N/A,#N/A,FALSE,"Aging Summary";#N/A,#N/A,FALSE,"Ratio Analysis";#N/A,#N/A,FALSE,"Test 120 Day Accts";#N/A,#N/A,FALSE,"Tickmarks"}</definedName>
    <definedName name="wtyu" localSheetId="3" hidden="1">{#N/A,#N/A,FALSE,"Aging Summary";#N/A,#N/A,FALSE,"Ratio Analysis";#N/A,#N/A,FALSE,"Test 120 Day Accts";#N/A,#N/A,FALSE,"Tickmarks"}</definedName>
    <definedName name="wtyu" hidden="1">{#N/A,#N/A,FALSE,"Aging Summary";#N/A,#N/A,FALSE,"Ratio Analysis";#N/A,#N/A,FALSE,"Test 120 Day Accts";#N/A,#N/A,FALSE,"Tickmarks"}</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print1." localSheetId="2" hidden="1">{TRUE,TRUE,-0.8,-17,618,364.2,FALSE,FALSE,TRUE,TRUE,0,1,#N/A,1,#N/A,16.9245283018868,24.2272727272727,1,FALSE,FALSE,3,TRUE,1,FALSE,100,"Swvu.print1.","ACwvu.print1.",1,FALSE,FALSE,0.75,0.75,1,1,2,"&amp;L&amp;""Times New Roman""&amp;BCS First Boston&amp;C&amp;""Times New Roman""&amp;12&amp;BAUTOFINANCE GROUP, INC.
AFG 1992-A Grantor Trust Loss and Delinquency Analysis&amp;""Courier""&amp;10&amp;B
","",TRUE,FALSE,FALSE,FALSE,1,#N/A,1,1,"=R8C1:R77C31",FALSE,#N/A,#N/A,FALSE,FALSE}</definedName>
    <definedName name="wvu.print1." localSheetId="3" hidden="1">{TRUE,TRUE,-0.8,-17,618,364.2,FALSE,FALSE,TRUE,TRUE,0,1,#N/A,1,#N/A,16.9245283018868,24.2272727272727,1,FALSE,FALSE,3,TRUE,1,FALSE,100,"Swvu.print1.","ACwvu.print1.",1,FALSE,FALSE,0.75,0.75,1,1,2,"&amp;L&amp;""Times New Roman""&amp;BCS First Boston&amp;C&amp;""Times New Roman""&amp;12&amp;BAUTOFINANCE GROUP, INC.
AFG 1992-A Grantor Trust Loss and Delinquency Analysis&amp;""Courier""&amp;10&amp;B
","",TRUE,FALSE,FALSE,FALSE,1,#N/A,1,1,"=R8C1:R77C31",FALSE,#N/A,#N/A,FALSE,FALSE}</definedName>
    <definedName name="wvu.print1." hidden="1">{TRUE,TRUE,-0.8,-17,618,364.2,FALSE,FALSE,TRUE,TRUE,0,1,#N/A,1,#N/A,16.9245283018868,24.2272727272727,1,FALSE,FALSE,3,TRUE,1,FALSE,100,"Swvu.print1.","ACwvu.print1.",1,FALSE,FALSE,0.75,0.75,1,1,2,"&amp;L&amp;""Times New Roman""&amp;BCS First Boston&amp;C&amp;""Times New Roman""&amp;12&amp;BAUTOFINANCE GROUP, INC.
AFG 1992-A Grantor Trust Loss and Delinquency Analysis&amp;""Courier""&amp;10&amp;B
","",TRUE,FALSE,FALSE,FALSE,1,#N/A,1,1,"=R8C1:R77C31",FALSE,#N/A,#N/A,FALSE,FALSE}</definedName>
    <definedName name="wvu.print2." localSheetId="2" hidden="1">{TRUE,TRUE,-0.8,-17,618,364.2,FALSE,FALSE,TRUE,TRUE,0,26,#N/A,1,#N/A,15.7285714285714,24.2272727272727,1,FALSE,FALSE,3,TRUE,1,FALSE,100,"Swvu.print2.","ACwvu.print2.",1,FALSE,FALSE,0.75,0.75,1,1,2,"&amp;L&amp;""Times New Roman""&amp;BCS First Boston&amp;C&amp;""Times New Roman""&amp;12&amp;BAUTOFINANCE GROUP, INC.
AFG 1992-A Grantor Trust Loss and Delinquency Analysis&amp;""Courier""&amp;10&amp;B
","",TRUE,FALSE,FALSE,FALSE,1,#N/A,1,1,"=R7C33:R84C63",FALSE,#N/A,#N/A,FALSE,FALSE}</definedName>
    <definedName name="wvu.print2." localSheetId="3" hidden="1">{TRUE,TRUE,-0.8,-17,618,364.2,FALSE,FALSE,TRUE,TRUE,0,26,#N/A,1,#N/A,15.7285714285714,24.2272727272727,1,FALSE,FALSE,3,TRUE,1,FALSE,100,"Swvu.print2.","ACwvu.print2.",1,FALSE,FALSE,0.75,0.75,1,1,2,"&amp;L&amp;""Times New Roman""&amp;BCS First Boston&amp;C&amp;""Times New Roman""&amp;12&amp;BAUTOFINANCE GROUP, INC.
AFG 1992-A Grantor Trust Loss and Delinquency Analysis&amp;""Courier""&amp;10&amp;B
","",TRUE,FALSE,FALSE,FALSE,1,#N/A,1,1,"=R7C33:R84C63",FALSE,#N/A,#N/A,FALSE,FALSE}</definedName>
    <definedName name="wvu.print2." hidden="1">{TRUE,TRUE,-0.8,-17,618,364.2,FALSE,FALSE,TRUE,TRUE,0,26,#N/A,1,#N/A,15.7285714285714,24.2272727272727,1,FALSE,FALSE,3,TRUE,1,FALSE,100,"Swvu.print2.","ACwvu.print2.",1,FALSE,FALSE,0.75,0.75,1,1,2,"&amp;L&amp;""Times New Roman""&amp;BCS First Boston&amp;C&amp;""Times New Roman""&amp;12&amp;BAUTOFINANCE GROUP, INC.
AFG 1992-A Grantor Trust Loss and Delinquency Analysis&amp;""Courier""&amp;10&amp;B
","",TRUE,FALSE,FALSE,FALSE,1,#N/A,1,1,"=R7C33:R84C63",FALSE,#N/A,#N/A,FALSE,FALSE}</definedName>
    <definedName name="wvu.print3." localSheetId="2" hidden="1">{TRUE,TRUE,-0.8,-17,618,364.2,FALSE,FALSE,TRUE,TRUE,0,58,#N/A,1,#N/A,15.7285714285714,24.2272727272727,1,FALSE,FALSE,3,TRUE,1,FALSE,100,"Swvu.print3.","ACwvu.print3.",1,FALSE,FALSE,0.75,0.75,1,1,2,"&amp;L&amp;""Times New Roman""&amp;BCS First Boston&amp;C&amp;""Times New Roman""&amp;12&amp;BAUTOFINANCE GROUP, INC.
AFG 1992-A Grantor Trust Loss and Delinquency Analysis&amp;""Courier""&amp;10&amp;B
","",TRUE,FALSE,FALSE,FALSE,1,#N/A,1,1,"=R7C65:R53C95",FALSE,#N/A,#N/A,FALSE,FALSE}</definedName>
    <definedName name="wvu.print3." localSheetId="3" hidden="1">{TRUE,TRUE,-0.8,-17,618,364.2,FALSE,FALSE,TRUE,TRUE,0,58,#N/A,1,#N/A,15.7285714285714,24.2272727272727,1,FALSE,FALSE,3,TRUE,1,FALSE,100,"Swvu.print3.","ACwvu.print3.",1,FALSE,FALSE,0.75,0.75,1,1,2,"&amp;L&amp;""Times New Roman""&amp;BCS First Boston&amp;C&amp;""Times New Roman""&amp;12&amp;BAUTOFINANCE GROUP, INC.
AFG 1992-A Grantor Trust Loss and Delinquency Analysis&amp;""Courier""&amp;10&amp;B
","",TRUE,FALSE,FALSE,FALSE,1,#N/A,1,1,"=R7C65:R53C95",FALSE,#N/A,#N/A,FALSE,FALSE}</definedName>
    <definedName name="wvu.print3." hidden="1">{TRUE,TRUE,-0.8,-17,618,364.2,FALSE,FALSE,TRUE,TRUE,0,58,#N/A,1,#N/A,15.7285714285714,24.2272727272727,1,FALSE,FALSE,3,TRUE,1,FALSE,100,"Swvu.print3.","ACwvu.print3.",1,FALSE,FALSE,0.75,0.75,1,1,2,"&amp;L&amp;""Times New Roman""&amp;BCS First Boston&amp;C&amp;""Times New Roman""&amp;12&amp;BAUTOFINANCE GROUP, INC.
AFG 1992-A Grantor Trust Loss and Delinquency Analysis&amp;""Courier""&amp;10&amp;B
","",TRUE,FALSE,FALSE,FALSE,1,#N/A,1,1,"=R7C65:R53C95",FALSE,#N/A,#N/A,FALSE,FALSE}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wwww" localSheetId="2" hidden="1">{#N/A,#N/A,FALSE,"EXPENSE"}</definedName>
    <definedName name="wwwwwww" localSheetId="3" hidden="1">{#N/A,#N/A,FALSE,"EXPENSE"}</definedName>
    <definedName name="wwwwwww" hidden="1">{#N/A,#N/A,FALSE,"EXPENSE"}</definedName>
    <definedName name="Xbrl_Tag_02ead093_8098_4561_b1a6_35aad0b3b539" localSheetId="2" hidden="1">#REF!</definedName>
    <definedName name="Xbrl_Tag_02ead093_8098_4561_b1a6_35aad0b3b539" localSheetId="3" hidden="1">#REF!</definedName>
    <definedName name="Xbrl_Tag_02ead093_8098_4561_b1a6_35aad0b3b539" hidden="1">#REF!</definedName>
    <definedName name="Xbrl_Tag_075d33f9_8d44_4b5e_8fc8_85eada4f464a" localSheetId="2" hidden="1">#REF!</definedName>
    <definedName name="Xbrl_Tag_075d33f9_8d44_4b5e_8fc8_85eada4f464a" localSheetId="3" hidden="1">#REF!</definedName>
    <definedName name="Xbrl_Tag_075d33f9_8d44_4b5e_8fc8_85eada4f464a" hidden="1">#REF!</definedName>
    <definedName name="Xbrl_Tag_0a527475_1b41_4c03_bf3e_82e631232d6b" localSheetId="2" hidden="1">#REF!</definedName>
    <definedName name="Xbrl_Tag_0a527475_1b41_4c03_bf3e_82e631232d6b" localSheetId="3" hidden="1">#REF!</definedName>
    <definedName name="Xbrl_Tag_0a527475_1b41_4c03_bf3e_82e631232d6b" hidden="1">#REF!</definedName>
    <definedName name="Xbrl_Tag_0bc4560b_9d42_4e7c_bfcf_072f8e0e087b" localSheetId="2" hidden="1">#REF!</definedName>
    <definedName name="Xbrl_Tag_0bc4560b_9d42_4e7c_bfcf_072f8e0e087b" localSheetId="3" hidden="1">#REF!</definedName>
    <definedName name="Xbrl_Tag_0bc4560b_9d42_4e7c_bfcf_072f8e0e087b" hidden="1">#REF!</definedName>
    <definedName name="Xbrl_Tag_0c54907b_74c4_4d3a_b16d_9d5b6191a8f0" localSheetId="2" hidden="1">#REF!</definedName>
    <definedName name="Xbrl_Tag_0c54907b_74c4_4d3a_b16d_9d5b6191a8f0" localSheetId="3" hidden="1">#REF!</definedName>
    <definedName name="Xbrl_Tag_0c54907b_74c4_4d3a_b16d_9d5b6191a8f0" hidden="1">#REF!</definedName>
    <definedName name="Xbrl_Tag_0f074d5a_3373_452d_affc_9e3adc16f0cc" localSheetId="2" hidden="1">#REF!</definedName>
    <definedName name="Xbrl_Tag_0f074d5a_3373_452d_affc_9e3adc16f0cc" localSheetId="3" hidden="1">#REF!</definedName>
    <definedName name="Xbrl_Tag_0f074d5a_3373_452d_affc_9e3adc16f0cc" hidden="1">#REF!</definedName>
    <definedName name="Xbrl_Tag_10857a19_f8a4_4178_b6d5_1f56875498d8" localSheetId="2" hidden="1">#REF!</definedName>
    <definedName name="Xbrl_Tag_10857a19_f8a4_4178_b6d5_1f56875498d8" localSheetId="3" hidden="1">#REF!</definedName>
    <definedName name="Xbrl_Tag_10857a19_f8a4_4178_b6d5_1f56875498d8" hidden="1">#REF!</definedName>
    <definedName name="Xbrl_Tag_157035cb_bd67_4700_bac9_8654f3e0e9d9" localSheetId="2" hidden="1">#REF!</definedName>
    <definedName name="Xbrl_Tag_157035cb_bd67_4700_bac9_8654f3e0e9d9" localSheetId="3" hidden="1">#REF!</definedName>
    <definedName name="Xbrl_Tag_157035cb_bd67_4700_bac9_8654f3e0e9d9" hidden="1">#REF!</definedName>
    <definedName name="Xbrl_Tag_1a17ee58_77be_41d6_a839_b459b55e8e50" localSheetId="2" hidden="1">#REF!</definedName>
    <definedName name="Xbrl_Tag_1a17ee58_77be_41d6_a839_b459b55e8e50" localSheetId="3" hidden="1">#REF!</definedName>
    <definedName name="Xbrl_Tag_1a17ee58_77be_41d6_a839_b459b55e8e50" hidden="1">#REF!</definedName>
    <definedName name="Xbrl_Tag_1d7e0664_9af3_4cfd_93bd_b4acb420ada8" localSheetId="2" hidden="1">#REF!</definedName>
    <definedName name="Xbrl_Tag_1d7e0664_9af3_4cfd_93bd_b4acb420ada8" localSheetId="3" hidden="1">#REF!</definedName>
    <definedName name="Xbrl_Tag_1d7e0664_9af3_4cfd_93bd_b4acb420ada8" hidden="1">#REF!</definedName>
    <definedName name="Xbrl_Tag_1f22c9c6_d780_4c43_95fb_8b6123261b05" localSheetId="2" hidden="1">#REF!</definedName>
    <definedName name="Xbrl_Tag_1f22c9c6_d780_4c43_95fb_8b6123261b05" localSheetId="3" hidden="1">#REF!</definedName>
    <definedName name="Xbrl_Tag_1f22c9c6_d780_4c43_95fb_8b6123261b05" hidden="1">#REF!</definedName>
    <definedName name="Xbrl_Tag_25b41a93_9486_45f9_8873_cc646f7592ac" localSheetId="2" hidden="1">#REF!</definedName>
    <definedName name="Xbrl_Tag_25b41a93_9486_45f9_8873_cc646f7592ac" localSheetId="3" hidden="1">#REF!</definedName>
    <definedName name="Xbrl_Tag_25b41a93_9486_45f9_8873_cc646f7592ac" hidden="1">#REF!</definedName>
    <definedName name="Xbrl_Tag_3389f7d8_f533_46e1_b4e3_fbec1f4d27f5" localSheetId="2" hidden="1">#REF!</definedName>
    <definedName name="Xbrl_Tag_3389f7d8_f533_46e1_b4e3_fbec1f4d27f5" localSheetId="3" hidden="1">#REF!</definedName>
    <definedName name="Xbrl_Tag_3389f7d8_f533_46e1_b4e3_fbec1f4d27f5" hidden="1">#REF!</definedName>
    <definedName name="Xbrl_Tag_359d872e_df59_485a_a441_e3067597753f" localSheetId="2" hidden="1">#REF!</definedName>
    <definedName name="Xbrl_Tag_359d872e_df59_485a_a441_e3067597753f" localSheetId="3" hidden="1">#REF!</definedName>
    <definedName name="Xbrl_Tag_359d872e_df59_485a_a441_e3067597753f" hidden="1">#REF!</definedName>
    <definedName name="Xbrl_Tag_359eab43_6bae_4f5a_8af7_8f81553cd43d" localSheetId="2" hidden="1">#REF!</definedName>
    <definedName name="Xbrl_Tag_359eab43_6bae_4f5a_8af7_8f81553cd43d" localSheetId="3" hidden="1">#REF!</definedName>
    <definedName name="Xbrl_Tag_359eab43_6bae_4f5a_8af7_8f81553cd43d" hidden="1">#REF!</definedName>
    <definedName name="Xbrl_Tag_3a2d5606_5470_4db9_9313_3dc1f43a8b30" localSheetId="2" hidden="1">#REF!</definedName>
    <definedName name="Xbrl_Tag_3a2d5606_5470_4db9_9313_3dc1f43a8b30" localSheetId="3" hidden="1">#REF!</definedName>
    <definedName name="Xbrl_Tag_3a2d5606_5470_4db9_9313_3dc1f43a8b30" hidden="1">#REF!</definedName>
    <definedName name="Xbrl_Tag_3b572db0_b5be_49cb_9497_3be0c26ec438" localSheetId="2" hidden="1">#REF!</definedName>
    <definedName name="Xbrl_Tag_3b572db0_b5be_49cb_9497_3be0c26ec438" localSheetId="3" hidden="1">#REF!</definedName>
    <definedName name="Xbrl_Tag_3b572db0_b5be_49cb_9497_3be0c26ec438" hidden="1">#REF!</definedName>
    <definedName name="Xbrl_Tag_3e2a4b0f_a9ba_404c_8c83_bbd3862592e4" localSheetId="2" hidden="1">#REF!</definedName>
    <definedName name="Xbrl_Tag_3e2a4b0f_a9ba_404c_8c83_bbd3862592e4" localSheetId="3" hidden="1">#REF!</definedName>
    <definedName name="Xbrl_Tag_3e2a4b0f_a9ba_404c_8c83_bbd3862592e4" hidden="1">#REF!</definedName>
    <definedName name="Xbrl_Tag_3f1c33f0_bff2_4296_9181_d7cc1cb508ad" localSheetId="2" hidden="1">#REF!</definedName>
    <definedName name="Xbrl_Tag_3f1c33f0_bff2_4296_9181_d7cc1cb508ad" localSheetId="3" hidden="1">#REF!</definedName>
    <definedName name="Xbrl_Tag_3f1c33f0_bff2_4296_9181_d7cc1cb508ad" hidden="1">#REF!</definedName>
    <definedName name="Xbrl_Tag_43160aa8_61a0_4559_8ee5_d6da660cfd7b" localSheetId="2" hidden="1">#REF!</definedName>
    <definedName name="Xbrl_Tag_43160aa8_61a0_4559_8ee5_d6da660cfd7b" localSheetId="3" hidden="1">#REF!</definedName>
    <definedName name="Xbrl_Tag_43160aa8_61a0_4559_8ee5_d6da660cfd7b" hidden="1">#REF!</definedName>
    <definedName name="Xbrl_Tag_47e22a59_7971_444b_8e73_01e5291185bb" localSheetId="2" hidden="1">#REF!</definedName>
    <definedName name="Xbrl_Tag_47e22a59_7971_444b_8e73_01e5291185bb" localSheetId="3" hidden="1">#REF!</definedName>
    <definedName name="Xbrl_Tag_47e22a59_7971_444b_8e73_01e5291185bb" hidden="1">#REF!</definedName>
    <definedName name="Xbrl_Tag_5225a8bc_9d76_4e4d_8197_37f70d298267" localSheetId="2" hidden="1">#REF!</definedName>
    <definedName name="Xbrl_Tag_5225a8bc_9d76_4e4d_8197_37f70d298267" localSheetId="3" hidden="1">#REF!</definedName>
    <definedName name="Xbrl_Tag_5225a8bc_9d76_4e4d_8197_37f70d298267" hidden="1">#REF!</definedName>
    <definedName name="Xbrl_Tag_56e27846_9e07_4473_ad08_7bb4a5bf7faa" localSheetId="2" hidden="1">#REF!</definedName>
    <definedName name="Xbrl_Tag_56e27846_9e07_4473_ad08_7bb4a5bf7faa" localSheetId="3" hidden="1">#REF!</definedName>
    <definedName name="Xbrl_Tag_56e27846_9e07_4473_ad08_7bb4a5bf7faa" hidden="1">#REF!</definedName>
    <definedName name="Xbrl_Tag_5b7286ee_d427_4e54_9399_1a836cd32976" localSheetId="2" hidden="1">#REF!</definedName>
    <definedName name="Xbrl_Tag_5b7286ee_d427_4e54_9399_1a836cd32976" localSheetId="3" hidden="1">#REF!</definedName>
    <definedName name="Xbrl_Tag_5b7286ee_d427_4e54_9399_1a836cd32976" hidden="1">#REF!</definedName>
    <definedName name="Xbrl_Tag_5e2f6e4c_effc_4374_9096_f6a66490bc43" localSheetId="2" hidden="1">#REF!</definedName>
    <definedName name="Xbrl_Tag_5e2f6e4c_effc_4374_9096_f6a66490bc43" localSheetId="3" hidden="1">#REF!</definedName>
    <definedName name="Xbrl_Tag_5e2f6e4c_effc_4374_9096_f6a66490bc43" hidden="1">#REF!</definedName>
    <definedName name="Xbrl_Tag_5e4ed468_08c0_4e10_b780_063e9fad75bb" localSheetId="2" hidden="1">#REF!</definedName>
    <definedName name="Xbrl_Tag_5e4ed468_08c0_4e10_b780_063e9fad75bb" localSheetId="3" hidden="1">#REF!</definedName>
    <definedName name="Xbrl_Tag_5e4ed468_08c0_4e10_b780_063e9fad75bb" hidden="1">#REF!</definedName>
    <definedName name="Xbrl_Tag_5efedf90_6eb4_4d47_8343_cb1307f08d80" localSheetId="2" hidden="1">#REF!</definedName>
    <definedName name="Xbrl_Tag_5efedf90_6eb4_4d47_8343_cb1307f08d80" localSheetId="3" hidden="1">#REF!</definedName>
    <definedName name="Xbrl_Tag_5efedf90_6eb4_4d47_8343_cb1307f08d80" hidden="1">#REF!</definedName>
    <definedName name="Xbrl_Tag_60671786_7f0e_4efe_b101_fc89065bbbc4" localSheetId="2" hidden="1">#REF!</definedName>
    <definedName name="Xbrl_Tag_60671786_7f0e_4efe_b101_fc89065bbbc4" localSheetId="3" hidden="1">#REF!</definedName>
    <definedName name="Xbrl_Tag_60671786_7f0e_4efe_b101_fc89065bbbc4" hidden="1">#REF!</definedName>
    <definedName name="Xbrl_Tag_60802841_ecf0_4e57_a96e_084d65541dcb" localSheetId="2" hidden="1">#REF!</definedName>
    <definedName name="Xbrl_Tag_60802841_ecf0_4e57_a96e_084d65541dcb" localSheetId="3" hidden="1">#REF!</definedName>
    <definedName name="Xbrl_Tag_60802841_ecf0_4e57_a96e_084d65541dcb" hidden="1">#REF!</definedName>
    <definedName name="Xbrl_Tag_6b90dd42_fcd8_4968_8afd_6736492259b1" localSheetId="2" hidden="1">#REF!</definedName>
    <definedName name="Xbrl_Tag_6b90dd42_fcd8_4968_8afd_6736492259b1" localSheetId="3" hidden="1">#REF!</definedName>
    <definedName name="Xbrl_Tag_6b90dd42_fcd8_4968_8afd_6736492259b1" hidden="1">#REF!</definedName>
    <definedName name="Xbrl_Tag_6e1527a0_8e9b_41c7_b670_b6099df9c72f" localSheetId="2" hidden="1">#REF!</definedName>
    <definedName name="Xbrl_Tag_6e1527a0_8e9b_41c7_b670_b6099df9c72f" localSheetId="3" hidden="1">#REF!</definedName>
    <definedName name="Xbrl_Tag_6e1527a0_8e9b_41c7_b670_b6099df9c72f" hidden="1">#REF!</definedName>
    <definedName name="Xbrl_Tag_7003e101_ef6f_40fd_959a_81c14d2cf88a" localSheetId="2" hidden="1">#REF!</definedName>
    <definedName name="Xbrl_Tag_7003e101_ef6f_40fd_959a_81c14d2cf88a" localSheetId="3" hidden="1">#REF!</definedName>
    <definedName name="Xbrl_Tag_7003e101_ef6f_40fd_959a_81c14d2cf88a" hidden="1">#REF!</definedName>
    <definedName name="Xbrl_Tag_7120f3c6_2d5d_417b_9dd0_ecab9471dbc9" localSheetId="2" hidden="1">#REF!</definedName>
    <definedName name="Xbrl_Tag_7120f3c6_2d5d_417b_9dd0_ecab9471dbc9" localSheetId="3" hidden="1">#REF!</definedName>
    <definedName name="Xbrl_Tag_7120f3c6_2d5d_417b_9dd0_ecab9471dbc9" hidden="1">#REF!</definedName>
    <definedName name="Xbrl_Tag_717e1b49_4a4d_41a2_8691_a3ef7d067cf1" localSheetId="2" hidden="1">#REF!</definedName>
    <definedName name="Xbrl_Tag_717e1b49_4a4d_41a2_8691_a3ef7d067cf1" localSheetId="3" hidden="1">#REF!</definedName>
    <definedName name="Xbrl_Tag_717e1b49_4a4d_41a2_8691_a3ef7d067cf1" hidden="1">#REF!</definedName>
    <definedName name="Xbrl_Tag_729b319e_8812_4e23_9b44_cd813ffaf1fe" localSheetId="2" hidden="1">#REF!</definedName>
    <definedName name="Xbrl_Tag_729b319e_8812_4e23_9b44_cd813ffaf1fe" localSheetId="3" hidden="1">#REF!</definedName>
    <definedName name="Xbrl_Tag_729b319e_8812_4e23_9b44_cd813ffaf1fe" hidden="1">#REF!</definedName>
    <definedName name="Xbrl_Tag_74e27f18_3a0d_499e_a65b_355cefde250d" localSheetId="2" hidden="1">#REF!</definedName>
    <definedName name="Xbrl_Tag_74e27f18_3a0d_499e_a65b_355cefde250d" localSheetId="3" hidden="1">#REF!</definedName>
    <definedName name="Xbrl_Tag_74e27f18_3a0d_499e_a65b_355cefde250d" hidden="1">#REF!</definedName>
    <definedName name="Xbrl_Tag_76377ee8_44ec_4706_b36c_e475d4a6cffc" localSheetId="2" hidden="1">#REF!</definedName>
    <definedName name="Xbrl_Tag_76377ee8_44ec_4706_b36c_e475d4a6cffc" localSheetId="3" hidden="1">#REF!</definedName>
    <definedName name="Xbrl_Tag_76377ee8_44ec_4706_b36c_e475d4a6cffc" hidden="1">#REF!</definedName>
    <definedName name="Xbrl_Tag_7bfd249d_4459_4a20_97f6_779ca44ada3b" localSheetId="2" hidden="1">#REF!</definedName>
    <definedName name="Xbrl_Tag_7bfd249d_4459_4a20_97f6_779ca44ada3b" localSheetId="3" hidden="1">#REF!</definedName>
    <definedName name="Xbrl_Tag_7bfd249d_4459_4a20_97f6_779ca44ada3b" hidden="1">#REF!</definedName>
    <definedName name="Xbrl_Tag_848a3bbd_ffb9_4097_93bf_014229938d6a" localSheetId="2" hidden="1">#REF!</definedName>
    <definedName name="Xbrl_Tag_848a3bbd_ffb9_4097_93bf_014229938d6a" localSheetId="3" hidden="1">#REF!</definedName>
    <definedName name="Xbrl_Tag_848a3bbd_ffb9_4097_93bf_014229938d6a" hidden="1">#REF!</definedName>
    <definedName name="Xbrl_Tag_8d5cd3d4_55e4_4713_bce9_54948c631266" localSheetId="2" hidden="1">#REF!</definedName>
    <definedName name="Xbrl_Tag_8d5cd3d4_55e4_4713_bce9_54948c631266" localSheetId="3" hidden="1">#REF!</definedName>
    <definedName name="Xbrl_Tag_8d5cd3d4_55e4_4713_bce9_54948c631266" hidden="1">#REF!</definedName>
    <definedName name="Xbrl_Tag_9265a09f_3d1f_4e90_8181_a55f534abcf7" localSheetId="2" hidden="1">#REF!</definedName>
    <definedName name="Xbrl_Tag_9265a09f_3d1f_4e90_8181_a55f534abcf7" localSheetId="3" hidden="1">#REF!</definedName>
    <definedName name="Xbrl_Tag_9265a09f_3d1f_4e90_8181_a55f534abcf7" hidden="1">#REF!</definedName>
    <definedName name="Xbrl_Tag_94cf5a67_ea28_42d1_b071_8f24a2864445" localSheetId="2" hidden="1">#REF!</definedName>
    <definedName name="Xbrl_Tag_94cf5a67_ea28_42d1_b071_8f24a2864445" localSheetId="3" hidden="1">#REF!</definedName>
    <definedName name="Xbrl_Tag_94cf5a67_ea28_42d1_b071_8f24a2864445" hidden="1">#REF!</definedName>
    <definedName name="Xbrl_Tag_95086fc4_6c0f_4a0f_bf5f_c393cf959e9a" localSheetId="2" hidden="1">#REF!</definedName>
    <definedName name="Xbrl_Tag_95086fc4_6c0f_4a0f_bf5f_c393cf959e9a" localSheetId="3" hidden="1">#REF!</definedName>
    <definedName name="Xbrl_Tag_95086fc4_6c0f_4a0f_bf5f_c393cf959e9a" hidden="1">#REF!</definedName>
    <definedName name="Xbrl_Tag_99933dd6_f0fc_421a_9b9b_634b2b60dec3" localSheetId="2" hidden="1">#REF!</definedName>
    <definedName name="Xbrl_Tag_99933dd6_f0fc_421a_9b9b_634b2b60dec3" localSheetId="3" hidden="1">#REF!</definedName>
    <definedName name="Xbrl_Tag_99933dd6_f0fc_421a_9b9b_634b2b60dec3" hidden="1">#REF!</definedName>
    <definedName name="Xbrl_Tag_a862d720_9241_4a30_a271_b70e9c381f31" localSheetId="2" hidden="1">#REF!</definedName>
    <definedName name="Xbrl_Tag_a862d720_9241_4a30_a271_b70e9c381f31" localSheetId="3" hidden="1">#REF!</definedName>
    <definedName name="Xbrl_Tag_a862d720_9241_4a30_a271_b70e9c381f31" hidden="1">#REF!</definedName>
    <definedName name="Xbrl_Tag_adfbba3c_68ad_4b08_a539_0ed55d3f9d5a" localSheetId="2" hidden="1">#REF!</definedName>
    <definedName name="Xbrl_Tag_adfbba3c_68ad_4b08_a539_0ed55d3f9d5a" localSheetId="3" hidden="1">#REF!</definedName>
    <definedName name="Xbrl_Tag_adfbba3c_68ad_4b08_a539_0ed55d3f9d5a" hidden="1">#REF!</definedName>
    <definedName name="Xbrl_Tag_ae50734f_518c_403d_9d12_e2a921b026bb" localSheetId="2" hidden="1">#REF!</definedName>
    <definedName name="Xbrl_Tag_ae50734f_518c_403d_9d12_e2a921b026bb" localSheetId="3" hidden="1">#REF!</definedName>
    <definedName name="Xbrl_Tag_ae50734f_518c_403d_9d12_e2a921b026bb" hidden="1">#REF!</definedName>
    <definedName name="Xbrl_Tag_b0241925_c1ae_46bf_a767_386c3caff01d" localSheetId="2" hidden="1">#REF!</definedName>
    <definedName name="Xbrl_Tag_b0241925_c1ae_46bf_a767_386c3caff01d" localSheetId="3" hidden="1">#REF!</definedName>
    <definedName name="Xbrl_Tag_b0241925_c1ae_46bf_a767_386c3caff01d" hidden="1">#REF!</definedName>
    <definedName name="Xbrl_Tag_b5d40829_0fdd_433d_a950_71e472d9ef83" localSheetId="2" hidden="1">#REF!</definedName>
    <definedName name="Xbrl_Tag_b5d40829_0fdd_433d_a950_71e472d9ef83" localSheetId="3" hidden="1">#REF!</definedName>
    <definedName name="Xbrl_Tag_b5d40829_0fdd_433d_a950_71e472d9ef83" hidden="1">#REF!</definedName>
    <definedName name="Xbrl_Tag_b649d62e_a6bc_4241_a6b7_068087ca85f4" localSheetId="2" hidden="1">#REF!</definedName>
    <definedName name="Xbrl_Tag_b649d62e_a6bc_4241_a6b7_068087ca85f4" localSheetId="3" hidden="1">#REF!</definedName>
    <definedName name="Xbrl_Tag_b649d62e_a6bc_4241_a6b7_068087ca85f4" hidden="1">#REF!</definedName>
    <definedName name="Xbrl_Tag_b8bf6112_e4b6_49dc_ba78_da6302bc43e7" localSheetId="2" hidden="1">#REF!</definedName>
    <definedName name="Xbrl_Tag_b8bf6112_e4b6_49dc_ba78_da6302bc43e7" localSheetId="3" hidden="1">#REF!</definedName>
    <definedName name="Xbrl_Tag_b8bf6112_e4b6_49dc_ba78_da6302bc43e7" hidden="1">#REF!</definedName>
    <definedName name="Xbrl_Tag_bae390fc_4591_4996_aba5_07899907ff02" localSheetId="2" hidden="1">#REF!</definedName>
    <definedName name="Xbrl_Tag_bae390fc_4591_4996_aba5_07899907ff02" localSheetId="3" hidden="1">#REF!</definedName>
    <definedName name="Xbrl_Tag_bae390fc_4591_4996_aba5_07899907ff02" hidden="1">#REF!</definedName>
    <definedName name="Xbrl_Tag_c251f426_b699_40b7_ba72_06cdc2336bb3" localSheetId="2" hidden="1">#REF!</definedName>
    <definedName name="Xbrl_Tag_c251f426_b699_40b7_ba72_06cdc2336bb3" localSheetId="3" hidden="1">#REF!</definedName>
    <definedName name="Xbrl_Tag_c251f426_b699_40b7_ba72_06cdc2336bb3" hidden="1">#REF!</definedName>
    <definedName name="Xbrl_Tag_c9749016_30d3_4a1c_a478_72760a5958e3" localSheetId="2" hidden="1">#REF!</definedName>
    <definedName name="Xbrl_Tag_c9749016_30d3_4a1c_a478_72760a5958e3" localSheetId="3" hidden="1">#REF!</definedName>
    <definedName name="Xbrl_Tag_c9749016_30d3_4a1c_a478_72760a5958e3" hidden="1">#REF!</definedName>
    <definedName name="Xbrl_Tag_c9f670e1_f64d_4c34_a82b_5400bfb21c56" localSheetId="2" hidden="1">#REF!</definedName>
    <definedName name="Xbrl_Tag_c9f670e1_f64d_4c34_a82b_5400bfb21c56" localSheetId="3" hidden="1">#REF!</definedName>
    <definedName name="Xbrl_Tag_c9f670e1_f64d_4c34_a82b_5400bfb21c56" hidden="1">#REF!</definedName>
    <definedName name="Xbrl_Tag_cd60a268_2a82_4c24_ac15_f0f7ad874107" localSheetId="2" hidden="1">#REF!</definedName>
    <definedName name="Xbrl_Tag_cd60a268_2a82_4c24_ac15_f0f7ad874107" localSheetId="3" hidden="1">#REF!</definedName>
    <definedName name="Xbrl_Tag_cd60a268_2a82_4c24_ac15_f0f7ad874107" hidden="1">#REF!</definedName>
    <definedName name="Xbrl_Tag_cedeaf5a_67a1_461e_8505_b0f9b2659e01" localSheetId="2" hidden="1">#REF!</definedName>
    <definedName name="Xbrl_Tag_cedeaf5a_67a1_461e_8505_b0f9b2659e01" localSheetId="3" hidden="1">#REF!</definedName>
    <definedName name="Xbrl_Tag_cedeaf5a_67a1_461e_8505_b0f9b2659e01" hidden="1">#REF!</definedName>
    <definedName name="Xbrl_Tag_d4afa79e_d64b_4386_af66_81110932cac7" localSheetId="2" hidden="1">#REF!</definedName>
    <definedName name="Xbrl_Tag_d4afa79e_d64b_4386_af66_81110932cac7" localSheetId="3" hidden="1">#REF!</definedName>
    <definedName name="Xbrl_Tag_d4afa79e_d64b_4386_af66_81110932cac7" hidden="1">#REF!</definedName>
    <definedName name="Xbrl_Tag_d646885a_13e7_48b6_a22b_b23dd67119ff" localSheetId="2" hidden="1">#REF!</definedName>
    <definedName name="Xbrl_Tag_d646885a_13e7_48b6_a22b_b23dd67119ff" localSheetId="3" hidden="1">#REF!</definedName>
    <definedName name="Xbrl_Tag_d646885a_13e7_48b6_a22b_b23dd67119ff" hidden="1">#REF!</definedName>
    <definedName name="Xbrl_Tag_d9ae9ca8_593c_41e1_a638_114bebca7596" localSheetId="2" hidden="1">#REF!</definedName>
    <definedName name="Xbrl_Tag_d9ae9ca8_593c_41e1_a638_114bebca7596" localSheetId="3" hidden="1">#REF!</definedName>
    <definedName name="Xbrl_Tag_d9ae9ca8_593c_41e1_a638_114bebca7596" hidden="1">#REF!</definedName>
    <definedName name="Xbrl_Tag_e18ec5c4_a090_4244_ac37_0dcecc7c81d8" localSheetId="2" hidden="1">#REF!</definedName>
    <definedName name="Xbrl_Tag_e18ec5c4_a090_4244_ac37_0dcecc7c81d8" localSheetId="3" hidden="1">#REF!</definedName>
    <definedName name="Xbrl_Tag_e18ec5c4_a090_4244_ac37_0dcecc7c81d8" hidden="1">#REF!</definedName>
    <definedName name="Xbrl_Tag_e1ea8c88_b797_4407_a87d_9da2892362e4" localSheetId="2" hidden="1">#REF!</definedName>
    <definedName name="Xbrl_Tag_e1ea8c88_b797_4407_a87d_9da2892362e4" localSheetId="3" hidden="1">#REF!</definedName>
    <definedName name="Xbrl_Tag_e1ea8c88_b797_4407_a87d_9da2892362e4" hidden="1">#REF!</definedName>
    <definedName name="Xbrl_Tag_e75da760_6958_4085_aa7d_1b3c5e32dd34" localSheetId="2" hidden="1">#REF!</definedName>
    <definedName name="Xbrl_Tag_e75da760_6958_4085_aa7d_1b3c5e32dd34" localSheetId="3" hidden="1">#REF!</definedName>
    <definedName name="Xbrl_Tag_e75da760_6958_4085_aa7d_1b3c5e32dd34" hidden="1">#REF!</definedName>
    <definedName name="Xbrl_Tag_e8bfc542_785c_45ec_9dbe_3b93db69332e" localSheetId="2" hidden="1">#REF!</definedName>
    <definedName name="Xbrl_Tag_e8bfc542_785c_45ec_9dbe_3b93db69332e" localSheetId="3" hidden="1">#REF!</definedName>
    <definedName name="Xbrl_Tag_e8bfc542_785c_45ec_9dbe_3b93db69332e" hidden="1">#REF!</definedName>
    <definedName name="Xbrl_Tag_eade47b0_2243_4d32_861b_8c3268e26cf3" localSheetId="2" hidden="1">#REF!</definedName>
    <definedName name="Xbrl_Tag_eade47b0_2243_4d32_861b_8c3268e26cf3" localSheetId="3" hidden="1">#REF!</definedName>
    <definedName name="Xbrl_Tag_eade47b0_2243_4d32_861b_8c3268e26cf3" hidden="1">#REF!</definedName>
    <definedName name="Xbrl_Tag_ed34a669_2210_43e3_8d94_63f3a7a48c96" localSheetId="2" hidden="1">#REF!</definedName>
    <definedName name="Xbrl_Tag_ed34a669_2210_43e3_8d94_63f3a7a48c96" localSheetId="3" hidden="1">#REF!</definedName>
    <definedName name="Xbrl_Tag_ed34a669_2210_43e3_8d94_63f3a7a48c96" hidden="1">#REF!</definedName>
    <definedName name="Xbrl_Tag_ee7a2416_a975_4201_9277_8290d8908ccf" localSheetId="2" hidden="1">#REF!</definedName>
    <definedName name="Xbrl_Tag_ee7a2416_a975_4201_9277_8290d8908ccf" localSheetId="3" hidden="1">#REF!</definedName>
    <definedName name="Xbrl_Tag_ee7a2416_a975_4201_9277_8290d8908ccf" hidden="1">#REF!</definedName>
    <definedName name="Xbrl_Tag_ee8a51a9_161a_4f09_82e8_d18efd1119a1" localSheetId="2" hidden="1">#REF!</definedName>
    <definedName name="Xbrl_Tag_ee8a51a9_161a_4f09_82e8_d18efd1119a1" localSheetId="3" hidden="1">#REF!</definedName>
    <definedName name="Xbrl_Tag_ee8a51a9_161a_4f09_82e8_d18efd1119a1" hidden="1">#REF!</definedName>
    <definedName name="Xbrl_Tag_efa044fd_a1b2_40a5_b1f9_72090c947b21" localSheetId="2" hidden="1">#REF!</definedName>
    <definedName name="Xbrl_Tag_efa044fd_a1b2_40a5_b1f9_72090c947b21" localSheetId="3" hidden="1">#REF!</definedName>
    <definedName name="Xbrl_Tag_efa044fd_a1b2_40a5_b1f9_72090c947b21" hidden="1">#REF!</definedName>
    <definedName name="Xbrl_Tag_f5d3fddf_4f85_4525_871f_f5d116e6ca67" localSheetId="2" hidden="1">#REF!</definedName>
    <definedName name="Xbrl_Tag_f5d3fddf_4f85_4525_871f_f5d116e6ca67" localSheetId="3" hidden="1">#REF!</definedName>
    <definedName name="Xbrl_Tag_f5d3fddf_4f85_4525_871f_f5d116e6ca67" hidden="1">#REF!</definedName>
    <definedName name="Xbrl_Tag_f80d63c5_ffff_4f9e_a25e_9c37480fc1ae" localSheetId="2" hidden="1">#REF!</definedName>
    <definedName name="Xbrl_Tag_f80d63c5_ffff_4f9e_a25e_9c37480fc1ae" localSheetId="3" hidden="1">#REF!</definedName>
    <definedName name="Xbrl_Tag_f80d63c5_ffff_4f9e_a25e_9c37480fc1ae" hidden="1">#REF!</definedName>
    <definedName name="Xbrl_Tag_f91e44a0_2671_4cea_8dec_43ad8dbe440f" localSheetId="2" hidden="1">#REF!</definedName>
    <definedName name="Xbrl_Tag_f91e44a0_2671_4cea_8dec_43ad8dbe440f" localSheetId="3" hidden="1">#REF!</definedName>
    <definedName name="Xbrl_Tag_f91e44a0_2671_4cea_8dec_43ad8dbe440f" hidden="1">#REF!</definedName>
    <definedName name="Xbrl_Tag_fab5f0e9_4198_47ff_9b56_c2280e7e2d27" localSheetId="2" hidden="1">#REF!</definedName>
    <definedName name="Xbrl_Tag_fab5f0e9_4198_47ff_9b56_c2280e7e2d27" localSheetId="3" hidden="1">#REF!</definedName>
    <definedName name="Xbrl_Tag_fab5f0e9_4198_47ff_9b56_c2280e7e2d27" hidden="1">#REF!</definedName>
    <definedName name="Xbrl_Tag_fc82f321_49fd_456c_a7a3_9e9b572f9fad" localSheetId="2" hidden="1">#REF!</definedName>
    <definedName name="Xbrl_Tag_fc82f321_49fd_456c_a7a3_9e9b572f9fad" localSheetId="3" hidden="1">#REF!</definedName>
    <definedName name="Xbrl_Tag_fc82f321_49fd_456c_a7a3_9e9b572f9fad" hidden="1">#REF!</definedName>
    <definedName name="Xbrl_Tag_fd0762ba_faef_48ae_8f93_3b1682db973d" localSheetId="2" hidden="1">#REF!</definedName>
    <definedName name="Xbrl_Tag_fd0762ba_faef_48ae_8f93_3b1682db973d" localSheetId="3" hidden="1">#REF!</definedName>
    <definedName name="Xbrl_Tag_fd0762ba_faef_48ae_8f93_3b1682db973d" hidden="1">#REF!</definedName>
    <definedName name="Xbrl_Tag_fdbfb964_4eb0_44bd_ba7a_9dfdfb13f3a4" localSheetId="2" hidden="1">#REF!</definedName>
    <definedName name="Xbrl_Tag_fdbfb964_4eb0_44bd_ba7a_9dfdfb13f3a4" localSheetId="3" hidden="1">#REF!</definedName>
    <definedName name="Xbrl_Tag_fdbfb964_4eb0_44bd_ba7a_9dfdfb13f3a4" hidden="1">#REF!</definedName>
    <definedName name="XRefActiveRow" localSheetId="1" hidden="1">#REF!</definedName>
    <definedName name="XRefActiveRow" localSheetId="2" hidden="1">#REF!</definedName>
    <definedName name="XRefActiveRow" localSheetId="3" hidden="1">#REF!</definedName>
    <definedName name="XRefActiveRow" hidden="1">#REF!</definedName>
    <definedName name="XRefColumnsCount" hidden="1">3</definedName>
    <definedName name="XRefCopy1Row" localSheetId="1" hidden="1">#REF!</definedName>
    <definedName name="XRefCopy1Row" localSheetId="2" hidden="1">#REF!</definedName>
    <definedName name="XRefCopy1Row" localSheetId="3" hidden="1">#REF!</definedName>
    <definedName name="XRefCopy1Row" hidden="1">#REF!</definedName>
    <definedName name="XRefCopy2Row" localSheetId="1" hidden="1">#REF!</definedName>
    <definedName name="XRefCopy2Row" localSheetId="2" hidden="1">#REF!</definedName>
    <definedName name="XRefCopy2Row" localSheetId="3" hidden="1">#REF!</definedName>
    <definedName name="XRefCopy2Row" hidden="1">#REF!</definedName>
    <definedName name="XRefCopy3Row" localSheetId="1" hidden="1">#REF!</definedName>
    <definedName name="XRefCopy3Row" localSheetId="2" hidden="1">#REF!</definedName>
    <definedName name="XRefCopy3Row" localSheetId="3" hidden="1">#REF!</definedName>
    <definedName name="XRefCopy3Row" hidden="1">#REF!</definedName>
    <definedName name="XRefCopyRangeCount" hidden="1">3</definedName>
    <definedName name="XRefPaste1Row" localSheetId="1" hidden="1">#REF!</definedName>
    <definedName name="XRefPaste1Row" localSheetId="2" hidden="1">#REF!</definedName>
    <definedName name="XRefPaste1Row" localSheetId="3" hidden="1">#REF!</definedName>
    <definedName name="XRefPaste1Row" hidden="1">#REF!</definedName>
    <definedName name="XRefPaste2Row" localSheetId="1" hidden="1">#REF!</definedName>
    <definedName name="XRefPaste2Row" localSheetId="2" hidden="1">#REF!</definedName>
    <definedName name="XRefPaste2Row" localSheetId="3" hidden="1">#REF!</definedName>
    <definedName name="XRefPaste2Row" hidden="1">#REF!</definedName>
    <definedName name="XRefPasteRangeCount" hidden="1">2</definedName>
    <definedName name="xxx" localSheetId="2" hidden="1">{"capital",#N/A,FALSE,"Analysis";"input data",#N/A,FALSE,"Analysis"}</definedName>
    <definedName name="xxx" localSheetId="3" hidden="1">{"capital",#N/A,FALSE,"Analysis";"input data",#N/A,FALSE,"Analysis"}</definedName>
    <definedName name="xxx" hidden="1">{"capital",#N/A,FALSE,"Analysis";"input data",#N/A,FALSE,"Analysis"}</definedName>
    <definedName name="xxxxxxxxxxxxxxxxxxxxxx" localSheetId="2" hidden="1">{#N/A,#N/A,FALSE,"EXPENSE"}</definedName>
    <definedName name="xxxxxxxxxxxxxxxxxxxxxx" localSheetId="3" hidden="1">{#N/A,#N/A,FALSE,"EXPENSE"}</definedName>
    <definedName name="xxxxxxxxxxxxxxxxxxxxxx" hidden="1">{#N/A,#N/A,FALSE,"EXPENSE"}</definedName>
    <definedName name="XYZ" localSheetId="2" hidden="1">{"PAGE_1",#N/A,FALSE,"MONTH"}</definedName>
    <definedName name="XYZ" localSheetId="3" hidden="1">{"PAGE_1",#N/A,FALSE,"MONTH"}</definedName>
    <definedName name="XYZ" hidden="1">{"PAGE_1",#N/A,FALSE,"MONTH"}</definedName>
    <definedName name="xyzUserPassword" hidden="1">"abcd"</definedName>
    <definedName name="xz" localSheetId="2" hidden="1">{#N/A,#N/A,FALSE,"Aging Summary";#N/A,#N/A,FALSE,"Ratio Analysis";#N/A,#N/A,FALSE,"Test 120 Day Accts";#N/A,#N/A,FALSE,"Tickmarks"}</definedName>
    <definedName name="xz" localSheetId="3" hidden="1">{#N/A,#N/A,FALSE,"Aging Summary";#N/A,#N/A,FALSE,"Ratio Analysis";#N/A,#N/A,FALSE,"Test 120 Day Accts";#N/A,#N/A,FALSE,"Tickmarks"}</definedName>
    <definedName name="xz" hidden="1">{#N/A,#N/A,FALSE,"Aging Summary";#N/A,#N/A,FALSE,"Ratio Analysis";#N/A,#N/A,FALSE,"Test 120 Day Accts";#N/A,#N/A,FALSE,"Tickmarks"}</definedName>
    <definedName name="xzy" localSheetId="2" hidden="1">{#N/A,#N/A,FALSE,"ALLOC"}</definedName>
    <definedName name="xzy" localSheetId="3" hidden="1">{#N/A,#N/A,FALSE,"ALLOC"}</definedName>
    <definedName name="xzy" hidden="1">{#N/A,#N/A,FALSE,"ALLOC"}</definedName>
    <definedName name="y" localSheetId="2" hidden="1">#REF!</definedName>
    <definedName name="y" localSheetId="3" hidden="1">#REF!</definedName>
    <definedName name="y" hidden="1">#REF!</definedName>
    <definedName name="ydrtydgdg" localSheetId="2" hidden="1">{#N/A,#N/A,FALSE,"EXPENSE"}</definedName>
    <definedName name="ydrtydgdg" localSheetId="3" hidden="1">{#N/A,#N/A,FALSE,"EXPENSE"}</definedName>
    <definedName name="ydrtydgdg" hidden="1">{#N/A,#N/A,FALSE,"EXPENSE"}</definedName>
    <definedName name="yeteterter" localSheetId="2" hidden="1">{#N/A,#N/A,FALSE,"ALLOC"}</definedName>
    <definedName name="yeteterter" localSheetId="3" hidden="1">{#N/A,#N/A,FALSE,"ALLOC"}</definedName>
    <definedName name="yeteterter" hidden="1">{#N/A,#N/A,FALSE,"ALLOC"}</definedName>
    <definedName name="yeyertrt" localSheetId="2" hidden="1">{#N/A,#N/A,FALSE,"ALLOC"}</definedName>
    <definedName name="yeyertrt" localSheetId="3" hidden="1">{#N/A,#N/A,FALSE,"ALLOC"}</definedName>
    <definedName name="yeyertrt" hidden="1">{#N/A,#N/A,FALSE,"ALLOC"}</definedName>
    <definedName name="yjtdhjhtshbrfgadf" localSheetId="2" hidden="1">{#N/A,#N/A,FALSE,"EXPENSE"}</definedName>
    <definedName name="yjtdhjhtshbrfgadf" localSheetId="3" hidden="1">{#N/A,#N/A,FALSE,"EXPENSE"}</definedName>
    <definedName name="yjtdhjhtshbrfgadf" hidden="1">{#N/A,#N/A,FALSE,"EXPENSE"}</definedName>
    <definedName name="yrtyrtyrt" localSheetId="2" hidden="1">{#N/A,#N/A,FALSE,"ALLOC"}</definedName>
    <definedName name="yrtyrtyrt" localSheetId="3" hidden="1">{#N/A,#N/A,FALSE,"ALLOC"}</definedName>
    <definedName name="yrtyrtyrt" hidden="1">{#N/A,#N/A,FALSE,"ALLOC"}</definedName>
    <definedName name="yrtyryryf" localSheetId="2" hidden="1">{#N/A,#N/A,FALSE,"EXPENSE"}</definedName>
    <definedName name="yrtyryryf" localSheetId="3" hidden="1">{#N/A,#N/A,FALSE,"EXPENSE"}</definedName>
    <definedName name="yrtyryryf" hidden="1">{#N/A,#N/A,FALSE,"EXPENSE"}</definedName>
    <definedName name="yryrtyrty" localSheetId="2" hidden="1">{#N/A,#N/A,FALSE,"EXPENSE"}</definedName>
    <definedName name="yryrtyrty" localSheetId="3" hidden="1">{#N/A,#N/A,FALSE,"EXPENSE"}</definedName>
    <definedName name="yryrtyrty" hidden="1">{#N/A,#N/A,FALSE,"EXPENSE"}</definedName>
    <definedName name="yt" localSheetId="2" hidden="1">{#N/A,#N/A,FALSE,"Aging Summary";#N/A,#N/A,FALSE,"Ratio Analysis";#N/A,#N/A,FALSE,"Test 120 Day Accts";#N/A,#N/A,FALSE,"Tickmarks"}</definedName>
    <definedName name="yt" localSheetId="3" hidden="1">{#N/A,#N/A,FALSE,"Aging Summary";#N/A,#N/A,FALSE,"Ratio Analysis";#N/A,#N/A,FALSE,"Test 120 Day Accts";#N/A,#N/A,FALSE,"Tickmarks"}</definedName>
    <definedName name="yt" hidden="1">{#N/A,#N/A,FALSE,"Aging Summary";#N/A,#N/A,FALSE,"Ratio Analysis";#N/A,#N/A,FALSE,"Test 120 Day Accts";#N/A,#N/A,FALSE,"Tickmarks"}</definedName>
    <definedName name="ytetetet" localSheetId="2" hidden="1">{#N/A,#N/A,FALSE,"EXPENSE"}</definedName>
    <definedName name="ytetetet" localSheetId="3" hidden="1">{#N/A,#N/A,FALSE,"EXPENSE"}</definedName>
    <definedName name="ytetetet" hidden="1">{#N/A,#N/A,FALSE,"EXPENSE"}</definedName>
    <definedName name="ytrysrtertrtyhfgh" localSheetId="2" hidden="1">{#N/A,#N/A,FALSE,"EXPENSE"}</definedName>
    <definedName name="ytrysrtertrtyhfgh" localSheetId="3" hidden="1">{#N/A,#N/A,FALSE,"EXPENSE"}</definedName>
    <definedName name="ytrysrtertrtyhfgh" hidden="1">{#N/A,#N/A,FALSE,"EXPENSE"}</definedName>
    <definedName name="ytyrtyhrbfgbv" localSheetId="2" hidden="1">{#N/A,#N/A,FALSE,"EXPENSE"}</definedName>
    <definedName name="ytyrtyhrbfgbv" localSheetId="3" hidden="1">{#N/A,#N/A,FALSE,"EXPENSE"}</definedName>
    <definedName name="ytyrtyhrbfgbv" hidden="1">{#N/A,#N/A,FALSE,"EXPENSE"}</definedName>
    <definedName name="yyyyy" localSheetId="2" hidden="1">{#N/A,#N/A,FALSE,"EXPENSE"}</definedName>
    <definedName name="yyyyy" localSheetId="3" hidden="1">{#N/A,#N/A,FALSE,"EXPENSE"}</definedName>
    <definedName name="yyyyy" hidden="1">{#N/A,#N/A,FALSE,"EXPENSE"}</definedName>
    <definedName name="yyyyyyy" localSheetId="2" hidden="1">{#N/A,#N/A,FALSE,"EXPENSE"}</definedName>
    <definedName name="yyyyyyy" localSheetId="3" hidden="1">{#N/A,#N/A,FALSE,"EXPENSE"}</definedName>
    <definedName name="yyyyyyy" hidden="1">{#N/A,#N/A,FALSE,"EXPENSE"}</definedName>
    <definedName name="z" localSheetId="2" hidden="1">{"Page 1",#N/A,FALSE,"Sheet1";"Page 2",#N/A,FALSE,"Sheet1"}</definedName>
    <definedName name="z" localSheetId="3" hidden="1">{"Page 1",#N/A,FALSE,"Sheet1";"Page 2",#N/A,FALSE,"Sheet1"}</definedName>
    <definedName name="z" hidden="1">{"Page 1",#N/A,FALSE,"Sheet1";"Page 2",#N/A,FALSE,"Sheet1"}</definedName>
    <definedName name="zbfgbzxcvxzcv" localSheetId="2" hidden="1">{#N/A,#N/A,FALSE,"EXPENSE"}</definedName>
    <definedName name="zbfgbzxcvxzcv" localSheetId="3" hidden="1">{#N/A,#N/A,FALSE,"EXPENSE"}</definedName>
    <definedName name="zbfgbzxcvxzcv" hidden="1">{#N/A,#N/A,FALSE,"EXPENSE"}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 l="1"/>
  <c r="C29" i="4" l="1"/>
  <c r="M23" i="4"/>
  <c r="L23" i="4"/>
  <c r="K23" i="4"/>
  <c r="J23" i="4"/>
  <c r="I23" i="4"/>
  <c r="H23" i="4"/>
  <c r="G23" i="4"/>
  <c r="F23" i="4"/>
  <c r="M21" i="4"/>
  <c r="K21" i="4"/>
  <c r="J21" i="4"/>
  <c r="I21" i="4"/>
  <c r="H21" i="4"/>
  <c r="G21" i="4"/>
  <c r="F21" i="4"/>
  <c r="M20" i="4"/>
  <c r="L20" i="4"/>
  <c r="L21" i="4" s="1"/>
  <c r="K20" i="4"/>
  <c r="J20" i="4"/>
  <c r="I20" i="4"/>
  <c r="H20" i="4"/>
  <c r="G20" i="4"/>
  <c r="F20" i="4"/>
  <c r="M21" i="2"/>
  <c r="L21" i="2"/>
  <c r="K21" i="2"/>
  <c r="J21" i="2"/>
  <c r="G21" i="2"/>
  <c r="H21" i="2"/>
  <c r="I21" i="2"/>
  <c r="F21" i="2"/>
  <c r="G23" i="2" l="1"/>
  <c r="H23" i="2"/>
  <c r="I23" i="2"/>
  <c r="J23" i="2"/>
  <c r="K23" i="2"/>
  <c r="L23" i="2"/>
  <c r="M23" i="2"/>
  <c r="F23" i="2"/>
  <c r="M20" i="2"/>
  <c r="L20" i="2"/>
  <c r="K20" i="2"/>
  <c r="J20" i="2"/>
  <c r="G20" i="2"/>
  <c r="H20" i="2"/>
  <c r="I20" i="2"/>
  <c r="F20" i="2"/>
  <c r="M16" i="4" l="1"/>
  <c r="L16" i="4"/>
  <c r="K16" i="4"/>
  <c r="J16" i="4"/>
  <c r="I16" i="4"/>
  <c r="H16" i="4"/>
  <c r="G16" i="4"/>
  <c r="F16" i="4"/>
  <c r="M39" i="4"/>
  <c r="L39" i="4"/>
  <c r="K39" i="4"/>
  <c r="J39" i="4"/>
  <c r="I39" i="4"/>
  <c r="H39" i="4"/>
  <c r="G39" i="4"/>
  <c r="F39" i="4"/>
  <c r="M39" i="2" l="1"/>
  <c r="L39" i="2"/>
  <c r="K39" i="2"/>
  <c r="J39" i="2"/>
  <c r="I39" i="2"/>
  <c r="H39" i="2"/>
  <c r="G39" i="2"/>
  <c r="F39" i="2"/>
  <c r="E39" i="2" s="1"/>
  <c r="M40" i="2"/>
  <c r="K33" i="2"/>
  <c r="I33" i="2"/>
  <c r="H33" i="2"/>
  <c r="G40" i="2"/>
  <c r="G52" i="2" s="1"/>
  <c r="F40" i="2"/>
  <c r="J22" i="2"/>
  <c r="J24" i="2" s="1"/>
  <c r="M16" i="2"/>
  <c r="M29" i="2" s="1"/>
  <c r="L16" i="2"/>
  <c r="L29" i="2" s="1"/>
  <c r="K16" i="2"/>
  <c r="J16" i="2"/>
  <c r="J29" i="2" s="1"/>
  <c r="I16" i="2"/>
  <c r="I29" i="2" s="1"/>
  <c r="H16" i="2"/>
  <c r="H29" i="2" s="1"/>
  <c r="G16" i="2"/>
  <c r="F16" i="2"/>
  <c r="Z36" i="4"/>
  <c r="Z36" i="2"/>
  <c r="H40" i="4"/>
  <c r="H52" i="4" s="1"/>
  <c r="G40" i="4"/>
  <c r="G41" i="4" s="1"/>
  <c r="M33" i="4"/>
  <c r="L33" i="4"/>
  <c r="G33" i="4"/>
  <c r="F40" i="4"/>
  <c r="F52" i="4" s="1"/>
  <c r="G22" i="4"/>
  <c r="G24" i="4" s="1"/>
  <c r="G25" i="4" s="1"/>
  <c r="F22" i="4"/>
  <c r="F24" i="4" s="1"/>
  <c r="F25" i="4" s="1"/>
  <c r="E20" i="4"/>
  <c r="M29" i="4"/>
  <c r="L29" i="4"/>
  <c r="K29" i="4"/>
  <c r="J29" i="4"/>
  <c r="I29" i="4"/>
  <c r="M39" i="3"/>
  <c r="L39" i="3"/>
  <c r="K39" i="3"/>
  <c r="J39" i="3"/>
  <c r="G39" i="3"/>
  <c r="H39" i="3"/>
  <c r="I39" i="3"/>
  <c r="F39" i="3"/>
  <c r="J25" i="2" l="1"/>
  <c r="E16" i="2"/>
  <c r="E29" i="2" s="1"/>
  <c r="I22" i="2"/>
  <c r="K22" i="2"/>
  <c r="K24" i="2" s="1"/>
  <c r="K25" i="2" s="1"/>
  <c r="K29" i="2"/>
  <c r="I24" i="2"/>
  <c r="I25" i="2" s="1"/>
  <c r="M41" i="2"/>
  <c r="M52" i="2"/>
  <c r="J33" i="2"/>
  <c r="F52" i="2"/>
  <c r="F41" i="2"/>
  <c r="F33" i="2"/>
  <c r="G33" i="2"/>
  <c r="F33" i="4"/>
  <c r="L22" i="2"/>
  <c r="L24" i="2" s="1"/>
  <c r="M22" i="2"/>
  <c r="M24" i="2" s="1"/>
  <c r="M25" i="2" s="1"/>
  <c r="E21" i="4"/>
  <c r="E22" i="4" s="1"/>
  <c r="J30" i="2"/>
  <c r="J31" i="2" s="1"/>
  <c r="J32" i="2" s="1"/>
  <c r="E21" i="2"/>
  <c r="E33" i="2" s="1"/>
  <c r="E16" i="4"/>
  <c r="E29" i="4" s="1"/>
  <c r="E20" i="2"/>
  <c r="G22" i="2"/>
  <c r="G24" i="2" s="1"/>
  <c r="G25" i="2" s="1"/>
  <c r="L40" i="2"/>
  <c r="L52" i="2" s="1"/>
  <c r="H22" i="2"/>
  <c r="H24" i="2" s="1"/>
  <c r="F22" i="2"/>
  <c r="I40" i="2"/>
  <c r="H40" i="2"/>
  <c r="J40" i="2"/>
  <c r="J52" i="2" s="1"/>
  <c r="K40" i="2"/>
  <c r="K52" i="2" s="1"/>
  <c r="L33" i="2"/>
  <c r="G29" i="2"/>
  <c r="G41" i="2"/>
  <c r="M33" i="2"/>
  <c r="K41" i="2"/>
  <c r="F29" i="2"/>
  <c r="I33" i="4"/>
  <c r="I40" i="4"/>
  <c r="I22" i="4"/>
  <c r="G29" i="4"/>
  <c r="G30" i="4" s="1"/>
  <c r="G31" i="4" s="1"/>
  <c r="G32" i="4" s="1"/>
  <c r="G34" i="4" s="1"/>
  <c r="G35" i="4" s="1"/>
  <c r="J33" i="4"/>
  <c r="J40" i="4"/>
  <c r="J22" i="4"/>
  <c r="H29" i="4"/>
  <c r="K33" i="4"/>
  <c r="K22" i="4"/>
  <c r="K40" i="4"/>
  <c r="K52" i="4" s="1"/>
  <c r="L40" i="4"/>
  <c r="L52" i="4" s="1"/>
  <c r="M40" i="4"/>
  <c r="M52" i="4" s="1"/>
  <c r="E39" i="4"/>
  <c r="H41" i="4"/>
  <c r="G52" i="4"/>
  <c r="H22" i="4"/>
  <c r="H33" i="4"/>
  <c r="F29" i="4"/>
  <c r="F30" i="4" s="1"/>
  <c r="F31" i="4" s="1"/>
  <c r="F32" i="4" s="1"/>
  <c r="L22" i="4"/>
  <c r="F41" i="4"/>
  <c r="M22" i="4"/>
  <c r="K41" i="4" l="1"/>
  <c r="K30" i="2"/>
  <c r="K31" i="2" s="1"/>
  <c r="K32" i="2" s="1"/>
  <c r="K34" i="2" s="1"/>
  <c r="K35" i="2" s="1"/>
  <c r="J34" i="2"/>
  <c r="J35" i="2" s="1"/>
  <c r="E33" i="4"/>
  <c r="I30" i="2"/>
  <c r="I31" i="2" s="1"/>
  <c r="I32" i="2" s="1"/>
  <c r="I34" i="2" s="1"/>
  <c r="I35" i="2" s="1"/>
  <c r="J41" i="2"/>
  <c r="H25" i="2"/>
  <c r="H30" i="2"/>
  <c r="H31" i="2" s="1"/>
  <c r="H32" i="2" s="1"/>
  <c r="H34" i="2" s="1"/>
  <c r="H35" i="2" s="1"/>
  <c r="L25" i="2"/>
  <c r="L30" i="2"/>
  <c r="L31" i="2" s="1"/>
  <c r="L32" i="2" s="1"/>
  <c r="L34" i="2" s="1"/>
  <c r="L35" i="2" s="1"/>
  <c r="E22" i="2"/>
  <c r="F34" i="4"/>
  <c r="F35" i="4" s="1"/>
  <c r="L41" i="2"/>
  <c r="G30" i="2"/>
  <c r="G31" i="2" s="1"/>
  <c r="G32" i="2" s="1"/>
  <c r="G34" i="2" s="1"/>
  <c r="G35" i="2" s="1"/>
  <c r="F24" i="2"/>
  <c r="F30" i="2" s="1"/>
  <c r="H41" i="2"/>
  <c r="H52" i="2"/>
  <c r="E40" i="2"/>
  <c r="I41" i="2"/>
  <c r="I52" i="2"/>
  <c r="M30" i="2"/>
  <c r="M31" i="2" s="1"/>
  <c r="M32" i="2" s="1"/>
  <c r="M34" i="2" s="1"/>
  <c r="M35" i="2" s="1"/>
  <c r="M41" i="4"/>
  <c r="M24" i="4"/>
  <c r="K24" i="4"/>
  <c r="L24" i="4"/>
  <c r="J52" i="4"/>
  <c r="J41" i="4"/>
  <c r="I24" i="4"/>
  <c r="I52" i="4"/>
  <c r="I41" i="4"/>
  <c r="E40" i="4"/>
  <c r="E52" i="4" s="1"/>
  <c r="H24" i="4"/>
  <c r="L41" i="4"/>
  <c r="J24" i="4"/>
  <c r="E41" i="4" l="1"/>
  <c r="F31" i="2"/>
  <c r="F32" i="2" s="1"/>
  <c r="F34" i="2" s="1"/>
  <c r="F35" i="2" s="1"/>
  <c r="E52" i="2"/>
  <c r="E41" i="2"/>
  <c r="F25" i="2"/>
  <c r="E24" i="2"/>
  <c r="J25" i="4"/>
  <c r="J30" i="4"/>
  <c r="J31" i="4" s="1"/>
  <c r="J32" i="4" s="1"/>
  <c r="J34" i="4" s="1"/>
  <c r="J35" i="4" s="1"/>
  <c r="H25" i="4"/>
  <c r="E24" i="4"/>
  <c r="H30" i="4"/>
  <c r="H31" i="4" s="1"/>
  <c r="H32" i="4" s="1"/>
  <c r="H34" i="4" s="1"/>
  <c r="H35" i="4" s="1"/>
  <c r="I25" i="4"/>
  <c r="I30" i="4"/>
  <c r="I31" i="4" s="1"/>
  <c r="I32" i="4" s="1"/>
  <c r="I34" i="4" s="1"/>
  <c r="I35" i="4" s="1"/>
  <c r="L25" i="4"/>
  <c r="L30" i="4"/>
  <c r="L31" i="4" s="1"/>
  <c r="L32" i="4" s="1"/>
  <c r="L34" i="4" s="1"/>
  <c r="L35" i="4" s="1"/>
  <c r="K25" i="4"/>
  <c r="K30" i="4"/>
  <c r="K31" i="4" s="1"/>
  <c r="K32" i="4" s="1"/>
  <c r="K34" i="4" s="1"/>
  <c r="K35" i="4" s="1"/>
  <c r="M25" i="4"/>
  <c r="M30" i="4"/>
  <c r="M31" i="4" s="1"/>
  <c r="M32" i="4" s="1"/>
  <c r="M34" i="4" s="1"/>
  <c r="M35" i="4" s="1"/>
  <c r="E25" i="2" l="1"/>
  <c r="E23" i="2"/>
  <c r="E30" i="2"/>
  <c r="E31" i="2" s="1"/>
  <c r="E32" i="2" s="1"/>
  <c r="E34" i="2" s="1"/>
  <c r="E35" i="2" s="1"/>
  <c r="E25" i="4"/>
  <c r="E30" i="4"/>
  <c r="E31" i="4" s="1"/>
  <c r="E32" i="4" s="1"/>
  <c r="E34" i="4" s="1"/>
  <c r="E35" i="4" s="1"/>
  <c r="E23" i="4"/>
  <c r="J26" i="4"/>
  <c r="E26" i="2" l="1"/>
  <c r="J26" i="2"/>
  <c r="K26" i="2"/>
  <c r="I26" i="2"/>
  <c r="H26" i="2"/>
  <c r="L26" i="2"/>
  <c r="M26" i="2"/>
  <c r="G26" i="2"/>
  <c r="F26" i="2"/>
  <c r="E26" i="4"/>
  <c r="F26" i="4"/>
  <c r="G26" i="4"/>
  <c r="H26" i="4"/>
  <c r="I26" i="4"/>
  <c r="L26" i="4"/>
  <c r="K26" i="4"/>
  <c r="M26" i="4"/>
  <c r="C29" i="3" l="1"/>
  <c r="M23" i="3"/>
  <c r="L23" i="3"/>
  <c r="K23" i="3"/>
  <c r="J23" i="3"/>
  <c r="I23" i="3"/>
  <c r="H23" i="3"/>
  <c r="G23" i="3"/>
  <c r="F23" i="3"/>
  <c r="M21" i="3"/>
  <c r="L21" i="3"/>
  <c r="K21" i="3"/>
  <c r="J21" i="3"/>
  <c r="I21" i="3"/>
  <c r="H21" i="3"/>
  <c r="G21" i="3"/>
  <c r="F21" i="3"/>
  <c r="J20" i="3"/>
  <c r="K20" i="3"/>
  <c r="L20" i="3"/>
  <c r="M20" i="3"/>
  <c r="F20" i="3"/>
  <c r="G20" i="3"/>
  <c r="H20" i="3"/>
  <c r="I20" i="3"/>
  <c r="K16" i="3" l="1"/>
  <c r="L16" i="3"/>
  <c r="M16" i="3"/>
  <c r="J16" i="3"/>
  <c r="F16" i="3"/>
  <c r="G16" i="3"/>
  <c r="H16" i="3"/>
  <c r="I16" i="3"/>
  <c r="E16" i="3" l="1"/>
  <c r="E29" i="3" s="1"/>
  <c r="O46" i="4" l="1"/>
  <c r="AC33" i="4" l="1"/>
  <c r="AC34" i="4"/>
  <c r="AC36" i="4"/>
  <c r="AC35" i="4" l="1"/>
  <c r="AC37" i="4" s="1"/>
  <c r="AJ36" i="4"/>
  <c r="AI36" i="4"/>
  <c r="AH36" i="4"/>
  <c r="AG36" i="4"/>
  <c r="AF36" i="4"/>
  <c r="AE36" i="4"/>
  <c r="AD36" i="4"/>
  <c r="AB36" i="4"/>
  <c r="AJ34" i="4"/>
  <c r="AI34" i="4"/>
  <c r="AH34" i="4"/>
  <c r="AG34" i="4"/>
  <c r="AF34" i="4"/>
  <c r="AE34" i="4"/>
  <c r="AD34" i="4"/>
  <c r="AJ33" i="4"/>
  <c r="AI33" i="4"/>
  <c r="AH33" i="4"/>
  <c r="AG33" i="4"/>
  <c r="AF33" i="4"/>
  <c r="AE33" i="4"/>
  <c r="AD33" i="4"/>
  <c r="AB24" i="4"/>
  <c r="AJ22" i="4"/>
  <c r="AI22" i="4"/>
  <c r="AH22" i="4"/>
  <c r="AG22" i="4"/>
  <c r="AF22" i="4"/>
  <c r="AE22" i="4"/>
  <c r="AD22" i="4"/>
  <c r="AC22" i="4"/>
  <c r="AB22" i="4"/>
  <c r="AJ19" i="4"/>
  <c r="AJ21" i="4" s="1"/>
  <c r="AJ23" i="4" s="1"/>
  <c r="AI19" i="4"/>
  <c r="AI21" i="4" s="1"/>
  <c r="AI23" i="4" s="1"/>
  <c r="AH19" i="4"/>
  <c r="AH21" i="4" s="1"/>
  <c r="AH23" i="4" s="1"/>
  <c r="AG19" i="4"/>
  <c r="AG21" i="4" s="1"/>
  <c r="AG23" i="4" s="1"/>
  <c r="AF19" i="4"/>
  <c r="AF21" i="4" s="1"/>
  <c r="AF23" i="4" s="1"/>
  <c r="AE19" i="4"/>
  <c r="AE21" i="4" s="1"/>
  <c r="AE23" i="4" s="1"/>
  <c r="AD19" i="4"/>
  <c r="AD21" i="4" s="1"/>
  <c r="AD23" i="4" s="1"/>
  <c r="AC19" i="4"/>
  <c r="AC21" i="4" s="1"/>
  <c r="AJ36" i="2"/>
  <c r="AI36" i="2"/>
  <c r="AH36" i="2"/>
  <c r="AG36" i="2"/>
  <c r="AF36" i="2"/>
  <c r="AE36" i="2"/>
  <c r="AD36" i="2"/>
  <c r="AC36" i="2"/>
  <c r="AB36" i="2"/>
  <c r="AC22" i="2"/>
  <c r="AD22" i="2"/>
  <c r="AE22" i="2"/>
  <c r="AF22" i="2"/>
  <c r="AG22" i="2"/>
  <c r="AH22" i="2"/>
  <c r="AI22" i="2"/>
  <c r="AJ22" i="2"/>
  <c r="AB22" i="2"/>
  <c r="AH35" i="4" l="1"/>
  <c r="AH37" i="4" s="1"/>
  <c r="AB34" i="4"/>
  <c r="AI35" i="4"/>
  <c r="AI37" i="4" s="1"/>
  <c r="C48" i="4"/>
  <c r="AD35" i="4"/>
  <c r="AD37" i="4" s="1"/>
  <c r="AE35" i="4"/>
  <c r="AE37" i="4" s="1"/>
  <c r="AJ35" i="4"/>
  <c r="AJ37" i="4" s="1"/>
  <c r="AF35" i="4"/>
  <c r="AF37" i="4" s="1"/>
  <c r="AG35" i="4"/>
  <c r="AG37" i="4" s="1"/>
  <c r="AB33" i="4"/>
  <c r="AD25" i="4"/>
  <c r="AE25" i="4"/>
  <c r="AF25" i="4"/>
  <c r="AG25" i="4"/>
  <c r="AH25" i="4"/>
  <c r="AI25" i="4"/>
  <c r="AJ25" i="4"/>
  <c r="AC23" i="4"/>
  <c r="AB23" i="4" s="1"/>
  <c r="AB21" i="4"/>
  <c r="J48" i="4" l="1"/>
  <c r="I48" i="4"/>
  <c r="L48" i="4"/>
  <c r="M48" i="4"/>
  <c r="K48" i="4"/>
  <c r="H48" i="4"/>
  <c r="G48" i="4"/>
  <c r="F48" i="4"/>
  <c r="E48" i="4"/>
  <c r="AC25" i="4"/>
  <c r="AB35" i="4"/>
  <c r="AB37" i="4"/>
  <c r="AB25" i="4" l="1"/>
  <c r="AC38" i="4" l="1"/>
  <c r="AC39" i="4" s="1"/>
  <c r="F42" i="4" s="1"/>
  <c r="F43" i="4" s="1"/>
  <c r="F44" i="4" l="1"/>
  <c r="F49" i="4"/>
  <c r="F50" i="4" s="1"/>
  <c r="F51" i="4" s="1"/>
  <c r="F53" i="4" s="1"/>
  <c r="F54" i="4" s="1"/>
  <c r="AJ33" i="2"/>
  <c r="AI33" i="2"/>
  <c r="AH33" i="2"/>
  <c r="AG34" i="2"/>
  <c r="AF33" i="2"/>
  <c r="AE33" i="2"/>
  <c r="AD19" i="2"/>
  <c r="AC19" i="2"/>
  <c r="AJ34" i="3"/>
  <c r="AI33" i="3"/>
  <c r="AH33" i="3"/>
  <c r="AG33" i="3"/>
  <c r="AF33" i="3"/>
  <c r="AE33" i="3"/>
  <c r="AD34" i="3"/>
  <c r="AC34" i="3"/>
  <c r="AC38" i="3"/>
  <c r="AC36" i="3"/>
  <c r="AJ36" i="3"/>
  <c r="AI36" i="3"/>
  <c r="AH36" i="3"/>
  <c r="AG36" i="3"/>
  <c r="AF36" i="3"/>
  <c r="AE36" i="3"/>
  <c r="AD36" i="3"/>
  <c r="AB36" i="3"/>
  <c r="AJ38" i="3"/>
  <c r="AI38" i="3"/>
  <c r="AH38" i="3"/>
  <c r="AG38" i="3"/>
  <c r="AF38" i="3"/>
  <c r="AE38" i="3"/>
  <c r="AD38" i="3"/>
  <c r="AC21" i="2" l="1"/>
  <c r="AC23" i="2" s="1"/>
  <c r="AB38" i="3"/>
  <c r="AC33" i="3"/>
  <c r="AC35" i="3" s="1"/>
  <c r="AC37" i="3" s="1"/>
  <c r="AC39" i="3" s="1"/>
  <c r="F42" i="3" s="1"/>
  <c r="AF19" i="2"/>
  <c r="AJ33" i="3"/>
  <c r="AJ35" i="3" s="1"/>
  <c r="AJ37" i="3" s="1"/>
  <c r="AJ39" i="3" s="1"/>
  <c r="M42" i="3" s="1"/>
  <c r="AE34" i="3"/>
  <c r="AE35" i="3" s="1"/>
  <c r="AE37" i="3" s="1"/>
  <c r="AE39" i="3" s="1"/>
  <c r="H42" i="3" s="1"/>
  <c r="AE19" i="2"/>
  <c r="AB24" i="2"/>
  <c r="AD21" i="2"/>
  <c r="AD23" i="2" s="1"/>
  <c r="AD25" i="2" s="1"/>
  <c r="AD38" i="2" s="1"/>
  <c r="AE21" i="2"/>
  <c r="AF21" i="2"/>
  <c r="AF23" i="2" s="1"/>
  <c r="AF25" i="2" s="1"/>
  <c r="AF38" i="2" s="1"/>
  <c r="AC34" i="2"/>
  <c r="AD34" i="2"/>
  <c r="AC33" i="2"/>
  <c r="AE34" i="2"/>
  <c r="AE35" i="2" s="1"/>
  <c r="AE37" i="2" s="1"/>
  <c r="AD33" i="2"/>
  <c r="AF34" i="2"/>
  <c r="AF35" i="2" s="1"/>
  <c r="AF37" i="2" s="1"/>
  <c r="AF39" i="2" s="1"/>
  <c r="I42" i="2" s="1"/>
  <c r="I43" i="2" s="1"/>
  <c r="AC25" i="2"/>
  <c r="AC38" i="2" s="1"/>
  <c r="AH34" i="2"/>
  <c r="AH35" i="2" s="1"/>
  <c r="AH37" i="2" s="1"/>
  <c r="AJ34" i="2"/>
  <c r="AJ35" i="2" s="1"/>
  <c r="AJ37" i="2" s="1"/>
  <c r="AJ39" i="2" s="1"/>
  <c r="M42" i="2" s="1"/>
  <c r="M43" i="2" s="1"/>
  <c r="AG19" i="2"/>
  <c r="AG21" i="2" s="1"/>
  <c r="AG23" i="2" s="1"/>
  <c r="AG25" i="2" s="1"/>
  <c r="AG38" i="2" s="1"/>
  <c r="AH19" i="2"/>
  <c r="AH21" i="2" s="1"/>
  <c r="AH23" i="2" s="1"/>
  <c r="AH25" i="2" s="1"/>
  <c r="AH38" i="2" s="1"/>
  <c r="AI19" i="2"/>
  <c r="AI21" i="2" s="1"/>
  <c r="AI23" i="2" s="1"/>
  <c r="AI25" i="2" s="1"/>
  <c r="AI38" i="2" s="1"/>
  <c r="AG33" i="2"/>
  <c r="AG35" i="2" s="1"/>
  <c r="AG37" i="2" s="1"/>
  <c r="AI34" i="2"/>
  <c r="AI35" i="2" s="1"/>
  <c r="AI37" i="2" s="1"/>
  <c r="AJ19" i="2"/>
  <c r="AJ21" i="2" s="1"/>
  <c r="AJ23" i="2" s="1"/>
  <c r="AJ25" i="2" s="1"/>
  <c r="AJ38" i="2" s="1"/>
  <c r="AG38" i="4"/>
  <c r="AG39" i="4" s="1"/>
  <c r="J42" i="4" s="1"/>
  <c r="J43" i="4" s="1"/>
  <c r="AJ38" i="4"/>
  <c r="AJ39" i="4" s="1"/>
  <c r="M42" i="4" s="1"/>
  <c r="M43" i="4" s="1"/>
  <c r="AI38" i="4"/>
  <c r="AI39" i="4" s="1"/>
  <c r="L42" i="4" s="1"/>
  <c r="L43" i="4" s="1"/>
  <c r="AI34" i="3"/>
  <c r="AI35" i="3" s="1"/>
  <c r="AI37" i="3" s="1"/>
  <c r="AI39" i="3" s="1"/>
  <c r="L42" i="3" s="1"/>
  <c r="AG34" i="3"/>
  <c r="AG35" i="3" s="1"/>
  <c r="AG37" i="3" s="1"/>
  <c r="AG39" i="3" s="1"/>
  <c r="J42" i="3" s="1"/>
  <c r="AH34" i="3"/>
  <c r="AH35" i="3" s="1"/>
  <c r="AH37" i="3" s="1"/>
  <c r="AH39" i="3" s="1"/>
  <c r="K42" i="3" s="1"/>
  <c r="AD33" i="3"/>
  <c r="AB33" i="3" s="1"/>
  <c r="AF34" i="3"/>
  <c r="AF35" i="3" s="1"/>
  <c r="AF37" i="3" s="1"/>
  <c r="AF39" i="3" s="1"/>
  <c r="I42" i="3" s="1"/>
  <c r="AE38" i="4"/>
  <c r="AE39" i="4" s="1"/>
  <c r="H42" i="4" s="1"/>
  <c r="H43" i="4" s="1"/>
  <c r="AF38" i="4"/>
  <c r="AF39" i="4" s="1"/>
  <c r="I42" i="4" s="1"/>
  <c r="I43" i="4" s="1"/>
  <c r="AD38" i="4"/>
  <c r="AD39" i="4" s="1"/>
  <c r="G42" i="4" s="1"/>
  <c r="G43" i="4" s="1"/>
  <c r="AH38" i="4"/>
  <c r="AH39" i="4" s="1"/>
  <c r="K42" i="4" s="1"/>
  <c r="K43" i="4" s="1"/>
  <c r="M44" i="2" l="1"/>
  <c r="I44" i="2"/>
  <c r="K44" i="4"/>
  <c r="K49" i="4"/>
  <c r="K50" i="4" s="1"/>
  <c r="K51" i="4" s="1"/>
  <c r="K53" i="4" s="1"/>
  <c r="K54" i="4" s="1"/>
  <c r="I44" i="4"/>
  <c r="I49" i="4"/>
  <c r="I50" i="4" s="1"/>
  <c r="I51" i="4" s="1"/>
  <c r="I53" i="4" s="1"/>
  <c r="I54" i="4" s="1"/>
  <c r="L44" i="4"/>
  <c r="L49" i="4"/>
  <c r="L50" i="4" s="1"/>
  <c r="L51" i="4" s="1"/>
  <c r="L53" i="4" s="1"/>
  <c r="L54" i="4" s="1"/>
  <c r="G44" i="4"/>
  <c r="G49" i="4"/>
  <c r="G50" i="4" s="1"/>
  <c r="G51" i="4" s="1"/>
  <c r="G53" i="4" s="1"/>
  <c r="G54" i="4" s="1"/>
  <c r="M44" i="4"/>
  <c r="M49" i="4"/>
  <c r="M50" i="4" s="1"/>
  <c r="M51" i="4" s="1"/>
  <c r="M53" i="4" s="1"/>
  <c r="M54" i="4" s="1"/>
  <c r="H44" i="4"/>
  <c r="H49" i="4"/>
  <c r="H50" i="4" s="1"/>
  <c r="H51" i="4" s="1"/>
  <c r="H53" i="4" s="1"/>
  <c r="H54" i="4" s="1"/>
  <c r="J44" i="4"/>
  <c r="J49" i="4"/>
  <c r="J50" i="4" s="1"/>
  <c r="J51" i="4" s="1"/>
  <c r="J53" i="4" s="1"/>
  <c r="J54" i="4" s="1"/>
  <c r="AB34" i="3"/>
  <c r="AH39" i="2"/>
  <c r="K42" i="2" s="1"/>
  <c r="K43" i="2" s="1"/>
  <c r="AG39" i="2"/>
  <c r="J42" i="2" s="1"/>
  <c r="J43" i="2" s="1"/>
  <c r="AI39" i="2"/>
  <c r="L42" i="2" s="1"/>
  <c r="L43" i="2" s="1"/>
  <c r="AB21" i="2"/>
  <c r="AE23" i="2"/>
  <c r="AB33" i="2"/>
  <c r="AD35" i="2"/>
  <c r="AD37" i="2" s="1"/>
  <c r="AD39" i="2" s="1"/>
  <c r="G42" i="2" s="1"/>
  <c r="G43" i="2" s="1"/>
  <c r="AC35" i="2"/>
  <c r="AB34" i="2"/>
  <c r="AD35" i="3"/>
  <c r="G44" i="2" l="1"/>
  <c r="K44" i="2"/>
  <c r="L44" i="2"/>
  <c r="J44" i="2"/>
  <c r="AE25" i="2"/>
  <c r="AB23" i="2"/>
  <c r="AB35" i="2"/>
  <c r="AC37" i="2"/>
  <c r="AB35" i="3"/>
  <c r="AD37" i="3"/>
  <c r="M68" i="4"/>
  <c r="L68" i="4"/>
  <c r="K68" i="4"/>
  <c r="J68" i="4"/>
  <c r="I68" i="4"/>
  <c r="H68" i="4"/>
  <c r="G68" i="4"/>
  <c r="F68" i="4"/>
  <c r="F74" i="4"/>
  <c r="K66" i="4"/>
  <c r="J66" i="4"/>
  <c r="I66" i="4"/>
  <c r="A17" i="4"/>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M68" i="3"/>
  <c r="L68" i="3"/>
  <c r="K68" i="3"/>
  <c r="J68" i="3"/>
  <c r="I68" i="3"/>
  <c r="H68" i="3"/>
  <c r="F68" i="3"/>
  <c r="C48" i="3"/>
  <c r="I48" i="3" s="1"/>
  <c r="K40" i="3"/>
  <c r="K66" i="3" s="1"/>
  <c r="J40" i="3"/>
  <c r="J66" i="3" s="1"/>
  <c r="I40" i="3"/>
  <c r="I52" i="3" s="1"/>
  <c r="H40" i="3"/>
  <c r="H52" i="3" s="1"/>
  <c r="G40" i="3"/>
  <c r="G52" i="3" s="1"/>
  <c r="F40" i="3"/>
  <c r="F52" i="3" s="1"/>
  <c r="K33" i="3"/>
  <c r="J33" i="3"/>
  <c r="M29" i="3"/>
  <c r="L29" i="3"/>
  <c r="K29" i="3"/>
  <c r="J29" i="3"/>
  <c r="I29" i="3"/>
  <c r="H29" i="3"/>
  <c r="G29" i="3"/>
  <c r="F29" i="3"/>
  <c r="M40" i="3"/>
  <c r="L33" i="3"/>
  <c r="I33" i="3"/>
  <c r="H33" i="3"/>
  <c r="G33" i="3"/>
  <c r="F33" i="3"/>
  <c r="K22" i="3"/>
  <c r="I22" i="3"/>
  <c r="E20" i="3"/>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M68" i="2"/>
  <c r="L68" i="2"/>
  <c r="K68" i="2"/>
  <c r="J68" i="2"/>
  <c r="I68" i="2"/>
  <c r="G68" i="2"/>
  <c r="C48" i="2"/>
  <c r="K66" i="2"/>
  <c r="I66" i="2"/>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47" i="1"/>
  <c r="I48" i="2" l="1"/>
  <c r="I49" i="2" s="1"/>
  <c r="I50" i="2" s="1"/>
  <c r="I51" i="2" s="1"/>
  <c r="I53" i="2" s="1"/>
  <c r="I54" i="2" s="1"/>
  <c r="G48" i="2"/>
  <c r="G49" i="2" s="1"/>
  <c r="G50" i="2" s="1"/>
  <c r="G51" i="2" s="1"/>
  <c r="G53" i="2" s="1"/>
  <c r="G54" i="2" s="1"/>
  <c r="J48" i="2"/>
  <c r="J49" i="2" s="1"/>
  <c r="J50" i="2" s="1"/>
  <c r="J51" i="2" s="1"/>
  <c r="J53" i="2" s="1"/>
  <c r="J54" i="2" s="1"/>
  <c r="M48" i="2"/>
  <c r="M49" i="2" s="1"/>
  <c r="M50" i="2" s="1"/>
  <c r="M51" i="2" s="1"/>
  <c r="M53" i="2" s="1"/>
  <c r="M54" i="2" s="1"/>
  <c r="K48" i="2"/>
  <c r="K49" i="2" s="1"/>
  <c r="K50" i="2" s="1"/>
  <c r="K51" i="2" s="1"/>
  <c r="K53" i="2" s="1"/>
  <c r="K54" i="2" s="1"/>
  <c r="H48" i="2"/>
  <c r="L48" i="2"/>
  <c r="L49" i="2" s="1"/>
  <c r="L50" i="2" s="1"/>
  <c r="L51" i="2" s="1"/>
  <c r="L53" i="2" s="1"/>
  <c r="L54" i="2" s="1"/>
  <c r="F48" i="2"/>
  <c r="F74" i="2" s="1"/>
  <c r="E48" i="2"/>
  <c r="E74" i="2" s="1"/>
  <c r="K48" i="3"/>
  <c r="K74" i="3" s="1"/>
  <c r="I74" i="3"/>
  <c r="L48" i="3"/>
  <c r="L74" i="3" s="1"/>
  <c r="M48" i="3"/>
  <c r="M74" i="3" s="1"/>
  <c r="J48" i="3"/>
  <c r="J74" i="3" s="1"/>
  <c r="O29" i="2"/>
  <c r="E48" i="3"/>
  <c r="F78" i="3"/>
  <c r="G74" i="2"/>
  <c r="H74" i="2"/>
  <c r="J74" i="2"/>
  <c r="I74" i="2"/>
  <c r="F48" i="3"/>
  <c r="F74" i="3" s="1"/>
  <c r="O29" i="3"/>
  <c r="G48" i="3"/>
  <c r="G74" i="3" s="1"/>
  <c r="O16" i="4"/>
  <c r="E74" i="4"/>
  <c r="H48" i="3"/>
  <c r="H74" i="3" s="1"/>
  <c r="J78" i="2"/>
  <c r="O29" i="4"/>
  <c r="AB19" i="4"/>
  <c r="G78" i="2"/>
  <c r="F78" i="2"/>
  <c r="H78" i="2"/>
  <c r="AB25" i="2"/>
  <c r="AE38" i="2"/>
  <c r="AB38" i="4"/>
  <c r="AB39" i="4"/>
  <c r="E42" i="4" s="1"/>
  <c r="E43" i="4" s="1"/>
  <c r="H74" i="4"/>
  <c r="I74" i="4"/>
  <c r="J74" i="4"/>
  <c r="K74" i="4"/>
  <c r="G74" i="4"/>
  <c r="L74" i="4"/>
  <c r="M74" i="4"/>
  <c r="AB37" i="2"/>
  <c r="AC39" i="2"/>
  <c r="F42" i="2" s="1"/>
  <c r="F43" i="2" s="1"/>
  <c r="H78" i="4"/>
  <c r="AD39" i="3"/>
  <c r="AB37" i="3"/>
  <c r="K65" i="4"/>
  <c r="L65" i="4"/>
  <c r="J65" i="4"/>
  <c r="I65" i="4"/>
  <c r="M65" i="4"/>
  <c r="M66" i="4"/>
  <c r="F78" i="4"/>
  <c r="G78" i="4"/>
  <c r="L78" i="4"/>
  <c r="L66" i="4"/>
  <c r="I78" i="4"/>
  <c r="K78" i="4"/>
  <c r="F66" i="4"/>
  <c r="G66" i="4"/>
  <c r="J78" i="4"/>
  <c r="H66" i="4"/>
  <c r="O20" i="4"/>
  <c r="H65" i="3"/>
  <c r="H41" i="3"/>
  <c r="I24" i="3"/>
  <c r="H78" i="3"/>
  <c r="J65" i="3"/>
  <c r="J41" i="3"/>
  <c r="K24" i="3"/>
  <c r="M66" i="3"/>
  <c r="M52" i="3"/>
  <c r="M41" i="3"/>
  <c r="M65" i="3"/>
  <c r="L65" i="3"/>
  <c r="G78" i="3"/>
  <c r="I78" i="3"/>
  <c r="E74" i="3"/>
  <c r="M33" i="3"/>
  <c r="G66" i="3"/>
  <c r="J52" i="3"/>
  <c r="J78" i="3" s="1"/>
  <c r="I66" i="3"/>
  <c r="L40" i="3"/>
  <c r="J22" i="3"/>
  <c r="K52" i="3"/>
  <c r="K78" i="3" s="1"/>
  <c r="H66" i="3"/>
  <c r="L22" i="3"/>
  <c r="M22" i="3"/>
  <c r="F66" i="3"/>
  <c r="H22" i="3"/>
  <c r="E21" i="3"/>
  <c r="E22" i="3" s="1"/>
  <c r="O20" i="3"/>
  <c r="F22" i="3"/>
  <c r="G22" i="3"/>
  <c r="O16" i="3"/>
  <c r="K65" i="2"/>
  <c r="I65" i="2"/>
  <c r="J65" i="2"/>
  <c r="M65" i="2"/>
  <c r="G66" i="2"/>
  <c r="J66" i="2"/>
  <c r="F66" i="2"/>
  <c r="H66" i="2"/>
  <c r="I78" i="2"/>
  <c r="K78" i="2"/>
  <c r="AB19" i="2"/>
  <c r="O16" i="2"/>
  <c r="A42" i="1"/>
  <c r="A43" i="1"/>
  <c r="A44" i="1"/>
  <c r="A45" i="1"/>
  <c r="A46" i="1" s="1"/>
  <c r="C37" i="1"/>
  <c r="C38" i="1" s="1"/>
  <c r="L74" i="2" l="1"/>
  <c r="M74" i="2"/>
  <c r="K74" i="2"/>
  <c r="F44" i="2"/>
  <c r="F49" i="2"/>
  <c r="F50" i="2" s="1"/>
  <c r="F51" i="2" s="1"/>
  <c r="F53" i="2" s="1"/>
  <c r="F54" i="2" s="1"/>
  <c r="E44" i="4"/>
  <c r="E49" i="4"/>
  <c r="E50" i="4" s="1"/>
  <c r="E51" i="4" s="1"/>
  <c r="E53" i="4" s="1"/>
  <c r="E54" i="4" s="1"/>
  <c r="O48" i="2"/>
  <c r="O48" i="3"/>
  <c r="O42" i="4"/>
  <c r="AB38" i="2"/>
  <c r="AE39" i="2"/>
  <c r="F68" i="2"/>
  <c r="G42" i="3"/>
  <c r="G68" i="3" s="1"/>
  <c r="AB39" i="3"/>
  <c r="E42" i="3" s="1"/>
  <c r="M78" i="3"/>
  <c r="M67" i="4"/>
  <c r="O22" i="4"/>
  <c r="H65" i="4"/>
  <c r="I67" i="4"/>
  <c r="O33" i="4"/>
  <c r="O21" i="4"/>
  <c r="G65" i="4"/>
  <c r="J67" i="4"/>
  <c r="L67" i="4"/>
  <c r="E66" i="4"/>
  <c r="O40" i="4"/>
  <c r="F65" i="4"/>
  <c r="M78" i="4"/>
  <c r="K67" i="4"/>
  <c r="O22" i="3"/>
  <c r="J43" i="3"/>
  <c r="J67" i="3"/>
  <c r="J24" i="3"/>
  <c r="L66" i="3"/>
  <c r="L52" i="3"/>
  <c r="L78" i="3" s="1"/>
  <c r="E40" i="3"/>
  <c r="K25" i="3"/>
  <c r="K30" i="3"/>
  <c r="K31" i="3" s="1"/>
  <c r="K32" i="3" s="1"/>
  <c r="K34" i="3" s="1"/>
  <c r="K35" i="3" s="1"/>
  <c r="L41" i="3"/>
  <c r="G24" i="3"/>
  <c r="K41" i="3"/>
  <c r="K65" i="3"/>
  <c r="F24" i="3"/>
  <c r="I65" i="3"/>
  <c r="I41" i="3"/>
  <c r="O21" i="3"/>
  <c r="E33" i="3"/>
  <c r="O33" i="3" s="1"/>
  <c r="H24" i="3"/>
  <c r="I25" i="3"/>
  <c r="I30" i="3"/>
  <c r="I31" i="3" s="1"/>
  <c r="I32" i="3" s="1"/>
  <c r="I34" i="3" s="1"/>
  <c r="I35" i="3" s="1"/>
  <c r="G65" i="3"/>
  <c r="G41" i="3"/>
  <c r="M24" i="3"/>
  <c r="F65" i="3"/>
  <c r="F41" i="3"/>
  <c r="E39" i="3"/>
  <c r="L24" i="3"/>
  <c r="M67" i="3"/>
  <c r="M43" i="3"/>
  <c r="H67" i="3"/>
  <c r="H43" i="3"/>
  <c r="J67" i="2"/>
  <c r="K67" i="2"/>
  <c r="H65" i="2"/>
  <c r="I67" i="2"/>
  <c r="M66" i="2"/>
  <c r="M78" i="2"/>
  <c r="L65" i="2"/>
  <c r="F65" i="2"/>
  <c r="O20" i="2"/>
  <c r="L78" i="2"/>
  <c r="L66" i="2"/>
  <c r="G65" i="2"/>
  <c r="O21" i="2"/>
  <c r="O33" i="2"/>
  <c r="A33" i="1"/>
  <c r="A34" i="1" s="1"/>
  <c r="A35" i="1" s="1"/>
  <c r="A36" i="1" s="1"/>
  <c r="A37" i="1" s="1"/>
  <c r="A38" i="1" s="1"/>
  <c r="A39" i="1" s="1"/>
  <c r="A40" i="1" s="1"/>
  <c r="A41" i="1" s="1"/>
  <c r="H42" i="2" l="1"/>
  <c r="H43" i="2" s="1"/>
  <c r="E45" i="4"/>
  <c r="F45" i="4"/>
  <c r="J45" i="4"/>
  <c r="I45" i="4"/>
  <c r="M45" i="4"/>
  <c r="L45" i="4"/>
  <c r="H45" i="4"/>
  <c r="G45" i="4"/>
  <c r="K45" i="4"/>
  <c r="O42" i="3"/>
  <c r="AB39" i="2"/>
  <c r="E42" i="2" s="1"/>
  <c r="E43" i="2" s="1"/>
  <c r="L69" i="4"/>
  <c r="K69" i="4"/>
  <c r="H67" i="4"/>
  <c r="O39" i="4"/>
  <c r="E65" i="4"/>
  <c r="G67" i="4"/>
  <c r="F67" i="4"/>
  <c r="I69" i="4"/>
  <c r="M69" i="4"/>
  <c r="J69" i="4"/>
  <c r="E78" i="4"/>
  <c r="O52" i="4"/>
  <c r="F25" i="3"/>
  <c r="E24" i="3"/>
  <c r="F30" i="3"/>
  <c r="F31" i="3" s="1"/>
  <c r="F32" i="3" s="1"/>
  <c r="F34" i="3" s="1"/>
  <c r="F35" i="3" s="1"/>
  <c r="K67" i="3"/>
  <c r="K43" i="3"/>
  <c r="O40" i="3"/>
  <c r="E52" i="3"/>
  <c r="E66" i="3"/>
  <c r="J25" i="3"/>
  <c r="J30" i="3"/>
  <c r="J31" i="3" s="1"/>
  <c r="J32" i="3" s="1"/>
  <c r="J34" i="3" s="1"/>
  <c r="J35" i="3" s="1"/>
  <c r="F43" i="3"/>
  <c r="F67" i="3"/>
  <c r="H44" i="3"/>
  <c r="H69" i="3"/>
  <c r="H49" i="3"/>
  <c r="J69" i="3"/>
  <c r="J44" i="3"/>
  <c r="J49" i="3"/>
  <c r="O39" i="3"/>
  <c r="E65" i="3"/>
  <c r="E41" i="3"/>
  <c r="L67" i="3"/>
  <c r="L43" i="3"/>
  <c r="G25" i="3"/>
  <c r="G30" i="3"/>
  <c r="G31" i="3" s="1"/>
  <c r="G32" i="3" s="1"/>
  <c r="G34" i="3" s="1"/>
  <c r="G35" i="3" s="1"/>
  <c r="M25" i="3"/>
  <c r="M30" i="3"/>
  <c r="M31" i="3" s="1"/>
  <c r="M32" i="3" s="1"/>
  <c r="M34" i="3" s="1"/>
  <c r="M35" i="3" s="1"/>
  <c r="H30" i="3"/>
  <c r="H31" i="3" s="1"/>
  <c r="H32" i="3" s="1"/>
  <c r="H34" i="3" s="1"/>
  <c r="H35" i="3" s="1"/>
  <c r="H25" i="3"/>
  <c r="M69" i="3"/>
  <c r="M44" i="3"/>
  <c r="M49" i="3"/>
  <c r="G67" i="3"/>
  <c r="G43" i="3"/>
  <c r="I67" i="3"/>
  <c r="I43" i="3"/>
  <c r="L25" i="3"/>
  <c r="L30" i="3"/>
  <c r="L31" i="3" s="1"/>
  <c r="L32" i="3" s="1"/>
  <c r="L34" i="3" s="1"/>
  <c r="L35" i="3" s="1"/>
  <c r="O40" i="2"/>
  <c r="E66" i="2"/>
  <c r="O22" i="2"/>
  <c r="M67" i="2"/>
  <c r="J69" i="2"/>
  <c r="L67" i="2"/>
  <c r="I69" i="2"/>
  <c r="H67" i="2"/>
  <c r="K69" i="2"/>
  <c r="F67" i="2"/>
  <c r="G67" i="2"/>
  <c r="O39" i="2"/>
  <c r="E65" i="2"/>
  <c r="E44" i="2" l="1"/>
  <c r="E49" i="2"/>
  <c r="E50" i="2" s="1"/>
  <c r="E51" i="2" s="1"/>
  <c r="E53" i="2" s="1"/>
  <c r="E54" i="2" s="1"/>
  <c r="O42" i="2"/>
  <c r="H44" i="2"/>
  <c r="H45" i="2" s="1"/>
  <c r="H49" i="2"/>
  <c r="H50" i="2" s="1"/>
  <c r="H51" i="2" s="1"/>
  <c r="H53" i="2" s="1"/>
  <c r="H54" i="2" s="1"/>
  <c r="H68" i="2"/>
  <c r="M75" i="4"/>
  <c r="I70" i="4"/>
  <c r="I75" i="4"/>
  <c r="J75" i="4"/>
  <c r="M70" i="4"/>
  <c r="G69" i="4"/>
  <c r="K75" i="4"/>
  <c r="J70" i="4"/>
  <c r="O24" i="4"/>
  <c r="L75" i="4"/>
  <c r="F69" i="4"/>
  <c r="K70" i="4"/>
  <c r="L70" i="4"/>
  <c r="H69" i="4"/>
  <c r="O41" i="4"/>
  <c r="E67" i="4"/>
  <c r="H70" i="3"/>
  <c r="M75" i="3"/>
  <c r="M50" i="3"/>
  <c r="J70" i="3"/>
  <c r="E78" i="3"/>
  <c r="O52" i="3"/>
  <c r="I69" i="3"/>
  <c r="I44" i="3"/>
  <c r="I49" i="3"/>
  <c r="M70" i="3"/>
  <c r="L69" i="3"/>
  <c r="L44" i="3"/>
  <c r="L49" i="3"/>
  <c r="F44" i="3"/>
  <c r="F69" i="3"/>
  <c r="F49" i="3"/>
  <c r="K44" i="3"/>
  <c r="K69" i="3"/>
  <c r="K49" i="3"/>
  <c r="E30" i="3"/>
  <c r="O24" i="3"/>
  <c r="E25" i="3"/>
  <c r="E23" i="3"/>
  <c r="J50" i="3"/>
  <c r="J75" i="3"/>
  <c r="H50" i="3"/>
  <c r="H75" i="3"/>
  <c r="O41" i="3"/>
  <c r="E67" i="3"/>
  <c r="E43" i="3"/>
  <c r="G44" i="3"/>
  <c r="G69" i="3"/>
  <c r="G49" i="3"/>
  <c r="K75" i="2"/>
  <c r="J75" i="2"/>
  <c r="J70" i="2"/>
  <c r="K70" i="2"/>
  <c r="I75" i="2"/>
  <c r="G69" i="2"/>
  <c r="I70" i="2"/>
  <c r="E78" i="2"/>
  <c r="O52" i="2"/>
  <c r="F69" i="2"/>
  <c r="O24" i="2"/>
  <c r="M69" i="2"/>
  <c r="H69" i="2"/>
  <c r="O41" i="2"/>
  <c r="E67" i="2"/>
  <c r="L69" i="2"/>
  <c r="E45" i="2" l="1"/>
  <c r="I45" i="2"/>
  <c r="M45" i="2"/>
  <c r="K45" i="2"/>
  <c r="J45" i="2"/>
  <c r="L45" i="2"/>
  <c r="G45" i="2"/>
  <c r="F45" i="2"/>
  <c r="E26" i="3"/>
  <c r="I26" i="3"/>
  <c r="F26" i="3"/>
  <c r="G26" i="3"/>
  <c r="H26" i="3"/>
  <c r="M26" i="3"/>
  <c r="K76" i="4"/>
  <c r="G70" i="4"/>
  <c r="J76" i="4"/>
  <c r="G75" i="4"/>
  <c r="F70" i="4"/>
  <c r="O23" i="4"/>
  <c r="E68" i="4"/>
  <c r="O30" i="4"/>
  <c r="H75" i="4"/>
  <c r="F75" i="4"/>
  <c r="M76" i="4"/>
  <c r="H70" i="4"/>
  <c r="L76" i="4"/>
  <c r="I76" i="4"/>
  <c r="O43" i="4"/>
  <c r="E69" i="4"/>
  <c r="H76" i="3"/>
  <c r="H51" i="3"/>
  <c r="L70" i="3"/>
  <c r="I70" i="3"/>
  <c r="L75" i="3"/>
  <c r="L50" i="3"/>
  <c r="F70" i="3"/>
  <c r="J76" i="3"/>
  <c r="J51" i="3"/>
  <c r="O23" i="3"/>
  <c r="E68" i="3"/>
  <c r="K26" i="3"/>
  <c r="E31" i="3"/>
  <c r="E32" i="3" s="1"/>
  <c r="O30" i="3"/>
  <c r="K50" i="3"/>
  <c r="K75" i="3"/>
  <c r="M76" i="3"/>
  <c r="M51" i="3"/>
  <c r="G70" i="3"/>
  <c r="I50" i="3"/>
  <c r="I75" i="3"/>
  <c r="L26" i="3"/>
  <c r="J26" i="3"/>
  <c r="G75" i="3"/>
  <c r="G50" i="3"/>
  <c r="E69" i="3"/>
  <c r="E44" i="3"/>
  <c r="K45" i="3" s="1"/>
  <c r="O43" i="3"/>
  <c r="E49" i="3"/>
  <c r="K70" i="3"/>
  <c r="F50" i="3"/>
  <c r="F75" i="3"/>
  <c r="M75" i="2"/>
  <c r="G75" i="2"/>
  <c r="M70" i="2"/>
  <c r="F75" i="2"/>
  <c r="I76" i="2"/>
  <c r="L75" i="2"/>
  <c r="F70" i="2"/>
  <c r="J76" i="2"/>
  <c r="G70" i="2"/>
  <c r="H75" i="2"/>
  <c r="H70" i="2"/>
  <c r="L70" i="2"/>
  <c r="K76" i="2"/>
  <c r="O23" i="2"/>
  <c r="E68" i="2"/>
  <c r="O30" i="2"/>
  <c r="O43" i="2"/>
  <c r="E69" i="2"/>
  <c r="F71" i="2" l="1"/>
  <c r="G71" i="2"/>
  <c r="G71" i="4"/>
  <c r="M71" i="4"/>
  <c r="H71" i="4"/>
  <c r="F76" i="4"/>
  <c r="O31" i="4"/>
  <c r="E70" i="4"/>
  <c r="E71" i="4"/>
  <c r="I71" i="4"/>
  <c r="L71" i="4"/>
  <c r="K71" i="4"/>
  <c r="J71" i="4"/>
  <c r="H76" i="4"/>
  <c r="I77" i="4"/>
  <c r="O49" i="4"/>
  <c r="E75" i="4"/>
  <c r="J77" i="4"/>
  <c r="G76" i="4"/>
  <c r="K77" i="4"/>
  <c r="F71" i="4"/>
  <c r="L77" i="4"/>
  <c r="M77" i="4"/>
  <c r="F76" i="3"/>
  <c r="F51" i="3"/>
  <c r="E70" i="3"/>
  <c r="E45" i="3"/>
  <c r="E71" i="3" s="1"/>
  <c r="H45" i="3"/>
  <c r="H71" i="3" s="1"/>
  <c r="J45" i="3"/>
  <c r="J71" i="3" s="1"/>
  <c r="M45" i="3"/>
  <c r="M71" i="3" s="1"/>
  <c r="G76" i="3"/>
  <c r="G51" i="3"/>
  <c r="L76" i="3"/>
  <c r="L51" i="3"/>
  <c r="K76" i="3"/>
  <c r="K51" i="3"/>
  <c r="O31" i="3"/>
  <c r="K71" i="3"/>
  <c r="O49" i="3"/>
  <c r="E50" i="3"/>
  <c r="E75" i="3"/>
  <c r="J53" i="3"/>
  <c r="J77" i="3"/>
  <c r="F45" i="3"/>
  <c r="F71" i="3" s="1"/>
  <c r="I76" i="3"/>
  <c r="I51" i="3"/>
  <c r="G45" i="3"/>
  <c r="G71" i="3" s="1"/>
  <c r="I45" i="3"/>
  <c r="I71" i="3" s="1"/>
  <c r="M53" i="3"/>
  <c r="M77" i="3"/>
  <c r="L45" i="3"/>
  <c r="L71" i="3" s="1"/>
  <c r="H53" i="3"/>
  <c r="H77" i="3"/>
  <c r="O49" i="2"/>
  <c r="E75" i="2"/>
  <c r="O31" i="2"/>
  <c r="E70" i="2"/>
  <c r="E71" i="2"/>
  <c r="I71" i="2"/>
  <c r="J71" i="2"/>
  <c r="K71" i="2"/>
  <c r="F76" i="2"/>
  <c r="H76" i="2"/>
  <c r="J77" i="2"/>
  <c r="L76" i="2"/>
  <c r="M71" i="2"/>
  <c r="M76" i="2"/>
  <c r="I77" i="2"/>
  <c r="K77" i="2"/>
  <c r="L71" i="2"/>
  <c r="G76" i="2"/>
  <c r="H71" i="2"/>
  <c r="H77" i="4" l="1"/>
  <c r="I79" i="4"/>
  <c r="I80" i="4"/>
  <c r="M79" i="4"/>
  <c r="M80" i="4"/>
  <c r="J79" i="4"/>
  <c r="J80" i="4"/>
  <c r="O32" i="4"/>
  <c r="K79" i="4"/>
  <c r="K80" i="4"/>
  <c r="E76" i="4"/>
  <c r="O50" i="4"/>
  <c r="L79" i="4"/>
  <c r="L80" i="4"/>
  <c r="G77" i="4"/>
  <c r="F77" i="4"/>
  <c r="E76" i="3"/>
  <c r="O50" i="3"/>
  <c r="E51" i="3"/>
  <c r="J79" i="3"/>
  <c r="J54" i="3"/>
  <c r="J80" i="3" s="1"/>
  <c r="L53" i="3"/>
  <c r="L77" i="3"/>
  <c r="G77" i="3"/>
  <c r="G53" i="3"/>
  <c r="I53" i="3"/>
  <c r="I77" i="3"/>
  <c r="K77" i="3"/>
  <c r="K53" i="3"/>
  <c r="H79" i="3"/>
  <c r="H54" i="3"/>
  <c r="H80" i="3" s="1"/>
  <c r="O32" i="3"/>
  <c r="E34" i="3"/>
  <c r="M79" i="3"/>
  <c r="M54" i="3"/>
  <c r="M80" i="3" s="1"/>
  <c r="F53" i="3"/>
  <c r="F77" i="3"/>
  <c r="H77" i="2"/>
  <c r="G77" i="2"/>
  <c r="K79" i="2"/>
  <c r="K80" i="2"/>
  <c r="J79" i="2"/>
  <c r="J80" i="2"/>
  <c r="O32" i="2"/>
  <c r="O50" i="2"/>
  <c r="E76" i="2"/>
  <c r="L77" i="2"/>
  <c r="I79" i="2"/>
  <c r="I80" i="2"/>
  <c r="F77" i="2"/>
  <c r="M77" i="2"/>
  <c r="G79" i="4" l="1"/>
  <c r="G80" i="4"/>
  <c r="O51" i="4"/>
  <c r="E77" i="4"/>
  <c r="O34" i="4"/>
  <c r="F79" i="4"/>
  <c r="F80" i="4"/>
  <c r="H79" i="4"/>
  <c r="H80" i="4"/>
  <c r="F79" i="3"/>
  <c r="F54" i="3"/>
  <c r="F80" i="3" s="1"/>
  <c r="O34" i="3"/>
  <c r="E35" i="3"/>
  <c r="G79" i="3"/>
  <c r="G54" i="3"/>
  <c r="G80" i="3" s="1"/>
  <c r="L79" i="3"/>
  <c r="L54" i="3"/>
  <c r="L80" i="3" s="1"/>
  <c r="K79" i="3"/>
  <c r="K54" i="3"/>
  <c r="K80" i="3" s="1"/>
  <c r="I79" i="3"/>
  <c r="I54" i="3"/>
  <c r="I80" i="3" s="1"/>
  <c r="E53" i="3"/>
  <c r="O51" i="3"/>
  <c r="E77" i="3"/>
  <c r="L79" i="2"/>
  <c r="L80" i="2"/>
  <c r="F79" i="2"/>
  <c r="F80" i="2"/>
  <c r="E77" i="2"/>
  <c r="O51" i="2"/>
  <c r="O34" i="2"/>
  <c r="G79" i="2"/>
  <c r="G80" i="2"/>
  <c r="M79" i="2"/>
  <c r="M80" i="2"/>
  <c r="H79" i="2"/>
  <c r="H80" i="2"/>
  <c r="E79" i="4" l="1"/>
  <c r="O53" i="4"/>
  <c r="E80" i="4"/>
  <c r="O53" i="3"/>
  <c r="E79" i="3"/>
  <c r="E54" i="3"/>
  <c r="E80" i="3" s="1"/>
  <c r="O53" i="2"/>
  <c r="E79" i="2"/>
  <c r="E80" i="2"/>
</calcChain>
</file>

<file path=xl/sharedStrings.xml><?xml version="1.0" encoding="utf-8"?>
<sst xmlns="http://schemas.openxmlformats.org/spreadsheetml/2006/main" count="618" uniqueCount="164">
  <si>
    <t>Schedule E-1</t>
  </si>
  <si>
    <t>COST OF SERVICE STUDIES</t>
  </si>
  <si>
    <t>Page 1 of 4</t>
  </si>
  <si>
    <t>FLORIDA PUBLIC SERVICE COMMISSION</t>
  </si>
  <si>
    <t>EXPLANATION:</t>
  </si>
  <si>
    <t>Provide under separate cover a cost of service study that allocates production and transmission plant</t>
  </si>
  <si>
    <t>X</t>
  </si>
  <si>
    <t>Projected Test Year 3 Ended</t>
  </si>
  <si>
    <t>using the average of the twelve monthly coincident peaks and 1/13 weighted average demand (12 CP and</t>
  </si>
  <si>
    <t>Projected Test Year 2 Ended</t>
  </si>
  <si>
    <t>COMPANY: DUKE ENERGY FLORIDA</t>
  </si>
  <si>
    <t>1/13th AD) method. In addition, if the Company is proposing  a different cost allocation method, or if a</t>
  </si>
  <si>
    <t>Projected Test Year 1 Ended</t>
  </si>
  <si>
    <t>different method was adopted in its last rate case,  provide cost of service studies using these methods as</t>
  </si>
  <si>
    <t xml:space="preserve">Prior Year  Ended </t>
  </si>
  <si>
    <t>DOCKET NO.:</t>
  </si>
  <si>
    <t>well. All studies filed must be at both present and proposed rates. The cost of service analysis should be</t>
  </si>
  <si>
    <t>Historical Year Ended</t>
  </si>
  <si>
    <t>done separately for each rate class.  If it is not possible to separate the lighting classes, the lighting classes</t>
  </si>
  <si>
    <t>can be combined</t>
  </si>
  <si>
    <t>Witness:  Olivier</t>
  </si>
  <si>
    <t>Each cost study must include a schedule showing total revenues, total expenses, NOI, rate base, rate of</t>
  </si>
  <si>
    <t>return, rate of return index, revenue requirements at a equalized rate of return, revenue excess/deficiency,</t>
  </si>
  <si>
    <t>and revenue requirements index, for each rate class and for the total retail jurisdiction for the test year.</t>
  </si>
  <si>
    <t>In all cost of service studies filed, the average of 12 monthly peaks method should be used for the</t>
  </si>
  <si>
    <t>jurisdictional separation of the production and transmission plant and expenses unless the FERC has</t>
  </si>
  <si>
    <t>approved another method in the utility's latest wholesale rate case. The minimum distribution system</t>
  </si>
  <si>
    <t>concept should not be used. The jurisdictional rate base and net operating income in the studies must</t>
  </si>
  <si>
    <t>equal the fully adjusted rate base in Schedule B-6 and the fully adjusted net operating income in Schedule</t>
  </si>
  <si>
    <t>C-4.</t>
  </si>
  <si>
    <t>Costs and revenues for recovery clauses, franchise fees, and other items not recovered through base rates</t>
  </si>
  <si>
    <t>must be excluded from the cost of service study. Costs for service charges should be allocated consistently</t>
  </si>
  <si>
    <t>with the allocation of the collection of the revenues from these charges.  Any other miscellaneous revenue</t>
  </si>
  <si>
    <t>should be allocated consistently with the allocation of the expense associated with the facilities used or</t>
  </si>
  <si>
    <t>services purchased.</t>
  </si>
  <si>
    <t>If a historic test year is used, the twelve monthly peaks should be the hour of each month having the</t>
  </si>
  <si>
    <t>highest FIRM load, (i.e., exclude the load of non-firm customers in determining the peak hours).</t>
  </si>
  <si>
    <t>Line No.</t>
  </si>
  <si>
    <t>This information is provided in the separate volumes as follows:</t>
  </si>
  <si>
    <t>Note:  The 2021 Settlement Agreement, approved in Order No. PSC-2021-0202-AS-EI, Par 10. states the following:</t>
  </si>
  <si>
    <t xml:space="preserve">The cost of service MFRs, attached hereto as Exhibit 1, provide production cost allocation results employing both the 12 CP and 25 AD method and the 12 CP and 1/13 AD method. Because the MFRs provide both methods, and revenue adjustments shall be allocated in accordance with Paragraph 9, the Parties clarify that, for the purpose of compliance with Commission Rule 25-6.043, F.A.C., in DEF’s next general base rate case, DEF intends to file both the 12 CP and 1/13 AD and 12 CP and 25 AD methods but rely upon only the 12 CP and 25 AD method to meet its initial burden of proof. DEF acknowledges no Party waives any right to advocate a different production cost allocation methodology. DEF further agrees to consult with Parties concerning other allocation methods that may be performed for informational purposes. </t>
  </si>
  <si>
    <t>Supporting Schedules:</t>
  </si>
  <si>
    <t>Recap Schedules:</t>
  </si>
  <si>
    <t>20240025-EI</t>
  </si>
  <si>
    <t>MFRs, Schedule E-1 Attachment, Jurisdictional Separation Study for Test Year 2025</t>
  </si>
  <si>
    <t>MFRs, Schedule E-1 Attachment, Jurisdictional Separation Study for Test Year 2026</t>
  </si>
  <si>
    <t>MFRs, Schedule E-1 Attachment, Jurisdictional Separation Study for Test Year 2027</t>
  </si>
  <si>
    <t>MFRs, Schedule E-1 Attachment, Cost of Service Study (12 CP and 25% AD) for Test Year 2025</t>
  </si>
  <si>
    <t>MFRs, Schedule E-1 Attachment, Cost of Service Study (12 CP and 25% AD) for Test Year 2026</t>
  </si>
  <si>
    <t>MFRs, Schedule E-1 Attachment, Cost of Service Study (12 CP and 25% AD) for Test Year 2027</t>
  </si>
  <si>
    <t>MFRs, Schedule E-1 Attachment, Cost of Service Study (12 CP and 1-13 AD) for Test Year 2025</t>
  </si>
  <si>
    <t>MFRs, Schedule E-1 Attachment, Cost of Service Study (12 CP and 1-13 AD) for Test Year 2026</t>
  </si>
  <si>
    <t>MFRs, Schedule E-1 Attachment, Cost of Service Study (12 CP and 1-13 AD) for Test Year 2027</t>
  </si>
  <si>
    <t>Page 2 of 4</t>
  </si>
  <si>
    <t>(See page 1 for Explanation)</t>
  </si>
  <si>
    <t>Type of Data Shown:</t>
  </si>
  <si>
    <t>_</t>
  </si>
  <si>
    <t>Witness:  Chatelain, Olivier</t>
  </si>
  <si>
    <t>(1)</t>
  </si>
  <si>
    <t>(2)</t>
  </si>
  <si>
    <t>(3)</t>
  </si>
  <si>
    <t>(4)</t>
  </si>
  <si>
    <t>(5)</t>
  </si>
  <si>
    <t>(6)</t>
  </si>
  <si>
    <t>(7)</t>
  </si>
  <si>
    <t>(8)</t>
  </si>
  <si>
    <t>(9)</t>
  </si>
  <si>
    <t>(10)</t>
  </si>
  <si>
    <t>(11)</t>
  </si>
  <si>
    <t>Production Capacity Allocation Method: 12 CP and 25% AD</t>
  </si>
  <si>
    <t>GEN SERV</t>
  </si>
  <si>
    <t>CURTAIL/</t>
  </si>
  <si>
    <t>Line</t>
  </si>
  <si>
    <t xml:space="preserve">TOTAL </t>
  </si>
  <si>
    <t>RESIDENTIAL</t>
  </si>
  <si>
    <t>NON DEM</t>
  </si>
  <si>
    <t>100% LF</t>
  </si>
  <si>
    <t xml:space="preserve">DEMAND    </t>
  </si>
  <si>
    <t>INTERR</t>
  </si>
  <si>
    <t xml:space="preserve">     LIGHTING (LS)     </t>
  </si>
  <si>
    <t>EV</t>
  </si>
  <si>
    <t xml:space="preserve">Check </t>
  </si>
  <si>
    <t>No.</t>
  </si>
  <si>
    <t>SUMMARY OF RESULTS ($000s)</t>
  </si>
  <si>
    <t>Reference</t>
  </si>
  <si>
    <t>RETAIL</t>
  </si>
  <si>
    <t>(RS)</t>
  </si>
  <si>
    <t>(GS-1)</t>
  </si>
  <si>
    <t>(GS-2)</t>
  </si>
  <si>
    <t>(GSD, SS-1)</t>
  </si>
  <si>
    <t>(CS, SS-3, IS, SS-2)</t>
  </si>
  <si>
    <t>ENERGY</t>
  </si>
  <si>
    <t>FACILITIES</t>
  </si>
  <si>
    <t>SOLUTION</t>
  </si>
  <si>
    <t>s/b zero</t>
  </si>
  <si>
    <t>Total Rate Base</t>
  </si>
  <si>
    <t>Sch. E-1 Class COS</t>
  </si>
  <si>
    <t>FULLY ADJUSTED - PRESENT RATES:</t>
  </si>
  <si>
    <t>Development of Return:</t>
  </si>
  <si>
    <t>Present Class Revenue</t>
  </si>
  <si>
    <t>Sch. E-1 Class COS (E-5)</t>
  </si>
  <si>
    <t>Present Revenue Credits</t>
  </si>
  <si>
    <t>Total Revenues</t>
  </si>
  <si>
    <t>Line 5 + Line 6</t>
  </si>
  <si>
    <t>Less Total Operating Expenses</t>
  </si>
  <si>
    <t>Equals Return Earned</t>
  </si>
  <si>
    <t>Line 7 - Line 8</t>
  </si>
  <si>
    <t>Rate of Return Earned</t>
  </si>
  <si>
    <t>Line 9 / Line 1</t>
  </si>
  <si>
    <t>Rate of Return Index @ Present Rates</t>
  </si>
  <si>
    <t>Line 10 / Total Line 10</t>
  </si>
  <si>
    <t>Development of Class Revenue Requirements:</t>
  </si>
  <si>
    <t>Allowed Return @</t>
  </si>
  <si>
    <t>Line 1 x ROR in Class COS</t>
  </si>
  <si>
    <t>Return Deficiency/(Surplus)</t>
  </si>
  <si>
    <t>Line 14 - Line 9</t>
  </si>
  <si>
    <t>Revenue Deficiency/(Surplus)</t>
  </si>
  <si>
    <t>Line 15 x 1.3436 multiplier</t>
  </si>
  <si>
    <t>Total Revenue Requirement</t>
  </si>
  <si>
    <t>Line 7 + Line 16</t>
  </si>
  <si>
    <t>Less:  Revenue Credits</t>
  </si>
  <si>
    <t>Line 6</t>
  </si>
  <si>
    <t>Equals Class Revenue Requirement</t>
  </si>
  <si>
    <t>Line 17 - Line 18</t>
  </si>
  <si>
    <t>Class Revenue Requirement Index</t>
  </si>
  <si>
    <t>Line 5 / Line 19</t>
  </si>
  <si>
    <t>FULLY ADJUSTED - PROPOSED RATES:</t>
  </si>
  <si>
    <t>Proposed Class Revenue</t>
  </si>
  <si>
    <t>Sch. E-5</t>
  </si>
  <si>
    <t>Proposed Revenue Credits</t>
  </si>
  <si>
    <t>Line 24 + Line 25</t>
  </si>
  <si>
    <t>Line 26 - Line 27</t>
  </si>
  <si>
    <t>Line 28 / Line 1</t>
  </si>
  <si>
    <t>Rate of Return Index @ Proposed Rates</t>
  </si>
  <si>
    <t>Line 29 / Total Line 29</t>
  </si>
  <si>
    <t>Line 33 - Line 28</t>
  </si>
  <si>
    <t>Line 34 x 1.3436 multiplier</t>
  </si>
  <si>
    <t>Line 26 + Line 35</t>
  </si>
  <si>
    <t>Line 25</t>
  </si>
  <si>
    <t>Line 36 - Line 37</t>
  </si>
  <si>
    <t>Line 24 / Line 38</t>
  </si>
  <si>
    <t>CHECK DIFFERENCE:</t>
  </si>
  <si>
    <t>Page 4 of 4</t>
  </si>
  <si>
    <t>Line 15 x 1.3433 multiplier</t>
  </si>
  <si>
    <t>Line 34 x 1.3433 multiplier</t>
  </si>
  <si>
    <t>Page 3 of 4</t>
  </si>
  <si>
    <t>Change in Operating Expense</t>
  </si>
  <si>
    <t>Proposed Revenues</t>
  </si>
  <si>
    <t>Present Revenues</t>
  </si>
  <si>
    <t>Revenue Change</t>
  </si>
  <si>
    <t>Multiplier (Bad Debt/Taxes)</t>
  </si>
  <si>
    <t>Current Operating Expense</t>
  </si>
  <si>
    <t>Updated Operating Expense</t>
  </si>
  <si>
    <t/>
  </si>
  <si>
    <t>DOCKET NO.: 20240025-EI</t>
  </si>
  <si>
    <t>Sch. E-5 (Note 1)</t>
  </si>
  <si>
    <t>Sch. E-1 Class COS (Note 2)</t>
  </si>
  <si>
    <t>Note 2: Operating expenses are adjusted to account for the impact of the change in income tax and bad debt expense resulting from the change in revenues.</t>
  </si>
  <si>
    <t>Line 15 x 1.3440 multiplier</t>
  </si>
  <si>
    <t>Line 8, adj'd (Note 2)</t>
  </si>
  <si>
    <t>Note 1: Operating expenses are adjusted to account for the impact of the change in income tax and bad debt expense resulting from the change in revenues.</t>
  </si>
  <si>
    <t>Line 8, adj'd (Note 1)</t>
  </si>
  <si>
    <t xml:space="preserve">Note 1: Revenues are adjusted to reflect the proposed rate changes in 2026, as presented in MFR E-13a. </t>
  </si>
  <si>
    <t xml:space="preserve">Note 1: Revenues are adjusted to reflect the proposed rate changes in 2025, as presented in MFR E-13a.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</si>
</sst>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0.\ \ "/>
    <numFmt numFmtId="165" formatCode="_(* #,##0_);_(* \(#,##0\);_(* &quot;-&quot;??_);_(@_)"/>
    <numFmt numFmtId="166" formatCode="&quot;$&quot;#,##0"/>
    <numFmt numFmtId="167" formatCode="_(* #,##0.0000000_);_(* \(#,##0.0000000\);_(* &quot;-&quot;??_);_(@_)"/>
    <numFmt numFmtId="168" formatCode="mm/dd/yy"/>
    <numFmt numFmtId="169" formatCode="_(* #,##0.000000_);_(* \(#,##0.000000\);_(* &quot;-&quot;??_);_(@_)"/>
  </numFmts>
  <fonts count="14" x14ac:knownFonts="1">
    <font>
      <sz val="11"/>
      <color theme="1"/>
      <name val="Calibri"/>
      <family val="2"/>
      <scheme val="minor"/>
    </font>
    <font>
      <sz val="10"/>
      <name val="Courier"/>
      <family val="3"/>
    </font>
    <font>
      <sz val="10"/>
      <name val="Calibri"/>
      <family val="2"/>
      <scheme val="minor"/>
    </font>
    <font>
      <sz val="10"/>
      <name val="Arial"/>
      <family val="2"/>
    </font>
    <font>
      <sz val="8"/>
      <name val="Calibri"/>
      <family val="2"/>
      <scheme val="minor"/>
    </font>
    <font>
      <sz val="10"/>
      <color theme="0"/>
      <name val="Calibri"/>
      <family val="2"/>
      <scheme val="minor"/>
    </font>
    <font>
      <sz val="10"/>
      <color theme="1"/>
      <name val="Calibri"/>
      <family val="2"/>
      <scheme val="minor"/>
    </font>
    <font>
      <sz val="11"/>
      <color theme="1"/>
      <name val="Calibri"/>
      <family val="2"/>
      <scheme val="minor"/>
    </font>
    <font>
      <b/>
      <sz val="14"/>
      <name val="Calibri"/>
      <family val="2"/>
      <scheme val="minor"/>
    </font>
    <font>
      <sz val="10"/>
      <color rgb="FF0000FF"/>
      <name val="Calibri"/>
      <family val="2"/>
      <scheme val="minor"/>
    </font>
    <font>
      <u/>
      <sz val="10"/>
      <name val="Calibri"/>
      <family val="2"/>
      <scheme val="minor"/>
    </font>
    <font>
      <b/>
      <sz val="10"/>
      <name val="Calibri"/>
      <family val="2"/>
      <scheme val="minor"/>
    </font>
    <font>
      <b/>
      <u/>
      <sz val="10"/>
      <name val="Calibri"/>
      <family val="2"/>
      <scheme val="minor"/>
    </font>
    <font>
      <b/>
      <u val="singleAccounting"/>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0">
    <xf numFmtId="0" fontId="0" fillId="0" borderId="0"/>
    <xf numFmtId="0" fontId="1" fillId="0" borderId="0"/>
    <xf numFmtId="0" fontId="1"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7" fillId="0" borderId="0"/>
    <xf numFmtId="0" fontId="1" fillId="0" borderId="0"/>
  </cellStyleXfs>
  <cellXfs count="104">
    <xf numFmtId="0" fontId="0" fillId="0" borderId="0" xfId="0"/>
    <xf numFmtId="0" fontId="2" fillId="0" borderId="0" xfId="1" applyFont="1" applyAlignment="1">
      <alignment horizontal="left"/>
    </xf>
    <xf numFmtId="0" fontId="2" fillId="0" borderId="0" xfId="1" applyFont="1" applyAlignment="1" applyProtection="1">
      <alignment horizontal="left"/>
      <protection locked="0"/>
    </xf>
    <xf numFmtId="0" fontId="2" fillId="0" borderId="0" xfId="2" applyFont="1"/>
    <xf numFmtId="0" fontId="2" fillId="0" borderId="0" xfId="2" applyFont="1" applyProtection="1">
      <protection locked="0"/>
    </xf>
    <xf numFmtId="0" fontId="2" fillId="0" borderId="0" xfId="2" applyFont="1" applyAlignment="1" applyProtection="1">
      <alignment horizontal="left"/>
      <protection locked="0"/>
    </xf>
    <xf numFmtId="0" fontId="2" fillId="0" borderId="0" xfId="2" applyFont="1" applyAlignment="1">
      <alignment horizontal="right"/>
    </xf>
    <xf numFmtId="0" fontId="2" fillId="0" borderId="1" xfId="1" applyFont="1" applyBorder="1" applyAlignment="1">
      <alignment horizontal="left"/>
    </xf>
    <xf numFmtId="0" fontId="2" fillId="0" borderId="1" xfId="1" applyFont="1" applyBorder="1"/>
    <xf numFmtId="0" fontId="2" fillId="0" borderId="1" xfId="2" applyFont="1" applyBorder="1"/>
    <xf numFmtId="0" fontId="2" fillId="0" borderId="0" xfId="3" applyFont="1" applyAlignment="1">
      <alignment horizontal="left" vertical="center"/>
    </xf>
    <xf numFmtId="0" fontId="2" fillId="0" borderId="0" xfId="1" applyFont="1"/>
    <xf numFmtId="0" fontId="2" fillId="0" borderId="0" xfId="2" applyFont="1" applyAlignment="1">
      <alignment horizontal="left"/>
    </xf>
    <xf numFmtId="0" fontId="2" fillId="0" borderId="0" xfId="3" applyFont="1" applyAlignment="1">
      <alignment vertical="center"/>
    </xf>
    <xf numFmtId="0" fontId="2" fillId="0" borderId="0" xfId="4" applyFont="1" applyAlignment="1">
      <alignment horizontal="left"/>
    </xf>
    <xf numFmtId="0" fontId="2" fillId="0" borderId="0" xfId="4" applyFont="1"/>
    <xf numFmtId="0" fontId="2" fillId="0" borderId="0" xfId="4" quotePrefix="1" applyFont="1"/>
    <xf numFmtId="0" fontId="2" fillId="0" borderId="0" xfId="2" quotePrefix="1" applyFont="1"/>
    <xf numFmtId="0" fontId="2" fillId="0" borderId="0" xfId="2" quotePrefix="1" applyFont="1" applyAlignment="1">
      <alignment horizontal="left"/>
    </xf>
    <xf numFmtId="0" fontId="2" fillId="0" borderId="1" xfId="2" applyFont="1" applyBorder="1" applyAlignment="1">
      <alignment horizontal="left"/>
    </xf>
    <xf numFmtId="0" fontId="2" fillId="0" borderId="1" xfId="2" applyFont="1" applyBorder="1" applyProtection="1">
      <protection locked="0"/>
    </xf>
    <xf numFmtId="0" fontId="2" fillId="0" borderId="2" xfId="2" applyFont="1" applyBorder="1" applyAlignment="1">
      <alignment vertical="center"/>
    </xf>
    <xf numFmtId="0" fontId="2" fillId="0" borderId="2" xfId="2" quotePrefix="1" applyFont="1" applyBorder="1" applyAlignment="1">
      <alignment vertical="center"/>
    </xf>
    <xf numFmtId="0" fontId="2" fillId="0" borderId="0" xfId="2" applyFont="1" applyAlignment="1">
      <alignment horizontal="right" vertical="center" indent="2"/>
    </xf>
    <xf numFmtId="0" fontId="2" fillId="0" borderId="0" xfId="2" quotePrefix="1" applyFont="1" applyProtection="1">
      <protection locked="0"/>
    </xf>
    <xf numFmtId="0" fontId="2" fillId="0" borderId="3" xfId="2" applyFont="1" applyBorder="1" applyAlignment="1">
      <alignment horizontal="left" vertical="center"/>
    </xf>
    <xf numFmtId="0" fontId="2" fillId="0" borderId="3" xfId="2" applyFont="1" applyBorder="1"/>
    <xf numFmtId="0" fontId="2" fillId="0" borderId="3" xfId="2" applyFont="1" applyBorder="1" applyAlignment="1">
      <alignment horizontal="left"/>
    </xf>
    <xf numFmtId="14" fontId="2" fillId="0" borderId="0" xfId="2" applyNumberFormat="1" applyFont="1"/>
    <xf numFmtId="0" fontId="2" fillId="0" borderId="2" xfId="2" applyFont="1" applyBorder="1" applyAlignment="1" applyProtection="1">
      <alignment horizontal="center"/>
      <protection locked="0"/>
    </xf>
    <xf numFmtId="0" fontId="2" fillId="0" borderId="1" xfId="2" applyFont="1" applyBorder="1" applyAlignment="1" applyProtection="1">
      <alignment horizontal="center"/>
      <protection locked="0"/>
    </xf>
    <xf numFmtId="1" fontId="5" fillId="0" borderId="0" xfId="2" applyNumberFormat="1" applyFont="1" applyProtection="1">
      <protection locked="0"/>
    </xf>
    <xf numFmtId="1" fontId="5" fillId="0" borderId="0" xfId="2" applyNumberFormat="1" applyFont="1"/>
    <xf numFmtId="0" fontId="2" fillId="0" borderId="2" xfId="2" applyFont="1" applyBorder="1" applyAlignment="1">
      <alignment horizontal="center" vertical="center"/>
    </xf>
    <xf numFmtId="0" fontId="2" fillId="0" borderId="0" xfId="2" applyFont="1" applyAlignment="1">
      <alignment horizontal="center" vertical="center"/>
    </xf>
    <xf numFmtId="164" fontId="2" fillId="0" borderId="0" xfId="2" quotePrefix="1" applyNumberFormat="1" applyFont="1" applyAlignment="1">
      <alignment horizontal="right"/>
    </xf>
    <xf numFmtId="0" fontId="2" fillId="0" borderId="0" xfId="2" applyFont="1" applyAlignment="1">
      <alignment horizontal="center" vertical="top"/>
    </xf>
    <xf numFmtId="0" fontId="2" fillId="0" borderId="0" xfId="2" applyFont="1" applyAlignment="1">
      <alignment horizontal="left" vertical="top"/>
    </xf>
    <xf numFmtId="0" fontId="2" fillId="0" borderId="0" xfId="2" applyFont="1" applyAlignment="1" applyProtection="1">
      <alignment horizontal="left" vertical="top"/>
      <protection locked="0"/>
    </xf>
    <xf numFmtId="0" fontId="8" fillId="2" borderId="0" xfId="9" applyFont="1" applyFill="1" applyAlignment="1">
      <alignment horizontal="centerContinuous"/>
    </xf>
    <xf numFmtId="165" fontId="2" fillId="0" borderId="0" xfId="5" applyNumberFormat="1" applyFont="1" applyAlignment="1">
      <alignment vertical="center"/>
    </xf>
    <xf numFmtId="165" fontId="9" fillId="0" borderId="0" xfId="5" applyNumberFormat="1" applyFont="1" applyAlignment="1">
      <alignment vertical="center"/>
    </xf>
    <xf numFmtId="0" fontId="2" fillId="0" borderId="0" xfId="9" applyFont="1" applyAlignment="1">
      <alignment horizontal="left"/>
    </xf>
    <xf numFmtId="0" fontId="2" fillId="0" borderId="1" xfId="2" applyFont="1" applyBorder="1" applyAlignment="1">
      <alignment horizontal="right"/>
    </xf>
    <xf numFmtId="0" fontId="2" fillId="0" borderId="3" xfId="3" applyFont="1" applyBorder="1" applyAlignment="1">
      <alignment horizontal="left" vertical="center"/>
    </xf>
    <xf numFmtId="0" fontId="2" fillId="0" borderId="3" xfId="2" applyFont="1" applyBorder="1" applyProtection="1">
      <protection locked="0"/>
    </xf>
    <xf numFmtId="0" fontId="10" fillId="0" borderId="0" xfId="2" applyFont="1" applyAlignment="1" applyProtection="1">
      <alignment horizontal="right" indent="1"/>
      <protection locked="0"/>
    </xf>
    <xf numFmtId="14" fontId="2" fillId="0" borderId="0" xfId="2" applyNumberFormat="1" applyFont="1" applyAlignment="1">
      <alignment horizontal="left"/>
    </xf>
    <xf numFmtId="0" fontId="2" fillId="0" borderId="3" xfId="4" applyFont="1" applyBorder="1" applyAlignment="1">
      <alignment horizontal="left"/>
    </xf>
    <xf numFmtId="165" fontId="11" fillId="0" borderId="3" xfId="5" quotePrefix="1" applyNumberFormat="1" applyFont="1" applyBorder="1" applyAlignment="1">
      <alignment horizontal="centerContinuous" vertical="center"/>
    </xf>
    <xf numFmtId="0" fontId="2" fillId="0" borderId="3" xfId="2" applyFont="1" applyBorder="1" applyAlignment="1">
      <alignment horizontal="centerContinuous"/>
    </xf>
    <xf numFmtId="165" fontId="11" fillId="0" borderId="3" xfId="5" quotePrefix="1" applyNumberFormat="1" applyFont="1" applyBorder="1" applyAlignment="1">
      <alignment horizontal="center" vertical="center"/>
    </xf>
    <xf numFmtId="0" fontId="11" fillId="0" borderId="3" xfId="2" quotePrefix="1" applyFont="1" applyBorder="1" applyAlignment="1">
      <alignment horizontal="center"/>
    </xf>
    <xf numFmtId="0" fontId="11" fillId="0" borderId="0" xfId="9" applyFont="1" applyAlignment="1" applyProtection="1">
      <alignment horizontal="left"/>
      <protection locked="0"/>
    </xf>
    <xf numFmtId="165" fontId="11" fillId="0" borderId="0" xfId="5" applyNumberFormat="1" applyFont="1" applyBorder="1" applyAlignment="1">
      <alignment vertical="center"/>
    </xf>
    <xf numFmtId="165" fontId="11" fillId="0" borderId="0" xfId="5" applyNumberFormat="1" applyFont="1" applyBorder="1" applyAlignment="1">
      <alignment horizontal="center" vertical="center"/>
    </xf>
    <xf numFmtId="165" fontId="11" fillId="0" borderId="0" xfId="5" applyNumberFormat="1" applyFont="1" applyFill="1" applyBorder="1" applyAlignment="1">
      <alignment horizontal="center" vertical="center"/>
    </xf>
    <xf numFmtId="0" fontId="2" fillId="0" borderId="0" xfId="4" applyFont="1" applyAlignment="1">
      <alignment horizontal="center" vertical="center"/>
    </xf>
    <xf numFmtId="165" fontId="11" fillId="3" borderId="0" xfId="5" applyNumberFormat="1" applyFont="1" applyFill="1" applyAlignment="1">
      <alignment horizontal="center" vertical="center"/>
    </xf>
    <xf numFmtId="165" fontId="11" fillId="0" borderId="1" xfId="5" applyNumberFormat="1" applyFont="1" applyBorder="1" applyAlignment="1">
      <alignment horizontal="center" vertical="center"/>
    </xf>
    <xf numFmtId="165" fontId="11" fillId="0" borderId="1" xfId="5" applyNumberFormat="1" applyFont="1" applyBorder="1" applyAlignment="1">
      <alignment vertical="center"/>
    </xf>
    <xf numFmtId="165" fontId="11" fillId="0" borderId="1" xfId="5" applyNumberFormat="1" applyFont="1" applyFill="1" applyBorder="1" applyAlignment="1">
      <alignment horizontal="center" vertical="center"/>
    </xf>
    <xf numFmtId="165" fontId="11" fillId="3" borderId="1" xfId="5" applyNumberFormat="1" applyFont="1" applyFill="1" applyBorder="1" applyAlignment="1">
      <alignment horizontal="center" vertical="center"/>
    </xf>
    <xf numFmtId="165" fontId="12" fillId="0" borderId="0" xfId="5" applyNumberFormat="1" applyFont="1" applyBorder="1" applyAlignment="1">
      <alignment vertical="center"/>
    </xf>
    <xf numFmtId="165" fontId="13" fillId="0" borderId="0" xfId="5" applyNumberFormat="1" applyFont="1" applyBorder="1" applyAlignment="1">
      <alignment horizontal="right" vertical="center"/>
    </xf>
    <xf numFmtId="165" fontId="13" fillId="0" borderId="0" xfId="5" applyNumberFormat="1" applyFont="1" applyBorder="1" applyAlignment="1">
      <alignment horizontal="center" vertical="center"/>
    </xf>
    <xf numFmtId="165" fontId="2" fillId="3" borderId="0" xfId="5" applyNumberFormat="1" applyFont="1" applyFill="1" applyAlignment="1">
      <alignment vertical="center"/>
    </xf>
    <xf numFmtId="165" fontId="2" fillId="0" borderId="0" xfId="5" quotePrefix="1" applyNumberFormat="1" applyFont="1" applyBorder="1" applyAlignment="1">
      <alignment vertical="center"/>
    </xf>
    <xf numFmtId="165" fontId="2" fillId="0" borderId="0" xfId="5" applyNumberFormat="1" applyFont="1" applyBorder="1" applyAlignment="1">
      <alignment vertical="center"/>
    </xf>
    <xf numFmtId="5" fontId="2" fillId="0" borderId="0" xfId="6" applyNumberFormat="1" applyFont="1" applyFill="1" applyBorder="1" applyAlignment="1">
      <alignment vertical="center"/>
    </xf>
    <xf numFmtId="166" fontId="2" fillId="0" borderId="0" xfId="6" applyNumberFormat="1" applyFont="1" applyFill="1" applyBorder="1" applyAlignment="1">
      <alignment vertical="center"/>
    </xf>
    <xf numFmtId="165" fontId="13" fillId="0" borderId="1" xfId="5" applyNumberFormat="1" applyFont="1" applyBorder="1" applyAlignment="1">
      <alignment vertical="center"/>
    </xf>
    <xf numFmtId="165" fontId="13" fillId="0" borderId="0" xfId="5" applyNumberFormat="1" applyFont="1" applyBorder="1" applyAlignment="1">
      <alignment vertical="center"/>
    </xf>
    <xf numFmtId="165" fontId="2" fillId="0" borderId="0" xfId="5" applyNumberFormat="1" applyFont="1" applyFill="1" applyBorder="1" applyAlignment="1">
      <alignment horizontal="left" vertical="center" indent="1"/>
    </xf>
    <xf numFmtId="165" fontId="2" fillId="0" borderId="0" xfId="5" applyNumberFormat="1" applyFont="1" applyFill="1" applyBorder="1" applyAlignment="1">
      <alignment vertical="center"/>
    </xf>
    <xf numFmtId="37" fontId="2" fillId="0" borderId="0" xfId="6" applyNumberFormat="1" applyFont="1" applyBorder="1" applyAlignment="1">
      <alignment vertical="center"/>
    </xf>
    <xf numFmtId="165" fontId="2" fillId="0" borderId="0" xfId="5" applyNumberFormat="1" applyFont="1" applyBorder="1" applyAlignment="1">
      <alignment horizontal="left" vertical="center" indent="1"/>
    </xf>
    <xf numFmtId="37" fontId="2" fillId="0" borderId="0" xfId="6" applyNumberFormat="1" applyFont="1" applyFill="1" applyBorder="1" applyAlignment="1">
      <alignment vertical="center"/>
    </xf>
    <xf numFmtId="10" fontId="2" fillId="0" borderId="0" xfId="7" applyNumberFormat="1" applyFont="1" applyBorder="1" applyAlignment="1">
      <alignment vertical="center"/>
    </xf>
    <xf numFmtId="43" fontId="2" fillId="0" borderId="0" xfId="5" applyFont="1" applyBorder="1" applyAlignment="1">
      <alignment vertical="center"/>
    </xf>
    <xf numFmtId="10" fontId="2" fillId="0" borderId="0" xfId="7" applyNumberFormat="1" applyFont="1" applyFill="1" applyBorder="1" applyAlignment="1">
      <alignment vertical="center"/>
    </xf>
    <xf numFmtId="167" fontId="2" fillId="4" borderId="0" xfId="5" applyNumberFormat="1" applyFont="1" applyFill="1" applyAlignment="1">
      <alignment vertical="center"/>
    </xf>
    <xf numFmtId="6" fontId="2" fillId="0" borderId="0" xfId="0" applyNumberFormat="1" applyFont="1"/>
    <xf numFmtId="10" fontId="2" fillId="0" borderId="0" xfId="7" applyNumberFormat="1" applyFont="1" applyFill="1" applyBorder="1" applyAlignment="1">
      <alignment horizontal="left" vertical="center"/>
    </xf>
    <xf numFmtId="165" fontId="2" fillId="0" borderId="3" xfId="5" applyNumberFormat="1" applyFont="1" applyBorder="1" applyAlignment="1">
      <alignment vertical="center"/>
    </xf>
    <xf numFmtId="0" fontId="2" fillId="5" borderId="0" xfId="2" applyFont="1" applyFill="1"/>
    <xf numFmtId="165" fontId="2" fillId="5" borderId="0" xfId="5" applyNumberFormat="1" applyFont="1" applyFill="1" applyAlignment="1">
      <alignment vertical="center"/>
    </xf>
    <xf numFmtId="0" fontId="2" fillId="0" borderId="1" xfId="5" applyNumberFormat="1" applyFont="1" applyFill="1" applyBorder="1" applyAlignment="1">
      <alignment vertical="center"/>
    </xf>
    <xf numFmtId="0" fontId="2" fillId="0" borderId="0" xfId="5" applyNumberFormat="1" applyFont="1" applyFill="1" applyAlignment="1">
      <alignment vertical="center"/>
    </xf>
    <xf numFmtId="165" fontId="2" fillId="0" borderId="0" xfId="5" applyNumberFormat="1" applyFont="1" applyFill="1" applyAlignment="1">
      <alignment vertical="center"/>
    </xf>
    <xf numFmtId="168" fontId="2" fillId="0" borderId="0" xfId="5" applyNumberFormat="1" applyFont="1" applyBorder="1" applyAlignment="1">
      <alignment vertical="center"/>
    </xf>
    <xf numFmtId="169" fontId="2" fillId="0" borderId="0" xfId="5" applyNumberFormat="1" applyFont="1" applyFill="1" applyAlignment="1">
      <alignment vertical="center"/>
    </xf>
    <xf numFmtId="166" fontId="2" fillId="0" borderId="0" xfId="5" applyNumberFormat="1" applyFont="1" applyFill="1" applyBorder="1" applyAlignment="1">
      <alignment vertical="center"/>
    </xf>
    <xf numFmtId="43" fontId="2" fillId="0" borderId="0" xfId="5" applyFont="1" applyFill="1" applyBorder="1" applyAlignment="1">
      <alignment vertical="center"/>
    </xf>
    <xf numFmtId="167" fontId="2" fillId="0" borderId="0" xfId="5" applyNumberFormat="1" applyFont="1" applyAlignment="1">
      <alignment vertical="center"/>
    </xf>
    <xf numFmtId="165" fontId="13" fillId="0" borderId="0" xfId="5" applyNumberFormat="1" applyFont="1" applyAlignment="1">
      <alignment vertical="center"/>
    </xf>
    <xf numFmtId="165" fontId="2" fillId="0" borderId="1" xfId="5" applyNumberFormat="1" applyFont="1" applyBorder="1" applyAlignment="1">
      <alignment vertical="center"/>
    </xf>
    <xf numFmtId="165" fontId="11" fillId="0" borderId="0" xfId="5" applyNumberFormat="1" applyFont="1" applyBorder="1" applyAlignment="1">
      <alignment horizontal="center" vertical="center"/>
    </xf>
    <xf numFmtId="5" fontId="2" fillId="0" borderId="0" xfId="5" applyNumberFormat="1" applyFont="1" applyFill="1" applyBorder="1" applyAlignment="1">
      <alignment vertical="center"/>
    </xf>
    <xf numFmtId="0" fontId="6" fillId="0" borderId="0" xfId="0" applyFont="1" applyAlignment="1">
      <alignment horizontal="left" vertical="center" wrapText="1" indent="4"/>
    </xf>
    <xf numFmtId="0" fontId="2" fillId="0" borderId="0" xfId="2" applyFont="1" applyAlignment="1">
      <alignment horizontal="left" vertical="top" wrapText="1" indent="4"/>
    </xf>
    <xf numFmtId="165" fontId="11" fillId="0" borderId="0" xfId="5" applyNumberFormat="1" applyFont="1" applyBorder="1" applyAlignment="1">
      <alignment horizontal="center" vertical="center"/>
    </xf>
    <xf numFmtId="165" fontId="11" fillId="0" borderId="0" xfId="5" quotePrefix="1" applyNumberFormat="1" applyFont="1" applyBorder="1" applyAlignment="1">
      <alignment horizontal="center" vertical="center"/>
    </xf>
    <xf numFmtId="49" fontId="2" fillId="0" borderId="0" xfId="5" quotePrefix="1" applyNumberFormat="1" applyFont="1" applyBorder="1" applyAlignment="1">
      <alignment horizontal="left" vertical="center" wrapText="1"/>
    </xf>
  </cellXfs>
  <cellStyles count="10">
    <cellStyle name="Comma 2" xfId="5" xr:uid="{6E6307A6-0FD7-438F-99D3-B6FA1C90576A}"/>
    <cellStyle name="Currency 2" xfId="6" xr:uid="{98B0F057-25EF-434A-9ECD-FF30FFE48427}"/>
    <cellStyle name="Normal" xfId="0" builtinId="0"/>
    <cellStyle name="Normal 2" xfId="4" xr:uid="{5740CE20-6015-4767-BB97-2418F43898BD}"/>
    <cellStyle name="Normal 2 10" xfId="8" xr:uid="{3D40D8C4-297E-4491-BAF8-D0BE397AA81E}"/>
    <cellStyle name="Normal 8" xfId="2" xr:uid="{296952FE-E3B1-4047-B5D6-0E958A2F67A3}"/>
    <cellStyle name="Normal 9" xfId="1" xr:uid="{C3F283BC-8B6C-43BE-BA29-96AF9667B0B5}"/>
    <cellStyle name="Normal 9 2" xfId="9" xr:uid="{A8303761-A053-46D2-B0E2-6FB0E9F45957}"/>
    <cellStyle name="Normal_schl15" xfId="3" xr:uid="{7ECFE006-8687-4031-9735-7B560E3488AC}"/>
    <cellStyle name="Percent 2" xfId="7" xr:uid="{6A59524B-1EA8-4F2F-8F7B-381F17B481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7.xlsx" TargetMode="External"/><Relationship Id="rId1" Type="http://schemas.openxmlformats.org/officeDocument/2006/relationships/externalLinkPath" Target="MFR%20E-Schedules%20-%20COS%20Excel%20Files/1%20-%20JSS%20&amp;%20COS%20(12%20CP%20&amp;%2025%20AD)%20-%20202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Rate%20Design%20E-Schedules%20-%202027%20-%20Litigated%20Case%20-%20Clean.xlsx" TargetMode="External"/><Relationship Id="rId1" Type="http://schemas.openxmlformats.org/officeDocument/2006/relationships/externalLinkPath" Target="Rate%20Design%20E-Schedules%20-%202027%20-%20Litigated%20Case%20-%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myager\OneDrive%20-%20Duke%20Energy\Documents%20-%20DEF%20Rate%20Case%202024\MFRs\5.%20%202024%20Litigated%20Filing\MFR%20E%20Schedules\Rate%20Design%20E-Schedules%20-%202027%20-%20Litigated%20Case%20-%20Clean.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6.xlsx" TargetMode="External"/><Relationship Id="rId1" Type="http://schemas.openxmlformats.org/officeDocument/2006/relationships/externalLinkPath" Target="MFR%20E-Schedules%20-%20COS%20Excel%20Files/1%20-%20JSS%20&amp;%20COS%20(12%20CP%20&amp;%2025%20AD)%20-%20202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myager\OneDrive%20-%20Duke%20Energy\Documents%20-%20DEF%20Rate%20Case%202024\MFRs\5.%20%202024%20Litigated%20Filing\MFR%20E%20Schedules\Rate%20Design%20E-Schedules%20-%202026%20-%20Litigated%20Case%20-%20Clean.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MFR%20E-Schedules%20-%20COS%20Excel%20Files/1%20-%20JSS%20&amp;%20COS%20(12%20CP%20&amp;%2025%20AD)%20-%202025.xlsx" TargetMode="External"/><Relationship Id="rId1" Type="http://schemas.openxmlformats.org/officeDocument/2006/relationships/externalLinkPath" Target="MFR%20E-Schedules%20-%20COS%20Excel%20Files/1%20-%20JSS%20&amp;%20COS%20(12%20CP%20&amp;%2025%20AD)%20-%202025.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dukeenergy.sharepoint.com/sites/DEFRC2024/Shared%20Documents/MFRs/5.%20%202024%20Litigated%20Filing/MFR%20E%20Schedules/Rate%20Design%20E-Schedules%20-%202025%20-%20Litigated%20Case%20-%20Clean.xlsx" TargetMode="External"/><Relationship Id="rId1" Type="http://schemas.openxmlformats.org/officeDocument/2006/relationships/externalLinkPath" Target="Rate%20Design%20E-Schedules%20-%202025%20-%20Litigated%20Case%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MFR E-6"/>
      <sheetName val="Check to UI"/>
      <sheetName val="Income Tie-Out"/>
      <sheetName val="MFR A-1"/>
      <sheetName val="MFR C-44"/>
      <sheetName val="REG FL Working Capital 7 Logic"/>
    </sheetNames>
    <sheetDataSet>
      <sheetData sheetId="0"/>
      <sheetData sheetId="1">
        <row r="23">
          <cell r="H23">
            <v>2971074.6433799025</v>
          </cell>
        </row>
      </sheetData>
      <sheetData sheetId="2">
        <row r="20">
          <cell r="AB20">
            <v>13985956.109701524</v>
          </cell>
          <cell r="AC20">
            <v>1221240.6483562351</v>
          </cell>
          <cell r="AD20">
            <v>72791.085881020903</v>
          </cell>
          <cell r="AE20">
            <v>5339350.5903328713</v>
          </cell>
          <cell r="AF20">
            <v>64371.034545909817</v>
          </cell>
          <cell r="AG20">
            <v>717583.27385473426</v>
          </cell>
          <cell r="AH20">
            <v>118667.77720786147</v>
          </cell>
          <cell r="AI20">
            <v>655879.39648610831</v>
          </cell>
          <cell r="AJ20">
            <v>22313.288033418456</v>
          </cell>
        </row>
      </sheetData>
      <sheetData sheetId="3">
        <row r="8">
          <cell r="A8" t="str">
            <v>Line No.</v>
          </cell>
        </row>
      </sheetData>
      <sheetData sheetId="4"/>
      <sheetData sheetId="5"/>
      <sheetData sheetId="6"/>
      <sheetData sheetId="7"/>
      <sheetData sheetId="8"/>
      <sheetData sheetId="9"/>
      <sheetData sheetId="10"/>
      <sheetData sheetId="11">
        <row r="52">
          <cell r="C52">
            <v>2990985.4662485216</v>
          </cell>
        </row>
      </sheetData>
      <sheetData sheetId="12"/>
      <sheetData sheetId="13"/>
      <sheetData sheetId="14"/>
      <sheetData sheetId="15"/>
      <sheetData sheetId="16"/>
      <sheetData sheetId="17">
        <row r="17">
          <cell r="L17">
            <v>7.0653013433283493E-2</v>
          </cell>
        </row>
      </sheetData>
      <sheetData sheetId="18"/>
      <sheetData sheetId="19"/>
      <sheetData sheetId="20"/>
      <sheetData sheetId="21">
        <row r="12">
          <cell r="H12">
            <v>1385938.6194160669</v>
          </cell>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1 (1A) - (2-4)"/>
      <sheetName val="MFR E-5 Yr5"/>
      <sheetName val="MFR E-6b"/>
      <sheetName val="MFR E-8"/>
      <sheetName val="E-8 (clause rev curr not filed)"/>
      <sheetName val="E-8 (clause rev forecast)"/>
      <sheetName val="Exhibit MJC-2 - Old E-8a"/>
      <sheetName val="MFR E-12"/>
      <sheetName val="MFR E-12 (2-4)"/>
      <sheetName val="Unbilled to E-13c"/>
      <sheetName val="MFR E-13a"/>
      <sheetName val="E-13c - prior to updates"/>
      <sheetName val="Exhibit MJC-3 - E-13c cal yr"/>
      <sheetName val="MFR E-13c"/>
      <sheetName val="MFR E-14"/>
      <sheetName val="MFR E-14A"/>
      <sheetName val="MFR E-14B"/>
      <sheetName val="MFR E-14C"/>
      <sheetName val="MFR E-14D1"/>
      <sheetName val="MFR E-14D2"/>
      <sheetName val="MFR E-14D3 (not filed)"/>
      <sheetName val="MFR E-14E"/>
      <sheetName val="MFR E-14G"/>
      <sheetName val="MFR E-14H"/>
      <sheetName val="BA-1 Rates Current"/>
      <sheetName val="BA-1 Rates Forecast"/>
      <sheetName val="TOU Split"/>
      <sheetName val="DVC"/>
      <sheetName val="EV Off-Pk"/>
    </sheetNames>
    <sheetDataSet>
      <sheetData sheetId="0"/>
      <sheetData sheetId="1">
        <row r="24">
          <cell r="J24">
            <v>2305150.557522181</v>
          </cell>
          <cell r="K24">
            <v>207276.18453153421</v>
          </cell>
          <cell r="L24">
            <v>12564.946112793683</v>
          </cell>
          <cell r="M24">
            <v>884827.95277095528</v>
          </cell>
          <cell r="N24">
            <v>11246.604622003551</v>
          </cell>
          <cell r="O24">
            <v>105252.48363219677</v>
          </cell>
          <cell r="P24">
            <v>15640.470641964466</v>
          </cell>
        </row>
        <row r="32">
          <cell r="R32">
            <v>5043</v>
          </cell>
        </row>
        <row r="33">
          <cell r="Q33">
            <v>113089</v>
          </cell>
        </row>
        <row r="42">
          <cell r="J42">
            <v>42268.445850524753</v>
          </cell>
          <cell r="K42">
            <v>3219.1249273380527</v>
          </cell>
          <cell r="L42">
            <v>287.98162431375698</v>
          </cell>
          <cell r="M42">
            <v>4902.9485553840686</v>
          </cell>
          <cell r="N42">
            <v>33.016059728834598</v>
          </cell>
          <cell r="O42">
            <v>485.4983325980516</v>
          </cell>
          <cell r="P42">
            <v>1098.2084005219608</v>
          </cell>
          <cell r="Q42">
            <v>113104.82437919542</v>
          </cell>
          <cell r="R42">
            <v>5043.5383506402741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1 (1A) - (2-4)"/>
      <sheetName val="MFR E-5 Yr5"/>
      <sheetName val="MFR E-6b"/>
      <sheetName val="MFR E-8"/>
      <sheetName val="E-8 (clause rev curr not filed)"/>
      <sheetName val="E-8 (clause rev forecast)"/>
      <sheetName val="Exhibit MJC-2 - Old E-8a"/>
      <sheetName val="MFR E-12"/>
      <sheetName val="MFR E-12 (2-4)"/>
      <sheetName val="Unbilled to E-13c"/>
      <sheetName val="MFR E-13a"/>
      <sheetName val="E-13c - prior to updates"/>
      <sheetName val="Exhibit MJC-3 - E-13c cal yr"/>
      <sheetName val="MFR E-13c"/>
      <sheetName val="MFR E-14"/>
      <sheetName val="MFR E-14A"/>
      <sheetName val="MFR E-14B"/>
      <sheetName val="MFR E-14C"/>
      <sheetName val="MFR E-14D1"/>
      <sheetName val="MFR E-14D2"/>
      <sheetName val="MFR E-14D3 (not filed)"/>
      <sheetName val="MFR E-14E"/>
      <sheetName val="MFR E-14G"/>
      <sheetName val="MFR E-14H"/>
      <sheetName val="BA-1 Rates Current"/>
      <sheetName val="BA-1 Rates Forecast"/>
      <sheetName val="TOU Split"/>
      <sheetName val="DVC"/>
      <sheetName val="EV Off-Pk"/>
    </sheetNames>
    <sheetDataSet>
      <sheetData sheetId="0"/>
      <sheetData sheetId="1">
        <row r="24">
          <cell r="J24">
            <v>2305150.557522181</v>
          </cell>
          <cell r="K24">
            <v>207276.18453153421</v>
          </cell>
          <cell r="L24">
            <v>12564.946112793683</v>
          </cell>
          <cell r="M24">
            <v>884827.95277095528</v>
          </cell>
          <cell r="N24">
            <v>11246.604622003551</v>
          </cell>
          <cell r="O24">
            <v>105252.48363219677</v>
          </cell>
          <cell r="P24">
            <v>15640.470641964466</v>
          </cell>
        </row>
        <row r="32">
          <cell r="R32">
            <v>5043</v>
          </cell>
        </row>
        <row r="33">
          <cell r="Q33">
            <v>113089</v>
          </cell>
        </row>
        <row r="50">
          <cell r="J50">
            <v>103168.31064329261</v>
          </cell>
          <cell r="K50">
            <v>3387.6730830847664</v>
          </cell>
          <cell r="L50">
            <v>666.85813782310163</v>
          </cell>
          <cell r="M50">
            <v>11090.864168646667</v>
          </cell>
          <cell r="N50">
            <v>596.31797543185905</v>
          </cell>
          <cell r="O50">
            <v>5590.8533172959906</v>
          </cell>
          <cell r="P50">
            <v>830.07992279981011</v>
          </cell>
          <cell r="Q50">
            <v>5388.5680623876251</v>
          </cell>
          <cell r="R50">
            <v>245.02979631875041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MFR E-6"/>
      <sheetName val="Tie-Out Check"/>
      <sheetName val="Check to UI"/>
      <sheetName val="Income Tie-Out"/>
      <sheetName val="MFR A-1"/>
      <sheetName val="MFR C-44"/>
      <sheetName val="REG FL Working Capital 7 Logic"/>
    </sheetNames>
    <sheetDataSet>
      <sheetData sheetId="0"/>
      <sheetData sheetId="1">
        <row r="23">
          <cell r="H23">
            <v>2954653.3744586552</v>
          </cell>
        </row>
      </sheetData>
      <sheetData sheetId="2">
        <row r="20">
          <cell r="AB20">
            <v>13391601.631407283</v>
          </cell>
          <cell r="AC20">
            <v>1197543.7000630745</v>
          </cell>
          <cell r="AD20">
            <v>71328.096700935057</v>
          </cell>
          <cell r="AE20">
            <v>5234605.9141329415</v>
          </cell>
          <cell r="AF20">
            <v>63342.508508015446</v>
          </cell>
          <cell r="AG20">
            <v>706137.98699754104</v>
          </cell>
          <cell r="AH20">
            <v>115010.79417689457</v>
          </cell>
          <cell r="AI20">
            <v>627087.68598622642</v>
          </cell>
          <cell r="AJ20">
            <v>22335.821823159858</v>
          </cell>
        </row>
      </sheetData>
      <sheetData sheetId="3">
        <row r="8">
          <cell r="A8" t="str">
            <v>Line No.</v>
          </cell>
        </row>
      </sheetData>
      <sheetData sheetId="4"/>
      <sheetData sheetId="5"/>
      <sheetData sheetId="6"/>
      <sheetData sheetId="7"/>
      <sheetData sheetId="8"/>
      <sheetData sheetId="9"/>
      <sheetData sheetId="10"/>
      <sheetData sheetId="11">
        <row r="52">
          <cell r="C52">
            <v>2974801.8382301405</v>
          </cell>
        </row>
      </sheetData>
      <sheetData sheetId="12"/>
      <sheetData sheetId="13"/>
      <sheetData sheetId="14"/>
      <sheetData sheetId="15"/>
      <sheetData sheetId="16"/>
      <sheetData sheetId="17">
        <row r="17">
          <cell r="L17">
            <v>7.0242016418533962E-2</v>
          </cell>
        </row>
      </sheetData>
      <sheetData sheetId="18"/>
      <sheetData sheetId="19"/>
      <sheetData sheetId="20">
        <row r="12">
          <cell r="H12">
            <v>1355004.0426770928</v>
          </cell>
        </row>
      </sheetData>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1 (1A) - (2-4)"/>
      <sheetName val="MFR E-5 Yr4"/>
      <sheetName val="MFR E-6b"/>
      <sheetName val="MFR E-8"/>
      <sheetName val="E-8 (clause rev curr not filed)"/>
      <sheetName val="E-8 (clause rev forecast)"/>
      <sheetName val="Exhibit MJC-2 - Old E-8a"/>
      <sheetName val="MFR E-12"/>
      <sheetName val="MFR E-12 (2-4)"/>
      <sheetName val="Unbilled to E-13c"/>
      <sheetName val="MFR E-13a"/>
      <sheetName val="E-13c - prior to updates"/>
      <sheetName val="Exhibit MJC-3 - E-13c cal yr"/>
      <sheetName val="MFR E-13c"/>
      <sheetName val="MFR E-14"/>
      <sheetName val="MFR E-14A"/>
      <sheetName val="MFR E-14B"/>
      <sheetName val="MFR E-14C"/>
      <sheetName val="MFR E-14D1"/>
      <sheetName val="MFR E-14D2"/>
      <sheetName val="MFR E-14D3 (not filed)"/>
      <sheetName val="MFR E-14E"/>
      <sheetName val="MFR E-14G"/>
      <sheetName val="MFR E-14H"/>
      <sheetName val="BA-1 Rates Current"/>
      <sheetName val="BA-1 Rates Forecast"/>
      <sheetName val="TOU Split"/>
      <sheetName val="DVC"/>
      <sheetName val="EV Off-Pk"/>
    </sheetNames>
    <sheetDataSet>
      <sheetData sheetId="0"/>
      <sheetData sheetId="1">
        <row r="24">
          <cell r="J24">
            <v>2242205.1568560041</v>
          </cell>
          <cell r="K24">
            <v>199992.29389740311</v>
          </cell>
          <cell r="L24">
            <v>11991.78251042675</v>
          </cell>
          <cell r="M24">
            <v>854345.203261205</v>
          </cell>
          <cell r="N24">
            <v>10781.608038520228</v>
          </cell>
          <cell r="O24">
            <v>100848.03105497734</v>
          </cell>
          <cell r="P24">
            <v>14930.794967272886</v>
          </cell>
        </row>
        <row r="32">
          <cell r="R32">
            <v>4574</v>
          </cell>
        </row>
        <row r="33">
          <cell r="Q33">
            <v>108687</v>
          </cell>
        </row>
        <row r="42">
          <cell r="J42">
            <v>42016.714499319205</v>
          </cell>
          <cell r="K42">
            <v>3237.1957824704887</v>
          </cell>
          <cell r="L42">
            <v>289.56700443989621</v>
          </cell>
          <cell r="M42">
            <v>4920.8111455204753</v>
          </cell>
          <cell r="N42">
            <v>33.143954995921938</v>
          </cell>
          <cell r="O42">
            <v>486.80727740774978</v>
          </cell>
          <cell r="P42">
            <v>1101.1107089133363</v>
          </cell>
          <cell r="Q42">
            <v>108702.68159779567</v>
          </cell>
          <cell r="R42">
            <v>4574.5585508358972</v>
          </cell>
        </row>
        <row r="50">
          <cell r="J50">
            <v>57598.273294076454</v>
          </cell>
          <cell r="K50">
            <v>5913.5045067491837</v>
          </cell>
          <cell r="L50">
            <v>485.80607305661863</v>
          </cell>
          <cell r="M50">
            <v>23684.77264789549</v>
          </cell>
          <cell r="N50">
            <v>429.85687680646419</v>
          </cell>
          <cell r="O50">
            <v>4089.9567556295442</v>
          </cell>
          <cell r="P50">
            <v>604.85901628057741</v>
          </cell>
          <cell r="Q50">
            <v>4402.3984536882053</v>
          </cell>
          <cell r="R50">
            <v>468.79482351220577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Class COSS"/>
      <sheetName val="1-Summary (present rev)"/>
      <sheetName val="2-Summary (rev at COS)"/>
      <sheetName val="3-Alloc"/>
      <sheetName val="Juris Sep Study TOC"/>
      <sheetName val="1-Juris Sep Study"/>
      <sheetName val="2-EPIS"/>
      <sheetName val="3-AD"/>
      <sheetName val="4-CWIP"/>
      <sheetName val="5-PHFU"/>
      <sheetName val="6-WC"/>
      <sheetName val="7-Class Rev"/>
      <sheetName val="8-Rev Credits"/>
      <sheetName val="9-O&amp;M"/>
      <sheetName val="10-Depr Exp"/>
      <sheetName val="11-Oth Tax"/>
      <sheetName val="12-Inc Tax"/>
      <sheetName val="13-WACC"/>
      <sheetName val="Instructions &amp; Inputs"/>
      <sheetName val="&gt;&gt;Checks &amp; Analyses&gt;&gt;"/>
      <sheetName val="Tie-Out Check"/>
      <sheetName val="Check to UI"/>
      <sheetName val="MFR E-6"/>
      <sheetName val="Income Tie-Out"/>
      <sheetName val="MFR A-1"/>
      <sheetName val="MFR C-44"/>
      <sheetName val="REG FL Working Capital 7 Logic"/>
    </sheetNames>
    <sheetDataSet>
      <sheetData sheetId="0"/>
      <sheetData sheetId="1">
        <row r="23">
          <cell r="H23">
            <v>2917976.0812456589</v>
          </cell>
          <cell r="I23">
            <v>1875199.5172536876</v>
          </cell>
          <cell r="J23">
            <v>196080.21230826669</v>
          </cell>
          <cell r="K23">
            <v>9075.3338144830122</v>
          </cell>
          <cell r="L23">
            <v>647895.40977062087</v>
          </cell>
          <cell r="M23">
            <v>8095.8921683589442</v>
          </cell>
          <cell r="N23">
            <v>75463.405642524274</v>
          </cell>
          <cell r="O23">
            <v>11351.259287717879</v>
          </cell>
          <cell r="P23">
            <v>88800</v>
          </cell>
          <cell r="Q23">
            <v>6015.0510000000004</v>
          </cell>
        </row>
        <row r="24">
          <cell r="I24">
            <v>41847.958533186982</v>
          </cell>
          <cell r="J24">
            <v>3226.2225938436391</v>
          </cell>
          <cell r="K24">
            <v>290.26346951232387</v>
          </cell>
          <cell r="L24">
            <v>4824.0099136293011</v>
          </cell>
          <cell r="M24">
            <v>31.849675915772337</v>
          </cell>
          <cell r="N24">
            <v>469.05372776617799</v>
          </cell>
          <cell r="O24">
            <v>1103.5688274217553</v>
          </cell>
          <cell r="P24">
            <v>15.617080276562637</v>
          </cell>
          <cell r="Q24">
            <v>0.55298279511252557</v>
          </cell>
        </row>
        <row r="34">
          <cell r="I34">
            <v>1259752.0285734034</v>
          </cell>
          <cell r="J34">
            <v>119227.87561943624</v>
          </cell>
          <cell r="K34">
            <v>7318.959109415041</v>
          </cell>
          <cell r="L34">
            <v>442824.12757024186</v>
          </cell>
          <cell r="M34">
            <v>5497.5401872367365</v>
          </cell>
          <cell r="N34">
            <v>59362.730083279042</v>
          </cell>
          <cell r="O34">
            <v>13897.397161249932</v>
          </cell>
          <cell r="P34">
            <v>61772.762898986293</v>
          </cell>
          <cell r="Q34">
            <v>3461.2115056737784</v>
          </cell>
        </row>
      </sheetData>
      <sheetData sheetId="2">
        <row r="20">
          <cell r="AB20">
            <v>12872480.045604073</v>
          </cell>
          <cell r="AC20">
            <v>1143218.875459559</v>
          </cell>
          <cell r="AD20">
            <v>68645.681621596144</v>
          </cell>
          <cell r="AE20">
            <v>4990433.824745154</v>
          </cell>
          <cell r="AF20">
            <v>59805.639152090822</v>
          </cell>
          <cell r="AG20">
            <v>670371.72368877684</v>
          </cell>
          <cell r="AH20">
            <v>110785.77735049452</v>
          </cell>
          <cell r="AI20">
            <v>597376.41773193667</v>
          </cell>
          <cell r="AJ20">
            <v>21152.409756609293</v>
          </cell>
        </row>
      </sheetData>
      <sheetData sheetId="3">
        <row r="8">
          <cell r="A8" t="str">
            <v>Line No.</v>
          </cell>
        </row>
      </sheetData>
      <sheetData sheetId="4"/>
      <sheetData sheetId="5"/>
      <sheetData sheetId="6"/>
      <sheetData sheetId="7"/>
      <sheetData sheetId="8"/>
      <sheetData sheetId="9"/>
      <sheetData sheetId="10"/>
      <sheetData sheetId="11">
        <row r="52">
          <cell r="C52">
            <v>2937840.5446895701</v>
          </cell>
        </row>
      </sheetData>
      <sheetData sheetId="12"/>
      <sheetData sheetId="13"/>
      <sheetData sheetId="14"/>
      <sheetData sheetId="15"/>
      <sheetData sheetId="16"/>
      <sheetData sheetId="17">
        <row r="17">
          <cell r="L17">
            <v>7.0051696528795296E-2</v>
          </cell>
        </row>
      </sheetData>
      <sheetData sheetId="18"/>
      <sheetData sheetId="19"/>
      <sheetData sheetId="20"/>
      <sheetData sheetId="21"/>
      <sheetData sheetId="22">
        <row r="12">
          <cell r="H12">
            <v>1314075.327860696</v>
          </cell>
        </row>
      </sheetData>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1 (1A) - (2-4)"/>
      <sheetName val="MFR E-5 Yr3"/>
      <sheetName val="MFR E-6b"/>
      <sheetName val="MFR E-8"/>
      <sheetName val="E-8 (clause rev curr not filed)"/>
      <sheetName val="E-8 (clause rev forecast)"/>
      <sheetName val="Exhibit MJC-2 - Old E-8a"/>
      <sheetName val="MFR E-12"/>
      <sheetName val="MFR E-12 (2-4)"/>
      <sheetName val="Unbilled to E-13c"/>
      <sheetName val="MFR E-13a"/>
      <sheetName val="E-13c - prior to updates"/>
      <sheetName val="Exhibit MJC-3 - E-13c cal yr"/>
      <sheetName val="MFR E-13c"/>
      <sheetName val="MFR E-14"/>
      <sheetName val="MFR E-14A"/>
      <sheetName val="MFR E-14B"/>
      <sheetName val="MFR E-14C"/>
      <sheetName val="MFR E-14D1"/>
      <sheetName val="MFR E-14D2"/>
      <sheetName val="MFR E-14D3 (not filed)"/>
      <sheetName val="MFR E-14E"/>
      <sheetName val="MFR E-14G"/>
      <sheetName val="MFR E-14H"/>
      <sheetName val="BA-1 Rates Current"/>
      <sheetName val="BA-1 Rates Forecast"/>
      <sheetName val="TOU Split"/>
      <sheetName val="DVC"/>
      <sheetName val="EV Off-Pk"/>
    </sheetNames>
    <sheetDataSet>
      <sheetData sheetId="0" refreshError="1"/>
      <sheetData sheetId="1">
        <row r="24">
          <cell r="J24">
            <v>1875199.6093427655</v>
          </cell>
          <cell r="K24">
            <v>196080.22194554575</v>
          </cell>
          <cell r="L24">
            <v>9075.3338420336586</v>
          </cell>
          <cell r="M24">
            <v>647895.45852514345</v>
          </cell>
          <cell r="N24">
            <v>8095.8921497773517</v>
          </cell>
          <cell r="O24">
            <v>75463.414161709632</v>
          </cell>
          <cell r="P24">
            <v>11351.259893881441</v>
          </cell>
        </row>
        <row r="32">
          <cell r="R32">
            <v>6015.0510000000004</v>
          </cell>
        </row>
        <row r="33">
          <cell r="Q33">
            <v>88800</v>
          </cell>
        </row>
        <row r="50">
          <cell r="J50">
            <v>347145.44837776781</v>
          </cell>
          <cell r="K50">
            <v>1659.6579220521296</v>
          </cell>
          <cell r="L50">
            <v>2772.3396134509376</v>
          </cell>
          <cell r="M50">
            <v>194955.25485351789</v>
          </cell>
          <cell r="N50">
            <v>2497.6478457051694</v>
          </cell>
          <cell r="O50">
            <v>23073.324472960823</v>
          </cell>
          <cell r="P50">
            <v>3467.2868453352867</v>
          </cell>
          <cell r="Q50">
            <v>19887.193459427755</v>
          </cell>
          <cell r="R50">
            <v>-1440.8110459594436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08AD-9358-40F1-BD19-95059159AFE4}">
  <sheetPr syncVertical="1" syncRef="A1" transitionEvaluation="1" transitionEntry="1">
    <pageSetUpPr fitToPage="1"/>
  </sheetPr>
  <dimension ref="A1:J58"/>
  <sheetViews>
    <sheetView tabSelected="1" view="pageBreakPreview" zoomScale="90" zoomScaleNormal="100" zoomScaleSheetLayoutView="90" workbookViewId="0">
      <selection activeCell="I34" sqref="I34"/>
    </sheetView>
  </sheetViews>
  <sheetFormatPr defaultColWidth="10.33203125" defaultRowHeight="13.8" x14ac:dyDescent="0.3"/>
  <cols>
    <col min="1" max="1" width="7.6640625" style="3" customWidth="1"/>
    <col min="2" max="2" width="3" style="3" customWidth="1"/>
    <col min="3" max="3" width="7.44140625" style="3" customWidth="1"/>
    <col min="4" max="4" width="15.33203125" style="3" customWidth="1"/>
    <col min="5" max="6" width="12.44140625" style="3" customWidth="1"/>
    <col min="7" max="7" width="63.33203125" style="3" customWidth="1"/>
    <col min="8" max="8" width="3.33203125" style="3" customWidth="1"/>
    <col min="9" max="9" width="22.6640625" style="3" bestFit="1" customWidth="1"/>
    <col min="10" max="10" width="14.33203125" style="3" bestFit="1" customWidth="1"/>
    <col min="11" max="254" width="10.33203125" style="3"/>
    <col min="255" max="255" width="11.44140625" style="3" customWidth="1"/>
    <col min="256" max="259" width="10.33203125" style="3"/>
    <col min="260" max="260" width="19.44140625" style="3" customWidth="1"/>
    <col min="261" max="262" width="10.33203125" style="3"/>
    <col min="263" max="263" width="7.6640625" style="3" customWidth="1"/>
    <col min="264" max="264" width="14.44140625" style="3" customWidth="1"/>
    <col min="265" max="265" width="15.5546875" style="3" customWidth="1"/>
    <col min="266" max="510" width="10.33203125" style="3"/>
    <col min="511" max="511" width="11.44140625" style="3" customWidth="1"/>
    <col min="512" max="515" width="10.33203125" style="3"/>
    <col min="516" max="516" width="19.44140625" style="3" customWidth="1"/>
    <col min="517" max="518" width="10.33203125" style="3"/>
    <col min="519" max="519" width="7.6640625" style="3" customWidth="1"/>
    <col min="520" max="520" width="14.44140625" style="3" customWidth="1"/>
    <col min="521" max="521" width="15.5546875" style="3" customWidth="1"/>
    <col min="522" max="766" width="10.33203125" style="3"/>
    <col min="767" max="767" width="11.44140625" style="3" customWidth="1"/>
    <col min="768" max="771" width="10.33203125" style="3"/>
    <col min="772" max="772" width="19.44140625" style="3" customWidth="1"/>
    <col min="773" max="774" width="10.33203125" style="3"/>
    <col min="775" max="775" width="7.6640625" style="3" customWidth="1"/>
    <col min="776" max="776" width="14.44140625" style="3" customWidth="1"/>
    <col min="777" max="777" width="15.5546875" style="3" customWidth="1"/>
    <col min="778" max="1022" width="10.33203125" style="3"/>
    <col min="1023" max="1023" width="11.44140625" style="3" customWidth="1"/>
    <col min="1024" max="1027" width="10.33203125" style="3"/>
    <col min="1028" max="1028" width="19.44140625" style="3" customWidth="1"/>
    <col min="1029" max="1030" width="10.33203125" style="3"/>
    <col min="1031" max="1031" width="7.6640625" style="3" customWidth="1"/>
    <col min="1032" max="1032" width="14.44140625" style="3" customWidth="1"/>
    <col min="1033" max="1033" width="15.5546875" style="3" customWidth="1"/>
    <col min="1034" max="1278" width="10.33203125" style="3"/>
    <col min="1279" max="1279" width="11.44140625" style="3" customWidth="1"/>
    <col min="1280" max="1283" width="10.33203125" style="3"/>
    <col min="1284" max="1284" width="19.44140625" style="3" customWidth="1"/>
    <col min="1285" max="1286" width="10.33203125" style="3"/>
    <col min="1287" max="1287" width="7.6640625" style="3" customWidth="1"/>
    <col min="1288" max="1288" width="14.44140625" style="3" customWidth="1"/>
    <col min="1289" max="1289" width="15.5546875" style="3" customWidth="1"/>
    <col min="1290" max="1534" width="10.33203125" style="3"/>
    <col min="1535" max="1535" width="11.44140625" style="3" customWidth="1"/>
    <col min="1536" max="1539" width="10.33203125" style="3"/>
    <col min="1540" max="1540" width="19.44140625" style="3" customWidth="1"/>
    <col min="1541" max="1542" width="10.33203125" style="3"/>
    <col min="1543" max="1543" width="7.6640625" style="3" customWidth="1"/>
    <col min="1544" max="1544" width="14.44140625" style="3" customWidth="1"/>
    <col min="1545" max="1545" width="15.5546875" style="3" customWidth="1"/>
    <col min="1546" max="1790" width="10.33203125" style="3"/>
    <col min="1791" max="1791" width="11.44140625" style="3" customWidth="1"/>
    <col min="1792" max="1795" width="10.33203125" style="3"/>
    <col min="1796" max="1796" width="19.44140625" style="3" customWidth="1"/>
    <col min="1797" max="1798" width="10.33203125" style="3"/>
    <col min="1799" max="1799" width="7.6640625" style="3" customWidth="1"/>
    <col min="1800" max="1800" width="14.44140625" style="3" customWidth="1"/>
    <col min="1801" max="1801" width="15.5546875" style="3" customWidth="1"/>
    <col min="1802" max="2046" width="10.33203125" style="3"/>
    <col min="2047" max="2047" width="11.44140625" style="3" customWidth="1"/>
    <col min="2048" max="2051" width="10.33203125" style="3"/>
    <col min="2052" max="2052" width="19.44140625" style="3" customWidth="1"/>
    <col min="2053" max="2054" width="10.33203125" style="3"/>
    <col min="2055" max="2055" width="7.6640625" style="3" customWidth="1"/>
    <col min="2056" max="2056" width="14.44140625" style="3" customWidth="1"/>
    <col min="2057" max="2057" width="15.5546875" style="3" customWidth="1"/>
    <col min="2058" max="2302" width="10.33203125" style="3"/>
    <col min="2303" max="2303" width="11.44140625" style="3" customWidth="1"/>
    <col min="2304" max="2307" width="10.33203125" style="3"/>
    <col min="2308" max="2308" width="19.44140625" style="3" customWidth="1"/>
    <col min="2309" max="2310" width="10.33203125" style="3"/>
    <col min="2311" max="2311" width="7.6640625" style="3" customWidth="1"/>
    <col min="2312" max="2312" width="14.44140625" style="3" customWidth="1"/>
    <col min="2313" max="2313" width="15.5546875" style="3" customWidth="1"/>
    <col min="2314" max="2558" width="10.33203125" style="3"/>
    <col min="2559" max="2559" width="11.44140625" style="3" customWidth="1"/>
    <col min="2560" max="2563" width="10.33203125" style="3"/>
    <col min="2564" max="2564" width="19.44140625" style="3" customWidth="1"/>
    <col min="2565" max="2566" width="10.33203125" style="3"/>
    <col min="2567" max="2567" width="7.6640625" style="3" customWidth="1"/>
    <col min="2568" max="2568" width="14.44140625" style="3" customWidth="1"/>
    <col min="2569" max="2569" width="15.5546875" style="3" customWidth="1"/>
    <col min="2570" max="2814" width="10.33203125" style="3"/>
    <col min="2815" max="2815" width="11.44140625" style="3" customWidth="1"/>
    <col min="2816" max="2819" width="10.33203125" style="3"/>
    <col min="2820" max="2820" width="19.44140625" style="3" customWidth="1"/>
    <col min="2821" max="2822" width="10.33203125" style="3"/>
    <col min="2823" max="2823" width="7.6640625" style="3" customWidth="1"/>
    <col min="2824" max="2824" width="14.44140625" style="3" customWidth="1"/>
    <col min="2825" max="2825" width="15.5546875" style="3" customWidth="1"/>
    <col min="2826" max="3070" width="10.33203125" style="3"/>
    <col min="3071" max="3071" width="11.44140625" style="3" customWidth="1"/>
    <col min="3072" max="3075" width="10.33203125" style="3"/>
    <col min="3076" max="3076" width="19.44140625" style="3" customWidth="1"/>
    <col min="3077" max="3078" width="10.33203125" style="3"/>
    <col min="3079" max="3079" width="7.6640625" style="3" customWidth="1"/>
    <col min="3080" max="3080" width="14.44140625" style="3" customWidth="1"/>
    <col min="3081" max="3081" width="15.5546875" style="3" customWidth="1"/>
    <col min="3082" max="3326" width="10.33203125" style="3"/>
    <col min="3327" max="3327" width="11.44140625" style="3" customWidth="1"/>
    <col min="3328" max="3331" width="10.33203125" style="3"/>
    <col min="3332" max="3332" width="19.44140625" style="3" customWidth="1"/>
    <col min="3333" max="3334" width="10.33203125" style="3"/>
    <col min="3335" max="3335" width="7.6640625" style="3" customWidth="1"/>
    <col min="3336" max="3336" width="14.44140625" style="3" customWidth="1"/>
    <col min="3337" max="3337" width="15.5546875" style="3" customWidth="1"/>
    <col min="3338" max="3582" width="10.33203125" style="3"/>
    <col min="3583" max="3583" width="11.44140625" style="3" customWidth="1"/>
    <col min="3584" max="3587" width="10.33203125" style="3"/>
    <col min="3588" max="3588" width="19.44140625" style="3" customWidth="1"/>
    <col min="3589" max="3590" width="10.33203125" style="3"/>
    <col min="3591" max="3591" width="7.6640625" style="3" customWidth="1"/>
    <col min="3592" max="3592" width="14.44140625" style="3" customWidth="1"/>
    <col min="3593" max="3593" width="15.5546875" style="3" customWidth="1"/>
    <col min="3594" max="3838" width="10.33203125" style="3"/>
    <col min="3839" max="3839" width="11.44140625" style="3" customWidth="1"/>
    <col min="3840" max="3843" width="10.33203125" style="3"/>
    <col min="3844" max="3844" width="19.44140625" style="3" customWidth="1"/>
    <col min="3845" max="3846" width="10.33203125" style="3"/>
    <col min="3847" max="3847" width="7.6640625" style="3" customWidth="1"/>
    <col min="3848" max="3848" width="14.44140625" style="3" customWidth="1"/>
    <col min="3849" max="3849" width="15.5546875" style="3" customWidth="1"/>
    <col min="3850" max="4094" width="10.33203125" style="3"/>
    <col min="4095" max="4095" width="11.44140625" style="3" customWidth="1"/>
    <col min="4096" max="4099" width="10.33203125" style="3"/>
    <col min="4100" max="4100" width="19.44140625" style="3" customWidth="1"/>
    <col min="4101" max="4102" width="10.33203125" style="3"/>
    <col min="4103" max="4103" width="7.6640625" style="3" customWidth="1"/>
    <col min="4104" max="4104" width="14.44140625" style="3" customWidth="1"/>
    <col min="4105" max="4105" width="15.5546875" style="3" customWidth="1"/>
    <col min="4106" max="4350" width="10.33203125" style="3"/>
    <col min="4351" max="4351" width="11.44140625" style="3" customWidth="1"/>
    <col min="4352" max="4355" width="10.33203125" style="3"/>
    <col min="4356" max="4356" width="19.44140625" style="3" customWidth="1"/>
    <col min="4357" max="4358" width="10.33203125" style="3"/>
    <col min="4359" max="4359" width="7.6640625" style="3" customWidth="1"/>
    <col min="4360" max="4360" width="14.44140625" style="3" customWidth="1"/>
    <col min="4361" max="4361" width="15.5546875" style="3" customWidth="1"/>
    <col min="4362" max="4606" width="10.33203125" style="3"/>
    <col min="4607" max="4607" width="11.44140625" style="3" customWidth="1"/>
    <col min="4608" max="4611" width="10.33203125" style="3"/>
    <col min="4612" max="4612" width="19.44140625" style="3" customWidth="1"/>
    <col min="4613" max="4614" width="10.33203125" style="3"/>
    <col min="4615" max="4615" width="7.6640625" style="3" customWidth="1"/>
    <col min="4616" max="4616" width="14.44140625" style="3" customWidth="1"/>
    <col min="4617" max="4617" width="15.5546875" style="3" customWidth="1"/>
    <col min="4618" max="4862" width="10.33203125" style="3"/>
    <col min="4863" max="4863" width="11.44140625" style="3" customWidth="1"/>
    <col min="4864" max="4867" width="10.33203125" style="3"/>
    <col min="4868" max="4868" width="19.44140625" style="3" customWidth="1"/>
    <col min="4869" max="4870" width="10.33203125" style="3"/>
    <col min="4871" max="4871" width="7.6640625" style="3" customWidth="1"/>
    <col min="4872" max="4872" width="14.44140625" style="3" customWidth="1"/>
    <col min="4873" max="4873" width="15.5546875" style="3" customWidth="1"/>
    <col min="4874" max="5118" width="10.33203125" style="3"/>
    <col min="5119" max="5119" width="11.44140625" style="3" customWidth="1"/>
    <col min="5120" max="5123" width="10.33203125" style="3"/>
    <col min="5124" max="5124" width="19.44140625" style="3" customWidth="1"/>
    <col min="5125" max="5126" width="10.33203125" style="3"/>
    <col min="5127" max="5127" width="7.6640625" style="3" customWidth="1"/>
    <col min="5128" max="5128" width="14.44140625" style="3" customWidth="1"/>
    <col min="5129" max="5129" width="15.5546875" style="3" customWidth="1"/>
    <col min="5130" max="5374" width="10.33203125" style="3"/>
    <col min="5375" max="5375" width="11.44140625" style="3" customWidth="1"/>
    <col min="5376" max="5379" width="10.33203125" style="3"/>
    <col min="5380" max="5380" width="19.44140625" style="3" customWidth="1"/>
    <col min="5381" max="5382" width="10.33203125" style="3"/>
    <col min="5383" max="5383" width="7.6640625" style="3" customWidth="1"/>
    <col min="5384" max="5384" width="14.44140625" style="3" customWidth="1"/>
    <col min="5385" max="5385" width="15.5546875" style="3" customWidth="1"/>
    <col min="5386" max="5630" width="10.33203125" style="3"/>
    <col min="5631" max="5631" width="11.44140625" style="3" customWidth="1"/>
    <col min="5632" max="5635" width="10.33203125" style="3"/>
    <col min="5636" max="5636" width="19.44140625" style="3" customWidth="1"/>
    <col min="5637" max="5638" width="10.33203125" style="3"/>
    <col min="5639" max="5639" width="7.6640625" style="3" customWidth="1"/>
    <col min="5640" max="5640" width="14.44140625" style="3" customWidth="1"/>
    <col min="5641" max="5641" width="15.5546875" style="3" customWidth="1"/>
    <col min="5642" max="5886" width="10.33203125" style="3"/>
    <col min="5887" max="5887" width="11.44140625" style="3" customWidth="1"/>
    <col min="5888" max="5891" width="10.33203125" style="3"/>
    <col min="5892" max="5892" width="19.44140625" style="3" customWidth="1"/>
    <col min="5893" max="5894" width="10.33203125" style="3"/>
    <col min="5895" max="5895" width="7.6640625" style="3" customWidth="1"/>
    <col min="5896" max="5896" width="14.44140625" style="3" customWidth="1"/>
    <col min="5897" max="5897" width="15.5546875" style="3" customWidth="1"/>
    <col min="5898" max="6142" width="10.33203125" style="3"/>
    <col min="6143" max="6143" width="11.44140625" style="3" customWidth="1"/>
    <col min="6144" max="6147" width="10.33203125" style="3"/>
    <col min="6148" max="6148" width="19.44140625" style="3" customWidth="1"/>
    <col min="6149" max="6150" width="10.33203125" style="3"/>
    <col min="6151" max="6151" width="7.6640625" style="3" customWidth="1"/>
    <col min="6152" max="6152" width="14.44140625" style="3" customWidth="1"/>
    <col min="6153" max="6153" width="15.5546875" style="3" customWidth="1"/>
    <col min="6154" max="6398" width="10.33203125" style="3"/>
    <col min="6399" max="6399" width="11.44140625" style="3" customWidth="1"/>
    <col min="6400" max="6403" width="10.33203125" style="3"/>
    <col min="6404" max="6404" width="19.44140625" style="3" customWidth="1"/>
    <col min="6405" max="6406" width="10.33203125" style="3"/>
    <col min="6407" max="6407" width="7.6640625" style="3" customWidth="1"/>
    <col min="6408" max="6408" width="14.44140625" style="3" customWidth="1"/>
    <col min="6409" max="6409" width="15.5546875" style="3" customWidth="1"/>
    <col min="6410" max="6654" width="10.33203125" style="3"/>
    <col min="6655" max="6655" width="11.44140625" style="3" customWidth="1"/>
    <col min="6656" max="6659" width="10.33203125" style="3"/>
    <col min="6660" max="6660" width="19.44140625" style="3" customWidth="1"/>
    <col min="6661" max="6662" width="10.33203125" style="3"/>
    <col min="6663" max="6663" width="7.6640625" style="3" customWidth="1"/>
    <col min="6664" max="6664" width="14.44140625" style="3" customWidth="1"/>
    <col min="6665" max="6665" width="15.5546875" style="3" customWidth="1"/>
    <col min="6666" max="6910" width="10.33203125" style="3"/>
    <col min="6911" max="6911" width="11.44140625" style="3" customWidth="1"/>
    <col min="6912" max="6915" width="10.33203125" style="3"/>
    <col min="6916" max="6916" width="19.44140625" style="3" customWidth="1"/>
    <col min="6917" max="6918" width="10.33203125" style="3"/>
    <col min="6919" max="6919" width="7.6640625" style="3" customWidth="1"/>
    <col min="6920" max="6920" width="14.44140625" style="3" customWidth="1"/>
    <col min="6921" max="6921" width="15.5546875" style="3" customWidth="1"/>
    <col min="6922" max="7166" width="10.33203125" style="3"/>
    <col min="7167" max="7167" width="11.44140625" style="3" customWidth="1"/>
    <col min="7168" max="7171" width="10.33203125" style="3"/>
    <col min="7172" max="7172" width="19.44140625" style="3" customWidth="1"/>
    <col min="7173" max="7174" width="10.33203125" style="3"/>
    <col min="7175" max="7175" width="7.6640625" style="3" customWidth="1"/>
    <col min="7176" max="7176" width="14.44140625" style="3" customWidth="1"/>
    <col min="7177" max="7177" width="15.5546875" style="3" customWidth="1"/>
    <col min="7178" max="7422" width="10.33203125" style="3"/>
    <col min="7423" max="7423" width="11.44140625" style="3" customWidth="1"/>
    <col min="7424" max="7427" width="10.33203125" style="3"/>
    <col min="7428" max="7428" width="19.44140625" style="3" customWidth="1"/>
    <col min="7429" max="7430" width="10.33203125" style="3"/>
    <col min="7431" max="7431" width="7.6640625" style="3" customWidth="1"/>
    <col min="7432" max="7432" width="14.44140625" style="3" customWidth="1"/>
    <col min="7433" max="7433" width="15.5546875" style="3" customWidth="1"/>
    <col min="7434" max="7678" width="10.33203125" style="3"/>
    <col min="7679" max="7679" width="11.44140625" style="3" customWidth="1"/>
    <col min="7680" max="7683" width="10.33203125" style="3"/>
    <col min="7684" max="7684" width="19.44140625" style="3" customWidth="1"/>
    <col min="7685" max="7686" width="10.33203125" style="3"/>
    <col min="7687" max="7687" width="7.6640625" style="3" customWidth="1"/>
    <col min="7688" max="7688" width="14.44140625" style="3" customWidth="1"/>
    <col min="7689" max="7689" width="15.5546875" style="3" customWidth="1"/>
    <col min="7690" max="7934" width="10.33203125" style="3"/>
    <col min="7935" max="7935" width="11.44140625" style="3" customWidth="1"/>
    <col min="7936" max="7939" width="10.33203125" style="3"/>
    <col min="7940" max="7940" width="19.44140625" style="3" customWidth="1"/>
    <col min="7941" max="7942" width="10.33203125" style="3"/>
    <col min="7943" max="7943" width="7.6640625" style="3" customWidth="1"/>
    <col min="7944" max="7944" width="14.44140625" style="3" customWidth="1"/>
    <col min="7945" max="7945" width="15.5546875" style="3" customWidth="1"/>
    <col min="7946" max="8190" width="10.33203125" style="3"/>
    <col min="8191" max="8191" width="11.44140625" style="3" customWidth="1"/>
    <col min="8192" max="8195" width="10.33203125" style="3"/>
    <col min="8196" max="8196" width="19.44140625" style="3" customWidth="1"/>
    <col min="8197" max="8198" width="10.33203125" style="3"/>
    <col min="8199" max="8199" width="7.6640625" style="3" customWidth="1"/>
    <col min="8200" max="8200" width="14.44140625" style="3" customWidth="1"/>
    <col min="8201" max="8201" width="15.5546875" style="3" customWidth="1"/>
    <col min="8202" max="8446" width="10.33203125" style="3"/>
    <col min="8447" max="8447" width="11.44140625" style="3" customWidth="1"/>
    <col min="8448" max="8451" width="10.33203125" style="3"/>
    <col min="8452" max="8452" width="19.44140625" style="3" customWidth="1"/>
    <col min="8453" max="8454" width="10.33203125" style="3"/>
    <col min="8455" max="8455" width="7.6640625" style="3" customWidth="1"/>
    <col min="8456" max="8456" width="14.44140625" style="3" customWidth="1"/>
    <col min="8457" max="8457" width="15.5546875" style="3" customWidth="1"/>
    <col min="8458" max="8702" width="10.33203125" style="3"/>
    <col min="8703" max="8703" width="11.44140625" style="3" customWidth="1"/>
    <col min="8704" max="8707" width="10.33203125" style="3"/>
    <col min="8708" max="8708" width="19.44140625" style="3" customWidth="1"/>
    <col min="8709" max="8710" width="10.33203125" style="3"/>
    <col min="8711" max="8711" width="7.6640625" style="3" customWidth="1"/>
    <col min="8712" max="8712" width="14.44140625" style="3" customWidth="1"/>
    <col min="8713" max="8713" width="15.5546875" style="3" customWidth="1"/>
    <col min="8714" max="8958" width="10.33203125" style="3"/>
    <col min="8959" max="8959" width="11.44140625" style="3" customWidth="1"/>
    <col min="8960" max="8963" width="10.33203125" style="3"/>
    <col min="8964" max="8964" width="19.44140625" style="3" customWidth="1"/>
    <col min="8965" max="8966" width="10.33203125" style="3"/>
    <col min="8967" max="8967" width="7.6640625" style="3" customWidth="1"/>
    <col min="8968" max="8968" width="14.44140625" style="3" customWidth="1"/>
    <col min="8969" max="8969" width="15.5546875" style="3" customWidth="1"/>
    <col min="8970" max="9214" width="10.33203125" style="3"/>
    <col min="9215" max="9215" width="11.44140625" style="3" customWidth="1"/>
    <col min="9216" max="9219" width="10.33203125" style="3"/>
    <col min="9220" max="9220" width="19.44140625" style="3" customWidth="1"/>
    <col min="9221" max="9222" width="10.33203125" style="3"/>
    <col min="9223" max="9223" width="7.6640625" style="3" customWidth="1"/>
    <col min="9224" max="9224" width="14.44140625" style="3" customWidth="1"/>
    <col min="9225" max="9225" width="15.5546875" style="3" customWidth="1"/>
    <col min="9226" max="9470" width="10.33203125" style="3"/>
    <col min="9471" max="9471" width="11.44140625" style="3" customWidth="1"/>
    <col min="9472" max="9475" width="10.33203125" style="3"/>
    <col min="9476" max="9476" width="19.44140625" style="3" customWidth="1"/>
    <col min="9477" max="9478" width="10.33203125" style="3"/>
    <col min="9479" max="9479" width="7.6640625" style="3" customWidth="1"/>
    <col min="9480" max="9480" width="14.44140625" style="3" customWidth="1"/>
    <col min="9481" max="9481" width="15.5546875" style="3" customWidth="1"/>
    <col min="9482" max="9726" width="10.33203125" style="3"/>
    <col min="9727" max="9727" width="11.44140625" style="3" customWidth="1"/>
    <col min="9728" max="9731" width="10.33203125" style="3"/>
    <col min="9732" max="9732" width="19.44140625" style="3" customWidth="1"/>
    <col min="9733" max="9734" width="10.33203125" style="3"/>
    <col min="9735" max="9735" width="7.6640625" style="3" customWidth="1"/>
    <col min="9736" max="9736" width="14.44140625" style="3" customWidth="1"/>
    <col min="9737" max="9737" width="15.5546875" style="3" customWidth="1"/>
    <col min="9738" max="9982" width="10.33203125" style="3"/>
    <col min="9983" max="9983" width="11.44140625" style="3" customWidth="1"/>
    <col min="9984" max="9987" width="10.33203125" style="3"/>
    <col min="9988" max="9988" width="19.44140625" style="3" customWidth="1"/>
    <col min="9989" max="9990" width="10.33203125" style="3"/>
    <col min="9991" max="9991" width="7.6640625" style="3" customWidth="1"/>
    <col min="9992" max="9992" width="14.44140625" style="3" customWidth="1"/>
    <col min="9993" max="9993" width="15.5546875" style="3" customWidth="1"/>
    <col min="9994" max="10238" width="10.33203125" style="3"/>
    <col min="10239" max="10239" width="11.44140625" style="3" customWidth="1"/>
    <col min="10240" max="10243" width="10.33203125" style="3"/>
    <col min="10244" max="10244" width="19.44140625" style="3" customWidth="1"/>
    <col min="10245" max="10246" width="10.33203125" style="3"/>
    <col min="10247" max="10247" width="7.6640625" style="3" customWidth="1"/>
    <col min="10248" max="10248" width="14.44140625" style="3" customWidth="1"/>
    <col min="10249" max="10249" width="15.5546875" style="3" customWidth="1"/>
    <col min="10250" max="10494" width="10.33203125" style="3"/>
    <col min="10495" max="10495" width="11.44140625" style="3" customWidth="1"/>
    <col min="10496" max="10499" width="10.33203125" style="3"/>
    <col min="10500" max="10500" width="19.44140625" style="3" customWidth="1"/>
    <col min="10501" max="10502" width="10.33203125" style="3"/>
    <col min="10503" max="10503" width="7.6640625" style="3" customWidth="1"/>
    <col min="10504" max="10504" width="14.44140625" style="3" customWidth="1"/>
    <col min="10505" max="10505" width="15.5546875" style="3" customWidth="1"/>
    <col min="10506" max="10750" width="10.33203125" style="3"/>
    <col min="10751" max="10751" width="11.44140625" style="3" customWidth="1"/>
    <col min="10752" max="10755" width="10.33203125" style="3"/>
    <col min="10756" max="10756" width="19.44140625" style="3" customWidth="1"/>
    <col min="10757" max="10758" width="10.33203125" style="3"/>
    <col min="10759" max="10759" width="7.6640625" style="3" customWidth="1"/>
    <col min="10760" max="10760" width="14.44140625" style="3" customWidth="1"/>
    <col min="10761" max="10761" width="15.5546875" style="3" customWidth="1"/>
    <col min="10762" max="11006" width="10.33203125" style="3"/>
    <col min="11007" max="11007" width="11.44140625" style="3" customWidth="1"/>
    <col min="11008" max="11011" width="10.33203125" style="3"/>
    <col min="11012" max="11012" width="19.44140625" style="3" customWidth="1"/>
    <col min="11013" max="11014" width="10.33203125" style="3"/>
    <col min="11015" max="11015" width="7.6640625" style="3" customWidth="1"/>
    <col min="11016" max="11016" width="14.44140625" style="3" customWidth="1"/>
    <col min="11017" max="11017" width="15.5546875" style="3" customWidth="1"/>
    <col min="11018" max="11262" width="10.33203125" style="3"/>
    <col min="11263" max="11263" width="11.44140625" style="3" customWidth="1"/>
    <col min="11264" max="11267" width="10.33203125" style="3"/>
    <col min="11268" max="11268" width="19.44140625" style="3" customWidth="1"/>
    <col min="11269" max="11270" width="10.33203125" style="3"/>
    <col min="11271" max="11271" width="7.6640625" style="3" customWidth="1"/>
    <col min="11272" max="11272" width="14.44140625" style="3" customWidth="1"/>
    <col min="11273" max="11273" width="15.5546875" style="3" customWidth="1"/>
    <col min="11274" max="11518" width="10.33203125" style="3"/>
    <col min="11519" max="11519" width="11.44140625" style="3" customWidth="1"/>
    <col min="11520" max="11523" width="10.33203125" style="3"/>
    <col min="11524" max="11524" width="19.44140625" style="3" customWidth="1"/>
    <col min="11525" max="11526" width="10.33203125" style="3"/>
    <col min="11527" max="11527" width="7.6640625" style="3" customWidth="1"/>
    <col min="11528" max="11528" width="14.44140625" style="3" customWidth="1"/>
    <col min="11529" max="11529" width="15.5546875" style="3" customWidth="1"/>
    <col min="11530" max="11774" width="10.33203125" style="3"/>
    <col min="11775" max="11775" width="11.44140625" style="3" customWidth="1"/>
    <col min="11776" max="11779" width="10.33203125" style="3"/>
    <col min="11780" max="11780" width="19.44140625" style="3" customWidth="1"/>
    <col min="11781" max="11782" width="10.33203125" style="3"/>
    <col min="11783" max="11783" width="7.6640625" style="3" customWidth="1"/>
    <col min="11784" max="11784" width="14.44140625" style="3" customWidth="1"/>
    <col min="11785" max="11785" width="15.5546875" style="3" customWidth="1"/>
    <col min="11786" max="12030" width="10.33203125" style="3"/>
    <col min="12031" max="12031" width="11.44140625" style="3" customWidth="1"/>
    <col min="12032" max="12035" width="10.33203125" style="3"/>
    <col min="12036" max="12036" width="19.44140625" style="3" customWidth="1"/>
    <col min="12037" max="12038" width="10.33203125" style="3"/>
    <col min="12039" max="12039" width="7.6640625" style="3" customWidth="1"/>
    <col min="12040" max="12040" width="14.44140625" style="3" customWidth="1"/>
    <col min="12041" max="12041" width="15.5546875" style="3" customWidth="1"/>
    <col min="12042" max="12286" width="10.33203125" style="3"/>
    <col min="12287" max="12287" width="11.44140625" style="3" customWidth="1"/>
    <col min="12288" max="12291" width="10.33203125" style="3"/>
    <col min="12292" max="12292" width="19.44140625" style="3" customWidth="1"/>
    <col min="12293" max="12294" width="10.33203125" style="3"/>
    <col min="12295" max="12295" width="7.6640625" style="3" customWidth="1"/>
    <col min="12296" max="12296" width="14.44140625" style="3" customWidth="1"/>
    <col min="12297" max="12297" width="15.5546875" style="3" customWidth="1"/>
    <col min="12298" max="12542" width="10.33203125" style="3"/>
    <col min="12543" max="12543" width="11.44140625" style="3" customWidth="1"/>
    <col min="12544" max="12547" width="10.33203125" style="3"/>
    <col min="12548" max="12548" width="19.44140625" style="3" customWidth="1"/>
    <col min="12549" max="12550" width="10.33203125" style="3"/>
    <col min="12551" max="12551" width="7.6640625" style="3" customWidth="1"/>
    <col min="12552" max="12552" width="14.44140625" style="3" customWidth="1"/>
    <col min="12553" max="12553" width="15.5546875" style="3" customWidth="1"/>
    <col min="12554" max="12798" width="10.33203125" style="3"/>
    <col min="12799" max="12799" width="11.44140625" style="3" customWidth="1"/>
    <col min="12800" max="12803" width="10.33203125" style="3"/>
    <col min="12804" max="12804" width="19.44140625" style="3" customWidth="1"/>
    <col min="12805" max="12806" width="10.33203125" style="3"/>
    <col min="12807" max="12807" width="7.6640625" style="3" customWidth="1"/>
    <col min="12808" max="12808" width="14.44140625" style="3" customWidth="1"/>
    <col min="12809" max="12809" width="15.5546875" style="3" customWidth="1"/>
    <col min="12810" max="13054" width="10.33203125" style="3"/>
    <col min="13055" max="13055" width="11.44140625" style="3" customWidth="1"/>
    <col min="13056" max="13059" width="10.33203125" style="3"/>
    <col min="13060" max="13060" width="19.44140625" style="3" customWidth="1"/>
    <col min="13061" max="13062" width="10.33203125" style="3"/>
    <col min="13063" max="13063" width="7.6640625" style="3" customWidth="1"/>
    <col min="13064" max="13064" width="14.44140625" style="3" customWidth="1"/>
    <col min="13065" max="13065" width="15.5546875" style="3" customWidth="1"/>
    <col min="13066" max="13310" width="10.33203125" style="3"/>
    <col min="13311" max="13311" width="11.44140625" style="3" customWidth="1"/>
    <col min="13312" max="13315" width="10.33203125" style="3"/>
    <col min="13316" max="13316" width="19.44140625" style="3" customWidth="1"/>
    <col min="13317" max="13318" width="10.33203125" style="3"/>
    <col min="13319" max="13319" width="7.6640625" style="3" customWidth="1"/>
    <col min="13320" max="13320" width="14.44140625" style="3" customWidth="1"/>
    <col min="13321" max="13321" width="15.5546875" style="3" customWidth="1"/>
    <col min="13322" max="13566" width="10.33203125" style="3"/>
    <col min="13567" max="13567" width="11.44140625" style="3" customWidth="1"/>
    <col min="13568" max="13571" width="10.33203125" style="3"/>
    <col min="13572" max="13572" width="19.44140625" style="3" customWidth="1"/>
    <col min="13573" max="13574" width="10.33203125" style="3"/>
    <col min="13575" max="13575" width="7.6640625" style="3" customWidth="1"/>
    <col min="13576" max="13576" width="14.44140625" style="3" customWidth="1"/>
    <col min="13577" max="13577" width="15.5546875" style="3" customWidth="1"/>
    <col min="13578" max="13822" width="10.33203125" style="3"/>
    <col min="13823" max="13823" width="11.44140625" style="3" customWidth="1"/>
    <col min="13824" max="13827" width="10.33203125" style="3"/>
    <col min="13828" max="13828" width="19.44140625" style="3" customWidth="1"/>
    <col min="13829" max="13830" width="10.33203125" style="3"/>
    <col min="13831" max="13831" width="7.6640625" style="3" customWidth="1"/>
    <col min="13832" max="13832" width="14.44140625" style="3" customWidth="1"/>
    <col min="13833" max="13833" width="15.5546875" style="3" customWidth="1"/>
    <col min="13834" max="14078" width="10.33203125" style="3"/>
    <col min="14079" max="14079" width="11.44140625" style="3" customWidth="1"/>
    <col min="14080" max="14083" width="10.33203125" style="3"/>
    <col min="14084" max="14084" width="19.44140625" style="3" customWidth="1"/>
    <col min="14085" max="14086" width="10.33203125" style="3"/>
    <col min="14087" max="14087" width="7.6640625" style="3" customWidth="1"/>
    <col min="14088" max="14088" width="14.44140625" style="3" customWidth="1"/>
    <col min="14089" max="14089" width="15.5546875" style="3" customWidth="1"/>
    <col min="14090" max="14334" width="10.33203125" style="3"/>
    <col min="14335" max="14335" width="11.44140625" style="3" customWidth="1"/>
    <col min="14336" max="14339" width="10.33203125" style="3"/>
    <col min="14340" max="14340" width="19.44140625" style="3" customWidth="1"/>
    <col min="14341" max="14342" width="10.33203125" style="3"/>
    <col min="14343" max="14343" width="7.6640625" style="3" customWidth="1"/>
    <col min="14344" max="14344" width="14.44140625" style="3" customWidth="1"/>
    <col min="14345" max="14345" width="15.5546875" style="3" customWidth="1"/>
    <col min="14346" max="14590" width="10.33203125" style="3"/>
    <col min="14591" max="14591" width="11.44140625" style="3" customWidth="1"/>
    <col min="14592" max="14595" width="10.33203125" style="3"/>
    <col min="14596" max="14596" width="19.44140625" style="3" customWidth="1"/>
    <col min="14597" max="14598" width="10.33203125" style="3"/>
    <col min="14599" max="14599" width="7.6640625" style="3" customWidth="1"/>
    <col min="14600" max="14600" width="14.44140625" style="3" customWidth="1"/>
    <col min="14601" max="14601" width="15.5546875" style="3" customWidth="1"/>
    <col min="14602" max="14846" width="10.33203125" style="3"/>
    <col min="14847" max="14847" width="11.44140625" style="3" customWidth="1"/>
    <col min="14848" max="14851" width="10.33203125" style="3"/>
    <col min="14852" max="14852" width="19.44140625" style="3" customWidth="1"/>
    <col min="14853" max="14854" width="10.33203125" style="3"/>
    <col min="14855" max="14855" width="7.6640625" style="3" customWidth="1"/>
    <col min="14856" max="14856" width="14.44140625" style="3" customWidth="1"/>
    <col min="14857" max="14857" width="15.5546875" style="3" customWidth="1"/>
    <col min="14858" max="15102" width="10.33203125" style="3"/>
    <col min="15103" max="15103" width="11.44140625" style="3" customWidth="1"/>
    <col min="15104" max="15107" width="10.33203125" style="3"/>
    <col min="15108" max="15108" width="19.44140625" style="3" customWidth="1"/>
    <col min="15109" max="15110" width="10.33203125" style="3"/>
    <col min="15111" max="15111" width="7.6640625" style="3" customWidth="1"/>
    <col min="15112" max="15112" width="14.44140625" style="3" customWidth="1"/>
    <col min="15113" max="15113" width="15.5546875" style="3" customWidth="1"/>
    <col min="15114" max="15358" width="10.33203125" style="3"/>
    <col min="15359" max="15359" width="11.44140625" style="3" customWidth="1"/>
    <col min="15360" max="15363" width="10.33203125" style="3"/>
    <col min="15364" max="15364" width="19.44140625" style="3" customWidth="1"/>
    <col min="15365" max="15366" width="10.33203125" style="3"/>
    <col min="15367" max="15367" width="7.6640625" style="3" customWidth="1"/>
    <col min="15368" max="15368" width="14.44140625" style="3" customWidth="1"/>
    <col min="15369" max="15369" width="15.5546875" style="3" customWidth="1"/>
    <col min="15370" max="15614" width="10.33203125" style="3"/>
    <col min="15615" max="15615" width="11.44140625" style="3" customWidth="1"/>
    <col min="15616" max="15619" width="10.33203125" style="3"/>
    <col min="15620" max="15620" width="19.44140625" style="3" customWidth="1"/>
    <col min="15621" max="15622" width="10.33203125" style="3"/>
    <col min="15623" max="15623" width="7.6640625" style="3" customWidth="1"/>
    <col min="15624" max="15624" width="14.44140625" style="3" customWidth="1"/>
    <col min="15625" max="15625" width="15.5546875" style="3" customWidth="1"/>
    <col min="15626" max="15870" width="10.33203125" style="3"/>
    <col min="15871" max="15871" width="11.44140625" style="3" customWidth="1"/>
    <col min="15872" max="15875" width="10.33203125" style="3"/>
    <col min="15876" max="15876" width="19.44140625" style="3" customWidth="1"/>
    <col min="15877" max="15878" width="10.33203125" style="3"/>
    <col min="15879" max="15879" width="7.6640625" style="3" customWidth="1"/>
    <col min="15880" max="15880" width="14.44140625" style="3" customWidth="1"/>
    <col min="15881" max="15881" width="15.5546875" style="3" customWidth="1"/>
    <col min="15882" max="16126" width="10.33203125" style="3"/>
    <col min="16127" max="16127" width="11.44140625" style="3" customWidth="1"/>
    <col min="16128" max="16131" width="10.33203125" style="3"/>
    <col min="16132" max="16132" width="19.44140625" style="3" customWidth="1"/>
    <col min="16133" max="16134" width="10.33203125" style="3"/>
    <col min="16135" max="16135" width="7.6640625" style="3" customWidth="1"/>
    <col min="16136" max="16136" width="14.44140625" style="3" customWidth="1"/>
    <col min="16137" max="16137" width="15.5546875" style="3" customWidth="1"/>
    <col min="16138" max="16384" width="10.33203125" style="3"/>
  </cols>
  <sheetData>
    <row r="1" spans="1:10" x14ac:dyDescent="0.3">
      <c r="A1" s="1" t="s">
        <v>0</v>
      </c>
      <c r="B1" s="2"/>
      <c r="D1" s="4"/>
      <c r="E1" s="4"/>
      <c r="G1" s="5" t="s">
        <v>1</v>
      </c>
      <c r="I1" s="4"/>
      <c r="J1" s="6" t="s">
        <v>2</v>
      </c>
    </row>
    <row r="2" spans="1:10" x14ac:dyDescent="0.3">
      <c r="A2" s="7"/>
      <c r="B2" s="8"/>
      <c r="C2" s="9"/>
      <c r="D2" s="9"/>
      <c r="E2" s="9"/>
      <c r="F2" s="9"/>
      <c r="G2" s="9"/>
      <c r="H2" s="9"/>
      <c r="I2" s="9"/>
      <c r="J2" s="9"/>
    </row>
    <row r="3" spans="1:10" x14ac:dyDescent="0.3">
      <c r="A3" s="10" t="s">
        <v>3</v>
      </c>
      <c r="B3" s="11"/>
      <c r="D3" s="3" t="s">
        <v>4</v>
      </c>
      <c r="E3" s="12" t="s">
        <v>5</v>
      </c>
      <c r="F3" s="4"/>
      <c r="G3" s="4"/>
      <c r="H3" s="29" t="s">
        <v>6</v>
      </c>
      <c r="I3" s="4" t="s">
        <v>7</v>
      </c>
      <c r="J3" s="28">
        <v>46752</v>
      </c>
    </row>
    <row r="4" spans="1:10" x14ac:dyDescent="0.3">
      <c r="A4" s="13"/>
      <c r="B4" s="11"/>
      <c r="E4" s="5" t="s">
        <v>8</v>
      </c>
      <c r="F4" s="4"/>
      <c r="G4" s="4"/>
      <c r="H4" s="30" t="s">
        <v>6</v>
      </c>
      <c r="I4" s="4" t="s">
        <v>9</v>
      </c>
      <c r="J4" s="28">
        <v>46387</v>
      </c>
    </row>
    <row r="5" spans="1:10" x14ac:dyDescent="0.3">
      <c r="A5" s="14" t="s">
        <v>10</v>
      </c>
      <c r="B5" s="11"/>
      <c r="E5" s="12" t="s">
        <v>11</v>
      </c>
      <c r="F5" s="4"/>
      <c r="G5" s="4"/>
      <c r="H5" s="30" t="s">
        <v>6</v>
      </c>
      <c r="I5" s="4" t="s">
        <v>12</v>
      </c>
      <c r="J5" s="28">
        <v>46022</v>
      </c>
    </row>
    <row r="6" spans="1:10" x14ac:dyDescent="0.3">
      <c r="A6" s="15"/>
      <c r="B6" s="11"/>
      <c r="E6" s="5" t="s">
        <v>13</v>
      </c>
      <c r="F6" s="4"/>
      <c r="G6" s="4"/>
      <c r="H6" s="30"/>
      <c r="I6" s="4" t="s">
        <v>14</v>
      </c>
      <c r="J6" s="28">
        <v>45657</v>
      </c>
    </row>
    <row r="7" spans="1:10" x14ac:dyDescent="0.3">
      <c r="A7" s="14" t="s">
        <v>15</v>
      </c>
      <c r="B7" s="16"/>
      <c r="C7" s="17" t="s">
        <v>43</v>
      </c>
      <c r="E7" s="5" t="s">
        <v>16</v>
      </c>
      <c r="F7" s="4"/>
      <c r="G7" s="4"/>
      <c r="H7" s="30"/>
      <c r="I7" s="4" t="s">
        <v>17</v>
      </c>
      <c r="J7" s="28">
        <v>45291</v>
      </c>
    </row>
    <row r="8" spans="1:10" x14ac:dyDescent="0.3">
      <c r="A8" s="12"/>
      <c r="B8" s="17"/>
      <c r="E8" s="5" t="s">
        <v>18</v>
      </c>
      <c r="F8" s="4"/>
      <c r="G8" s="4"/>
      <c r="H8" s="4"/>
      <c r="I8" s="4"/>
      <c r="J8" s="28"/>
    </row>
    <row r="9" spans="1:10" x14ac:dyDescent="0.3">
      <c r="A9" s="12"/>
      <c r="B9" s="17"/>
      <c r="E9" s="5" t="s">
        <v>19</v>
      </c>
      <c r="F9" s="4"/>
      <c r="G9" s="4"/>
      <c r="H9" s="10" t="s">
        <v>20</v>
      </c>
      <c r="I9" s="4"/>
    </row>
    <row r="10" spans="1:10" x14ac:dyDescent="0.3">
      <c r="A10" s="12"/>
      <c r="B10" s="17"/>
      <c r="E10" s="5"/>
      <c r="F10" s="4"/>
      <c r="G10" s="4"/>
      <c r="I10" s="4"/>
    </row>
    <row r="11" spans="1:10" x14ac:dyDescent="0.3">
      <c r="A11" s="12"/>
      <c r="B11" s="17"/>
      <c r="E11" s="3" t="s">
        <v>21</v>
      </c>
      <c r="F11" s="4"/>
      <c r="G11" s="4"/>
      <c r="H11" s="4"/>
      <c r="I11" s="4"/>
    </row>
    <row r="12" spans="1:10" x14ac:dyDescent="0.3">
      <c r="E12" s="3" t="s">
        <v>22</v>
      </c>
      <c r="G12" s="4"/>
      <c r="H12" s="4"/>
      <c r="I12" s="4"/>
    </row>
    <row r="13" spans="1:10" x14ac:dyDescent="0.3">
      <c r="E13" s="3" t="s">
        <v>23</v>
      </c>
      <c r="G13" s="4"/>
      <c r="H13" s="4"/>
      <c r="I13" s="4"/>
    </row>
    <row r="14" spans="1:10" x14ac:dyDescent="0.3">
      <c r="G14" s="4"/>
      <c r="H14" s="4"/>
      <c r="I14" s="4"/>
    </row>
    <row r="15" spans="1:10" x14ac:dyDescent="0.3">
      <c r="E15" s="5" t="s">
        <v>24</v>
      </c>
      <c r="G15" s="4"/>
      <c r="H15" s="4"/>
      <c r="I15" s="4"/>
    </row>
    <row r="16" spans="1:10" x14ac:dyDescent="0.3">
      <c r="E16" s="18" t="s">
        <v>25</v>
      </c>
      <c r="G16" s="4"/>
      <c r="H16" s="4"/>
      <c r="I16" s="4"/>
    </row>
    <row r="17" spans="1:10" x14ac:dyDescent="0.3">
      <c r="E17" s="5" t="s">
        <v>26</v>
      </c>
      <c r="G17" s="4"/>
      <c r="H17" s="4"/>
      <c r="I17" s="4"/>
    </row>
    <row r="18" spans="1:10" x14ac:dyDescent="0.3">
      <c r="A18" s="4"/>
      <c r="B18" s="4"/>
      <c r="C18" s="4"/>
      <c r="E18" s="5" t="s">
        <v>27</v>
      </c>
      <c r="F18" s="4"/>
      <c r="G18" s="4"/>
      <c r="H18" s="4"/>
      <c r="I18" s="4"/>
    </row>
    <row r="19" spans="1:10" x14ac:dyDescent="0.3">
      <c r="A19" s="4"/>
      <c r="B19" s="4"/>
      <c r="C19" s="4"/>
      <c r="E19" s="4" t="s">
        <v>28</v>
      </c>
      <c r="F19" s="4"/>
      <c r="G19" s="4"/>
      <c r="H19" s="4"/>
      <c r="I19" s="4"/>
    </row>
    <row r="20" spans="1:10" x14ac:dyDescent="0.3">
      <c r="A20" s="4"/>
      <c r="B20" s="4"/>
      <c r="C20" s="4"/>
      <c r="E20" s="3" t="s">
        <v>29</v>
      </c>
      <c r="F20" s="4"/>
      <c r="G20" s="4"/>
      <c r="H20" s="4"/>
      <c r="I20" s="4"/>
    </row>
    <row r="21" spans="1:10" x14ac:dyDescent="0.3">
      <c r="A21" s="4"/>
      <c r="B21" s="4"/>
      <c r="C21" s="4"/>
      <c r="F21" s="4"/>
      <c r="G21" s="4"/>
      <c r="H21" s="4"/>
      <c r="I21" s="4"/>
    </row>
    <row r="22" spans="1:10" x14ac:dyDescent="0.3">
      <c r="A22" s="4"/>
      <c r="B22" s="4"/>
      <c r="C22" s="4"/>
      <c r="E22" s="5" t="s">
        <v>30</v>
      </c>
      <c r="F22" s="4"/>
      <c r="G22" s="4"/>
      <c r="H22" s="4"/>
      <c r="I22" s="4"/>
    </row>
    <row r="23" spans="1:10" x14ac:dyDescent="0.3">
      <c r="A23" s="4"/>
      <c r="B23" s="4"/>
      <c r="C23" s="4"/>
      <c r="E23" s="5" t="s">
        <v>31</v>
      </c>
      <c r="F23" s="4"/>
      <c r="G23" s="4"/>
      <c r="H23" s="4"/>
      <c r="I23" s="4"/>
    </row>
    <row r="24" spans="1:10" x14ac:dyDescent="0.3">
      <c r="A24" s="4"/>
      <c r="B24" s="4"/>
      <c r="C24" s="4"/>
      <c r="E24" s="5" t="s">
        <v>32</v>
      </c>
      <c r="F24" s="4"/>
      <c r="G24" s="4"/>
      <c r="H24" s="4"/>
      <c r="I24" s="4"/>
    </row>
    <row r="25" spans="1:10" x14ac:dyDescent="0.3">
      <c r="A25" s="4"/>
      <c r="B25" s="4"/>
      <c r="C25" s="4"/>
      <c r="E25" s="5" t="s">
        <v>33</v>
      </c>
      <c r="F25" s="4"/>
      <c r="G25" s="4"/>
      <c r="H25" s="4"/>
      <c r="I25" s="4"/>
    </row>
    <row r="26" spans="1:10" x14ac:dyDescent="0.3">
      <c r="A26" s="4"/>
      <c r="B26" s="4"/>
      <c r="C26" s="4"/>
      <c r="E26" s="3" t="s">
        <v>34</v>
      </c>
      <c r="F26" s="4"/>
      <c r="G26" s="4"/>
      <c r="H26" s="4"/>
      <c r="I26" s="4"/>
    </row>
    <row r="27" spans="1:10" x14ac:dyDescent="0.3">
      <c r="A27" s="4"/>
      <c r="B27" s="4"/>
      <c r="C27" s="4"/>
      <c r="E27" s="4"/>
      <c r="F27" s="4"/>
      <c r="G27" s="4"/>
      <c r="H27" s="4"/>
      <c r="I27" s="4"/>
    </row>
    <row r="28" spans="1:10" x14ac:dyDescent="0.3">
      <c r="A28" s="4"/>
      <c r="B28" s="4"/>
      <c r="C28" s="4"/>
      <c r="E28" s="5" t="s">
        <v>35</v>
      </c>
      <c r="F28" s="4"/>
      <c r="G28" s="4"/>
      <c r="H28" s="4"/>
      <c r="I28" s="4"/>
    </row>
    <row r="29" spans="1:10" x14ac:dyDescent="0.3">
      <c r="A29" s="4"/>
      <c r="B29" s="4"/>
      <c r="C29" s="4"/>
      <c r="E29" s="5" t="s">
        <v>36</v>
      </c>
      <c r="F29" s="4"/>
      <c r="G29" s="4"/>
      <c r="H29" s="4"/>
      <c r="I29" s="4"/>
    </row>
    <row r="30" spans="1:10" ht="4.3499999999999996" customHeight="1" x14ac:dyDescent="0.3">
      <c r="A30" s="19"/>
      <c r="B30" s="20"/>
      <c r="C30" s="20"/>
      <c r="D30" s="9"/>
      <c r="E30" s="20"/>
      <c r="F30" s="20"/>
      <c r="G30" s="20"/>
      <c r="H30" s="20"/>
      <c r="I30" s="20"/>
      <c r="J30" s="9"/>
    </row>
    <row r="31" spans="1:10" x14ac:dyDescent="0.3">
      <c r="A31" s="33" t="s">
        <v>37</v>
      </c>
      <c r="B31" s="21"/>
      <c r="C31" s="21"/>
      <c r="D31" s="22"/>
      <c r="E31" s="21"/>
      <c r="F31" s="21"/>
      <c r="G31" s="21"/>
      <c r="H31" s="21"/>
      <c r="I31" s="21"/>
      <c r="J31" s="21"/>
    </row>
    <row r="32" spans="1:10" x14ac:dyDescent="0.3">
      <c r="A32" s="34">
        <v>1</v>
      </c>
      <c r="D32" s="4" t="s">
        <v>38</v>
      </c>
      <c r="E32" s="4"/>
      <c r="F32" s="4"/>
      <c r="G32" s="4"/>
      <c r="H32" s="4"/>
      <c r="I32" s="4"/>
    </row>
    <row r="33" spans="1:9" x14ac:dyDescent="0.3">
      <c r="A33" s="34">
        <f>A32+1</f>
        <v>2</v>
      </c>
      <c r="B33" s="4"/>
      <c r="C33" s="4"/>
      <c r="D33" s="4"/>
      <c r="E33" s="4"/>
      <c r="F33" s="4"/>
      <c r="G33" s="4"/>
      <c r="H33" s="4"/>
      <c r="I33" s="4"/>
    </row>
    <row r="34" spans="1:9" x14ac:dyDescent="0.3">
      <c r="A34" s="34">
        <f t="shared" ref="A34:A47" si="0">A33+1</f>
        <v>3</v>
      </c>
      <c r="B34" s="4"/>
      <c r="D34" s="35"/>
      <c r="E34" s="17" t="s">
        <v>44</v>
      </c>
      <c r="F34" s="4"/>
      <c r="G34" s="4"/>
      <c r="H34" s="4"/>
      <c r="I34" s="4"/>
    </row>
    <row r="35" spans="1:9" x14ac:dyDescent="0.3">
      <c r="A35" s="34">
        <f t="shared" si="0"/>
        <v>4</v>
      </c>
      <c r="B35" s="4"/>
      <c r="D35" s="35"/>
      <c r="E35" s="17" t="s">
        <v>45</v>
      </c>
      <c r="G35" s="4"/>
      <c r="H35" s="4"/>
      <c r="I35" s="4"/>
    </row>
    <row r="36" spans="1:9" x14ac:dyDescent="0.3">
      <c r="A36" s="34">
        <f t="shared" si="0"/>
        <v>5</v>
      </c>
      <c r="B36" s="4"/>
      <c r="C36" s="31">
        <v>2</v>
      </c>
      <c r="D36" s="35"/>
      <c r="E36" s="17" t="s">
        <v>46</v>
      </c>
      <c r="G36" s="4"/>
      <c r="H36" s="4"/>
      <c r="I36" s="4"/>
    </row>
    <row r="37" spans="1:9" x14ac:dyDescent="0.3">
      <c r="A37" s="34">
        <f t="shared" si="0"/>
        <v>6</v>
      </c>
      <c r="B37" s="4"/>
      <c r="C37" s="31">
        <f>C36+1</f>
        <v>3</v>
      </c>
      <c r="F37" s="4"/>
      <c r="G37" s="4"/>
      <c r="H37" s="4"/>
      <c r="I37" s="4"/>
    </row>
    <row r="38" spans="1:9" x14ac:dyDescent="0.3">
      <c r="A38" s="34">
        <f t="shared" si="0"/>
        <v>7</v>
      </c>
      <c r="B38" s="4"/>
      <c r="C38" s="31">
        <f>C37+1</f>
        <v>4</v>
      </c>
      <c r="D38" s="35"/>
      <c r="E38" s="24" t="s">
        <v>47</v>
      </c>
      <c r="G38" s="4"/>
      <c r="H38" s="4"/>
      <c r="I38" s="4"/>
    </row>
    <row r="39" spans="1:9" x14ac:dyDescent="0.3">
      <c r="A39" s="34">
        <f t="shared" si="0"/>
        <v>8</v>
      </c>
      <c r="B39" s="4"/>
      <c r="C39" s="31"/>
      <c r="D39" s="35"/>
      <c r="E39" s="24" t="s">
        <v>48</v>
      </c>
      <c r="G39" s="4"/>
      <c r="H39" s="4"/>
      <c r="I39" s="4"/>
    </row>
    <row r="40" spans="1:9" x14ac:dyDescent="0.3">
      <c r="A40" s="34">
        <f t="shared" si="0"/>
        <v>9</v>
      </c>
      <c r="B40" s="4"/>
      <c r="C40" s="32"/>
      <c r="D40" s="35"/>
      <c r="E40" s="24" t="s">
        <v>49</v>
      </c>
      <c r="G40" s="4"/>
      <c r="H40" s="4"/>
      <c r="I40" s="4"/>
    </row>
    <row r="41" spans="1:9" x14ac:dyDescent="0.3">
      <c r="A41" s="34">
        <f t="shared" si="0"/>
        <v>10</v>
      </c>
      <c r="B41" s="4"/>
      <c r="C41" s="4"/>
      <c r="F41" s="4"/>
      <c r="G41" s="4"/>
      <c r="H41" s="4"/>
      <c r="I41" s="4"/>
    </row>
    <row r="42" spans="1:9" x14ac:dyDescent="0.3">
      <c r="A42" s="34">
        <f t="shared" si="0"/>
        <v>11</v>
      </c>
      <c r="B42" s="4"/>
      <c r="C42" s="4"/>
      <c r="D42" s="35"/>
      <c r="E42" s="24" t="s">
        <v>50</v>
      </c>
      <c r="G42" s="4"/>
      <c r="H42" s="4"/>
      <c r="I42" s="4"/>
    </row>
    <row r="43" spans="1:9" x14ac:dyDescent="0.3">
      <c r="A43" s="34">
        <f t="shared" si="0"/>
        <v>12</v>
      </c>
      <c r="B43" s="4"/>
      <c r="C43" s="4"/>
      <c r="D43" s="35"/>
      <c r="E43" s="24" t="s">
        <v>51</v>
      </c>
      <c r="G43" s="4"/>
      <c r="H43" s="4"/>
      <c r="I43" s="4"/>
    </row>
    <row r="44" spans="1:9" x14ac:dyDescent="0.3">
      <c r="A44" s="34">
        <f t="shared" si="0"/>
        <v>13</v>
      </c>
      <c r="B44" s="4"/>
      <c r="C44" s="32"/>
      <c r="D44" s="35"/>
      <c r="E44" s="24" t="s">
        <v>52</v>
      </c>
      <c r="G44" s="4"/>
      <c r="H44" s="4"/>
      <c r="I44" s="4"/>
    </row>
    <row r="45" spans="1:9" x14ac:dyDescent="0.3">
      <c r="A45" s="34">
        <f t="shared" si="0"/>
        <v>14</v>
      </c>
      <c r="B45" s="4"/>
      <c r="C45" s="4"/>
      <c r="F45" s="4"/>
      <c r="G45" s="4"/>
      <c r="H45" s="4"/>
      <c r="I45" s="4"/>
    </row>
    <row r="46" spans="1:9" x14ac:dyDescent="0.3">
      <c r="A46" s="34">
        <f t="shared" si="0"/>
        <v>15</v>
      </c>
      <c r="B46" s="4"/>
      <c r="C46" s="4"/>
      <c r="D46" s="12" t="s">
        <v>39</v>
      </c>
      <c r="G46" s="4"/>
      <c r="H46" s="4"/>
      <c r="I46" s="4"/>
    </row>
    <row r="47" spans="1:9" ht="88.95" customHeight="1" x14ac:dyDescent="0.3">
      <c r="A47" s="34">
        <f t="shared" si="0"/>
        <v>16</v>
      </c>
      <c r="B47" s="4"/>
      <c r="C47" s="4"/>
      <c r="D47" s="99" t="s">
        <v>40</v>
      </c>
      <c r="E47" s="99"/>
      <c r="F47" s="99"/>
      <c r="G47" s="99"/>
      <c r="H47" s="99"/>
      <c r="I47" s="99"/>
    </row>
    <row r="48" spans="1:9" s="37" customFormat="1" x14ac:dyDescent="0.3">
      <c r="A48" s="36"/>
      <c r="B48" s="38"/>
      <c r="C48" s="38"/>
      <c r="D48" s="100"/>
      <c r="E48" s="100"/>
      <c r="F48" s="100"/>
      <c r="G48" s="100"/>
      <c r="H48" s="100"/>
      <c r="I48" s="100"/>
    </row>
    <row r="49" spans="1:10" x14ac:dyDescent="0.3">
      <c r="A49" s="25" t="s">
        <v>41</v>
      </c>
      <c r="B49" s="26"/>
      <c r="C49" s="26"/>
      <c r="D49" s="26"/>
      <c r="E49" s="26"/>
      <c r="F49" s="26"/>
      <c r="G49" s="26"/>
      <c r="H49" s="26"/>
      <c r="I49" s="27" t="s">
        <v>42</v>
      </c>
      <c r="J49" s="27"/>
    </row>
    <row r="50" spans="1:10" x14ac:dyDescent="0.3">
      <c r="A50" s="23"/>
    </row>
    <row r="51" spans="1:10" x14ac:dyDescent="0.3">
      <c r="A51" s="23"/>
    </row>
    <row r="52" spans="1:10" x14ac:dyDescent="0.3">
      <c r="A52" s="23"/>
    </row>
    <row r="53" spans="1:10" x14ac:dyDescent="0.3">
      <c r="A53" s="23"/>
    </row>
    <row r="54" spans="1:10" x14ac:dyDescent="0.3">
      <c r="A54" s="23"/>
    </row>
    <row r="55" spans="1:10" x14ac:dyDescent="0.3">
      <c r="A55" s="23"/>
    </row>
    <row r="56" spans="1:10" x14ac:dyDescent="0.3">
      <c r="A56" s="23"/>
    </row>
    <row r="57" spans="1:10" x14ac:dyDescent="0.3">
      <c r="A57" s="23"/>
    </row>
    <row r="58" spans="1:10" x14ac:dyDescent="0.3">
      <c r="A58" s="23"/>
    </row>
  </sheetData>
  <mergeCells count="2">
    <mergeCell ref="D47:I47"/>
    <mergeCell ref="D48:I48"/>
  </mergeCells>
  <phoneticPr fontId="4" type="noConversion"/>
  <printOptions horizontalCentered="1"/>
  <pageMargins left="0.5" right="0.5" top="0.5" bottom="0.5" header="0.5" footer="0.3"/>
  <pageSetup scale="72" orientation="landscape" r:id="rId1"/>
  <headerFooter alignWithMargins="0">
    <oddHeader xml:space="preserve">&amp;RDEF’s Response to OPC POD 1 (1-26)
Q7
Page &amp;P of &amp;N
</oddHeader>
    <oddFooter>&amp;R20240025-OPCPOD1-00004284</oddFooter>
  </headerFooter>
  <ignoredErrors>
    <ignoredError sqref="C37 C38:C4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5EEE-21E5-432E-9C3F-0FDB9A11FF6F}">
  <sheetPr>
    <pageSetUpPr fitToPage="1"/>
  </sheetPr>
  <dimension ref="A1:AJ105"/>
  <sheetViews>
    <sheetView tabSelected="1" view="pageBreakPreview" zoomScale="80" zoomScaleNormal="80" zoomScaleSheetLayoutView="80" workbookViewId="0">
      <selection activeCell="I34" sqref="I34"/>
    </sheetView>
  </sheetViews>
  <sheetFormatPr defaultColWidth="10.44140625" defaultRowHeight="13.8" x14ac:dyDescent="0.3"/>
  <cols>
    <col min="1" max="1" width="4.44140625" style="40" customWidth="1"/>
    <col min="2" max="2" width="20.109375" style="40" customWidth="1"/>
    <col min="3" max="3" width="21.109375" style="40" customWidth="1"/>
    <col min="4" max="4" width="34.21875" style="40" customWidth="1"/>
    <col min="5" max="5" width="16.6640625" style="40" customWidth="1"/>
    <col min="6" max="6" width="17" style="40" bestFit="1" customWidth="1"/>
    <col min="7" max="8" width="13.77734375" style="40" bestFit="1" customWidth="1"/>
    <col min="9" max="9" width="15.6640625" style="40" bestFit="1" customWidth="1"/>
    <col min="10" max="10" width="24.77734375" style="40" bestFit="1" customWidth="1"/>
    <col min="11" max="11" width="10.6640625" style="40" customWidth="1"/>
    <col min="12" max="12" width="14.33203125" style="40" bestFit="1" customWidth="1"/>
    <col min="13" max="13" width="14" style="40" bestFit="1" customWidth="1"/>
    <col min="14" max="14" width="9.44140625" style="40" bestFit="1" customWidth="1"/>
    <col min="15" max="15" width="10.5546875" style="40" bestFit="1" customWidth="1"/>
    <col min="16" max="25" width="0.5546875" style="40" customWidth="1"/>
    <col min="26" max="26" width="10.44140625" style="40"/>
    <col min="27" max="27" width="33.88671875" style="40" bestFit="1" customWidth="1"/>
    <col min="28" max="16384" width="10.44140625" style="40"/>
  </cols>
  <sheetData>
    <row r="1" spans="1:36" ht="18" x14ac:dyDescent="0.35">
      <c r="A1" s="39">
        <v>2027</v>
      </c>
      <c r="B1" s="39"/>
      <c r="C1" s="39"/>
      <c r="D1" s="39"/>
      <c r="E1" s="39"/>
      <c r="F1" s="39"/>
      <c r="G1" s="39"/>
      <c r="H1" s="39"/>
      <c r="I1" s="39"/>
      <c r="J1" s="39"/>
      <c r="K1" s="39"/>
      <c r="L1" s="39"/>
      <c r="M1" s="39"/>
      <c r="N1" s="39"/>
      <c r="O1" s="39"/>
      <c r="P1" s="39"/>
      <c r="Q1" s="39"/>
      <c r="R1" s="39"/>
      <c r="S1" s="39"/>
      <c r="T1" s="39"/>
      <c r="U1" s="39"/>
      <c r="V1" s="39"/>
      <c r="W1" s="39"/>
      <c r="X1" s="39"/>
      <c r="Y1" s="39"/>
    </row>
    <row r="2" spans="1:36" x14ac:dyDescent="0.3">
      <c r="A2" s="41"/>
    </row>
    <row r="3" spans="1:36" s="3" customFormat="1" x14ac:dyDescent="0.3">
      <c r="A3" s="42" t="s">
        <v>0</v>
      </c>
      <c r="E3" s="5" t="s">
        <v>1</v>
      </c>
      <c r="H3" s="4"/>
      <c r="M3" s="6" t="s">
        <v>53</v>
      </c>
    </row>
    <row r="4" spans="1:36" s="3" customFormat="1" ht="7.5" customHeight="1" x14ac:dyDescent="0.3">
      <c r="A4" s="42"/>
      <c r="E4" s="4"/>
      <c r="F4" s="5"/>
      <c r="H4" s="4"/>
      <c r="J4" s="43"/>
      <c r="K4" s="9"/>
      <c r="L4" s="9"/>
    </row>
    <row r="5" spans="1:36" s="3" customFormat="1" x14ac:dyDescent="0.3">
      <c r="A5" s="44" t="s">
        <v>3</v>
      </c>
      <c r="B5" s="26"/>
      <c r="C5" s="26"/>
      <c r="D5" s="26" t="s">
        <v>4</v>
      </c>
      <c r="E5" s="27" t="s">
        <v>54</v>
      </c>
      <c r="F5" s="26"/>
      <c r="G5" s="45"/>
      <c r="H5" s="45"/>
      <c r="I5" s="45"/>
      <c r="J5" s="10" t="s">
        <v>55</v>
      </c>
      <c r="M5" s="45"/>
    </row>
    <row r="6" spans="1:36" s="3" customFormat="1" x14ac:dyDescent="0.3">
      <c r="A6" s="13"/>
      <c r="F6" s="5"/>
      <c r="G6" s="4"/>
      <c r="H6" s="4"/>
      <c r="I6" s="4"/>
      <c r="J6" s="46" t="s">
        <v>6</v>
      </c>
      <c r="K6" s="4" t="s">
        <v>7</v>
      </c>
      <c r="M6" s="47">
        <v>46752</v>
      </c>
    </row>
    <row r="7" spans="1:36" s="3" customFormat="1" x14ac:dyDescent="0.3">
      <c r="A7" s="14" t="s">
        <v>10</v>
      </c>
      <c r="F7" s="12"/>
      <c r="G7" s="4"/>
      <c r="H7" s="4"/>
      <c r="I7" s="4"/>
      <c r="J7" s="46" t="s">
        <v>56</v>
      </c>
      <c r="K7" s="4" t="s">
        <v>9</v>
      </c>
      <c r="M7" s="47">
        <v>46387</v>
      </c>
    </row>
    <row r="8" spans="1:36" s="3" customFormat="1" x14ac:dyDescent="0.3">
      <c r="A8" s="15"/>
      <c r="F8" s="5"/>
      <c r="G8" s="4"/>
      <c r="H8" s="4"/>
      <c r="I8" s="4"/>
      <c r="J8" s="46" t="s">
        <v>56</v>
      </c>
      <c r="K8" s="4" t="s">
        <v>12</v>
      </c>
      <c r="M8" s="47">
        <v>46022</v>
      </c>
    </row>
    <row r="9" spans="1:36" s="3" customFormat="1" x14ac:dyDescent="0.3">
      <c r="A9" s="14" t="s">
        <v>154</v>
      </c>
      <c r="C9" s="16"/>
      <c r="F9" s="5"/>
      <c r="G9" s="4"/>
      <c r="H9" s="4"/>
      <c r="I9" s="4"/>
      <c r="J9" s="10" t="s">
        <v>57</v>
      </c>
      <c r="M9" s="4"/>
    </row>
    <row r="10" spans="1:36" s="3" customFormat="1" x14ac:dyDescent="0.3">
      <c r="A10" s="48"/>
      <c r="B10" s="49" t="s">
        <v>58</v>
      </c>
      <c r="C10" s="50"/>
      <c r="D10" s="51" t="s">
        <v>59</v>
      </c>
      <c r="E10" s="51" t="s">
        <v>60</v>
      </c>
      <c r="F10" s="51" t="s">
        <v>61</v>
      </c>
      <c r="G10" s="51" t="s">
        <v>62</v>
      </c>
      <c r="H10" s="51" t="s">
        <v>63</v>
      </c>
      <c r="I10" s="51" t="s">
        <v>64</v>
      </c>
      <c r="J10" s="51" t="s">
        <v>65</v>
      </c>
      <c r="K10" s="52" t="s">
        <v>66</v>
      </c>
      <c r="L10" s="52" t="s">
        <v>67</v>
      </c>
      <c r="M10" s="52" t="s">
        <v>68</v>
      </c>
    </row>
    <row r="11" spans="1:36" x14ac:dyDescent="0.3">
      <c r="A11" s="53"/>
      <c r="B11" s="53" t="s">
        <v>69</v>
      </c>
      <c r="C11" s="53"/>
      <c r="D11" s="53"/>
    </row>
    <row r="12" spans="1:36" x14ac:dyDescent="0.3">
      <c r="B12" s="54"/>
      <c r="C12" s="54"/>
      <c r="D12" s="54"/>
      <c r="E12" s="97"/>
      <c r="F12" s="97"/>
      <c r="G12" s="97" t="s">
        <v>70</v>
      </c>
      <c r="H12" s="97" t="s">
        <v>70</v>
      </c>
      <c r="I12" s="97" t="s">
        <v>70</v>
      </c>
      <c r="J12" s="56" t="s">
        <v>71</v>
      </c>
      <c r="K12" s="57"/>
      <c r="L12" s="57"/>
      <c r="M12" s="97"/>
    </row>
    <row r="13" spans="1:36" x14ac:dyDescent="0.3">
      <c r="A13" s="97" t="s">
        <v>72</v>
      </c>
      <c r="B13" s="54"/>
      <c r="C13" s="54"/>
      <c r="D13" s="54"/>
      <c r="E13" s="97" t="s">
        <v>73</v>
      </c>
      <c r="F13" s="97" t="s">
        <v>74</v>
      </c>
      <c r="G13" s="97" t="s">
        <v>75</v>
      </c>
      <c r="H13" s="97" t="s">
        <v>76</v>
      </c>
      <c r="I13" s="97" t="s">
        <v>77</v>
      </c>
      <c r="J13" s="56" t="s">
        <v>78</v>
      </c>
      <c r="K13" s="101" t="s">
        <v>79</v>
      </c>
      <c r="L13" s="102"/>
      <c r="M13" s="97" t="s">
        <v>80</v>
      </c>
      <c r="O13" s="58" t="s">
        <v>81</v>
      </c>
    </row>
    <row r="14" spans="1:36" x14ac:dyDescent="0.3">
      <c r="A14" s="59" t="s">
        <v>82</v>
      </c>
      <c r="B14" s="60" t="s">
        <v>83</v>
      </c>
      <c r="C14" s="60"/>
      <c r="D14" s="60" t="s">
        <v>84</v>
      </c>
      <c r="E14" s="59" t="s">
        <v>85</v>
      </c>
      <c r="F14" s="59" t="s">
        <v>86</v>
      </c>
      <c r="G14" s="59" t="s">
        <v>87</v>
      </c>
      <c r="H14" s="59" t="s">
        <v>88</v>
      </c>
      <c r="I14" s="59" t="s">
        <v>89</v>
      </c>
      <c r="J14" s="61" t="s">
        <v>90</v>
      </c>
      <c r="K14" s="59" t="s">
        <v>91</v>
      </c>
      <c r="L14" s="59" t="s">
        <v>92</v>
      </c>
      <c r="M14" s="59" t="s">
        <v>93</v>
      </c>
      <c r="O14" s="62" t="s">
        <v>94</v>
      </c>
    </row>
    <row r="15" spans="1:36" ht="5.25" customHeight="1" x14ac:dyDescent="0.3">
      <c r="A15" s="54"/>
      <c r="B15" s="63"/>
      <c r="C15" s="63"/>
      <c r="D15" s="63"/>
      <c r="E15" s="64"/>
      <c r="F15" s="65"/>
      <c r="G15" s="65"/>
      <c r="H15" s="65"/>
      <c r="I15" s="65"/>
      <c r="J15" s="65"/>
      <c r="K15" s="64"/>
      <c r="L15" s="65"/>
      <c r="M15" s="65"/>
      <c r="O15" s="66"/>
    </row>
    <row r="16" spans="1:36" x14ac:dyDescent="0.3">
      <c r="A16" s="67">
        <v>1</v>
      </c>
      <c r="B16" s="68" t="s">
        <v>95</v>
      </c>
      <c r="C16" s="68"/>
      <c r="D16" s="68" t="s">
        <v>96</v>
      </c>
      <c r="E16" s="69">
        <f>SUM(F16:M16)</f>
        <v>22198153.204399683</v>
      </c>
      <c r="F16" s="69">
        <f>'[1]2-Summary (rev at COS)'!AB20</f>
        <v>13985956.109701524</v>
      </c>
      <c r="G16" s="69">
        <f>'[1]2-Summary (rev at COS)'!AC20</f>
        <v>1221240.6483562351</v>
      </c>
      <c r="H16" s="69">
        <f>'[1]2-Summary (rev at COS)'!AD20</f>
        <v>72791.085881020903</v>
      </c>
      <c r="I16" s="69">
        <f>'[1]2-Summary (rev at COS)'!AE20</f>
        <v>5339350.5903328713</v>
      </c>
      <c r="J16" s="69">
        <f>+'[1]2-Summary (rev at COS)'!$AF$20+'[1]2-Summary (rev at COS)'!$AG$20</f>
        <v>781954.30840064411</v>
      </c>
      <c r="K16" s="69">
        <f>'[1]2-Summary (rev at COS)'!AH20</f>
        <v>118667.77720786147</v>
      </c>
      <c r="L16" s="69">
        <f>'[1]2-Summary (rev at COS)'!AI20</f>
        <v>655879.39648610831</v>
      </c>
      <c r="M16" s="69">
        <f>'[1]2-Summary (rev at COS)'!AJ20</f>
        <v>22313.288033418456</v>
      </c>
      <c r="O16" s="66">
        <f>E16-SUM(F16:M16)</f>
        <v>0</v>
      </c>
      <c r="AC16" s="55"/>
      <c r="AD16" s="55" t="s">
        <v>70</v>
      </c>
      <c r="AE16" s="55" t="s">
        <v>70</v>
      </c>
      <c r="AF16" s="55" t="s">
        <v>70</v>
      </c>
      <c r="AG16" s="56" t="s">
        <v>71</v>
      </c>
      <c r="AH16" s="57"/>
      <c r="AI16" s="57"/>
      <c r="AJ16" s="55"/>
    </row>
    <row r="17" spans="1:36" x14ac:dyDescent="0.3">
      <c r="A17" s="67">
        <f>+A16+1</f>
        <v>2</v>
      </c>
      <c r="B17" s="68"/>
      <c r="C17" s="68"/>
      <c r="D17" s="68"/>
      <c r="E17" s="70"/>
      <c r="F17" s="70"/>
      <c r="G17" s="70"/>
      <c r="H17" s="70"/>
      <c r="I17" s="70"/>
      <c r="J17" s="70"/>
      <c r="K17" s="70"/>
      <c r="L17" s="70"/>
      <c r="M17" s="70"/>
      <c r="O17" s="66"/>
      <c r="AB17" s="55" t="s">
        <v>73</v>
      </c>
      <c r="AC17" s="55" t="s">
        <v>74</v>
      </c>
      <c r="AD17" s="55" t="s">
        <v>75</v>
      </c>
      <c r="AE17" s="55" t="s">
        <v>76</v>
      </c>
      <c r="AF17" s="55" t="s">
        <v>77</v>
      </c>
      <c r="AG17" s="56" t="s">
        <v>78</v>
      </c>
      <c r="AH17" s="101" t="s">
        <v>79</v>
      </c>
      <c r="AI17" s="102"/>
      <c r="AJ17" s="55" t="s">
        <v>80</v>
      </c>
    </row>
    <row r="18" spans="1:36" ht="15.6" x14ac:dyDescent="0.3">
      <c r="A18" s="67">
        <f t="shared" ref="A18:A54" si="0">+A17+1</f>
        <v>3</v>
      </c>
      <c r="B18" s="60" t="s">
        <v>97</v>
      </c>
      <c r="C18" s="71"/>
      <c r="D18" s="72"/>
      <c r="E18" s="92"/>
      <c r="F18" s="92"/>
      <c r="G18" s="92"/>
      <c r="H18" s="92"/>
      <c r="I18" s="92"/>
      <c r="J18" s="92"/>
      <c r="K18" s="92"/>
      <c r="L18" s="92"/>
      <c r="M18" s="92"/>
      <c r="O18" s="66"/>
      <c r="AA18" s="95" t="s">
        <v>146</v>
      </c>
      <c r="AB18" s="59" t="s">
        <v>85</v>
      </c>
      <c r="AC18" s="59" t="s">
        <v>86</v>
      </c>
      <c r="AD18" s="59" t="s">
        <v>87</v>
      </c>
      <c r="AE18" s="59" t="s">
        <v>88</v>
      </c>
      <c r="AF18" s="59" t="s">
        <v>89</v>
      </c>
      <c r="AG18" s="61" t="s">
        <v>90</v>
      </c>
      <c r="AH18" s="59" t="s">
        <v>91</v>
      </c>
      <c r="AI18" s="59" t="s">
        <v>92</v>
      </c>
      <c r="AJ18" s="59" t="s">
        <v>93</v>
      </c>
    </row>
    <row r="19" spans="1:36" x14ac:dyDescent="0.3">
      <c r="A19" s="67">
        <f t="shared" si="0"/>
        <v>4</v>
      </c>
      <c r="B19" s="54" t="s">
        <v>98</v>
      </c>
      <c r="C19" s="54"/>
      <c r="D19" s="54"/>
      <c r="E19" s="92"/>
      <c r="F19" s="92"/>
      <c r="G19" s="92"/>
      <c r="H19" s="92"/>
      <c r="I19" s="92"/>
      <c r="J19" s="92"/>
      <c r="K19" s="92"/>
      <c r="L19" s="92"/>
      <c r="M19" s="92"/>
      <c r="O19" s="66"/>
      <c r="AA19" s="40" t="s">
        <v>147</v>
      </c>
      <c r="AB19" s="40">
        <f>+E20</f>
        <v>3660091.1998336292</v>
      </c>
      <c r="AC19" s="40">
        <f t="shared" ref="AC19:AJ19" si="1">+F20</f>
        <v>2305150.557522181</v>
      </c>
      <c r="AD19" s="40">
        <f t="shared" si="1"/>
        <v>207276.18453153421</v>
      </c>
      <c r="AE19" s="40">
        <f t="shared" si="1"/>
        <v>12564.946112793683</v>
      </c>
      <c r="AF19" s="40">
        <f t="shared" si="1"/>
        <v>884827.95277095528</v>
      </c>
      <c r="AG19" s="40">
        <f t="shared" si="1"/>
        <v>116499.08825420032</v>
      </c>
      <c r="AH19" s="40">
        <f t="shared" si="1"/>
        <v>15640.470641964466</v>
      </c>
      <c r="AI19" s="40">
        <f t="shared" si="1"/>
        <v>113089</v>
      </c>
      <c r="AJ19" s="40">
        <f t="shared" si="1"/>
        <v>5043</v>
      </c>
    </row>
    <row r="20" spans="1:36" x14ac:dyDescent="0.3">
      <c r="A20" s="67">
        <f t="shared" si="0"/>
        <v>5</v>
      </c>
      <c r="B20" s="73" t="s">
        <v>99</v>
      </c>
      <c r="C20" s="73"/>
      <c r="D20" s="74" t="s">
        <v>155</v>
      </c>
      <c r="E20" s="69">
        <f>SUM(F20:M20)</f>
        <v>3660091.1998336292</v>
      </c>
      <c r="F20" s="69">
        <f>+'[2]MFR E-5 Yr5'!J$24</f>
        <v>2305150.557522181</v>
      </c>
      <c r="G20" s="69">
        <f>+'[2]MFR E-5 Yr5'!K$24</f>
        <v>207276.18453153421</v>
      </c>
      <c r="H20" s="69">
        <f>+'[2]MFR E-5 Yr5'!L$24</f>
        <v>12564.946112793683</v>
      </c>
      <c r="I20" s="69">
        <f>+'[2]MFR E-5 Yr5'!M$24</f>
        <v>884827.95277095528</v>
      </c>
      <c r="J20" s="69">
        <f>+'[2]MFR E-5 Yr5'!$N$24+'[2]MFR E-5 Yr5'!$O$24</f>
        <v>116499.08825420032</v>
      </c>
      <c r="K20" s="69">
        <f>+'[2]MFR E-5 Yr5'!$P$24</f>
        <v>15640.470641964466</v>
      </c>
      <c r="L20" s="69">
        <f>+'[2]MFR E-5 Yr5'!$Q$33</f>
        <v>113089</v>
      </c>
      <c r="M20" s="69">
        <f>+'[2]MFR E-5 Yr5'!$R$32</f>
        <v>5043</v>
      </c>
      <c r="O20" s="66">
        <f t="shared" ref="O20:O24" si="2">E20-SUM(F20:M20)</f>
        <v>0</v>
      </c>
      <c r="AA20" s="40" t="s">
        <v>148</v>
      </c>
      <c r="AB20" s="40">
        <v>2971074.6433799025</v>
      </c>
      <c r="AC20" s="40">
        <v>1899698.2484417364</v>
      </c>
      <c r="AD20" s="40">
        <v>199654.73165195546</v>
      </c>
      <c r="AE20" s="40">
        <v>9272.8831788823427</v>
      </c>
      <c r="AF20" s="40">
        <v>664326.93114025483</v>
      </c>
      <c r="AG20" s="40">
        <v>86063.004004380389</v>
      </c>
      <c r="AH20" s="40">
        <v>11529.537962692937</v>
      </c>
      <c r="AI20" s="40">
        <v>88800</v>
      </c>
      <c r="AJ20" s="40">
        <v>11729.306999999899</v>
      </c>
    </row>
    <row r="21" spans="1:36" x14ac:dyDescent="0.3">
      <c r="A21" s="67">
        <f t="shared" si="0"/>
        <v>6</v>
      </c>
      <c r="B21" s="73" t="s">
        <v>101</v>
      </c>
      <c r="C21" s="73"/>
      <c r="D21" s="74" t="s">
        <v>155</v>
      </c>
      <c r="E21" s="77">
        <f>SUM(F21:M21)</f>
        <v>52311.586480245162</v>
      </c>
      <c r="F21" s="77">
        <f>+'[2]MFR E-5 Yr5'!J$42</f>
        <v>42268.445850524753</v>
      </c>
      <c r="G21" s="77">
        <f>+'[2]MFR E-5 Yr5'!K$42</f>
        <v>3219.1249273380527</v>
      </c>
      <c r="H21" s="77">
        <f>+'[2]MFR E-5 Yr5'!L$42</f>
        <v>287.98162431375698</v>
      </c>
      <c r="I21" s="77">
        <f>+'[2]MFR E-5 Yr5'!M$42</f>
        <v>4902.9485553840686</v>
      </c>
      <c r="J21" s="77">
        <f>+'[2]MFR E-5 Yr5'!$N$42+'[2]MFR E-5 Yr5'!$O$42</f>
        <v>518.5143923268862</v>
      </c>
      <c r="K21" s="77">
        <f>+'[2]MFR E-5 Yr5'!$P$42</f>
        <v>1098.2084005219608</v>
      </c>
      <c r="L21" s="77">
        <f>+'[2]MFR E-5 Yr5'!Q$42-L20</f>
        <v>15.824379195415531</v>
      </c>
      <c r="M21" s="77">
        <f>+'[2]MFR E-5 Yr5'!R$42-M20</f>
        <v>0.53835064027407498</v>
      </c>
      <c r="O21" s="66">
        <f t="shared" si="2"/>
        <v>0</v>
      </c>
      <c r="AA21" s="40" t="s">
        <v>149</v>
      </c>
      <c r="AB21" s="84">
        <f t="shared" ref="AB21" si="3">SUM(AC21:AJ21)</f>
        <v>689016.55645372672</v>
      </c>
      <c r="AC21" s="84">
        <f t="shared" ref="AC21:AJ21" si="4">+AC19-AC20</f>
        <v>405452.30908044451</v>
      </c>
      <c r="AD21" s="84">
        <f t="shared" si="4"/>
        <v>7621.4528795787483</v>
      </c>
      <c r="AE21" s="84">
        <f t="shared" si="4"/>
        <v>3292.0629339113402</v>
      </c>
      <c r="AF21" s="84">
        <f t="shared" si="4"/>
        <v>220501.02163070044</v>
      </c>
      <c r="AG21" s="84">
        <f t="shared" si="4"/>
        <v>30436.084249819934</v>
      </c>
      <c r="AH21" s="84">
        <f t="shared" si="4"/>
        <v>4110.9326792715292</v>
      </c>
      <c r="AI21" s="84">
        <f t="shared" si="4"/>
        <v>24289</v>
      </c>
      <c r="AJ21" s="84">
        <f t="shared" si="4"/>
        <v>-6686.3069999998988</v>
      </c>
    </row>
    <row r="22" spans="1:36" x14ac:dyDescent="0.3">
      <c r="A22" s="67">
        <f t="shared" si="0"/>
        <v>7</v>
      </c>
      <c r="B22" s="76" t="s">
        <v>102</v>
      </c>
      <c r="C22" s="76"/>
      <c r="D22" s="68" t="s">
        <v>103</v>
      </c>
      <c r="E22" s="77">
        <f>+E20+E21</f>
        <v>3712402.7863138742</v>
      </c>
      <c r="F22" s="77">
        <f t="shared" ref="F22:M22" si="5">+F20+F21</f>
        <v>2347419.0033727055</v>
      </c>
      <c r="G22" s="77">
        <f t="shared" si="5"/>
        <v>210495.30945887225</v>
      </c>
      <c r="H22" s="77">
        <f t="shared" si="5"/>
        <v>12852.92773710744</v>
      </c>
      <c r="I22" s="77">
        <f t="shared" si="5"/>
        <v>889730.90132633934</v>
      </c>
      <c r="J22" s="77">
        <f t="shared" si="5"/>
        <v>117017.60264652722</v>
      </c>
      <c r="K22" s="77">
        <f t="shared" si="5"/>
        <v>16738.679042486427</v>
      </c>
      <c r="L22" s="77">
        <f t="shared" si="5"/>
        <v>113104.82437919542</v>
      </c>
      <c r="M22" s="77">
        <f t="shared" si="5"/>
        <v>5043.5383506402741</v>
      </c>
      <c r="O22" s="66">
        <f t="shared" si="2"/>
        <v>0</v>
      </c>
      <c r="Z22" s="81">
        <v>1.344034056080655</v>
      </c>
      <c r="AA22" s="40" t="s">
        <v>150</v>
      </c>
      <c r="AB22" s="81">
        <f>+$Z$22</f>
        <v>1.344034056080655</v>
      </c>
      <c r="AC22" s="81">
        <f t="shared" ref="AC22:AJ22" si="6">+$Z$22</f>
        <v>1.344034056080655</v>
      </c>
      <c r="AD22" s="81">
        <f t="shared" si="6"/>
        <v>1.344034056080655</v>
      </c>
      <c r="AE22" s="81">
        <f t="shared" si="6"/>
        <v>1.344034056080655</v>
      </c>
      <c r="AF22" s="81">
        <f t="shared" si="6"/>
        <v>1.344034056080655</v>
      </c>
      <c r="AG22" s="81">
        <f t="shared" si="6"/>
        <v>1.344034056080655</v>
      </c>
      <c r="AH22" s="81">
        <f t="shared" si="6"/>
        <v>1.344034056080655</v>
      </c>
      <c r="AI22" s="81">
        <f t="shared" si="6"/>
        <v>1.344034056080655</v>
      </c>
      <c r="AJ22" s="81">
        <f t="shared" si="6"/>
        <v>1.344034056080655</v>
      </c>
    </row>
    <row r="23" spans="1:36" x14ac:dyDescent="0.3">
      <c r="A23" s="67">
        <f t="shared" si="0"/>
        <v>8</v>
      </c>
      <c r="B23" s="76" t="s">
        <v>104</v>
      </c>
      <c r="C23" s="76"/>
      <c r="D23" s="74" t="s">
        <v>156</v>
      </c>
      <c r="E23" s="77">
        <f>+E22-E24</f>
        <v>2241450.5569334477</v>
      </c>
      <c r="F23" s="77">
        <f>+AC25</f>
        <v>1424955.2206770575</v>
      </c>
      <c r="G23" s="77">
        <f t="shared" ref="G23:M23" si="7">+AD25</f>
        <v>125763.08105862557</v>
      </c>
      <c r="H23" s="77">
        <f t="shared" si="7"/>
        <v>8470.956438217836</v>
      </c>
      <c r="I23" s="77">
        <f t="shared" si="7"/>
        <v>516623.02017697127</v>
      </c>
      <c r="J23" s="77">
        <f t="shared" si="7"/>
        <v>75420.372734188946</v>
      </c>
      <c r="K23" s="77">
        <f t="shared" si="7"/>
        <v>15795.028263746874</v>
      </c>
      <c r="L23" s="77">
        <f t="shared" si="7"/>
        <v>70773.553663221479</v>
      </c>
      <c r="M23" s="77">
        <f t="shared" si="7"/>
        <v>3649.3239214177743</v>
      </c>
      <c r="O23" s="66">
        <f t="shared" si="2"/>
        <v>0</v>
      </c>
      <c r="AA23" s="40" t="s">
        <v>146</v>
      </c>
      <c r="AB23" s="40">
        <f>SUM(AC23:AJ23)</f>
        <v>176368.41830834988</v>
      </c>
      <c r="AC23" s="40">
        <f>AC21*(1-(100%/AC$22))</f>
        <v>103784.12794611657</v>
      </c>
      <c r="AD23" s="40">
        <f t="shared" ref="AD23:AJ23" si="8">AD21*(1-(100%/AD$22))</f>
        <v>1950.8726996362041</v>
      </c>
      <c r="AE23" s="40">
        <f t="shared" si="8"/>
        <v>842.67341210759753</v>
      </c>
      <c r="AF23" s="40">
        <f t="shared" si="8"/>
        <v>56441.918639140342</v>
      </c>
      <c r="AG23" s="40">
        <f t="shared" si="8"/>
        <v>7790.7620482570037</v>
      </c>
      <c r="AH23" s="40">
        <f t="shared" si="8"/>
        <v>1052.2805114392331</v>
      </c>
      <c r="AI23" s="40">
        <f t="shared" si="8"/>
        <v>6217.2853063788543</v>
      </c>
      <c r="AJ23" s="40">
        <f t="shared" si="8"/>
        <v>-1711.5022547259027</v>
      </c>
    </row>
    <row r="24" spans="1:36" x14ac:dyDescent="0.3">
      <c r="A24" s="67">
        <f>+A23+1</f>
        <v>9</v>
      </c>
      <c r="B24" s="76" t="s">
        <v>105</v>
      </c>
      <c r="C24" s="76"/>
      <c r="D24" s="68" t="s">
        <v>106</v>
      </c>
      <c r="E24" s="77">
        <f>SUM(F24:M24)</f>
        <v>1470952.2293804267</v>
      </c>
      <c r="F24" s="77">
        <f t="shared" ref="F24:M24" si="9">+F22-F23</f>
        <v>922463.78269564803</v>
      </c>
      <c r="G24" s="77">
        <f t="shared" si="9"/>
        <v>84732.228400246677</v>
      </c>
      <c r="H24" s="77">
        <f t="shared" si="9"/>
        <v>4381.9712988896044</v>
      </c>
      <c r="I24" s="77">
        <f t="shared" si="9"/>
        <v>373107.88114936807</v>
      </c>
      <c r="J24" s="77">
        <f t="shared" si="9"/>
        <v>41597.229912338269</v>
      </c>
      <c r="K24" s="77">
        <f t="shared" si="9"/>
        <v>943.65077873955306</v>
      </c>
      <c r="L24" s="77">
        <f t="shared" si="9"/>
        <v>42331.270715973937</v>
      </c>
      <c r="M24" s="77">
        <f t="shared" si="9"/>
        <v>1394.2144292224998</v>
      </c>
      <c r="O24" s="66">
        <f t="shared" si="2"/>
        <v>0</v>
      </c>
      <c r="AA24" s="40" t="s">
        <v>151</v>
      </c>
      <c r="AB24" s="96">
        <f>SUM(AC24:AJ24)</f>
        <v>2065082.1386250975</v>
      </c>
      <c r="AC24" s="96">
        <v>1321171.092730941</v>
      </c>
      <c r="AD24" s="96">
        <v>123812.20835898936</v>
      </c>
      <c r="AE24" s="96">
        <v>7628.2830261102381</v>
      </c>
      <c r="AF24" s="96">
        <v>460181.10153783095</v>
      </c>
      <c r="AG24" s="96">
        <v>67629.610685931941</v>
      </c>
      <c r="AH24" s="96">
        <v>14742.747752307641</v>
      </c>
      <c r="AI24" s="96">
        <v>64556.268356842622</v>
      </c>
      <c r="AJ24" s="96">
        <v>5360.826176143677</v>
      </c>
    </row>
    <row r="25" spans="1:36" x14ac:dyDescent="0.3">
      <c r="A25" s="67">
        <f t="shared" si="0"/>
        <v>10</v>
      </c>
      <c r="B25" s="76" t="s">
        <v>107</v>
      </c>
      <c r="C25" s="76"/>
      <c r="D25" s="68" t="s">
        <v>108</v>
      </c>
      <c r="E25" s="80">
        <f>+E24/E16</f>
        <v>6.6264621918587507E-2</v>
      </c>
      <c r="F25" s="80">
        <f t="shared" ref="F25:M25" si="10">+F24/F16</f>
        <v>6.5956433400771952E-2</v>
      </c>
      <c r="G25" s="80">
        <f t="shared" si="10"/>
        <v>6.9382089856159401E-2</v>
      </c>
      <c r="H25" s="80">
        <f t="shared" si="10"/>
        <v>6.0199284649387716E-2</v>
      </c>
      <c r="I25" s="80">
        <f t="shared" si="10"/>
        <v>6.987888786042562E-2</v>
      </c>
      <c r="J25" s="80">
        <f t="shared" si="10"/>
        <v>5.3196496861074145E-2</v>
      </c>
      <c r="K25" s="80">
        <f t="shared" si="10"/>
        <v>7.9520388848830521E-3</v>
      </c>
      <c r="L25" s="80">
        <f t="shared" si="10"/>
        <v>6.4541241793483486E-2</v>
      </c>
      <c r="M25" s="80">
        <f t="shared" si="10"/>
        <v>6.2483593952374683E-2</v>
      </c>
      <c r="O25" s="66"/>
      <c r="AA25" s="40" t="s">
        <v>152</v>
      </c>
      <c r="AB25" s="40">
        <f>SUM(AC25:AJ25)</f>
        <v>2241450.5569334473</v>
      </c>
      <c r="AC25" s="40">
        <f t="shared" ref="AC25:AJ25" si="11">+AC24+AC23</f>
        <v>1424955.2206770575</v>
      </c>
      <c r="AD25" s="40">
        <f t="shared" si="11"/>
        <v>125763.08105862557</v>
      </c>
      <c r="AE25" s="40">
        <f t="shared" si="11"/>
        <v>8470.956438217836</v>
      </c>
      <c r="AF25" s="40">
        <f t="shared" si="11"/>
        <v>516623.02017697127</v>
      </c>
      <c r="AG25" s="40">
        <f t="shared" si="11"/>
        <v>75420.372734188946</v>
      </c>
      <c r="AH25" s="40">
        <f t="shared" si="11"/>
        <v>15795.028263746874</v>
      </c>
      <c r="AI25" s="40">
        <f t="shared" si="11"/>
        <v>70773.553663221479</v>
      </c>
      <c r="AJ25" s="40">
        <f t="shared" si="11"/>
        <v>3649.3239214177743</v>
      </c>
    </row>
    <row r="26" spans="1:36" ht="14.4" x14ac:dyDescent="0.3">
      <c r="A26" s="67">
        <f t="shared" si="0"/>
        <v>11</v>
      </c>
      <c r="B26" s="76" t="s">
        <v>109</v>
      </c>
      <c r="C26" s="76"/>
      <c r="D26" s="68" t="s">
        <v>110</v>
      </c>
      <c r="E26" s="93">
        <f>+E25/E25</f>
        <v>1</v>
      </c>
      <c r="F26" s="93">
        <f>+F25/E25</f>
        <v>0.99534912433071454</v>
      </c>
      <c r="G26" s="93">
        <f>+G25/E25</f>
        <v>1.0470457364323607</v>
      </c>
      <c r="H26" s="93">
        <f>+H25/E25</f>
        <v>0.90846794120923768</v>
      </c>
      <c r="I26" s="93">
        <f>+I25/E25</f>
        <v>1.0545429195427778</v>
      </c>
      <c r="J26" s="93">
        <f>+J25/E25</f>
        <v>0.80278880827889099</v>
      </c>
      <c r="K26" s="93">
        <f>+K25/E25</f>
        <v>0.12000428968949525</v>
      </c>
      <c r="L26" s="93">
        <f>+L25/E25</f>
        <v>0.9739924551713075</v>
      </c>
      <c r="M26" s="93">
        <f>+M25/E25</f>
        <v>0.94294047326100827</v>
      </c>
      <c r="O26" s="66"/>
      <c r="AA26"/>
      <c r="AB26"/>
      <c r="AC26"/>
      <c r="AD26"/>
      <c r="AE26"/>
      <c r="AF26"/>
      <c r="AG26"/>
      <c r="AH26"/>
      <c r="AI26"/>
      <c r="AJ26"/>
    </row>
    <row r="27" spans="1:36" ht="14.4" x14ac:dyDescent="0.3">
      <c r="A27" s="67">
        <f t="shared" si="0"/>
        <v>12</v>
      </c>
      <c r="B27" s="68"/>
      <c r="C27" s="68"/>
      <c r="D27" s="68"/>
      <c r="E27" s="93"/>
      <c r="F27" s="93"/>
      <c r="G27" s="93"/>
      <c r="H27" s="93"/>
      <c r="I27" s="93"/>
      <c r="J27" s="93"/>
      <c r="K27" s="93"/>
      <c r="L27" s="93"/>
      <c r="M27" s="93"/>
      <c r="O27" s="66"/>
      <c r="AA27"/>
      <c r="AB27"/>
      <c r="AC27"/>
      <c r="AD27"/>
      <c r="AE27"/>
      <c r="AF27"/>
      <c r="AG27"/>
      <c r="AH27"/>
      <c r="AI27"/>
      <c r="AJ27"/>
    </row>
    <row r="28" spans="1:36" ht="14.4" x14ac:dyDescent="0.3">
      <c r="A28" s="67">
        <f t="shared" si="0"/>
        <v>13</v>
      </c>
      <c r="B28" s="54" t="s">
        <v>111</v>
      </c>
      <c r="C28" s="54"/>
      <c r="D28" s="54"/>
      <c r="E28" s="93"/>
      <c r="F28" s="93"/>
      <c r="G28" s="93"/>
      <c r="H28" s="93"/>
      <c r="I28" s="93"/>
      <c r="J28" s="93"/>
      <c r="K28" s="93"/>
      <c r="L28" s="93"/>
      <c r="M28" s="93"/>
      <c r="O28" s="66"/>
      <c r="AA28"/>
      <c r="AB28"/>
      <c r="AC28"/>
      <c r="AD28"/>
      <c r="AE28"/>
      <c r="AF28"/>
      <c r="AG28"/>
      <c r="AH28"/>
      <c r="AI28"/>
      <c r="AJ28"/>
    </row>
    <row r="29" spans="1:36" x14ac:dyDescent="0.3">
      <c r="A29" s="67">
        <f t="shared" si="0"/>
        <v>14</v>
      </c>
      <c r="B29" s="76" t="s">
        <v>112</v>
      </c>
      <c r="C29" s="83">
        <f>'[1]13-WACC'!$L$17</f>
        <v>7.0653013433283493E-2</v>
      </c>
      <c r="D29" s="80" t="s">
        <v>113</v>
      </c>
      <c r="E29" s="69">
        <f>+E16*C29</f>
        <v>1568366.4165445359</v>
      </c>
      <c r="F29" s="69">
        <f>+F16*C29</f>
        <v>988149.94489605504</v>
      </c>
      <c r="G29" s="69">
        <f>+G16*C29</f>
        <v>86284.331933584923</v>
      </c>
      <c r="H29" s="69">
        <f>+H16*C29</f>
        <v>5142.9095685750626</v>
      </c>
      <c r="I29" s="69">
        <f>+I16*C29</f>
        <v>377241.20898379851</v>
      </c>
      <c r="J29" s="69">
        <f>+J16*C29</f>
        <v>55247.428255644612</v>
      </c>
      <c r="K29" s="69">
        <f>+K16*C29</f>
        <v>8384.2360571649297</v>
      </c>
      <c r="L29" s="69">
        <f>+L16*C29</f>
        <v>46339.855810546884</v>
      </c>
      <c r="M29" s="69">
        <f>+M16*C29</f>
        <v>1576.5010391658379</v>
      </c>
      <c r="O29" s="66">
        <f t="shared" ref="O29:O34" si="12">E29-SUM(F29:M29)</f>
        <v>0</v>
      </c>
    </row>
    <row r="30" spans="1:36" x14ac:dyDescent="0.3">
      <c r="A30" s="67">
        <f t="shared" si="0"/>
        <v>15</v>
      </c>
      <c r="B30" s="76" t="s">
        <v>114</v>
      </c>
      <c r="C30" s="76"/>
      <c r="D30" s="80" t="s">
        <v>115</v>
      </c>
      <c r="E30" s="77">
        <f>+E29-E24</f>
        <v>97414.1871641092</v>
      </c>
      <c r="F30" s="77">
        <f t="shared" ref="F30:M30" si="13">+F29-F24</f>
        <v>65686.162200407009</v>
      </c>
      <c r="G30" s="77">
        <f t="shared" si="13"/>
        <v>1552.1035333382461</v>
      </c>
      <c r="H30" s="77">
        <f t="shared" si="13"/>
        <v>760.93826968545818</v>
      </c>
      <c r="I30" s="77">
        <f t="shared" si="13"/>
        <v>4133.3278344304417</v>
      </c>
      <c r="J30" s="77">
        <f t="shared" si="13"/>
        <v>13650.198343306343</v>
      </c>
      <c r="K30" s="77">
        <f t="shared" si="13"/>
        <v>7440.5852784253766</v>
      </c>
      <c r="L30" s="77">
        <f t="shared" si="13"/>
        <v>4008.5850945729471</v>
      </c>
      <c r="M30" s="77">
        <f t="shared" si="13"/>
        <v>182.28660994333814</v>
      </c>
      <c r="O30" s="66">
        <f t="shared" si="12"/>
        <v>0</v>
      </c>
      <c r="AC30" s="55"/>
      <c r="AD30" s="55" t="s">
        <v>70</v>
      </c>
      <c r="AE30" s="55" t="s">
        <v>70</v>
      </c>
      <c r="AF30" s="55" t="s">
        <v>70</v>
      </c>
      <c r="AG30" s="56" t="s">
        <v>71</v>
      </c>
      <c r="AH30" s="57"/>
      <c r="AI30" s="57"/>
      <c r="AJ30" s="55"/>
    </row>
    <row r="31" spans="1:36" x14ac:dyDescent="0.3">
      <c r="A31" s="67">
        <f t="shared" si="0"/>
        <v>16</v>
      </c>
      <c r="B31" s="76" t="s">
        <v>116</v>
      </c>
      <c r="C31" s="76"/>
      <c r="D31" s="80" t="s">
        <v>158</v>
      </c>
      <c r="E31" s="77">
        <f t="shared" ref="E31:M31" si="14">E30*$Z$36</f>
        <v>130927.98509397777</v>
      </c>
      <c r="F31" s="77">
        <f>F30*$Z$36</f>
        <v>88284.439010584829</v>
      </c>
      <c r="G31" s="77">
        <f t="shared" si="14"/>
        <v>2086.0800073697187</v>
      </c>
      <c r="H31" s="77">
        <f t="shared" si="14"/>
        <v>1022.7269490323416</v>
      </c>
      <c r="I31" s="77">
        <f t="shared" si="14"/>
        <v>5555.3333744206166</v>
      </c>
      <c r="J31" s="77">
        <f t="shared" si="14"/>
        <v>18346.33144565946</v>
      </c>
      <c r="K31" s="77">
        <f t="shared" si="14"/>
        <v>10000.400011376069</v>
      </c>
      <c r="L31" s="77">
        <f t="shared" si="14"/>
        <v>5387.6748838033336</v>
      </c>
      <c r="M31" s="77">
        <f t="shared" si="14"/>
        <v>244.99941173133701</v>
      </c>
      <c r="O31" s="66">
        <f>E31-SUM(F31:M31)</f>
        <v>0</v>
      </c>
      <c r="AB31" s="55" t="s">
        <v>73</v>
      </c>
      <c r="AC31" s="55" t="s">
        <v>74</v>
      </c>
      <c r="AD31" s="55" t="s">
        <v>75</v>
      </c>
      <c r="AE31" s="55" t="s">
        <v>76</v>
      </c>
      <c r="AF31" s="55" t="s">
        <v>77</v>
      </c>
      <c r="AG31" s="56" t="s">
        <v>78</v>
      </c>
      <c r="AH31" s="101" t="s">
        <v>79</v>
      </c>
      <c r="AI31" s="102"/>
      <c r="AJ31" s="55" t="s">
        <v>80</v>
      </c>
    </row>
    <row r="32" spans="1:36" ht="15.6" x14ac:dyDescent="0.3">
      <c r="A32" s="67">
        <f t="shared" si="0"/>
        <v>17</v>
      </c>
      <c r="B32" s="76" t="s">
        <v>118</v>
      </c>
      <c r="C32" s="76"/>
      <c r="D32" s="80" t="s">
        <v>119</v>
      </c>
      <c r="E32" s="77">
        <f>+E22+E31</f>
        <v>3843330.7714078519</v>
      </c>
      <c r="F32" s="77">
        <f>+F22+F31</f>
        <v>2435703.4423832903</v>
      </c>
      <c r="G32" s="77">
        <f t="shared" ref="G32:M32" si="15">+G22+G31</f>
        <v>212581.38946624196</v>
      </c>
      <c r="H32" s="77">
        <f t="shared" si="15"/>
        <v>13875.654686139782</v>
      </c>
      <c r="I32" s="77">
        <f t="shared" si="15"/>
        <v>895286.23470075999</v>
      </c>
      <c r="J32" s="77">
        <f t="shared" si="15"/>
        <v>135363.93409218668</v>
      </c>
      <c r="K32" s="77">
        <f t="shared" si="15"/>
        <v>26739.079053862493</v>
      </c>
      <c r="L32" s="77">
        <f t="shared" si="15"/>
        <v>118492.49926299875</v>
      </c>
      <c r="M32" s="77">
        <f t="shared" si="15"/>
        <v>5288.5377623716113</v>
      </c>
      <c r="O32" s="66">
        <f t="shared" si="12"/>
        <v>0</v>
      </c>
      <c r="AA32" s="95" t="s">
        <v>146</v>
      </c>
      <c r="AB32" s="59" t="s">
        <v>85</v>
      </c>
      <c r="AC32" s="59" t="s">
        <v>86</v>
      </c>
      <c r="AD32" s="59" t="s">
        <v>87</v>
      </c>
      <c r="AE32" s="59" t="s">
        <v>88</v>
      </c>
      <c r="AF32" s="59" t="s">
        <v>89</v>
      </c>
      <c r="AG32" s="61" t="s">
        <v>90</v>
      </c>
      <c r="AH32" s="59" t="s">
        <v>91</v>
      </c>
      <c r="AI32" s="59" t="s">
        <v>92</v>
      </c>
      <c r="AJ32" s="59" t="s">
        <v>93</v>
      </c>
    </row>
    <row r="33" spans="1:36" x14ac:dyDescent="0.3">
      <c r="A33" s="67">
        <f t="shared" si="0"/>
        <v>18</v>
      </c>
      <c r="B33" s="76" t="s">
        <v>120</v>
      </c>
      <c r="C33" s="76"/>
      <c r="D33" s="80" t="s">
        <v>121</v>
      </c>
      <c r="E33" s="77">
        <f>+E21</f>
        <v>52311.586480245162</v>
      </c>
      <c r="F33" s="77">
        <f t="shared" ref="F33:M33" si="16">+F21</f>
        <v>42268.445850524753</v>
      </c>
      <c r="G33" s="77">
        <f t="shared" si="16"/>
        <v>3219.1249273380527</v>
      </c>
      <c r="H33" s="77">
        <f t="shared" si="16"/>
        <v>287.98162431375698</v>
      </c>
      <c r="I33" s="77">
        <f t="shared" si="16"/>
        <v>4902.9485553840686</v>
      </c>
      <c r="J33" s="77">
        <f t="shared" si="16"/>
        <v>518.5143923268862</v>
      </c>
      <c r="K33" s="77">
        <f t="shared" si="16"/>
        <v>1098.2084005219608</v>
      </c>
      <c r="L33" s="77">
        <f t="shared" si="16"/>
        <v>15.824379195415531</v>
      </c>
      <c r="M33" s="77">
        <f t="shared" si="16"/>
        <v>0.53835064027407498</v>
      </c>
      <c r="O33" s="66">
        <f t="shared" si="12"/>
        <v>0</v>
      </c>
      <c r="AA33" s="40" t="s">
        <v>147</v>
      </c>
      <c r="AB33" s="40">
        <f>SUM(AC33:AJ33)</f>
        <v>3791055.7549407086</v>
      </c>
      <c r="AC33" s="40">
        <f t="shared" ref="AC33:AJ33" si="17">+F39</f>
        <v>2408318.8681654735</v>
      </c>
      <c r="AD33" s="40">
        <f t="shared" si="17"/>
        <v>210663.85761461896</v>
      </c>
      <c r="AE33" s="40">
        <f t="shared" si="17"/>
        <v>13231.804250616784</v>
      </c>
      <c r="AF33" s="40">
        <f t="shared" si="17"/>
        <v>895918.81693960191</v>
      </c>
      <c r="AG33" s="40">
        <f t="shared" si="17"/>
        <v>122686.25954692817</v>
      </c>
      <c r="AH33" s="40">
        <f t="shared" si="17"/>
        <v>16470.550564764275</v>
      </c>
      <c r="AI33" s="40">
        <f t="shared" si="17"/>
        <v>118477.56806238763</v>
      </c>
      <c r="AJ33" s="40">
        <f t="shared" si="17"/>
        <v>5288.0297963187504</v>
      </c>
    </row>
    <row r="34" spans="1:36" x14ac:dyDescent="0.3">
      <c r="A34" s="67">
        <f t="shared" si="0"/>
        <v>19</v>
      </c>
      <c r="B34" s="76" t="s">
        <v>122</v>
      </c>
      <c r="C34" s="76"/>
      <c r="D34" s="80" t="s">
        <v>123</v>
      </c>
      <c r="E34" s="77">
        <f>+E32-E33</f>
        <v>3791019.184927607</v>
      </c>
      <c r="F34" s="77">
        <f t="shared" ref="F34:M34" si="18">+F32-F33</f>
        <v>2393434.9965327657</v>
      </c>
      <c r="G34" s="77">
        <f t="shared" si="18"/>
        <v>209362.2645389039</v>
      </c>
      <c r="H34" s="77">
        <f t="shared" si="18"/>
        <v>13587.673061826024</v>
      </c>
      <c r="I34" s="77">
        <f t="shared" si="18"/>
        <v>890383.28614537593</v>
      </c>
      <c r="J34" s="77">
        <f t="shared" si="18"/>
        <v>134845.41969985981</v>
      </c>
      <c r="K34" s="77">
        <f t="shared" si="18"/>
        <v>25640.870653340531</v>
      </c>
      <c r="L34" s="77">
        <f t="shared" si="18"/>
        <v>118476.67488380334</v>
      </c>
      <c r="M34" s="77">
        <f t="shared" si="18"/>
        <v>5287.9994117313372</v>
      </c>
      <c r="O34" s="66">
        <f t="shared" si="12"/>
        <v>0</v>
      </c>
      <c r="AA34" s="40" t="s">
        <v>148</v>
      </c>
      <c r="AB34" s="40">
        <f>SUM(AC34:AJ34)</f>
        <v>3660091.1998336292</v>
      </c>
      <c r="AC34" s="40">
        <f>+F20</f>
        <v>2305150.557522181</v>
      </c>
      <c r="AD34" s="40">
        <f t="shared" ref="AD34:AJ34" si="19">+G20</f>
        <v>207276.18453153421</v>
      </c>
      <c r="AE34" s="40">
        <f t="shared" si="19"/>
        <v>12564.946112793683</v>
      </c>
      <c r="AF34" s="40">
        <f t="shared" si="19"/>
        <v>884827.95277095528</v>
      </c>
      <c r="AG34" s="40">
        <f t="shared" si="19"/>
        <v>116499.08825420032</v>
      </c>
      <c r="AH34" s="40">
        <f t="shared" si="19"/>
        <v>15640.470641964466</v>
      </c>
      <c r="AI34" s="40">
        <f t="shared" si="19"/>
        <v>113089</v>
      </c>
      <c r="AJ34" s="40">
        <f t="shared" si="19"/>
        <v>5043</v>
      </c>
    </row>
    <row r="35" spans="1:36" x14ac:dyDescent="0.3">
      <c r="A35" s="67">
        <f t="shared" si="0"/>
        <v>20</v>
      </c>
      <c r="B35" s="76" t="s">
        <v>124</v>
      </c>
      <c r="C35" s="76"/>
      <c r="D35" s="80" t="s">
        <v>125</v>
      </c>
      <c r="E35" s="93">
        <f>+E20/E34</f>
        <v>0.96546364481231772</v>
      </c>
      <c r="F35" s="93">
        <f t="shared" ref="F35:M35" si="20">+F20/F34</f>
        <v>0.96311391822277292</v>
      </c>
      <c r="G35" s="93">
        <f>+G20/G34</f>
        <v>0.99003602673115887</v>
      </c>
      <c r="H35" s="93">
        <f t="shared" si="20"/>
        <v>0.92473126602481714</v>
      </c>
      <c r="I35" s="93">
        <f t="shared" si="20"/>
        <v>0.99376073937947484</v>
      </c>
      <c r="J35" s="93">
        <f t="shared" si="20"/>
        <v>0.86394546076170098</v>
      </c>
      <c r="K35" s="93">
        <f t="shared" si="20"/>
        <v>0.60998204208509599</v>
      </c>
      <c r="L35" s="93">
        <f t="shared" si="20"/>
        <v>0.95452543811609047</v>
      </c>
      <c r="M35" s="93">
        <f t="shared" si="20"/>
        <v>0.95366878990421022</v>
      </c>
      <c r="O35" s="66"/>
      <c r="AA35" s="40" t="s">
        <v>149</v>
      </c>
      <c r="AB35" s="84">
        <f>SUM(AC35:AJ35)</f>
        <v>130964.555107081</v>
      </c>
      <c r="AC35" s="84">
        <f>+AC33-AC34</f>
        <v>103168.3106432925</v>
      </c>
      <c r="AD35" s="84">
        <f t="shared" ref="AD35:AJ35" si="21">+AD33-AD34</f>
        <v>3387.6730830847519</v>
      </c>
      <c r="AE35" s="84">
        <f t="shared" si="21"/>
        <v>666.85813782310106</v>
      </c>
      <c r="AF35" s="84">
        <f t="shared" si="21"/>
        <v>11090.864168646629</v>
      </c>
      <c r="AG35" s="84">
        <f t="shared" si="21"/>
        <v>6187.1712927278422</v>
      </c>
      <c r="AH35" s="84">
        <f t="shared" si="21"/>
        <v>830.07992279980863</v>
      </c>
      <c r="AI35" s="84">
        <f t="shared" si="21"/>
        <v>5388.5680623876251</v>
      </c>
      <c r="AJ35" s="84">
        <f t="shared" si="21"/>
        <v>245.02979631875041</v>
      </c>
    </row>
    <row r="36" spans="1:36" x14ac:dyDescent="0.3">
      <c r="A36" s="67">
        <f t="shared" si="0"/>
        <v>21</v>
      </c>
      <c r="B36" s="68"/>
      <c r="C36" s="68"/>
      <c r="D36" s="80"/>
      <c r="E36" s="68"/>
      <c r="F36" s="74"/>
      <c r="G36" s="74"/>
      <c r="H36" s="74"/>
      <c r="I36" s="74"/>
      <c r="J36" s="74"/>
      <c r="K36" s="74"/>
      <c r="L36" s="74"/>
      <c r="M36" s="74"/>
      <c r="O36" s="66"/>
      <c r="Z36" s="81">
        <f>$Z$22</f>
        <v>1.344034056080655</v>
      </c>
      <c r="AA36" s="40" t="s">
        <v>150</v>
      </c>
      <c r="AB36" s="81">
        <f>+$Z$22</f>
        <v>1.344034056080655</v>
      </c>
      <c r="AC36" s="81">
        <f t="shared" ref="AC36:AJ36" si="22">+$Z$22</f>
        <v>1.344034056080655</v>
      </c>
      <c r="AD36" s="81">
        <f t="shared" si="22"/>
        <v>1.344034056080655</v>
      </c>
      <c r="AE36" s="81">
        <f t="shared" si="22"/>
        <v>1.344034056080655</v>
      </c>
      <c r="AF36" s="81">
        <f t="shared" si="22"/>
        <v>1.344034056080655</v>
      </c>
      <c r="AG36" s="81">
        <f t="shared" si="22"/>
        <v>1.344034056080655</v>
      </c>
      <c r="AH36" s="81">
        <f t="shared" si="22"/>
        <v>1.344034056080655</v>
      </c>
      <c r="AI36" s="81">
        <f t="shared" si="22"/>
        <v>1.344034056080655</v>
      </c>
      <c r="AJ36" s="81">
        <f t="shared" si="22"/>
        <v>1.344034056080655</v>
      </c>
    </row>
    <row r="37" spans="1:36" ht="15.6" x14ac:dyDescent="0.3">
      <c r="A37" s="67">
        <f t="shared" si="0"/>
        <v>22</v>
      </c>
      <c r="B37" s="60" t="s">
        <v>126</v>
      </c>
      <c r="C37" s="71"/>
      <c r="D37" s="80"/>
      <c r="E37" s="68"/>
      <c r="F37" s="74"/>
      <c r="G37" s="74"/>
      <c r="H37" s="74"/>
      <c r="I37" s="74"/>
      <c r="J37" s="74"/>
      <c r="K37" s="74"/>
      <c r="L37" s="74"/>
      <c r="M37" s="74"/>
      <c r="O37" s="66"/>
      <c r="AA37" s="40" t="s">
        <v>146</v>
      </c>
      <c r="AB37" s="40">
        <f>SUM(AC37:AJ37)</f>
        <v>33523.158801255653</v>
      </c>
      <c r="AC37" s="40">
        <f>AC35*(1-(100%/AC$36))</f>
        <v>26408.119800999284</v>
      </c>
      <c r="AD37" s="40">
        <f t="shared" ref="AD37:AJ37" si="23">AD35*(1-(100%/AD$36))</f>
        <v>867.14685998921243</v>
      </c>
      <c r="AE37" s="40">
        <f t="shared" si="23"/>
        <v>170.69650054455644</v>
      </c>
      <c r="AF37" s="40">
        <f t="shared" si="23"/>
        <v>2838.9421890884933</v>
      </c>
      <c r="AG37" s="40">
        <f t="shared" si="23"/>
        <v>1583.737871724891</v>
      </c>
      <c r="AH37" s="40">
        <f t="shared" si="23"/>
        <v>212.47658228594608</v>
      </c>
      <c r="AI37" s="40">
        <f t="shared" si="23"/>
        <v>1379.3184172549284</v>
      </c>
      <c r="AJ37" s="40">
        <f t="shared" si="23"/>
        <v>62.720579368338363</v>
      </c>
    </row>
    <row r="38" spans="1:36" x14ac:dyDescent="0.3">
      <c r="A38" s="67">
        <f t="shared" si="0"/>
        <v>23</v>
      </c>
      <c r="B38" s="54" t="s">
        <v>98</v>
      </c>
      <c r="C38" s="54"/>
      <c r="D38" s="80"/>
      <c r="E38" s="68"/>
      <c r="F38" s="93"/>
      <c r="G38" s="74"/>
      <c r="H38" s="74"/>
      <c r="I38" s="74"/>
      <c r="J38" s="74"/>
      <c r="K38" s="74"/>
      <c r="L38" s="74"/>
      <c r="M38" s="74"/>
      <c r="O38" s="66"/>
      <c r="AA38" s="40" t="s">
        <v>151</v>
      </c>
      <c r="AB38" s="96">
        <f>SUM(AC38:AJ38)</f>
        <v>2241450.5569334473</v>
      </c>
      <c r="AC38" s="96">
        <f t="shared" ref="AC38:AJ38" si="24">+F23</f>
        <v>1424955.2206770575</v>
      </c>
      <c r="AD38" s="96">
        <f t="shared" si="24"/>
        <v>125763.08105862557</v>
      </c>
      <c r="AE38" s="96">
        <f t="shared" si="24"/>
        <v>8470.956438217836</v>
      </c>
      <c r="AF38" s="96">
        <f t="shared" si="24"/>
        <v>516623.02017697127</v>
      </c>
      <c r="AG38" s="96">
        <f t="shared" si="24"/>
        <v>75420.372734188946</v>
      </c>
      <c r="AH38" s="96">
        <f t="shared" si="24"/>
        <v>15795.028263746874</v>
      </c>
      <c r="AI38" s="96">
        <f t="shared" si="24"/>
        <v>70773.553663221479</v>
      </c>
      <c r="AJ38" s="96">
        <f t="shared" si="24"/>
        <v>3649.3239214177743</v>
      </c>
    </row>
    <row r="39" spans="1:36" x14ac:dyDescent="0.3">
      <c r="A39" s="67">
        <f t="shared" si="0"/>
        <v>24</v>
      </c>
      <c r="B39" s="73" t="s">
        <v>127</v>
      </c>
      <c r="C39" s="73"/>
      <c r="D39" s="74" t="s">
        <v>128</v>
      </c>
      <c r="E39" s="82">
        <f>SUM(F39:M39)</f>
        <v>3791055.7549407086</v>
      </c>
      <c r="F39" s="82">
        <f>+'[3]MFR E-5 Yr5'!J$24+'[3]MFR E-5 Yr5'!J$50</f>
        <v>2408318.8681654735</v>
      </c>
      <c r="G39" s="82">
        <f>+'[3]MFR E-5 Yr5'!K$24+'[3]MFR E-5 Yr5'!K$50</f>
        <v>210663.85761461896</v>
      </c>
      <c r="H39" s="82">
        <f>+'[3]MFR E-5 Yr5'!L$24+'[3]MFR E-5 Yr5'!L$50</f>
        <v>13231.804250616784</v>
      </c>
      <c r="I39" s="82">
        <f>+'[3]MFR E-5 Yr5'!M$24+'[3]MFR E-5 Yr5'!M$50</f>
        <v>895918.81693960191</v>
      </c>
      <c r="J39" s="82">
        <f>+'[3]MFR E-5 Yr5'!N$24+'[3]MFR E-5 Yr5'!O$24+'[3]MFR E-5 Yr5'!N$50+'[3]MFR E-5 Yr5'!O$50</f>
        <v>122686.25954692817</v>
      </c>
      <c r="K39" s="82">
        <f>+'[3]MFR E-5 Yr5'!$P$24+'[3]MFR E-5 Yr5'!$P$50</f>
        <v>16470.550564764275</v>
      </c>
      <c r="L39" s="82">
        <f>+'[3]MFR E-5 Yr5'!$Q$33+'[3]MFR E-5 Yr5'!$Q$50</f>
        <v>118477.56806238763</v>
      </c>
      <c r="M39" s="82">
        <f>+'[3]MFR E-5 Yr5'!$R$32+'[3]MFR E-5 Yr5'!$R$50</f>
        <v>5288.0297963187504</v>
      </c>
      <c r="O39" s="66">
        <f t="shared" ref="O39:O43" si="25">E39-SUM(F39:M39)</f>
        <v>0</v>
      </c>
      <c r="AA39" s="40" t="s">
        <v>152</v>
      </c>
      <c r="AB39" s="40">
        <f>SUM(AC39:AJ39)</f>
        <v>2274973.7157347025</v>
      </c>
      <c r="AC39" s="40">
        <f t="shared" ref="AC39:AJ39" si="26">+AC38+AC37</f>
        <v>1451363.3404780568</v>
      </c>
      <c r="AD39" s="40">
        <f t="shared" si="26"/>
        <v>126630.22791861478</v>
      </c>
      <c r="AE39" s="40">
        <f t="shared" si="26"/>
        <v>8641.6529387623923</v>
      </c>
      <c r="AF39" s="40">
        <f t="shared" si="26"/>
        <v>519461.96236605977</v>
      </c>
      <c r="AG39" s="40">
        <f t="shared" si="26"/>
        <v>77004.11060591384</v>
      </c>
      <c r="AH39" s="40">
        <f t="shared" si="26"/>
        <v>16007.50484603282</v>
      </c>
      <c r="AI39" s="40">
        <f t="shared" si="26"/>
        <v>72152.872080476402</v>
      </c>
      <c r="AJ39" s="40">
        <f t="shared" si="26"/>
        <v>3712.0445007861126</v>
      </c>
    </row>
    <row r="40" spans="1:36" x14ac:dyDescent="0.3">
      <c r="A40" s="67">
        <f t="shared" si="0"/>
        <v>25</v>
      </c>
      <c r="B40" s="73" t="s">
        <v>129</v>
      </c>
      <c r="C40" s="73"/>
      <c r="D40" s="74" t="s">
        <v>128</v>
      </c>
      <c r="E40" s="75">
        <f>SUM(F40:M40)</f>
        <v>52311.586480245162</v>
      </c>
      <c r="F40" s="77">
        <f>F21</f>
        <v>42268.445850524753</v>
      </c>
      <c r="G40" s="77">
        <f t="shared" ref="G40:M40" si="27">G21</f>
        <v>3219.1249273380527</v>
      </c>
      <c r="H40" s="77">
        <f t="shared" si="27"/>
        <v>287.98162431375698</v>
      </c>
      <c r="I40" s="77">
        <f t="shared" si="27"/>
        <v>4902.9485553840686</v>
      </c>
      <c r="J40" s="77">
        <f t="shared" si="27"/>
        <v>518.5143923268862</v>
      </c>
      <c r="K40" s="77">
        <f t="shared" si="27"/>
        <v>1098.2084005219608</v>
      </c>
      <c r="L40" s="77">
        <f t="shared" si="27"/>
        <v>15.824379195415531</v>
      </c>
      <c r="M40" s="77">
        <f t="shared" si="27"/>
        <v>0.53835064027407498</v>
      </c>
      <c r="O40" s="66">
        <f t="shared" si="25"/>
        <v>0</v>
      </c>
    </row>
    <row r="41" spans="1:36" x14ac:dyDescent="0.3">
      <c r="A41" s="67">
        <f t="shared" si="0"/>
        <v>26</v>
      </c>
      <c r="B41" s="76" t="s">
        <v>102</v>
      </c>
      <c r="C41" s="76"/>
      <c r="D41" s="68" t="s">
        <v>130</v>
      </c>
      <c r="E41" s="75">
        <f>+E39+E40</f>
        <v>3843367.3414209536</v>
      </c>
      <c r="F41" s="77">
        <f t="shared" ref="F41:K41" si="28">+F39+F40</f>
        <v>2450587.314015998</v>
      </c>
      <c r="G41" s="77">
        <f t="shared" si="28"/>
        <v>213882.982541957</v>
      </c>
      <c r="H41" s="77">
        <f t="shared" si="28"/>
        <v>13519.785874930541</v>
      </c>
      <c r="I41" s="77">
        <f t="shared" si="28"/>
        <v>900821.76549498597</v>
      </c>
      <c r="J41" s="77">
        <f t="shared" si="28"/>
        <v>123204.77393925506</v>
      </c>
      <c r="K41" s="77">
        <f t="shared" si="28"/>
        <v>17568.758965286237</v>
      </c>
      <c r="L41" s="77">
        <f>+L39+L40</f>
        <v>118493.39244158304</v>
      </c>
      <c r="M41" s="77">
        <f>+M39+M40</f>
        <v>5288.5681469590245</v>
      </c>
      <c r="O41" s="66">
        <f t="shared" si="25"/>
        <v>0</v>
      </c>
    </row>
    <row r="42" spans="1:36" x14ac:dyDescent="0.3">
      <c r="A42" s="67">
        <f t="shared" si="0"/>
        <v>27</v>
      </c>
      <c r="B42" s="76" t="s">
        <v>104</v>
      </c>
      <c r="C42" s="76"/>
      <c r="D42" s="74" t="s">
        <v>159</v>
      </c>
      <c r="E42" s="77">
        <f t="shared" ref="E42:M42" si="29">AB39</f>
        <v>2274973.7157347025</v>
      </c>
      <c r="F42" s="77">
        <f t="shared" si="29"/>
        <v>1451363.3404780568</v>
      </c>
      <c r="G42" s="77">
        <f t="shared" si="29"/>
        <v>126630.22791861478</v>
      </c>
      <c r="H42" s="77">
        <f t="shared" si="29"/>
        <v>8641.6529387623923</v>
      </c>
      <c r="I42" s="77">
        <f t="shared" si="29"/>
        <v>519461.96236605977</v>
      </c>
      <c r="J42" s="77">
        <f t="shared" si="29"/>
        <v>77004.11060591384</v>
      </c>
      <c r="K42" s="77">
        <f t="shared" si="29"/>
        <v>16007.50484603282</v>
      </c>
      <c r="L42" s="77">
        <f t="shared" si="29"/>
        <v>72152.872080476402</v>
      </c>
      <c r="M42" s="77">
        <f t="shared" si="29"/>
        <v>3712.0445007861126</v>
      </c>
      <c r="O42" s="66">
        <f t="shared" si="25"/>
        <v>0</v>
      </c>
    </row>
    <row r="43" spans="1:36" x14ac:dyDescent="0.3">
      <c r="A43" s="67">
        <f t="shared" si="0"/>
        <v>28</v>
      </c>
      <c r="B43" s="76" t="s">
        <v>105</v>
      </c>
      <c r="C43" s="76"/>
      <c r="D43" s="68" t="s">
        <v>131</v>
      </c>
      <c r="E43" s="77">
        <f>+E41-E42</f>
        <v>1568393.6256862511</v>
      </c>
      <c r="F43" s="77">
        <f t="shared" ref="F43:M43" si="30">+F41-F42</f>
        <v>999223.97353794123</v>
      </c>
      <c r="G43" s="77">
        <f t="shared" si="30"/>
        <v>87252.754623342218</v>
      </c>
      <c r="H43" s="77">
        <f t="shared" si="30"/>
        <v>4878.1329361681492</v>
      </c>
      <c r="I43" s="77">
        <f t="shared" si="30"/>
        <v>381359.8031289262</v>
      </c>
      <c r="J43" s="77">
        <f t="shared" si="30"/>
        <v>46200.663333341217</v>
      </c>
      <c r="K43" s="77">
        <f t="shared" si="30"/>
        <v>1561.2541192534172</v>
      </c>
      <c r="L43" s="77">
        <f t="shared" si="30"/>
        <v>46340.520361106639</v>
      </c>
      <c r="M43" s="77">
        <f t="shared" si="30"/>
        <v>1576.5236461729119</v>
      </c>
      <c r="O43" s="66">
        <f t="shared" si="25"/>
        <v>0</v>
      </c>
    </row>
    <row r="44" spans="1:36" x14ac:dyDescent="0.3">
      <c r="A44" s="67">
        <f t="shared" si="0"/>
        <v>29</v>
      </c>
      <c r="B44" s="76" t="s">
        <v>107</v>
      </c>
      <c r="C44" s="76"/>
      <c r="D44" s="68" t="s">
        <v>132</v>
      </c>
      <c r="E44" s="78">
        <f>+E43/E16</f>
        <v>7.0654239172265682E-2</v>
      </c>
      <c r="F44" s="78">
        <f t="shared" ref="F44:M44" si="31">+F43/F16</f>
        <v>7.1444809757755329E-2</v>
      </c>
      <c r="G44" s="78">
        <f t="shared" si="31"/>
        <v>7.144599611942383E-2</v>
      </c>
      <c r="H44" s="78">
        <f t="shared" si="31"/>
        <v>6.7015526381095564E-2</v>
      </c>
      <c r="I44" s="78">
        <f t="shared" si="31"/>
        <v>7.1424379552710943E-2</v>
      </c>
      <c r="J44" s="78">
        <f t="shared" si="31"/>
        <v>5.9083584343741127E-2</v>
      </c>
      <c r="K44" s="78">
        <f t="shared" si="31"/>
        <v>1.3156512711270265E-2</v>
      </c>
      <c r="L44" s="78">
        <f t="shared" si="31"/>
        <v>7.0654026653950763E-2</v>
      </c>
      <c r="M44" s="78">
        <f t="shared" si="31"/>
        <v>7.0654026596697159E-2</v>
      </c>
      <c r="O44" s="66"/>
    </row>
    <row r="45" spans="1:36" x14ac:dyDescent="0.3">
      <c r="A45" s="67">
        <f t="shared" si="0"/>
        <v>30</v>
      </c>
      <c r="B45" s="76" t="s">
        <v>133</v>
      </c>
      <c r="C45" s="76"/>
      <c r="D45" s="68" t="s">
        <v>134</v>
      </c>
      <c r="E45" s="79">
        <f>+E44/E44</f>
        <v>1</v>
      </c>
      <c r="F45" s="79">
        <f>+F44/E44</f>
        <v>1.0111892873626749</v>
      </c>
      <c r="G45" s="79">
        <f>+G44/E44</f>
        <v>1.0112060784523873</v>
      </c>
      <c r="H45" s="79">
        <f>+H44/E44</f>
        <v>0.94849972437890973</v>
      </c>
      <c r="I45" s="79">
        <f>+I44/E44</f>
        <v>1.0109001298360534</v>
      </c>
      <c r="J45" s="79">
        <f>+J44/E44</f>
        <v>0.83623551871652668</v>
      </c>
      <c r="K45" s="79">
        <f>+K44/E44</f>
        <v>0.18620981367009989</v>
      </c>
      <c r="L45" s="79">
        <f>+L44/E44</f>
        <v>0.99999699213638971</v>
      </c>
      <c r="M45" s="79">
        <f>+M44/E44</f>
        <v>0.99999699132605468</v>
      </c>
      <c r="O45" s="66"/>
    </row>
    <row r="46" spans="1:36" x14ac:dyDescent="0.3">
      <c r="A46" s="67">
        <f t="shared" si="0"/>
        <v>31</v>
      </c>
      <c r="B46" s="68"/>
      <c r="C46" s="68"/>
      <c r="D46" s="68"/>
      <c r="E46" s="79"/>
      <c r="F46" s="79"/>
      <c r="G46" s="79"/>
      <c r="H46" s="79"/>
      <c r="I46" s="79"/>
      <c r="J46" s="79"/>
      <c r="K46" s="79"/>
      <c r="L46" s="79"/>
      <c r="M46" s="79"/>
      <c r="O46" s="66"/>
    </row>
    <row r="47" spans="1:36" x14ac:dyDescent="0.3">
      <c r="A47" s="67">
        <f t="shared" si="0"/>
        <v>32</v>
      </c>
      <c r="B47" s="54" t="s">
        <v>111</v>
      </c>
      <c r="C47" s="54"/>
      <c r="D47" s="54"/>
      <c r="E47" s="79"/>
      <c r="F47" s="79"/>
      <c r="G47" s="79"/>
      <c r="H47" s="79"/>
      <c r="I47" s="79"/>
      <c r="J47" s="79"/>
      <c r="K47" s="79"/>
      <c r="L47" s="79"/>
      <c r="M47" s="79"/>
      <c r="O47" s="66"/>
    </row>
    <row r="48" spans="1:36" x14ac:dyDescent="0.3">
      <c r="A48" s="67">
        <f t="shared" si="0"/>
        <v>33</v>
      </c>
      <c r="B48" s="76" t="s">
        <v>112</v>
      </c>
      <c r="C48" s="83">
        <f>+C29</f>
        <v>7.0653013433283493E-2</v>
      </c>
      <c r="D48" s="80" t="s">
        <v>113</v>
      </c>
      <c r="E48" s="69">
        <f>+E16*C48</f>
        <v>1568366.4165445359</v>
      </c>
      <c r="F48" s="69">
        <f>+F16*C48</f>
        <v>988149.94489605504</v>
      </c>
      <c r="G48" s="69">
        <f>+G16*C48</f>
        <v>86284.331933584923</v>
      </c>
      <c r="H48" s="69">
        <f>+H16*C48</f>
        <v>5142.9095685750626</v>
      </c>
      <c r="I48" s="69">
        <f>+I16*C48</f>
        <v>377241.20898379851</v>
      </c>
      <c r="J48" s="69">
        <f>+J16*C48</f>
        <v>55247.428255644612</v>
      </c>
      <c r="K48" s="69">
        <f>+K16*C48</f>
        <v>8384.2360571649297</v>
      </c>
      <c r="L48" s="69">
        <f>+L16*C48</f>
        <v>46339.855810546884</v>
      </c>
      <c r="M48" s="69">
        <f>+M16*C48</f>
        <v>1576.5010391658379</v>
      </c>
      <c r="O48" s="66">
        <f t="shared" ref="O48:O53" si="32">E48-SUM(F48:M48)</f>
        <v>0</v>
      </c>
    </row>
    <row r="49" spans="1:25" x14ac:dyDescent="0.3">
      <c r="A49" s="67">
        <f t="shared" si="0"/>
        <v>34</v>
      </c>
      <c r="B49" s="76" t="s">
        <v>114</v>
      </c>
      <c r="C49" s="76"/>
      <c r="D49" s="68" t="s">
        <v>135</v>
      </c>
      <c r="E49" s="77">
        <f>+E48-E43</f>
        <v>-27.209141715196893</v>
      </c>
      <c r="F49" s="77">
        <f>+F48-F43</f>
        <v>-11074.028641886194</v>
      </c>
      <c r="G49" s="77">
        <f t="shared" ref="G49:K49" si="33">+G48-G43</f>
        <v>-968.4226897572953</v>
      </c>
      <c r="H49" s="77">
        <f t="shared" si="33"/>
        <v>264.77663240691345</v>
      </c>
      <c r="I49" s="77">
        <f t="shared" si="33"/>
        <v>-4118.5941451276885</v>
      </c>
      <c r="J49" s="77">
        <f t="shared" si="33"/>
        <v>9046.764922303395</v>
      </c>
      <c r="K49" s="77">
        <f t="shared" si="33"/>
        <v>6822.9819379115124</v>
      </c>
      <c r="L49" s="77">
        <f>+L48-L43</f>
        <v>-0.66455055975529831</v>
      </c>
      <c r="M49" s="77">
        <f>+M48-M43</f>
        <v>-2.2607007073929708E-2</v>
      </c>
      <c r="O49" s="66">
        <f t="shared" si="32"/>
        <v>9.9043973023071885E-10</v>
      </c>
    </row>
    <row r="50" spans="1:25" x14ac:dyDescent="0.3">
      <c r="A50" s="67">
        <f t="shared" si="0"/>
        <v>35</v>
      </c>
      <c r="B50" s="76" t="s">
        <v>116</v>
      </c>
      <c r="C50" s="76"/>
      <c r="D50" s="80" t="s">
        <v>158</v>
      </c>
      <c r="E50" s="77">
        <f t="shared" ref="E50:M50" si="34">E49*$Z$36</f>
        <v>-36.570013101949428</v>
      </c>
      <c r="F50" s="77">
        <f t="shared" si="34"/>
        <v>-14883.871632707649</v>
      </c>
      <c r="G50" s="77">
        <f t="shared" si="34"/>
        <v>-1301.5930757150354</v>
      </c>
      <c r="H50" s="77">
        <f t="shared" si="34"/>
        <v>355.86881120924045</v>
      </c>
      <c r="I50" s="77">
        <f t="shared" si="34"/>
        <v>-5535.5307942260051</v>
      </c>
      <c r="J50" s="77">
        <f t="shared" si="34"/>
        <v>12159.160152931623</v>
      </c>
      <c r="K50" s="77">
        <f t="shared" si="34"/>
        <v>9170.3200885762581</v>
      </c>
      <c r="L50" s="77">
        <f t="shared" si="34"/>
        <v>-0.89317858429858321</v>
      </c>
      <c r="M50" s="77">
        <f t="shared" si="34"/>
        <v>-3.0384587413417805E-2</v>
      </c>
      <c r="O50" s="66">
        <f t="shared" si="32"/>
        <v>1.3323742109605519E-9</v>
      </c>
    </row>
    <row r="51" spans="1:25" x14ac:dyDescent="0.3">
      <c r="A51" s="67">
        <f t="shared" si="0"/>
        <v>36</v>
      </c>
      <c r="B51" s="76" t="s">
        <v>118</v>
      </c>
      <c r="C51" s="76"/>
      <c r="D51" s="68" t="s">
        <v>137</v>
      </c>
      <c r="E51" s="77">
        <f>+E41+E50</f>
        <v>3843330.7714078515</v>
      </c>
      <c r="F51" s="77">
        <f t="shared" ref="F51:M51" si="35">+F41+F50</f>
        <v>2435703.4423832903</v>
      </c>
      <c r="G51" s="77">
        <f t="shared" si="35"/>
        <v>212581.38946624196</v>
      </c>
      <c r="H51" s="77">
        <f t="shared" si="35"/>
        <v>13875.654686139782</v>
      </c>
      <c r="I51" s="77">
        <f t="shared" si="35"/>
        <v>895286.23470075999</v>
      </c>
      <c r="J51" s="77">
        <f t="shared" si="35"/>
        <v>135363.93409218668</v>
      </c>
      <c r="K51" s="77">
        <f t="shared" si="35"/>
        <v>26739.079053862493</v>
      </c>
      <c r="L51" s="77">
        <f t="shared" si="35"/>
        <v>118492.49926299874</v>
      </c>
      <c r="M51" s="77">
        <f t="shared" si="35"/>
        <v>5288.5377623716113</v>
      </c>
      <c r="O51" s="66">
        <f t="shared" si="32"/>
        <v>0</v>
      </c>
    </row>
    <row r="52" spans="1:25" x14ac:dyDescent="0.3">
      <c r="A52" s="67">
        <f t="shared" si="0"/>
        <v>37</v>
      </c>
      <c r="B52" s="76" t="s">
        <v>120</v>
      </c>
      <c r="C52" s="76"/>
      <c r="D52" s="68" t="s">
        <v>138</v>
      </c>
      <c r="E52" s="77">
        <f>+E40</f>
        <v>52311.586480245162</v>
      </c>
      <c r="F52" s="77">
        <f t="shared" ref="F52:L52" si="36">+F40</f>
        <v>42268.445850524753</v>
      </c>
      <c r="G52" s="77">
        <f t="shared" si="36"/>
        <v>3219.1249273380527</v>
      </c>
      <c r="H52" s="77">
        <f t="shared" si="36"/>
        <v>287.98162431375698</v>
      </c>
      <c r="I52" s="77">
        <f t="shared" si="36"/>
        <v>4902.9485553840686</v>
      </c>
      <c r="J52" s="77">
        <f t="shared" si="36"/>
        <v>518.5143923268862</v>
      </c>
      <c r="K52" s="77">
        <f t="shared" si="36"/>
        <v>1098.2084005219608</v>
      </c>
      <c r="L52" s="77">
        <f t="shared" si="36"/>
        <v>15.824379195415531</v>
      </c>
      <c r="M52" s="77">
        <f>+M40</f>
        <v>0.53835064027407498</v>
      </c>
      <c r="O52" s="66">
        <f t="shared" si="32"/>
        <v>0</v>
      </c>
    </row>
    <row r="53" spans="1:25" x14ac:dyDescent="0.3">
      <c r="A53" s="67">
        <f t="shared" si="0"/>
        <v>38</v>
      </c>
      <c r="B53" s="76" t="s">
        <v>122</v>
      </c>
      <c r="C53" s="76"/>
      <c r="D53" s="68" t="s">
        <v>139</v>
      </c>
      <c r="E53" s="77">
        <f>+E51-E52</f>
        <v>3791019.1849276065</v>
      </c>
      <c r="F53" s="77">
        <f t="shared" ref="F53:M53" si="37">+F51-F52</f>
        <v>2393434.9965327657</v>
      </c>
      <c r="G53" s="77">
        <f t="shared" si="37"/>
        <v>209362.2645389039</v>
      </c>
      <c r="H53" s="77">
        <f t="shared" si="37"/>
        <v>13587.673061826024</v>
      </c>
      <c r="I53" s="77">
        <f t="shared" si="37"/>
        <v>890383.28614537593</v>
      </c>
      <c r="J53" s="77">
        <f t="shared" si="37"/>
        <v>134845.41969985981</v>
      </c>
      <c r="K53" s="77">
        <f t="shared" si="37"/>
        <v>25640.870653340531</v>
      </c>
      <c r="L53" s="77">
        <f t="shared" si="37"/>
        <v>118476.67488380332</v>
      </c>
      <c r="M53" s="77">
        <f t="shared" si="37"/>
        <v>5287.9994117313372</v>
      </c>
      <c r="O53" s="66">
        <f t="shared" si="32"/>
        <v>0</v>
      </c>
    </row>
    <row r="54" spans="1:25" x14ac:dyDescent="0.3">
      <c r="A54" s="67">
        <f t="shared" si="0"/>
        <v>39</v>
      </c>
      <c r="B54" s="76" t="s">
        <v>124</v>
      </c>
      <c r="C54" s="76"/>
      <c r="D54" s="68" t="s">
        <v>140</v>
      </c>
      <c r="E54" s="79">
        <f t="shared" ref="E54:M54" si="38">+E39/E53</f>
        <v>1.000009646485897</v>
      </c>
      <c r="F54" s="79">
        <f t="shared" si="38"/>
        <v>1.006218623716236</v>
      </c>
      <c r="G54" s="79">
        <f t="shared" si="38"/>
        <v>1.0062169420959488</v>
      </c>
      <c r="H54" s="79">
        <f t="shared" si="38"/>
        <v>0.97380943671591291</v>
      </c>
      <c r="I54" s="79">
        <f t="shared" si="38"/>
        <v>1.0062170201084863</v>
      </c>
      <c r="J54" s="79">
        <f t="shared" si="38"/>
        <v>0.90982889756288632</v>
      </c>
      <c r="K54" s="79">
        <f t="shared" si="38"/>
        <v>0.64235535475541528</v>
      </c>
      <c r="L54" s="79">
        <f t="shared" si="38"/>
        <v>1.0000075388559408</v>
      </c>
      <c r="M54" s="79">
        <f t="shared" si="38"/>
        <v>1.0000057459513603</v>
      </c>
    </row>
    <row r="55" spans="1:25" x14ac:dyDescent="0.3">
      <c r="A55" s="67"/>
      <c r="B55" s="76"/>
      <c r="C55" s="76"/>
      <c r="D55" s="68"/>
      <c r="E55" s="79"/>
      <c r="F55" s="79"/>
      <c r="G55" s="79"/>
      <c r="H55" s="79"/>
      <c r="I55" s="79"/>
      <c r="J55" s="79"/>
      <c r="K55" s="79"/>
      <c r="L55" s="79"/>
      <c r="M55" s="79"/>
    </row>
    <row r="56" spans="1:25" ht="13.8" customHeight="1" x14ac:dyDescent="0.3">
      <c r="A56" s="67"/>
      <c r="B56" s="103" t="s">
        <v>162</v>
      </c>
      <c r="C56" s="103"/>
      <c r="D56" s="103"/>
      <c r="E56" s="103"/>
      <c r="F56" s="103"/>
      <c r="G56" s="103"/>
      <c r="H56" s="103"/>
      <c r="I56" s="103"/>
      <c r="J56" s="103"/>
      <c r="K56" s="103"/>
      <c r="L56" s="103"/>
      <c r="M56" s="79"/>
    </row>
    <row r="57" spans="1:25" ht="13.8" customHeight="1" x14ac:dyDescent="0.3">
      <c r="A57" s="67"/>
      <c r="B57" s="103" t="s">
        <v>157</v>
      </c>
      <c r="C57" s="103"/>
      <c r="D57" s="103"/>
      <c r="E57" s="103"/>
      <c r="F57" s="103"/>
      <c r="G57" s="103"/>
      <c r="H57" s="103"/>
      <c r="I57" s="103"/>
      <c r="J57" s="103"/>
      <c r="K57" s="103"/>
      <c r="L57" s="103"/>
      <c r="M57" s="79"/>
    </row>
    <row r="58" spans="1:25" x14ac:dyDescent="0.3">
      <c r="A58" s="68"/>
      <c r="B58" s="68"/>
      <c r="C58" s="68"/>
      <c r="D58" s="68"/>
      <c r="E58" s="68"/>
      <c r="F58" s="68"/>
      <c r="G58" s="68"/>
      <c r="H58" s="68"/>
      <c r="I58" s="68"/>
      <c r="J58" s="68"/>
      <c r="K58" s="68"/>
      <c r="L58" s="68"/>
      <c r="M58" s="68"/>
    </row>
    <row r="59" spans="1:25" x14ac:dyDescent="0.3">
      <c r="A59" s="27" t="s">
        <v>41</v>
      </c>
      <c r="B59" s="26"/>
      <c r="C59" s="26"/>
      <c r="D59" s="26"/>
      <c r="E59" s="26"/>
      <c r="F59" s="26"/>
      <c r="G59" s="26"/>
      <c r="H59" s="26"/>
      <c r="I59" s="26"/>
      <c r="J59" s="27" t="s">
        <v>42</v>
      </c>
      <c r="K59" s="26"/>
      <c r="L59" s="84"/>
      <c r="M59" s="26"/>
    </row>
    <row r="60" spans="1:25" ht="3.6" customHeight="1" x14ac:dyDescent="0.3">
      <c r="A60" s="85"/>
      <c r="B60" s="85"/>
      <c r="C60" s="85"/>
      <c r="D60" s="85"/>
      <c r="E60" s="85"/>
      <c r="F60" s="85"/>
      <c r="G60" s="85"/>
      <c r="H60" s="85"/>
      <c r="I60" s="85"/>
      <c r="J60" s="85"/>
      <c r="K60" s="85"/>
      <c r="L60" s="85"/>
      <c r="M60" s="85"/>
      <c r="N60" s="86"/>
      <c r="O60" s="86"/>
      <c r="P60" s="86"/>
      <c r="Q60" s="86"/>
      <c r="R60" s="86"/>
      <c r="S60" s="86"/>
      <c r="T60" s="86"/>
      <c r="U60" s="86"/>
      <c r="V60" s="86"/>
      <c r="W60" s="86"/>
      <c r="X60" s="86"/>
      <c r="Y60" s="86"/>
    </row>
    <row r="61" spans="1:25" x14ac:dyDescent="0.3">
      <c r="A61" s="68"/>
      <c r="B61" s="68"/>
      <c r="C61" s="68"/>
      <c r="D61" s="68"/>
      <c r="E61" s="68"/>
      <c r="F61" s="68"/>
      <c r="G61" s="54"/>
      <c r="H61" s="68"/>
      <c r="I61" s="68"/>
      <c r="J61" s="68"/>
      <c r="K61" s="68"/>
      <c r="L61" s="68"/>
      <c r="M61" s="68"/>
    </row>
    <row r="62" spans="1:25" x14ac:dyDescent="0.3">
      <c r="A62" s="68"/>
      <c r="B62" s="68"/>
      <c r="C62" s="68"/>
      <c r="D62" s="68"/>
      <c r="E62" s="68"/>
      <c r="F62" s="68"/>
      <c r="G62" s="68"/>
      <c r="H62" s="68"/>
      <c r="I62" s="68"/>
      <c r="J62" s="68"/>
      <c r="K62" s="68"/>
      <c r="L62" s="68"/>
      <c r="M62" s="68"/>
    </row>
    <row r="63" spans="1:25" x14ac:dyDescent="0.3">
      <c r="B63" s="60" t="s">
        <v>141</v>
      </c>
      <c r="C63" s="87"/>
      <c r="D63" s="88"/>
    </row>
    <row r="64" spans="1:25" x14ac:dyDescent="0.3">
      <c r="B64" s="54" t="s">
        <v>98</v>
      </c>
      <c r="C64" s="88"/>
      <c r="D64" s="88"/>
    </row>
    <row r="65" spans="1:13" x14ac:dyDescent="0.3">
      <c r="B65" s="73" t="s">
        <v>127</v>
      </c>
      <c r="E65" s="69">
        <f>+E39-E20</f>
        <v>130964.55510707945</v>
      </c>
      <c r="F65" s="69">
        <f t="shared" ref="F65:M71" si="39">+F39-F20</f>
        <v>103168.3106432925</v>
      </c>
      <c r="G65" s="69">
        <f t="shared" si="39"/>
        <v>3387.6730830847519</v>
      </c>
      <c r="H65" s="69">
        <f t="shared" si="39"/>
        <v>666.85813782310106</v>
      </c>
      <c r="I65" s="69">
        <f t="shared" si="39"/>
        <v>11090.864168646629</v>
      </c>
      <c r="J65" s="69">
        <f t="shared" si="39"/>
        <v>6187.1712927278422</v>
      </c>
      <c r="K65" s="69">
        <f t="shared" si="39"/>
        <v>830.07992279980863</v>
      </c>
      <c r="L65" s="69">
        <f t="shared" si="39"/>
        <v>5388.5680623876251</v>
      </c>
      <c r="M65" s="69">
        <f t="shared" si="39"/>
        <v>245.02979631875041</v>
      </c>
    </row>
    <row r="66" spans="1:13" x14ac:dyDescent="0.3">
      <c r="A66" s="89"/>
      <c r="B66" s="73" t="s">
        <v>129</v>
      </c>
      <c r="E66" s="75">
        <f t="shared" ref="E66:L71" si="40">+E40-E21</f>
        <v>0</v>
      </c>
      <c r="F66" s="75">
        <f t="shared" si="40"/>
        <v>0</v>
      </c>
      <c r="G66" s="75">
        <f t="shared" si="40"/>
        <v>0</v>
      </c>
      <c r="H66" s="75">
        <f t="shared" si="40"/>
        <v>0</v>
      </c>
      <c r="I66" s="75">
        <f t="shared" si="40"/>
        <v>0</v>
      </c>
      <c r="J66" s="75">
        <f t="shared" si="40"/>
        <v>0</v>
      </c>
      <c r="K66" s="75">
        <f t="shared" si="40"/>
        <v>0</v>
      </c>
      <c r="L66" s="75">
        <f t="shared" si="40"/>
        <v>0</v>
      </c>
      <c r="M66" s="75">
        <f t="shared" si="39"/>
        <v>0</v>
      </c>
    </row>
    <row r="67" spans="1:13" x14ac:dyDescent="0.3">
      <c r="A67" s="89"/>
      <c r="B67" s="76" t="s">
        <v>102</v>
      </c>
      <c r="C67" s="89"/>
      <c r="D67" s="89"/>
      <c r="E67" s="75">
        <f t="shared" si="40"/>
        <v>130964.55510707945</v>
      </c>
      <c r="F67" s="75">
        <f t="shared" si="40"/>
        <v>103168.3106432925</v>
      </c>
      <c r="G67" s="75">
        <f t="shared" si="40"/>
        <v>3387.6730830847519</v>
      </c>
      <c r="H67" s="75">
        <f t="shared" si="40"/>
        <v>666.85813782310106</v>
      </c>
      <c r="I67" s="75">
        <f t="shared" si="40"/>
        <v>11090.864168646629</v>
      </c>
      <c r="J67" s="75">
        <f t="shared" si="40"/>
        <v>6187.1712927278422</v>
      </c>
      <c r="K67" s="75">
        <f t="shared" si="40"/>
        <v>830.07992279981045</v>
      </c>
      <c r="L67" s="75">
        <f t="shared" si="40"/>
        <v>5388.5680623876251</v>
      </c>
      <c r="M67" s="75">
        <f t="shared" si="39"/>
        <v>245.02979631875041</v>
      </c>
    </row>
    <row r="68" spans="1:13" x14ac:dyDescent="0.3">
      <c r="A68" s="89"/>
      <c r="B68" s="76" t="s">
        <v>104</v>
      </c>
      <c r="E68" s="75">
        <f t="shared" si="40"/>
        <v>33523.158801254816</v>
      </c>
      <c r="F68" s="75">
        <f t="shared" si="40"/>
        <v>26408.119800999295</v>
      </c>
      <c r="G68" s="75">
        <f t="shared" si="40"/>
        <v>867.1468599892105</v>
      </c>
      <c r="H68" s="75">
        <f t="shared" si="40"/>
        <v>170.69650054455633</v>
      </c>
      <c r="I68" s="75">
        <f t="shared" si="40"/>
        <v>2838.9421890884987</v>
      </c>
      <c r="J68" s="75">
        <f t="shared" si="40"/>
        <v>1583.7378717248939</v>
      </c>
      <c r="K68" s="75">
        <f t="shared" si="40"/>
        <v>212.47658228594628</v>
      </c>
      <c r="L68" s="75">
        <f t="shared" si="40"/>
        <v>1379.3184172549227</v>
      </c>
      <c r="M68" s="75">
        <f t="shared" si="39"/>
        <v>62.720579368338349</v>
      </c>
    </row>
    <row r="69" spans="1:13" x14ac:dyDescent="0.3">
      <c r="A69" s="68"/>
      <c r="B69" s="76" t="s">
        <v>105</v>
      </c>
      <c r="C69" s="68"/>
      <c r="D69" s="68"/>
      <c r="E69" s="77">
        <f t="shared" si="40"/>
        <v>97441.396305824397</v>
      </c>
      <c r="F69" s="77">
        <f t="shared" si="40"/>
        <v>76760.190842293203</v>
      </c>
      <c r="G69" s="77">
        <f t="shared" si="40"/>
        <v>2520.5262230955414</v>
      </c>
      <c r="H69" s="77">
        <f t="shared" si="40"/>
        <v>496.16163727854473</v>
      </c>
      <c r="I69" s="77">
        <f t="shared" si="40"/>
        <v>8251.9219795581303</v>
      </c>
      <c r="J69" s="77">
        <f t="shared" si="40"/>
        <v>4603.4334210029483</v>
      </c>
      <c r="K69" s="77">
        <f t="shared" si="40"/>
        <v>617.60334051386417</v>
      </c>
      <c r="L69" s="77">
        <f t="shared" si="40"/>
        <v>4009.2496451327024</v>
      </c>
      <c r="M69" s="77">
        <f t="shared" si="39"/>
        <v>182.30921695041206</v>
      </c>
    </row>
    <row r="70" spans="1:13" x14ac:dyDescent="0.3">
      <c r="A70" s="68"/>
      <c r="B70" s="76" t="s">
        <v>107</v>
      </c>
      <c r="C70" s="68"/>
      <c r="D70" s="68"/>
      <c r="E70" s="78">
        <f t="shared" si="40"/>
        <v>4.3896172536781741E-3</v>
      </c>
      <c r="F70" s="78">
        <f t="shared" si="40"/>
        <v>5.4883763569833766E-3</v>
      </c>
      <c r="G70" s="78">
        <f t="shared" si="40"/>
        <v>2.0639062632644284E-3</v>
      </c>
      <c r="H70" s="78">
        <f t="shared" si="40"/>
        <v>6.8162417317078478E-3</v>
      </c>
      <c r="I70" s="78">
        <f t="shared" si="40"/>
        <v>1.5454916922853223E-3</v>
      </c>
      <c r="J70" s="78">
        <f t="shared" si="40"/>
        <v>5.887087482666982E-3</v>
      </c>
      <c r="K70" s="78">
        <f t="shared" si="40"/>
        <v>5.2044738263872133E-3</v>
      </c>
      <c r="L70" s="78">
        <f t="shared" si="40"/>
        <v>6.1127848604672769E-3</v>
      </c>
      <c r="M70" s="78">
        <f t="shared" si="39"/>
        <v>8.1704326443224756E-3</v>
      </c>
    </row>
    <row r="71" spans="1:13" x14ac:dyDescent="0.3">
      <c r="A71" s="68"/>
      <c r="B71" s="76" t="s">
        <v>133</v>
      </c>
      <c r="C71" s="68"/>
      <c r="D71" s="68"/>
      <c r="E71" s="79">
        <f t="shared" si="40"/>
        <v>0</v>
      </c>
      <c r="F71" s="79">
        <f t="shared" si="40"/>
        <v>1.5840163031960341E-2</v>
      </c>
      <c r="G71" s="79">
        <f t="shared" si="40"/>
        <v>-3.5839657979973349E-2</v>
      </c>
      <c r="H71" s="79">
        <f t="shared" si="40"/>
        <v>4.0031783169672042E-2</v>
      </c>
      <c r="I71" s="79">
        <f t="shared" si="40"/>
        <v>-4.3642789706724416E-2</v>
      </c>
      <c r="J71" s="79">
        <f t="shared" si="40"/>
        <v>3.3446710437635696E-2</v>
      </c>
      <c r="K71" s="79">
        <f t="shared" si="40"/>
        <v>6.6205523980604641E-2</v>
      </c>
      <c r="L71" s="79">
        <f t="shared" si="40"/>
        <v>2.6004536965082203E-2</v>
      </c>
      <c r="M71" s="79">
        <f t="shared" si="39"/>
        <v>5.7056518065046413E-2</v>
      </c>
    </row>
    <row r="72" spans="1:13" x14ac:dyDescent="0.3">
      <c r="A72" s="68"/>
      <c r="B72" s="68"/>
      <c r="C72" s="68"/>
      <c r="D72" s="68"/>
      <c r="E72" s="79"/>
      <c r="F72" s="79"/>
      <c r="G72" s="79"/>
      <c r="H72" s="79"/>
      <c r="I72" s="79"/>
      <c r="J72" s="79"/>
      <c r="K72" s="79"/>
      <c r="L72" s="79"/>
      <c r="M72" s="79"/>
    </row>
    <row r="73" spans="1:13" x14ac:dyDescent="0.3">
      <c r="A73" s="68"/>
      <c r="B73" s="54" t="s">
        <v>111</v>
      </c>
      <c r="C73" s="68"/>
      <c r="D73" s="68"/>
      <c r="E73" s="79"/>
      <c r="F73" s="79"/>
      <c r="G73" s="79"/>
      <c r="H73" s="79"/>
      <c r="I73" s="79"/>
      <c r="J73" s="79"/>
      <c r="K73" s="79"/>
      <c r="L73" s="79"/>
      <c r="M73" s="79"/>
    </row>
    <row r="74" spans="1:13" x14ac:dyDescent="0.3">
      <c r="A74" s="68"/>
      <c r="B74" s="76" t="s">
        <v>112</v>
      </c>
      <c r="C74" s="68"/>
      <c r="D74" s="68"/>
      <c r="E74" s="69">
        <f t="shared" ref="E74:M80" si="41">+E48-E29</f>
        <v>0</v>
      </c>
      <c r="F74" s="69">
        <f t="shared" si="41"/>
        <v>0</v>
      </c>
      <c r="G74" s="69">
        <f t="shared" si="41"/>
        <v>0</v>
      </c>
      <c r="H74" s="69">
        <f t="shared" si="41"/>
        <v>0</v>
      </c>
      <c r="I74" s="69">
        <f t="shared" si="41"/>
        <v>0</v>
      </c>
      <c r="J74" s="69">
        <f t="shared" si="41"/>
        <v>0</v>
      </c>
      <c r="K74" s="69">
        <f t="shared" si="41"/>
        <v>0</v>
      </c>
      <c r="L74" s="69">
        <f t="shared" si="41"/>
        <v>0</v>
      </c>
      <c r="M74" s="69">
        <f t="shared" si="41"/>
        <v>0</v>
      </c>
    </row>
    <row r="75" spans="1:13" x14ac:dyDescent="0.3">
      <c r="A75" s="68"/>
      <c r="B75" s="76" t="s">
        <v>114</v>
      </c>
      <c r="C75" s="68"/>
      <c r="D75" s="68"/>
      <c r="E75" s="77">
        <f t="shared" si="41"/>
        <v>-97441.396305824397</v>
      </c>
      <c r="F75" s="77">
        <f t="shared" si="41"/>
        <v>-76760.190842293203</v>
      </c>
      <c r="G75" s="77">
        <f t="shared" si="41"/>
        <v>-2520.5262230955414</v>
      </c>
      <c r="H75" s="77">
        <f t="shared" si="41"/>
        <v>-496.16163727854473</v>
      </c>
      <c r="I75" s="77">
        <f t="shared" si="41"/>
        <v>-8251.9219795581303</v>
      </c>
      <c r="J75" s="77">
        <f t="shared" si="41"/>
        <v>-4603.4334210029483</v>
      </c>
      <c r="K75" s="77">
        <f t="shared" si="41"/>
        <v>-617.60334051386417</v>
      </c>
      <c r="L75" s="77">
        <f t="shared" si="41"/>
        <v>-4009.2496451327024</v>
      </c>
      <c r="M75" s="77">
        <f t="shared" si="41"/>
        <v>-182.30921695041206</v>
      </c>
    </row>
    <row r="76" spans="1:13" x14ac:dyDescent="0.3">
      <c r="A76" s="68"/>
      <c r="B76" s="76" t="s">
        <v>116</v>
      </c>
      <c r="C76" s="68"/>
      <c r="D76" s="68"/>
      <c r="E76" s="77">
        <f>+E50-E31</f>
        <v>-130964.55510707972</v>
      </c>
      <c r="F76" s="77">
        <f t="shared" si="41"/>
        <v>-103168.31064329248</v>
      </c>
      <c r="G76" s="77">
        <f t="shared" si="41"/>
        <v>-3387.6730830847541</v>
      </c>
      <c r="H76" s="77">
        <f t="shared" si="41"/>
        <v>-666.85813782310117</v>
      </c>
      <c r="I76" s="77">
        <f t="shared" si="41"/>
        <v>-11090.864168646622</v>
      </c>
      <c r="J76" s="77">
        <f t="shared" si="41"/>
        <v>-6187.1712927278368</v>
      </c>
      <c r="K76" s="77">
        <f t="shared" si="41"/>
        <v>-830.07992279981045</v>
      </c>
      <c r="L76" s="77">
        <f t="shared" si="41"/>
        <v>-5388.5680623876324</v>
      </c>
      <c r="M76" s="77">
        <f t="shared" si="41"/>
        <v>-245.02979631875041</v>
      </c>
    </row>
    <row r="77" spans="1:13" x14ac:dyDescent="0.3">
      <c r="A77" s="68"/>
      <c r="B77" s="76" t="s">
        <v>118</v>
      </c>
      <c r="C77" s="68"/>
      <c r="D77" s="68"/>
      <c r="E77" s="77">
        <f t="shared" si="41"/>
        <v>0</v>
      </c>
      <c r="F77" s="77">
        <f t="shared" si="41"/>
        <v>0</v>
      </c>
      <c r="G77" s="77">
        <f t="shared" si="41"/>
        <v>0</v>
      </c>
      <c r="H77" s="77">
        <f t="shared" si="41"/>
        <v>0</v>
      </c>
      <c r="I77" s="77">
        <f t="shared" si="41"/>
        <v>0</v>
      </c>
      <c r="J77" s="77">
        <f t="shared" si="41"/>
        <v>0</v>
      </c>
      <c r="K77" s="77">
        <f t="shared" si="41"/>
        <v>0</v>
      </c>
      <c r="L77" s="77">
        <f t="shared" si="41"/>
        <v>0</v>
      </c>
      <c r="M77" s="77">
        <f t="shared" si="41"/>
        <v>0</v>
      </c>
    </row>
    <row r="78" spans="1:13" x14ac:dyDescent="0.3">
      <c r="A78" s="68"/>
      <c r="B78" s="76" t="s">
        <v>120</v>
      </c>
      <c r="C78" s="68"/>
      <c r="D78" s="68"/>
      <c r="E78" s="77">
        <f t="shared" si="41"/>
        <v>0</v>
      </c>
      <c r="F78" s="77">
        <f t="shared" si="41"/>
        <v>0</v>
      </c>
      <c r="G78" s="77">
        <f t="shared" si="41"/>
        <v>0</v>
      </c>
      <c r="H78" s="77">
        <f t="shared" si="41"/>
        <v>0</v>
      </c>
      <c r="I78" s="77">
        <f t="shared" si="41"/>
        <v>0</v>
      </c>
      <c r="J78" s="77">
        <f t="shared" si="41"/>
        <v>0</v>
      </c>
      <c r="K78" s="77">
        <f t="shared" si="41"/>
        <v>0</v>
      </c>
      <c r="L78" s="77">
        <f t="shared" si="41"/>
        <v>0</v>
      </c>
      <c r="M78" s="77">
        <f t="shared" si="41"/>
        <v>0</v>
      </c>
    </row>
    <row r="79" spans="1:13" x14ac:dyDescent="0.3">
      <c r="A79" s="68"/>
      <c r="B79" s="76" t="s">
        <v>122</v>
      </c>
      <c r="C79" s="68"/>
      <c r="D79" s="68"/>
      <c r="E79" s="77">
        <f t="shared" si="41"/>
        <v>0</v>
      </c>
      <c r="F79" s="77">
        <f t="shared" si="41"/>
        <v>0</v>
      </c>
      <c r="G79" s="77">
        <f t="shared" si="41"/>
        <v>0</v>
      </c>
      <c r="H79" s="77">
        <f t="shared" si="41"/>
        <v>0</v>
      </c>
      <c r="I79" s="77">
        <f t="shared" si="41"/>
        <v>0</v>
      </c>
      <c r="J79" s="77">
        <f t="shared" si="41"/>
        <v>0</v>
      </c>
      <c r="K79" s="77">
        <f t="shared" si="41"/>
        <v>0</v>
      </c>
      <c r="L79" s="77">
        <f t="shared" si="41"/>
        <v>0</v>
      </c>
      <c r="M79" s="77">
        <f t="shared" si="41"/>
        <v>0</v>
      </c>
    </row>
    <row r="80" spans="1:13" x14ac:dyDescent="0.3">
      <c r="A80" s="68"/>
      <c r="B80" s="76" t="s">
        <v>124</v>
      </c>
      <c r="C80" s="68"/>
      <c r="D80" s="68"/>
      <c r="E80" s="79">
        <f t="shared" si="41"/>
        <v>3.4546001673579241E-2</v>
      </c>
      <c r="F80" s="79">
        <f t="shared" si="41"/>
        <v>4.3104705493463125E-2</v>
      </c>
      <c r="G80" s="79">
        <f t="shared" si="41"/>
        <v>1.6180915364789938E-2</v>
      </c>
      <c r="H80" s="79">
        <f t="shared" si="41"/>
        <v>4.9078170691095768E-2</v>
      </c>
      <c r="I80" s="79">
        <f t="shared" si="41"/>
        <v>1.2456280729011504E-2</v>
      </c>
      <c r="J80" s="79">
        <f t="shared" si="41"/>
        <v>4.588343680118534E-2</v>
      </c>
      <c r="K80" s="79">
        <f t="shared" si="41"/>
        <v>3.2373312670319287E-2</v>
      </c>
      <c r="L80" s="79">
        <f t="shared" si="41"/>
        <v>4.5482100739850373E-2</v>
      </c>
      <c r="M80" s="79">
        <f t="shared" si="41"/>
        <v>4.6336956047150046E-2</v>
      </c>
    </row>
    <row r="81" spans="1:25" x14ac:dyDescent="0.3">
      <c r="A81" s="68"/>
      <c r="B81" s="68"/>
      <c r="C81" s="68"/>
      <c r="D81" s="68"/>
      <c r="E81" s="68"/>
      <c r="F81" s="68"/>
      <c r="G81" s="54"/>
      <c r="H81" s="68"/>
      <c r="I81" s="68"/>
      <c r="J81" s="68"/>
      <c r="K81" s="68"/>
      <c r="L81" s="68"/>
      <c r="M81" s="68"/>
    </row>
    <row r="82" spans="1:25" ht="3.6" customHeight="1" x14ac:dyDescent="0.3">
      <c r="A82" s="85"/>
      <c r="B82" s="85"/>
      <c r="C82" s="85"/>
      <c r="D82" s="85"/>
      <c r="E82" s="85"/>
      <c r="F82" s="85"/>
      <c r="G82" s="85"/>
      <c r="H82" s="85"/>
      <c r="I82" s="85"/>
      <c r="J82" s="85"/>
      <c r="K82" s="85"/>
      <c r="L82" s="85"/>
      <c r="M82" s="85"/>
      <c r="N82" s="86"/>
      <c r="O82" s="86"/>
      <c r="P82" s="86"/>
      <c r="Q82" s="86"/>
      <c r="R82" s="86"/>
      <c r="S82" s="86"/>
      <c r="T82" s="86"/>
      <c r="U82" s="86"/>
      <c r="V82" s="86"/>
      <c r="W82" s="86"/>
      <c r="X82" s="86"/>
      <c r="Y82" s="86"/>
    </row>
    <row r="83" spans="1:25" x14ac:dyDescent="0.3">
      <c r="E83" s="90"/>
      <c r="F83" s="68"/>
      <c r="G83" s="68"/>
      <c r="H83" s="68"/>
      <c r="I83" s="68"/>
      <c r="J83" s="68"/>
      <c r="K83" s="68"/>
      <c r="L83" s="68"/>
      <c r="M83" s="68"/>
    </row>
    <row r="86" spans="1:25" x14ac:dyDescent="0.3">
      <c r="A86" s="89"/>
      <c r="F86" s="89"/>
    </row>
    <row r="87" spans="1:25" x14ac:dyDescent="0.3">
      <c r="A87" s="89"/>
      <c r="F87" s="89"/>
    </row>
    <row r="88" spans="1:25" x14ac:dyDescent="0.3">
      <c r="A88" s="89"/>
      <c r="F88" s="89"/>
    </row>
    <row r="89" spans="1:25" x14ac:dyDescent="0.3">
      <c r="A89" s="89"/>
      <c r="F89" s="89"/>
    </row>
    <row r="90" spans="1:25" x14ac:dyDescent="0.3">
      <c r="A90" s="89"/>
      <c r="F90" s="89"/>
    </row>
    <row r="91" spans="1:25" x14ac:dyDescent="0.3">
      <c r="A91" s="89"/>
      <c r="B91" s="89"/>
      <c r="C91" s="89"/>
      <c r="D91" s="89"/>
      <c r="E91" s="89"/>
      <c r="F91" s="89"/>
    </row>
    <row r="92" spans="1:25" x14ac:dyDescent="0.3">
      <c r="A92" s="89"/>
      <c r="B92" s="89"/>
      <c r="C92" s="89"/>
      <c r="D92" s="89"/>
      <c r="E92" s="89"/>
      <c r="F92" s="89"/>
    </row>
    <row r="93" spans="1:25" x14ac:dyDescent="0.3">
      <c r="A93" s="89"/>
      <c r="B93" s="89"/>
      <c r="C93" s="89"/>
      <c r="D93" s="89"/>
      <c r="E93" s="89"/>
      <c r="F93" s="89"/>
    </row>
    <row r="94" spans="1:25" x14ac:dyDescent="0.3">
      <c r="A94" s="89"/>
      <c r="B94" s="89"/>
      <c r="C94" s="89"/>
      <c r="D94" s="89"/>
      <c r="E94" s="89"/>
      <c r="F94" s="89"/>
    </row>
    <row r="95" spans="1:25" x14ac:dyDescent="0.3">
      <c r="A95" s="89"/>
      <c r="B95" s="89"/>
      <c r="C95" s="89"/>
      <c r="D95" s="89"/>
      <c r="E95" s="89"/>
      <c r="F95" s="89"/>
    </row>
    <row r="96" spans="1:25" x14ac:dyDescent="0.3">
      <c r="A96" s="89"/>
      <c r="B96" s="89"/>
      <c r="C96" s="89"/>
      <c r="D96" s="89"/>
      <c r="E96" s="89"/>
      <c r="F96" s="89"/>
    </row>
    <row r="97" spans="1:6" x14ac:dyDescent="0.3">
      <c r="A97" s="89"/>
      <c r="B97" s="89"/>
      <c r="C97" s="89"/>
      <c r="D97" s="89"/>
      <c r="E97" s="89"/>
      <c r="F97" s="89"/>
    </row>
    <row r="98" spans="1:6" x14ac:dyDescent="0.3">
      <c r="A98" s="89"/>
      <c r="B98" s="89"/>
      <c r="C98" s="89"/>
      <c r="D98" s="89"/>
      <c r="E98" s="89"/>
      <c r="F98" s="89"/>
    </row>
    <row r="99" spans="1:6" x14ac:dyDescent="0.3">
      <c r="A99" s="89"/>
      <c r="B99" s="89"/>
      <c r="C99" s="89"/>
      <c r="D99" s="89"/>
      <c r="E99" s="89"/>
      <c r="F99" s="89"/>
    </row>
    <row r="100" spans="1:6" x14ac:dyDescent="0.3">
      <c r="A100" s="89"/>
      <c r="B100" s="89"/>
      <c r="C100" s="89"/>
      <c r="D100" s="89"/>
      <c r="E100" s="89"/>
      <c r="F100" s="91"/>
    </row>
    <row r="101" spans="1:6" x14ac:dyDescent="0.3">
      <c r="A101" s="89"/>
      <c r="B101" s="89"/>
      <c r="C101" s="89"/>
      <c r="D101" s="89"/>
      <c r="E101" s="89"/>
      <c r="F101" s="89"/>
    </row>
    <row r="102" spans="1:6" x14ac:dyDescent="0.3">
      <c r="A102" s="89"/>
      <c r="B102" s="89"/>
      <c r="C102" s="89"/>
      <c r="D102" s="89"/>
      <c r="E102" s="89"/>
      <c r="F102" s="89"/>
    </row>
    <row r="103" spans="1:6" x14ac:dyDescent="0.3">
      <c r="A103" s="89"/>
      <c r="B103" s="89"/>
      <c r="C103" s="89"/>
      <c r="D103" s="89"/>
      <c r="E103" s="89"/>
      <c r="F103" s="89"/>
    </row>
    <row r="104" spans="1:6" x14ac:dyDescent="0.3">
      <c r="A104" s="89"/>
      <c r="B104" s="89"/>
      <c r="C104" s="89"/>
      <c r="D104" s="89"/>
      <c r="E104" s="89"/>
      <c r="F104" s="89"/>
    </row>
    <row r="105" spans="1:6" x14ac:dyDescent="0.3">
      <c r="A105" s="89"/>
      <c r="B105" s="89"/>
      <c r="C105" s="89"/>
      <c r="D105" s="89"/>
      <c r="E105" s="89"/>
      <c r="F105" s="89"/>
    </row>
  </sheetData>
  <mergeCells count="5">
    <mergeCell ref="K13:L13"/>
    <mergeCell ref="AH17:AI17"/>
    <mergeCell ref="AH31:AI31"/>
    <mergeCell ref="B56:L56"/>
    <mergeCell ref="B57:L57"/>
  </mergeCells>
  <printOptions horizontalCentered="1"/>
  <pageMargins left="0.5" right="0.5" top="0.5" bottom="0.5" header="0.5" footer="0.3"/>
  <pageSetup scale="58" orientation="landscape" r:id="rId1"/>
  <headerFooter alignWithMargins="0">
    <oddHeader xml:space="preserve">&amp;RDEF’s Response to OPC POD 1 (1-26)
Q7
Page &amp;P of &amp;N
</oddHeader>
    <oddFooter>&amp;R20240025-OPCPOD1-00004284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7A8C-BF08-4C36-AD58-9A19565C2E89}">
  <sheetPr>
    <pageSetUpPr fitToPage="1"/>
  </sheetPr>
  <dimension ref="A1:AJ105"/>
  <sheetViews>
    <sheetView tabSelected="1" view="pageBreakPreview" zoomScale="80" zoomScaleNormal="80" zoomScaleSheetLayoutView="80" workbookViewId="0">
      <selection activeCell="I34" sqref="I34"/>
    </sheetView>
  </sheetViews>
  <sheetFormatPr defaultColWidth="10.44140625" defaultRowHeight="13.8" x14ac:dyDescent="0.3"/>
  <cols>
    <col min="1" max="1" width="4.44140625" style="40" customWidth="1"/>
    <col min="2" max="2" width="20.109375" style="40" customWidth="1"/>
    <col min="3" max="3" width="21.109375" style="40" customWidth="1"/>
    <col min="4" max="4" width="34.21875" style="40" customWidth="1"/>
    <col min="5" max="5" width="16.6640625" style="40" customWidth="1"/>
    <col min="6" max="6" width="17" style="40" bestFit="1" customWidth="1"/>
    <col min="7" max="8" width="13.77734375" style="40" bestFit="1" customWidth="1"/>
    <col min="9" max="9" width="15.6640625" style="40" bestFit="1" customWidth="1"/>
    <col min="10" max="10" width="24.77734375" style="40" bestFit="1" customWidth="1"/>
    <col min="11" max="11" width="10.6640625" style="40" customWidth="1"/>
    <col min="12" max="12" width="14.33203125" style="40" bestFit="1" customWidth="1"/>
    <col min="13" max="13" width="14" style="40" bestFit="1" customWidth="1"/>
    <col min="14" max="14" width="9.44140625" style="40" bestFit="1" customWidth="1"/>
    <col min="15" max="15" width="10.5546875" style="40" bestFit="1" customWidth="1"/>
    <col min="16" max="25" width="0.5546875" style="40" customWidth="1"/>
    <col min="26" max="26" width="11.44140625" style="40" bestFit="1" customWidth="1"/>
    <col min="27" max="27" width="34.33203125" style="40" bestFit="1" customWidth="1"/>
    <col min="28" max="28" width="11.44140625" style="40" bestFit="1" customWidth="1"/>
    <col min="29" max="29" width="17" style="40" bestFit="1" customWidth="1"/>
    <col min="30" max="31" width="13.77734375" style="40" bestFit="1" customWidth="1"/>
    <col min="32" max="32" width="15.6640625" style="40" bestFit="1" customWidth="1"/>
    <col min="33" max="33" width="24.77734375" style="40" bestFit="1" customWidth="1"/>
    <col min="34" max="34" width="11.77734375" style="40" bestFit="1" customWidth="1"/>
    <col min="35" max="35" width="14.33203125" style="40" bestFit="1" customWidth="1"/>
    <col min="36" max="36" width="14" style="40" bestFit="1" customWidth="1"/>
    <col min="37" max="16384" width="10.44140625" style="40"/>
  </cols>
  <sheetData>
    <row r="1" spans="1:36" ht="18" x14ac:dyDescent="0.35">
      <c r="A1" s="39">
        <v>2026</v>
      </c>
      <c r="B1" s="39"/>
      <c r="C1" s="39"/>
      <c r="D1" s="39"/>
      <c r="E1" s="39"/>
      <c r="F1" s="39"/>
      <c r="G1" s="39"/>
      <c r="H1" s="39"/>
      <c r="I1" s="39"/>
      <c r="J1" s="39"/>
      <c r="K1" s="39"/>
      <c r="L1" s="39"/>
      <c r="M1" s="39"/>
      <c r="N1" s="39"/>
      <c r="O1" s="39"/>
      <c r="P1" s="39"/>
      <c r="Q1" s="39"/>
      <c r="R1" s="39"/>
      <c r="S1" s="39"/>
      <c r="T1" s="39"/>
      <c r="U1" s="39"/>
      <c r="V1" s="39"/>
      <c r="W1" s="39"/>
      <c r="X1" s="39"/>
      <c r="Y1" s="39"/>
    </row>
    <row r="2" spans="1:36" x14ac:dyDescent="0.3">
      <c r="A2" s="41"/>
    </row>
    <row r="3" spans="1:36" s="3" customFormat="1" x14ac:dyDescent="0.3">
      <c r="A3" s="42" t="s">
        <v>0</v>
      </c>
      <c r="E3" s="5" t="s">
        <v>1</v>
      </c>
      <c r="H3" s="4"/>
      <c r="M3" s="6" t="s">
        <v>145</v>
      </c>
    </row>
    <row r="4" spans="1:36" s="3" customFormat="1" ht="7.5" customHeight="1" x14ac:dyDescent="0.3">
      <c r="A4" s="42"/>
      <c r="E4" s="4"/>
      <c r="F4" s="5"/>
      <c r="H4" s="4"/>
      <c r="J4" s="43"/>
      <c r="K4" s="9"/>
      <c r="L4" s="9"/>
    </row>
    <row r="5" spans="1:36" s="3" customFormat="1" x14ac:dyDescent="0.3">
      <c r="A5" s="44" t="s">
        <v>3</v>
      </c>
      <c r="B5" s="26"/>
      <c r="C5" s="26"/>
      <c r="D5" s="26" t="s">
        <v>4</v>
      </c>
      <c r="E5" s="27" t="s">
        <v>54</v>
      </c>
      <c r="F5" s="26"/>
      <c r="G5" s="45"/>
      <c r="H5" s="45"/>
      <c r="I5" s="45"/>
      <c r="J5" s="10" t="s">
        <v>55</v>
      </c>
      <c r="M5" s="45"/>
    </row>
    <row r="6" spans="1:36" s="3" customFormat="1" x14ac:dyDescent="0.3">
      <c r="A6" s="13"/>
      <c r="F6" s="5"/>
      <c r="G6" s="4"/>
      <c r="H6" s="4"/>
      <c r="I6" s="4"/>
      <c r="J6" s="46" t="s">
        <v>56</v>
      </c>
      <c r="K6" s="4" t="s">
        <v>7</v>
      </c>
      <c r="M6" s="47">
        <v>46752</v>
      </c>
    </row>
    <row r="7" spans="1:36" s="3" customFormat="1" x14ac:dyDescent="0.3">
      <c r="A7" s="14" t="s">
        <v>10</v>
      </c>
      <c r="F7" s="12"/>
      <c r="G7" s="4"/>
      <c r="H7" s="4"/>
      <c r="I7" s="4"/>
      <c r="J7" s="46" t="s">
        <v>6</v>
      </c>
      <c r="K7" s="4" t="s">
        <v>9</v>
      </c>
      <c r="M7" s="47">
        <v>46387</v>
      </c>
    </row>
    <row r="8" spans="1:36" s="3" customFormat="1" x14ac:dyDescent="0.3">
      <c r="A8" s="15"/>
      <c r="F8" s="5"/>
      <c r="G8" s="4"/>
      <c r="H8" s="4"/>
      <c r="I8" s="4"/>
      <c r="J8" s="46" t="s">
        <v>56</v>
      </c>
      <c r="K8" s="4" t="s">
        <v>12</v>
      </c>
      <c r="M8" s="47">
        <v>46022</v>
      </c>
    </row>
    <row r="9" spans="1:36" s="3" customFormat="1" x14ac:dyDescent="0.3">
      <c r="A9" s="14" t="s">
        <v>154</v>
      </c>
      <c r="C9" s="16"/>
      <c r="F9" s="5"/>
      <c r="G9" s="4"/>
      <c r="H9" s="4"/>
      <c r="I9" s="4"/>
      <c r="J9" s="10" t="s">
        <v>57</v>
      </c>
      <c r="M9" s="4"/>
    </row>
    <row r="10" spans="1:36" s="3" customFormat="1" x14ac:dyDescent="0.3">
      <c r="A10" s="48"/>
      <c r="B10" s="49" t="s">
        <v>58</v>
      </c>
      <c r="C10" s="50"/>
      <c r="D10" s="51" t="s">
        <v>59</v>
      </c>
      <c r="E10" s="51" t="s">
        <v>60</v>
      </c>
      <c r="F10" s="51" t="s">
        <v>61</v>
      </c>
      <c r="G10" s="51" t="s">
        <v>62</v>
      </c>
      <c r="H10" s="51" t="s">
        <v>63</v>
      </c>
      <c r="I10" s="51" t="s">
        <v>64</v>
      </c>
      <c r="J10" s="51" t="s">
        <v>65</v>
      </c>
      <c r="K10" s="52" t="s">
        <v>66</v>
      </c>
      <c r="L10" s="52" t="s">
        <v>67</v>
      </c>
      <c r="M10" s="52" t="s">
        <v>68</v>
      </c>
    </row>
    <row r="11" spans="1:36" x14ac:dyDescent="0.3">
      <c r="A11" s="53"/>
      <c r="B11" s="53" t="s">
        <v>69</v>
      </c>
      <c r="C11" s="53"/>
      <c r="D11" s="53"/>
    </row>
    <row r="12" spans="1:36" x14ac:dyDescent="0.3">
      <c r="B12" s="54"/>
      <c r="C12" s="54"/>
      <c r="D12" s="54"/>
      <c r="E12" s="97"/>
      <c r="F12" s="97"/>
      <c r="G12" s="97" t="s">
        <v>70</v>
      </c>
      <c r="H12" s="97" t="s">
        <v>70</v>
      </c>
      <c r="I12" s="97" t="s">
        <v>70</v>
      </c>
      <c r="J12" s="56" t="s">
        <v>71</v>
      </c>
      <c r="K12" s="57"/>
      <c r="L12" s="57"/>
      <c r="M12" s="97"/>
    </row>
    <row r="13" spans="1:36" x14ac:dyDescent="0.3">
      <c r="A13" s="97" t="s">
        <v>72</v>
      </c>
      <c r="B13" s="54"/>
      <c r="C13" s="54"/>
      <c r="D13" s="54"/>
      <c r="E13" s="97" t="s">
        <v>73</v>
      </c>
      <c r="F13" s="97" t="s">
        <v>74</v>
      </c>
      <c r="G13" s="97" t="s">
        <v>75</v>
      </c>
      <c r="H13" s="97" t="s">
        <v>76</v>
      </c>
      <c r="I13" s="97" t="s">
        <v>77</v>
      </c>
      <c r="J13" s="56" t="s">
        <v>78</v>
      </c>
      <c r="K13" s="101" t="s">
        <v>79</v>
      </c>
      <c r="L13" s="102"/>
      <c r="M13" s="97" t="s">
        <v>80</v>
      </c>
      <c r="O13" s="58" t="s">
        <v>81</v>
      </c>
    </row>
    <row r="14" spans="1:36" x14ac:dyDescent="0.3">
      <c r="A14" s="59" t="s">
        <v>82</v>
      </c>
      <c r="B14" s="60" t="s">
        <v>83</v>
      </c>
      <c r="C14" s="60"/>
      <c r="D14" s="60" t="s">
        <v>84</v>
      </c>
      <c r="E14" s="59" t="s">
        <v>85</v>
      </c>
      <c r="F14" s="59" t="s">
        <v>86</v>
      </c>
      <c r="G14" s="59" t="s">
        <v>87</v>
      </c>
      <c r="H14" s="59" t="s">
        <v>88</v>
      </c>
      <c r="I14" s="59" t="s">
        <v>89</v>
      </c>
      <c r="J14" s="61" t="s">
        <v>90</v>
      </c>
      <c r="K14" s="59" t="s">
        <v>91</v>
      </c>
      <c r="L14" s="59" t="s">
        <v>92</v>
      </c>
      <c r="M14" s="59" t="s">
        <v>93</v>
      </c>
      <c r="O14" s="62" t="s">
        <v>94</v>
      </c>
    </row>
    <row r="15" spans="1:36" ht="5.25" customHeight="1" x14ac:dyDescent="0.3">
      <c r="A15" s="54"/>
      <c r="B15" s="63"/>
      <c r="C15" s="63"/>
      <c r="D15" s="63"/>
      <c r="E15" s="64"/>
      <c r="F15" s="65"/>
      <c r="G15" s="65"/>
      <c r="H15" s="65"/>
      <c r="I15" s="65"/>
      <c r="J15" s="65"/>
      <c r="K15" s="64"/>
      <c r="L15" s="65"/>
      <c r="M15" s="65"/>
      <c r="O15" s="66"/>
    </row>
    <row r="16" spans="1:36" x14ac:dyDescent="0.3">
      <c r="A16" s="67">
        <v>1</v>
      </c>
      <c r="B16" s="68" t="s">
        <v>95</v>
      </c>
      <c r="C16" s="68"/>
      <c r="D16" s="68" t="s">
        <v>96</v>
      </c>
      <c r="E16" s="69">
        <f>SUM(F16:M16)</f>
        <v>21428994.139796074</v>
      </c>
      <c r="F16" s="69">
        <f>'[4]2-Summary (rev at COS)'!AB20</f>
        <v>13391601.631407283</v>
      </c>
      <c r="G16" s="69">
        <f>'[4]2-Summary (rev at COS)'!AC20</f>
        <v>1197543.7000630745</v>
      </c>
      <c r="H16" s="69">
        <f>'[4]2-Summary (rev at COS)'!AD20</f>
        <v>71328.096700935057</v>
      </c>
      <c r="I16" s="69">
        <f>'[4]2-Summary (rev at COS)'!AE20</f>
        <v>5234605.9141329415</v>
      </c>
      <c r="J16" s="69">
        <f>+'[4]2-Summary (rev at COS)'!$AF$20+'[4]2-Summary (rev at COS)'!$AG$20</f>
        <v>769480.49550555646</v>
      </c>
      <c r="K16" s="69">
        <f>'[4]2-Summary (rev at COS)'!AH20</f>
        <v>115010.79417689457</v>
      </c>
      <c r="L16" s="69">
        <f>'[4]2-Summary (rev at COS)'!AI20</f>
        <v>627087.68598622642</v>
      </c>
      <c r="M16" s="69">
        <f>'[4]2-Summary (rev at COS)'!AJ20</f>
        <v>22335.821823159858</v>
      </c>
      <c r="N16" s="89"/>
      <c r="O16" s="89">
        <f>E16-SUM(F16:M16)</f>
        <v>0</v>
      </c>
      <c r="AC16" s="55"/>
      <c r="AD16" s="55" t="s">
        <v>70</v>
      </c>
      <c r="AE16" s="55" t="s">
        <v>70</v>
      </c>
      <c r="AF16" s="55" t="s">
        <v>70</v>
      </c>
      <c r="AG16" s="56" t="s">
        <v>71</v>
      </c>
      <c r="AH16" s="57"/>
      <c r="AI16" s="57"/>
      <c r="AJ16" s="55"/>
    </row>
    <row r="17" spans="1:36" x14ac:dyDescent="0.3">
      <c r="A17" s="67">
        <f>+A16+1</f>
        <v>2</v>
      </c>
      <c r="B17" s="68"/>
      <c r="C17" s="68"/>
      <c r="D17" s="68"/>
      <c r="E17" s="70"/>
      <c r="F17" s="70"/>
      <c r="G17" s="70"/>
      <c r="H17" s="70"/>
      <c r="I17" s="70"/>
      <c r="J17" s="70"/>
      <c r="K17" s="70"/>
      <c r="L17" s="70"/>
      <c r="M17" s="70"/>
      <c r="N17" s="89"/>
      <c r="O17" s="89"/>
      <c r="AB17" s="55" t="s">
        <v>73</v>
      </c>
      <c r="AC17" s="55" t="s">
        <v>74</v>
      </c>
      <c r="AD17" s="55" t="s">
        <v>75</v>
      </c>
      <c r="AE17" s="55" t="s">
        <v>76</v>
      </c>
      <c r="AF17" s="55" t="s">
        <v>77</v>
      </c>
      <c r="AG17" s="56" t="s">
        <v>78</v>
      </c>
      <c r="AH17" s="101" t="s">
        <v>79</v>
      </c>
      <c r="AI17" s="102"/>
      <c r="AJ17" s="55" t="s">
        <v>80</v>
      </c>
    </row>
    <row r="18" spans="1:36" ht="15.6" x14ac:dyDescent="0.3">
      <c r="A18" s="67">
        <f t="shared" ref="A18:A54" si="0">+A17+1</f>
        <v>3</v>
      </c>
      <c r="B18" s="60" t="s">
        <v>97</v>
      </c>
      <c r="C18" s="71"/>
      <c r="D18" s="72"/>
      <c r="E18" s="92"/>
      <c r="F18" s="92"/>
      <c r="G18" s="92"/>
      <c r="H18" s="92"/>
      <c r="I18" s="92"/>
      <c r="J18" s="92"/>
      <c r="K18" s="92"/>
      <c r="L18" s="92"/>
      <c r="M18" s="92"/>
      <c r="N18" s="89"/>
      <c r="O18" s="89"/>
      <c r="AA18" s="95" t="s">
        <v>146</v>
      </c>
      <c r="AB18" s="59" t="s">
        <v>85</v>
      </c>
      <c r="AC18" s="59" t="s">
        <v>86</v>
      </c>
      <c r="AD18" s="59" t="s">
        <v>87</v>
      </c>
      <c r="AE18" s="59" t="s">
        <v>88</v>
      </c>
      <c r="AF18" s="59" t="s">
        <v>89</v>
      </c>
      <c r="AG18" s="61" t="s">
        <v>90</v>
      </c>
      <c r="AH18" s="59" t="s">
        <v>91</v>
      </c>
      <c r="AI18" s="59" t="s">
        <v>92</v>
      </c>
      <c r="AJ18" s="59" t="s">
        <v>93</v>
      </c>
    </row>
    <row r="19" spans="1:36" x14ac:dyDescent="0.3">
      <c r="A19" s="67">
        <f t="shared" si="0"/>
        <v>4</v>
      </c>
      <c r="B19" s="54" t="s">
        <v>98</v>
      </c>
      <c r="C19" s="54"/>
      <c r="D19" s="54"/>
      <c r="E19" s="92"/>
      <c r="F19" s="92"/>
      <c r="G19" s="92"/>
      <c r="H19" s="92"/>
      <c r="I19" s="92"/>
      <c r="J19" s="92"/>
      <c r="K19" s="92"/>
      <c r="L19" s="92"/>
      <c r="M19" s="92"/>
      <c r="N19" s="89"/>
      <c r="O19" s="89"/>
      <c r="AA19" s="40" t="s">
        <v>147</v>
      </c>
      <c r="AB19" s="40">
        <f>+E20</f>
        <v>3548355.8705858095</v>
      </c>
      <c r="AC19" s="40">
        <f t="shared" ref="AC19:AJ19" si="1">+F20</f>
        <v>2242205.1568560041</v>
      </c>
      <c r="AD19" s="40">
        <f t="shared" si="1"/>
        <v>199992.29389740311</v>
      </c>
      <c r="AE19" s="40">
        <f t="shared" si="1"/>
        <v>11991.78251042675</v>
      </c>
      <c r="AF19" s="40">
        <f t="shared" si="1"/>
        <v>854345.203261205</v>
      </c>
      <c r="AG19" s="40">
        <f t="shared" si="1"/>
        <v>111629.63909349756</v>
      </c>
      <c r="AH19" s="40">
        <f t="shared" si="1"/>
        <v>14930.794967272886</v>
      </c>
      <c r="AI19" s="40">
        <f t="shared" si="1"/>
        <v>108687</v>
      </c>
      <c r="AJ19" s="40">
        <f t="shared" si="1"/>
        <v>4574</v>
      </c>
    </row>
    <row r="20" spans="1:36" x14ac:dyDescent="0.3">
      <c r="A20" s="67">
        <f t="shared" si="0"/>
        <v>5</v>
      </c>
      <c r="B20" s="73" t="s">
        <v>99</v>
      </c>
      <c r="C20" s="73"/>
      <c r="D20" s="74" t="s">
        <v>155</v>
      </c>
      <c r="E20" s="69">
        <f>SUM(F20:M20)</f>
        <v>3548355.8705858095</v>
      </c>
      <c r="F20" s="69">
        <f>+'[5]MFR E-5 Yr4'!J$24</f>
        <v>2242205.1568560041</v>
      </c>
      <c r="G20" s="69">
        <f>+'[5]MFR E-5 Yr4'!K$24</f>
        <v>199992.29389740311</v>
      </c>
      <c r="H20" s="69">
        <f>+'[5]MFR E-5 Yr4'!L$24</f>
        <v>11991.78251042675</v>
      </c>
      <c r="I20" s="69">
        <f>+'[5]MFR E-5 Yr4'!M$24</f>
        <v>854345.203261205</v>
      </c>
      <c r="J20" s="69">
        <f>+'[5]MFR E-5 Yr4'!$N$24+'[5]MFR E-5 Yr4'!$O$24</f>
        <v>111629.63909349756</v>
      </c>
      <c r="K20" s="69">
        <f>+'[5]MFR E-5 Yr4'!$P$24</f>
        <v>14930.794967272886</v>
      </c>
      <c r="L20" s="69">
        <f>+'[5]MFR E-5 Yr4'!$Q$33</f>
        <v>108687</v>
      </c>
      <c r="M20" s="69">
        <f>+'[5]MFR E-5 Yr4'!$R$32</f>
        <v>4574</v>
      </c>
      <c r="N20" s="89"/>
      <c r="O20" s="89">
        <f t="shared" ref="O20:O24" si="2">E20-SUM(F20:M20)</f>
        <v>0</v>
      </c>
      <c r="AA20" s="40" t="s">
        <v>148</v>
      </c>
      <c r="AB20" s="40">
        <v>2954653.3744586552</v>
      </c>
      <c r="AC20" s="40">
        <v>1894138.4032643868</v>
      </c>
      <c r="AD20" s="40">
        <v>198323.84935067964</v>
      </c>
      <c r="AE20" s="40">
        <v>9205.0961935664309</v>
      </c>
      <c r="AF20" s="40">
        <v>658426.36263767059</v>
      </c>
      <c r="AG20" s="40">
        <v>85760.327162876813</v>
      </c>
      <c r="AH20" s="40">
        <v>11449.523849475456</v>
      </c>
      <c r="AI20" s="40">
        <v>88800</v>
      </c>
      <c r="AJ20" s="40">
        <v>8549.8119999999908</v>
      </c>
    </row>
    <row r="21" spans="1:36" x14ac:dyDescent="0.3">
      <c r="A21" s="67">
        <f t="shared" si="0"/>
        <v>6</v>
      </c>
      <c r="B21" s="73" t="s">
        <v>101</v>
      </c>
      <c r="C21" s="73"/>
      <c r="D21" s="74" t="s">
        <v>155</v>
      </c>
      <c r="E21" s="77">
        <f>SUM(F21:M21)</f>
        <v>52101.590521698643</v>
      </c>
      <c r="F21" s="77">
        <f>+'[5]MFR E-5 Yr4'!J$42</f>
        <v>42016.714499319205</v>
      </c>
      <c r="G21" s="77">
        <f>+'[5]MFR E-5 Yr4'!K$42</f>
        <v>3237.1957824704887</v>
      </c>
      <c r="H21" s="77">
        <f>+'[5]MFR E-5 Yr4'!L$42</f>
        <v>289.56700443989621</v>
      </c>
      <c r="I21" s="77">
        <f>+'[5]MFR E-5 Yr4'!M$42</f>
        <v>4920.8111455204753</v>
      </c>
      <c r="J21" s="77">
        <f>+'[5]MFR E-5 Yr4'!$N$42+'[5]MFR E-5 Yr4'!$O$42</f>
        <v>519.95123240367172</v>
      </c>
      <c r="K21" s="77">
        <f>+'[5]MFR E-5 Yr4'!$P$42</f>
        <v>1101.1107089133363</v>
      </c>
      <c r="L21" s="77">
        <f>+'[5]MFR E-5 Yr4'!Q$42-L20</f>
        <v>15.681597795672133</v>
      </c>
      <c r="M21" s="77">
        <f>+'[5]MFR E-5 Yr4'!R$42-M20</f>
        <v>0.55855083589722199</v>
      </c>
      <c r="N21" s="89"/>
      <c r="O21" s="89">
        <f t="shared" si="2"/>
        <v>0</v>
      </c>
      <c r="AA21" s="40" t="s">
        <v>149</v>
      </c>
      <c r="AB21" s="84">
        <f t="shared" ref="AB21" si="3">SUM(AC21:AJ21)</f>
        <v>593702.49612715375</v>
      </c>
      <c r="AC21" s="84">
        <f t="shared" ref="AC21:AJ21" si="4">+AC19-AC20</f>
        <v>348066.75359161734</v>
      </c>
      <c r="AD21" s="84">
        <f t="shared" si="4"/>
        <v>1668.4445467234764</v>
      </c>
      <c r="AE21" s="84">
        <f t="shared" si="4"/>
        <v>2786.6863168603195</v>
      </c>
      <c r="AF21" s="84">
        <f t="shared" si="4"/>
        <v>195918.8406235344</v>
      </c>
      <c r="AG21" s="84">
        <f t="shared" si="4"/>
        <v>25869.311930620752</v>
      </c>
      <c r="AH21" s="84">
        <f t="shared" si="4"/>
        <v>3481.2711177974306</v>
      </c>
      <c r="AI21" s="84">
        <f t="shared" si="4"/>
        <v>19887</v>
      </c>
      <c r="AJ21" s="84">
        <f t="shared" si="4"/>
        <v>-3975.8119999999908</v>
      </c>
    </row>
    <row r="22" spans="1:36" x14ac:dyDescent="0.3">
      <c r="A22" s="67">
        <f t="shared" si="0"/>
        <v>7</v>
      </c>
      <c r="B22" s="76" t="s">
        <v>102</v>
      </c>
      <c r="C22" s="76"/>
      <c r="D22" s="68" t="s">
        <v>103</v>
      </c>
      <c r="E22" s="77">
        <f>+E20+E21</f>
        <v>3600457.4611075083</v>
      </c>
      <c r="F22" s="77">
        <f t="shared" ref="F22:M22" si="5">+F20+F21</f>
        <v>2284221.8713553231</v>
      </c>
      <c r="G22" s="77">
        <f t="shared" si="5"/>
        <v>203229.4896798736</v>
      </c>
      <c r="H22" s="77">
        <f t="shared" si="5"/>
        <v>12281.349514866646</v>
      </c>
      <c r="I22" s="77">
        <f t="shared" si="5"/>
        <v>859266.01440672542</v>
      </c>
      <c r="J22" s="77">
        <f t="shared" si="5"/>
        <v>112149.59032590124</v>
      </c>
      <c r="K22" s="77">
        <f t="shared" si="5"/>
        <v>16031.905676186223</v>
      </c>
      <c r="L22" s="77">
        <f t="shared" si="5"/>
        <v>108702.68159779567</v>
      </c>
      <c r="M22" s="77">
        <f t="shared" si="5"/>
        <v>4574.5585508358972</v>
      </c>
      <c r="N22" s="89"/>
      <c r="O22" s="89">
        <f t="shared" si="2"/>
        <v>0</v>
      </c>
      <c r="Z22" s="81">
        <v>1.3436493890199293</v>
      </c>
      <c r="AA22" s="40" t="s">
        <v>150</v>
      </c>
      <c r="AB22" s="81">
        <f>+$Z$22</f>
        <v>1.3436493890199293</v>
      </c>
      <c r="AC22" s="81">
        <f t="shared" ref="AC22:AJ22" si="6">+$Z$22</f>
        <v>1.3436493890199293</v>
      </c>
      <c r="AD22" s="81">
        <f t="shared" si="6"/>
        <v>1.3436493890199293</v>
      </c>
      <c r="AE22" s="81">
        <f t="shared" si="6"/>
        <v>1.3436493890199293</v>
      </c>
      <c r="AF22" s="81">
        <f t="shared" si="6"/>
        <v>1.3436493890199293</v>
      </c>
      <c r="AG22" s="81">
        <f t="shared" si="6"/>
        <v>1.3436493890199293</v>
      </c>
      <c r="AH22" s="81">
        <f t="shared" si="6"/>
        <v>1.3436493890199293</v>
      </c>
      <c r="AI22" s="81">
        <f t="shared" si="6"/>
        <v>1.3436493890199293</v>
      </c>
      <c r="AJ22" s="81">
        <f t="shared" si="6"/>
        <v>1.3436493890199293</v>
      </c>
    </row>
    <row r="23" spans="1:36" x14ac:dyDescent="0.3">
      <c r="A23" s="67">
        <f t="shared" si="0"/>
        <v>8</v>
      </c>
      <c r="B23" s="76" t="s">
        <v>104</v>
      </c>
      <c r="C23" s="76"/>
      <c r="D23" s="74" t="s">
        <v>156</v>
      </c>
      <c r="E23" s="77">
        <f>+E22-E24</f>
        <v>2167912.0104997326</v>
      </c>
      <c r="F23" s="77">
        <f>+AC25</f>
        <v>1373170.0859083401</v>
      </c>
      <c r="G23" s="77">
        <f t="shared" ref="G23:M23" si="7">+AD25</f>
        <v>122325.13939653977</v>
      </c>
      <c r="H23" s="77">
        <f t="shared" si="7"/>
        <v>8196.3216425745904</v>
      </c>
      <c r="I23" s="77">
        <f t="shared" si="7"/>
        <v>504131.13258549949</v>
      </c>
      <c r="J23" s="77">
        <f t="shared" si="7"/>
        <v>73659.0107333903</v>
      </c>
      <c r="K23" s="77">
        <f t="shared" si="7"/>
        <v>15145.210713993614</v>
      </c>
      <c r="L23" s="77">
        <f t="shared" si="7"/>
        <v>67930.590121131012</v>
      </c>
      <c r="M23" s="77">
        <f t="shared" si="7"/>
        <v>3354.5193982627616</v>
      </c>
      <c r="N23" s="89"/>
      <c r="O23" s="89">
        <f t="shared" si="2"/>
        <v>0</v>
      </c>
      <c r="AA23" s="40" t="s">
        <v>146</v>
      </c>
      <c r="AB23" s="40">
        <f>SUM(AC23:AJ23)</f>
        <v>151844.29935440331</v>
      </c>
      <c r="AC23" s="40">
        <f>AC21*(1-(100%/AC$22))</f>
        <v>89020.93670221245</v>
      </c>
      <c r="AD23" s="40">
        <f t="shared" ref="AD23:AJ23" si="8">AD21*(1-(100%/AD$22))</f>
        <v>426.7184235564381</v>
      </c>
      <c r="AE23" s="40">
        <f t="shared" si="8"/>
        <v>712.71795901887754</v>
      </c>
      <c r="AF23" s="40">
        <f t="shared" si="8"/>
        <v>50107.855834980677</v>
      </c>
      <c r="AG23" s="40">
        <f t="shared" si="8"/>
        <v>6616.2894219065729</v>
      </c>
      <c r="AH23" s="40">
        <f t="shared" si="8"/>
        <v>890.36373805552989</v>
      </c>
      <c r="AI23" s="40">
        <f t="shared" si="8"/>
        <v>5086.2639132551021</v>
      </c>
      <c r="AJ23" s="40">
        <f t="shared" si="8"/>
        <v>-1016.8466385823175</v>
      </c>
    </row>
    <row r="24" spans="1:36" x14ac:dyDescent="0.3">
      <c r="A24" s="67">
        <f>+A23+1</f>
        <v>9</v>
      </c>
      <c r="B24" s="76" t="s">
        <v>105</v>
      </c>
      <c r="C24" s="76"/>
      <c r="D24" s="68" t="s">
        <v>106</v>
      </c>
      <c r="E24" s="77">
        <f>SUM(F24:M24)</f>
        <v>1432545.4506077759</v>
      </c>
      <c r="F24" s="77">
        <f t="shared" ref="F24:M24" si="9">+F22-F23</f>
        <v>911051.78544698306</v>
      </c>
      <c r="G24" s="77">
        <f t="shared" si="9"/>
        <v>80904.350283333828</v>
      </c>
      <c r="H24" s="77">
        <f t="shared" si="9"/>
        <v>4085.0278722920557</v>
      </c>
      <c r="I24" s="77">
        <f t="shared" si="9"/>
        <v>355134.88182122592</v>
      </c>
      <c r="J24" s="77">
        <f t="shared" si="9"/>
        <v>38490.579592510941</v>
      </c>
      <c r="K24" s="77">
        <f t="shared" si="9"/>
        <v>886.69496219260873</v>
      </c>
      <c r="L24" s="77">
        <f t="shared" si="9"/>
        <v>40772.09147666466</v>
      </c>
      <c r="M24" s="77">
        <f t="shared" si="9"/>
        <v>1220.0391525731357</v>
      </c>
      <c r="N24" s="89"/>
      <c r="O24" s="89">
        <f t="shared" si="2"/>
        <v>0</v>
      </c>
      <c r="AA24" s="40" t="s">
        <v>151</v>
      </c>
      <c r="AB24" s="96">
        <f>SUM(AC24:AJ24)</f>
        <v>2016067.7111453284</v>
      </c>
      <c r="AC24" s="96">
        <v>1284149.1492061275</v>
      </c>
      <c r="AD24" s="96">
        <v>121898.42097298334</v>
      </c>
      <c r="AE24" s="96">
        <v>7483.6036835557134</v>
      </c>
      <c r="AF24" s="96">
        <v>454023.27675051882</v>
      </c>
      <c r="AG24" s="96">
        <v>67042.721311483721</v>
      </c>
      <c r="AH24" s="96">
        <v>14254.846975938084</v>
      </c>
      <c r="AI24" s="96">
        <v>62844.326207875907</v>
      </c>
      <c r="AJ24" s="96">
        <v>4371.3660368450792</v>
      </c>
    </row>
    <row r="25" spans="1:36" x14ac:dyDescent="0.3">
      <c r="A25" s="67">
        <f t="shared" si="0"/>
        <v>10</v>
      </c>
      <c r="B25" s="76" t="s">
        <v>107</v>
      </c>
      <c r="C25" s="76"/>
      <c r="D25" s="68" t="s">
        <v>108</v>
      </c>
      <c r="E25" s="80">
        <f>+E24/E16</f>
        <v>6.685080229441924E-2</v>
      </c>
      <c r="F25" s="80">
        <f t="shared" ref="F25:M25" si="10">+F24/F16</f>
        <v>6.8031577590412784E-2</v>
      </c>
      <c r="G25" s="80">
        <f t="shared" si="10"/>
        <v>6.7558578679903378E-2</v>
      </c>
      <c r="H25" s="80">
        <f t="shared" si="10"/>
        <v>5.7270950175774202E-2</v>
      </c>
      <c r="I25" s="80">
        <f t="shared" si="10"/>
        <v>6.7843671070327433E-2</v>
      </c>
      <c r="J25" s="80">
        <f t="shared" si="10"/>
        <v>5.0021514277918427E-2</v>
      </c>
      <c r="K25" s="80">
        <f t="shared" si="10"/>
        <v>7.7096673276493546E-3</v>
      </c>
      <c r="L25" s="80">
        <f t="shared" si="10"/>
        <v>6.5018166339117348E-2</v>
      </c>
      <c r="M25" s="80">
        <f t="shared" si="10"/>
        <v>5.4622532460752597E-2</v>
      </c>
      <c r="N25" s="89"/>
      <c r="O25" s="89"/>
      <c r="AA25" s="40" t="s">
        <v>152</v>
      </c>
      <c r="AB25" s="40">
        <f>SUM(AC25:AJ25)</f>
        <v>2167912.0104997312</v>
      </c>
      <c r="AC25" s="40">
        <f t="shared" ref="AC25:AJ25" si="11">+AC24+AC23</f>
        <v>1373170.0859083401</v>
      </c>
      <c r="AD25" s="40">
        <f t="shared" si="11"/>
        <v>122325.13939653977</v>
      </c>
      <c r="AE25" s="40">
        <f t="shared" si="11"/>
        <v>8196.3216425745904</v>
      </c>
      <c r="AF25" s="40">
        <f t="shared" si="11"/>
        <v>504131.13258549949</v>
      </c>
      <c r="AG25" s="40">
        <f t="shared" si="11"/>
        <v>73659.0107333903</v>
      </c>
      <c r="AH25" s="40">
        <f t="shared" si="11"/>
        <v>15145.210713993614</v>
      </c>
      <c r="AI25" s="40">
        <f t="shared" si="11"/>
        <v>67930.590121131012</v>
      </c>
      <c r="AJ25" s="40">
        <f t="shared" si="11"/>
        <v>3354.5193982627616</v>
      </c>
    </row>
    <row r="26" spans="1:36" ht="14.4" x14ac:dyDescent="0.3">
      <c r="A26" s="67">
        <f t="shared" si="0"/>
        <v>11</v>
      </c>
      <c r="B26" s="76" t="s">
        <v>109</v>
      </c>
      <c r="C26" s="76"/>
      <c r="D26" s="68" t="s">
        <v>110</v>
      </c>
      <c r="E26" s="93">
        <f>+E25/E25</f>
        <v>1</v>
      </c>
      <c r="F26" s="93">
        <f>+F25/E25</f>
        <v>1.017662844056729</v>
      </c>
      <c r="G26" s="93">
        <f>+G25/E25</f>
        <v>1.0105874030107671</v>
      </c>
      <c r="H26" s="93">
        <f>+H25/E25</f>
        <v>0.85669802321213473</v>
      </c>
      <c r="I26" s="93">
        <f>+I25/E25</f>
        <v>1.0148520098761937</v>
      </c>
      <c r="J26" s="93">
        <f>+J25/E25</f>
        <v>0.7482560053298607</v>
      </c>
      <c r="K26" s="93">
        <f>+K25/E25</f>
        <v>0.1153264742238249</v>
      </c>
      <c r="L26" s="93">
        <f>+L25/E25</f>
        <v>0.97258617858869167</v>
      </c>
      <c r="M26" s="93">
        <f>+M25/E25</f>
        <v>0.81708118056965384</v>
      </c>
      <c r="N26" s="89"/>
      <c r="O26" s="89"/>
      <c r="AA26"/>
      <c r="AB26"/>
      <c r="AC26"/>
      <c r="AD26"/>
      <c r="AE26"/>
      <c r="AF26"/>
      <c r="AG26"/>
      <c r="AH26"/>
      <c r="AI26"/>
      <c r="AJ26"/>
    </row>
    <row r="27" spans="1:36" ht="14.4" x14ac:dyDescent="0.3">
      <c r="A27" s="67">
        <f t="shared" si="0"/>
        <v>12</v>
      </c>
      <c r="B27" s="68"/>
      <c r="C27" s="68"/>
      <c r="D27" s="68"/>
      <c r="E27" s="93"/>
      <c r="F27" s="93"/>
      <c r="G27" s="93"/>
      <c r="H27" s="93"/>
      <c r="I27" s="93"/>
      <c r="J27" s="93"/>
      <c r="K27" s="93"/>
      <c r="L27" s="93"/>
      <c r="M27" s="93"/>
      <c r="N27" s="89"/>
      <c r="O27" s="89"/>
      <c r="AA27"/>
      <c r="AB27"/>
      <c r="AC27"/>
      <c r="AD27"/>
      <c r="AE27"/>
      <c r="AF27"/>
      <c r="AG27"/>
      <c r="AH27"/>
      <c r="AI27"/>
      <c r="AJ27"/>
    </row>
    <row r="28" spans="1:36" ht="14.4" x14ac:dyDescent="0.3">
      <c r="A28" s="67">
        <f t="shared" si="0"/>
        <v>13</v>
      </c>
      <c r="B28" s="54" t="s">
        <v>111</v>
      </c>
      <c r="C28" s="54"/>
      <c r="D28" s="54"/>
      <c r="E28" s="93"/>
      <c r="F28" s="93"/>
      <c r="G28" s="93"/>
      <c r="H28" s="93"/>
      <c r="I28" s="93"/>
      <c r="J28" s="93"/>
      <c r="K28" s="93"/>
      <c r="L28" s="93"/>
      <c r="M28" s="93"/>
      <c r="N28" s="89"/>
      <c r="O28" s="89"/>
      <c r="AA28"/>
      <c r="AB28"/>
      <c r="AC28"/>
      <c r="AD28"/>
      <c r="AE28"/>
      <c r="AF28"/>
      <c r="AG28"/>
      <c r="AH28"/>
      <c r="AI28"/>
      <c r="AJ28"/>
    </row>
    <row r="29" spans="1:36" x14ac:dyDescent="0.3">
      <c r="A29" s="67">
        <f t="shared" si="0"/>
        <v>14</v>
      </c>
      <c r="B29" s="76" t="s">
        <v>112</v>
      </c>
      <c r="C29" s="83">
        <f>'[4]13-WACC'!$L$17</f>
        <v>7.0242016418533962E-2</v>
      </c>
      <c r="D29" s="80" t="s">
        <v>113</v>
      </c>
      <c r="E29" s="69">
        <f>+E16*C29</f>
        <v>1505215.758200224</v>
      </c>
      <c r="F29" s="69">
        <f>+F16*C29</f>
        <v>940653.10166377656</v>
      </c>
      <c r="G29" s="69">
        <f>+G16*C29</f>
        <v>84117.884241742388</v>
      </c>
      <c r="H29" s="69">
        <f>+H16*C29</f>
        <v>5010.229339569858</v>
      </c>
      <c r="I29" s="69">
        <f>+I16*C29</f>
        <v>367689.27456508105</v>
      </c>
      <c r="J29" s="69">
        <f>+J16*C29</f>
        <v>54049.861599042946</v>
      </c>
      <c r="K29" s="69">
        <f>+K16*C29</f>
        <v>8078.5900928820593</v>
      </c>
      <c r="L29" s="69">
        <f>+L16*C29</f>
        <v>44047.903534904988</v>
      </c>
      <c r="M29" s="69">
        <f>+M16*C29</f>
        <v>1568.9131632238439</v>
      </c>
      <c r="N29" s="89"/>
      <c r="O29" s="89">
        <f t="shared" ref="O29:O34" si="12">E29-SUM(F29:M29)</f>
        <v>0</v>
      </c>
    </row>
    <row r="30" spans="1:36" x14ac:dyDescent="0.3">
      <c r="A30" s="67">
        <f t="shared" si="0"/>
        <v>15</v>
      </c>
      <c r="B30" s="76" t="s">
        <v>114</v>
      </c>
      <c r="C30" s="76"/>
      <c r="D30" s="80" t="s">
        <v>115</v>
      </c>
      <c r="E30" s="77">
        <f>+E29-E24</f>
        <v>72670.30759244808</v>
      </c>
      <c r="F30" s="77">
        <f t="shared" ref="F30:M30" si="13">+F29-F24</f>
        <v>29601.316216793493</v>
      </c>
      <c r="G30" s="77">
        <f t="shared" si="13"/>
        <v>3213.5339584085596</v>
      </c>
      <c r="H30" s="77">
        <f t="shared" si="13"/>
        <v>925.20146727780229</v>
      </c>
      <c r="I30" s="77">
        <f t="shared" si="13"/>
        <v>12554.392743855133</v>
      </c>
      <c r="J30" s="77">
        <f t="shared" si="13"/>
        <v>15559.282006532005</v>
      </c>
      <c r="K30" s="77">
        <f t="shared" si="13"/>
        <v>7191.8951306894505</v>
      </c>
      <c r="L30" s="77">
        <f t="shared" si="13"/>
        <v>3275.812058240328</v>
      </c>
      <c r="M30" s="77">
        <f t="shared" si="13"/>
        <v>348.87401065070821</v>
      </c>
      <c r="N30" s="89"/>
      <c r="O30" s="89">
        <f t="shared" si="12"/>
        <v>6.1118043959140778E-10</v>
      </c>
      <c r="AC30" s="55"/>
      <c r="AD30" s="55" t="s">
        <v>70</v>
      </c>
      <c r="AE30" s="55" t="s">
        <v>70</v>
      </c>
      <c r="AF30" s="55" t="s">
        <v>70</v>
      </c>
      <c r="AG30" s="56" t="s">
        <v>71</v>
      </c>
      <c r="AH30" s="57"/>
      <c r="AI30" s="57"/>
      <c r="AJ30" s="55"/>
    </row>
    <row r="31" spans="1:36" x14ac:dyDescent="0.3">
      <c r="A31" s="67">
        <f t="shared" si="0"/>
        <v>16</v>
      </c>
      <c r="B31" s="76" t="s">
        <v>116</v>
      </c>
      <c r="C31" s="76"/>
      <c r="D31" s="80" t="s">
        <v>117</v>
      </c>
      <c r="E31" s="77">
        <f t="shared" ref="E31:M31" si="14">E30*$Z$36</f>
        <v>97643.414396483189</v>
      </c>
      <c r="F31" s="77">
        <f t="shared" si="14"/>
        <v>39773.790448880303</v>
      </c>
      <c r="G31" s="77">
        <f t="shared" si="14"/>
        <v>4317.8629398104558</v>
      </c>
      <c r="H31" s="77">
        <f t="shared" si="14"/>
        <v>1243.1463862281612</v>
      </c>
      <c r="I31" s="77">
        <f t="shared" si="14"/>
        <v>16868.702139797184</v>
      </c>
      <c r="J31" s="77">
        <f t="shared" si="14"/>
        <v>20906.219761665507</v>
      </c>
      <c r="K31" s="77">
        <f t="shared" si="14"/>
        <v>9663.3854982462835</v>
      </c>
      <c r="L31" s="77">
        <f t="shared" si="14"/>
        <v>4401.5428705987333</v>
      </c>
      <c r="M31" s="77">
        <f t="shared" si="14"/>
        <v>468.76435125575637</v>
      </c>
      <c r="N31" s="89"/>
      <c r="O31" s="89">
        <f>E31-SUM(F31:M31)</f>
        <v>8.149072527885437E-10</v>
      </c>
      <c r="AB31" s="55" t="s">
        <v>73</v>
      </c>
      <c r="AC31" s="55" t="s">
        <v>74</v>
      </c>
      <c r="AD31" s="55" t="s">
        <v>75</v>
      </c>
      <c r="AE31" s="55" t="s">
        <v>76</v>
      </c>
      <c r="AF31" s="55" t="s">
        <v>77</v>
      </c>
      <c r="AG31" s="56" t="s">
        <v>78</v>
      </c>
      <c r="AH31" s="101" t="s">
        <v>79</v>
      </c>
      <c r="AI31" s="102"/>
      <c r="AJ31" s="55" t="s">
        <v>80</v>
      </c>
    </row>
    <row r="32" spans="1:36" ht="15.6" x14ac:dyDescent="0.3">
      <c r="A32" s="67">
        <f t="shared" si="0"/>
        <v>17</v>
      </c>
      <c r="B32" s="76" t="s">
        <v>118</v>
      </c>
      <c r="C32" s="76"/>
      <c r="D32" s="80" t="s">
        <v>119</v>
      </c>
      <c r="E32" s="77">
        <f>+E22+E31</f>
        <v>3698100.8755039913</v>
      </c>
      <c r="F32" s="77">
        <f>+F22+F31</f>
        <v>2323995.6618042034</v>
      </c>
      <c r="G32" s="77">
        <f t="shared" ref="G32:M32" si="15">+G22+G31</f>
        <v>207547.35261968407</v>
      </c>
      <c r="H32" s="77">
        <f t="shared" si="15"/>
        <v>13524.495901094808</v>
      </c>
      <c r="I32" s="77">
        <f t="shared" si="15"/>
        <v>876134.71654652257</v>
      </c>
      <c r="J32" s="77">
        <f t="shared" si="15"/>
        <v>133055.81008756676</v>
      </c>
      <c r="K32" s="77">
        <f t="shared" si="15"/>
        <v>25695.291174432507</v>
      </c>
      <c r="L32" s="77">
        <f t="shared" si="15"/>
        <v>113104.2244683944</v>
      </c>
      <c r="M32" s="77">
        <f t="shared" si="15"/>
        <v>5043.3229020916533</v>
      </c>
      <c r="N32" s="89"/>
      <c r="O32" s="89">
        <f t="shared" si="12"/>
        <v>0</v>
      </c>
      <c r="AA32" s="95" t="s">
        <v>146</v>
      </c>
      <c r="AB32" s="59" t="s">
        <v>85</v>
      </c>
      <c r="AC32" s="59" t="s">
        <v>86</v>
      </c>
      <c r="AD32" s="59" t="s">
        <v>87</v>
      </c>
      <c r="AE32" s="59" t="s">
        <v>88</v>
      </c>
      <c r="AF32" s="59" t="s">
        <v>89</v>
      </c>
      <c r="AG32" s="61" t="s">
        <v>90</v>
      </c>
      <c r="AH32" s="59" t="s">
        <v>91</v>
      </c>
      <c r="AI32" s="59" t="s">
        <v>92</v>
      </c>
      <c r="AJ32" s="59" t="s">
        <v>93</v>
      </c>
    </row>
    <row r="33" spans="1:36" x14ac:dyDescent="0.3">
      <c r="A33" s="67">
        <f t="shared" si="0"/>
        <v>18</v>
      </c>
      <c r="B33" s="76" t="s">
        <v>120</v>
      </c>
      <c r="C33" s="76"/>
      <c r="D33" s="80" t="s">
        <v>121</v>
      </c>
      <c r="E33" s="77">
        <f>+E21</f>
        <v>52101.590521698643</v>
      </c>
      <c r="F33" s="77">
        <f t="shared" ref="F33:M33" si="16">+F21</f>
        <v>42016.714499319205</v>
      </c>
      <c r="G33" s="77">
        <f t="shared" si="16"/>
        <v>3237.1957824704887</v>
      </c>
      <c r="H33" s="77">
        <f t="shared" si="16"/>
        <v>289.56700443989621</v>
      </c>
      <c r="I33" s="77">
        <f t="shared" si="16"/>
        <v>4920.8111455204753</v>
      </c>
      <c r="J33" s="77">
        <f t="shared" si="16"/>
        <v>519.95123240367172</v>
      </c>
      <c r="K33" s="77">
        <f t="shared" si="16"/>
        <v>1101.1107089133363</v>
      </c>
      <c r="L33" s="77">
        <f t="shared" si="16"/>
        <v>15.681597795672133</v>
      </c>
      <c r="M33" s="77">
        <f t="shared" si="16"/>
        <v>0.55855083589722199</v>
      </c>
      <c r="N33" s="89"/>
      <c r="O33" s="89">
        <f t="shared" si="12"/>
        <v>0</v>
      </c>
      <c r="AA33" s="40" t="s">
        <v>147</v>
      </c>
      <c r="AB33" s="40">
        <f>SUM(AC33:AJ33)</f>
        <v>3646034.0930335042</v>
      </c>
      <c r="AC33" s="40">
        <f t="shared" ref="AC33:AJ33" si="17">+F39</f>
        <v>2299803.4301500805</v>
      </c>
      <c r="AD33" s="40">
        <f t="shared" si="17"/>
        <v>205905.7984041523</v>
      </c>
      <c r="AE33" s="40">
        <f t="shared" si="17"/>
        <v>12477.58858348337</v>
      </c>
      <c r="AF33" s="40">
        <f t="shared" si="17"/>
        <v>878029.9759091005</v>
      </c>
      <c r="AG33" s="40">
        <f t="shared" si="17"/>
        <v>116149.45272593357</v>
      </c>
      <c r="AH33" s="40">
        <f t="shared" si="17"/>
        <v>15535.653983553464</v>
      </c>
      <c r="AI33" s="40">
        <f t="shared" si="17"/>
        <v>113089.39845368821</v>
      </c>
      <c r="AJ33" s="40">
        <f t="shared" si="17"/>
        <v>5042.7948235122058</v>
      </c>
    </row>
    <row r="34" spans="1:36" x14ac:dyDescent="0.3">
      <c r="A34" s="67">
        <f t="shared" si="0"/>
        <v>19</v>
      </c>
      <c r="B34" s="76" t="s">
        <v>122</v>
      </c>
      <c r="C34" s="76"/>
      <c r="D34" s="80" t="s">
        <v>123</v>
      </c>
      <c r="E34" s="77">
        <f>+E32-E33</f>
        <v>3645999.2849822924</v>
      </c>
      <c r="F34" s="77">
        <f t="shared" ref="F34:M34" si="18">+F32-F33</f>
        <v>2281978.947304884</v>
      </c>
      <c r="G34" s="77">
        <f t="shared" si="18"/>
        <v>204310.15683721358</v>
      </c>
      <c r="H34" s="77">
        <f t="shared" si="18"/>
        <v>13234.928896654912</v>
      </c>
      <c r="I34" s="77">
        <f t="shared" si="18"/>
        <v>871213.90540100215</v>
      </c>
      <c r="J34" s="77">
        <f t="shared" si="18"/>
        <v>132535.8588551631</v>
      </c>
      <c r="K34" s="77">
        <f t="shared" si="18"/>
        <v>24594.18046551917</v>
      </c>
      <c r="L34" s="77">
        <f t="shared" si="18"/>
        <v>113088.54287059873</v>
      </c>
      <c r="M34" s="77">
        <f t="shared" si="18"/>
        <v>5042.7643512557561</v>
      </c>
      <c r="N34" s="89"/>
      <c r="O34" s="89">
        <f t="shared" si="12"/>
        <v>0</v>
      </c>
      <c r="AA34" s="40" t="s">
        <v>148</v>
      </c>
      <c r="AB34" s="40">
        <f>SUM(AC34:AJ34)</f>
        <v>3548355.8705858095</v>
      </c>
      <c r="AC34" s="40">
        <f t="shared" ref="AC34:AJ34" si="19">+F20</f>
        <v>2242205.1568560041</v>
      </c>
      <c r="AD34" s="40">
        <f t="shared" si="19"/>
        <v>199992.29389740311</v>
      </c>
      <c r="AE34" s="40">
        <f t="shared" si="19"/>
        <v>11991.78251042675</v>
      </c>
      <c r="AF34" s="40">
        <f t="shared" si="19"/>
        <v>854345.203261205</v>
      </c>
      <c r="AG34" s="40">
        <f t="shared" si="19"/>
        <v>111629.63909349756</v>
      </c>
      <c r="AH34" s="40">
        <f t="shared" si="19"/>
        <v>14930.794967272886</v>
      </c>
      <c r="AI34" s="40">
        <f t="shared" si="19"/>
        <v>108687</v>
      </c>
      <c r="AJ34" s="40">
        <f t="shared" si="19"/>
        <v>4574</v>
      </c>
    </row>
    <row r="35" spans="1:36" x14ac:dyDescent="0.3">
      <c r="A35" s="67">
        <f t="shared" si="0"/>
        <v>20</v>
      </c>
      <c r="B35" s="76" t="s">
        <v>124</v>
      </c>
      <c r="C35" s="76"/>
      <c r="D35" s="80" t="s">
        <v>125</v>
      </c>
      <c r="E35" s="93">
        <f>+E20/E34</f>
        <v>0.97321902535782934</v>
      </c>
      <c r="F35" s="93">
        <f t="shared" ref="F35:M35" si="20">+F20/F34</f>
        <v>0.98257048317827189</v>
      </c>
      <c r="G35" s="93">
        <f>+G20/G34</f>
        <v>0.97886613662946398</v>
      </c>
      <c r="H35" s="93">
        <f t="shared" si="20"/>
        <v>0.90607079222447784</v>
      </c>
      <c r="I35" s="93">
        <f t="shared" si="20"/>
        <v>0.9806377032836352</v>
      </c>
      <c r="J35" s="93">
        <f t="shared" si="20"/>
        <v>0.84225989900203446</v>
      </c>
      <c r="K35" s="93">
        <f t="shared" si="20"/>
        <v>0.60708650114224105</v>
      </c>
      <c r="L35" s="93">
        <f t="shared" si="20"/>
        <v>0.96107879048689149</v>
      </c>
      <c r="M35" s="93">
        <f t="shared" si="20"/>
        <v>0.90704218587191687</v>
      </c>
      <c r="N35" s="89"/>
      <c r="O35" s="89"/>
      <c r="AA35" s="40" t="s">
        <v>149</v>
      </c>
      <c r="AB35" s="84">
        <f>SUM(AC35:AJ35)</f>
        <v>97678.222447694628</v>
      </c>
      <c r="AC35" s="84">
        <f t="shared" ref="AC35" si="21">+AC33-AC34</f>
        <v>57598.273294076324</v>
      </c>
      <c r="AD35" s="84">
        <f t="shared" ref="AD35:AJ35" si="22">+AD33-AD34</f>
        <v>5913.5045067491883</v>
      </c>
      <c r="AE35" s="84">
        <f t="shared" si="22"/>
        <v>485.80607305661943</v>
      </c>
      <c r="AF35" s="84">
        <f t="shared" si="22"/>
        <v>23684.772647895501</v>
      </c>
      <c r="AG35" s="84">
        <f t="shared" si="22"/>
        <v>4519.8136324360094</v>
      </c>
      <c r="AH35" s="84">
        <f t="shared" si="22"/>
        <v>604.85901628057763</v>
      </c>
      <c r="AI35" s="84">
        <f t="shared" si="22"/>
        <v>4402.3984536882053</v>
      </c>
      <c r="AJ35" s="84">
        <f t="shared" si="22"/>
        <v>468.79482351220577</v>
      </c>
    </row>
    <row r="36" spans="1:36" x14ac:dyDescent="0.3">
      <c r="A36" s="67">
        <f t="shared" si="0"/>
        <v>21</v>
      </c>
      <c r="B36" s="68"/>
      <c r="C36" s="68"/>
      <c r="D36" s="80"/>
      <c r="E36" s="68"/>
      <c r="F36" s="74"/>
      <c r="G36" s="74"/>
      <c r="H36" s="74"/>
      <c r="I36" s="74"/>
      <c r="J36" s="74"/>
      <c r="K36" s="74"/>
      <c r="L36" s="74"/>
      <c r="M36" s="74"/>
      <c r="N36" s="89"/>
      <c r="O36" s="89"/>
      <c r="Z36" s="81">
        <f>$Z$22</f>
        <v>1.3436493890199293</v>
      </c>
      <c r="AA36" s="40" t="s">
        <v>150</v>
      </c>
      <c r="AB36" s="81">
        <f>+$Z$22</f>
        <v>1.3436493890199293</v>
      </c>
      <c r="AC36" s="81">
        <f t="shared" ref="AC36:AJ36" si="23">+$Z$22</f>
        <v>1.3436493890199293</v>
      </c>
      <c r="AD36" s="81">
        <f t="shared" si="23"/>
        <v>1.3436493890199293</v>
      </c>
      <c r="AE36" s="81">
        <f t="shared" si="23"/>
        <v>1.3436493890199293</v>
      </c>
      <c r="AF36" s="81">
        <f t="shared" si="23"/>
        <v>1.3436493890199293</v>
      </c>
      <c r="AG36" s="81">
        <f t="shared" si="23"/>
        <v>1.3436493890199293</v>
      </c>
      <c r="AH36" s="81">
        <f t="shared" si="23"/>
        <v>1.3436493890199293</v>
      </c>
      <c r="AI36" s="81">
        <f t="shared" si="23"/>
        <v>1.3436493890199293</v>
      </c>
      <c r="AJ36" s="81">
        <f t="shared" si="23"/>
        <v>1.3436493890199293</v>
      </c>
    </row>
    <row r="37" spans="1:36" ht="15.6" x14ac:dyDescent="0.3">
      <c r="A37" s="67">
        <f t="shared" si="0"/>
        <v>22</v>
      </c>
      <c r="B37" s="60" t="s">
        <v>126</v>
      </c>
      <c r="C37" s="71"/>
      <c r="D37" s="80"/>
      <c r="E37" s="68"/>
      <c r="F37" s="74"/>
      <c r="G37" s="74"/>
      <c r="H37" s="74"/>
      <c r="I37" s="74"/>
      <c r="J37" s="74"/>
      <c r="K37" s="74"/>
      <c r="L37" s="74"/>
      <c r="M37" s="74"/>
      <c r="N37" s="89"/>
      <c r="O37" s="89"/>
      <c r="AA37" s="40" t="s">
        <v>146</v>
      </c>
      <c r="AB37" s="40">
        <f>SUM(AC37:AJ37)</f>
        <v>24982.009249590872</v>
      </c>
      <c r="AC37" s="40">
        <f t="shared" ref="AC37" si="24">AC35*(1-(100%/AC$36))</f>
        <v>14731.232409185171</v>
      </c>
      <c r="AD37" s="40">
        <f t="shared" ref="AD37:AJ37" si="25">AD35*(1-(100%/AD$36))</f>
        <v>1512.427443734591</v>
      </c>
      <c r="AE37" s="40">
        <f t="shared" si="25"/>
        <v>124.24890120320084</v>
      </c>
      <c r="AF37" s="40">
        <f t="shared" si="25"/>
        <v>6057.5755223333026</v>
      </c>
      <c r="AG37" s="40">
        <f t="shared" si="25"/>
        <v>1155.9795330264865</v>
      </c>
      <c r="AH37" s="40">
        <f t="shared" si="25"/>
        <v>154.6976711980129</v>
      </c>
      <c r="AI37" s="40">
        <f t="shared" si="25"/>
        <v>1125.9496347746961</v>
      </c>
      <c r="AJ37" s="40">
        <f t="shared" si="25"/>
        <v>119.89813413541141</v>
      </c>
    </row>
    <row r="38" spans="1:36" x14ac:dyDescent="0.3">
      <c r="A38" s="67">
        <f t="shared" si="0"/>
        <v>23</v>
      </c>
      <c r="B38" s="54" t="s">
        <v>98</v>
      </c>
      <c r="C38" s="54"/>
      <c r="D38" s="80"/>
      <c r="E38" s="68"/>
      <c r="F38" s="93"/>
      <c r="G38" s="74"/>
      <c r="H38" s="74"/>
      <c r="I38" s="74"/>
      <c r="J38" s="74"/>
      <c r="K38" s="74"/>
      <c r="L38" s="74"/>
      <c r="M38" s="74"/>
      <c r="N38" s="89"/>
      <c r="O38" s="89"/>
      <c r="AA38" s="40" t="s">
        <v>151</v>
      </c>
      <c r="AB38" s="96">
        <f>SUM(AC38:AJ38)</f>
        <v>2167912.0104997312</v>
      </c>
      <c r="AC38" s="96">
        <f t="shared" ref="AC38:AJ38" si="26">+F23</f>
        <v>1373170.0859083401</v>
      </c>
      <c r="AD38" s="96">
        <f t="shared" si="26"/>
        <v>122325.13939653977</v>
      </c>
      <c r="AE38" s="96">
        <f t="shared" si="26"/>
        <v>8196.3216425745904</v>
      </c>
      <c r="AF38" s="96">
        <f t="shared" si="26"/>
        <v>504131.13258549949</v>
      </c>
      <c r="AG38" s="96">
        <f t="shared" si="26"/>
        <v>73659.0107333903</v>
      </c>
      <c r="AH38" s="96">
        <f t="shared" si="26"/>
        <v>15145.210713993614</v>
      </c>
      <c r="AI38" s="96">
        <f t="shared" si="26"/>
        <v>67930.590121131012</v>
      </c>
      <c r="AJ38" s="96">
        <f t="shared" si="26"/>
        <v>3354.5193982627616</v>
      </c>
    </row>
    <row r="39" spans="1:36" x14ac:dyDescent="0.3">
      <c r="A39" s="67">
        <f t="shared" si="0"/>
        <v>24</v>
      </c>
      <c r="B39" s="73" t="s">
        <v>127</v>
      </c>
      <c r="C39" s="73"/>
      <c r="D39" s="74" t="s">
        <v>128</v>
      </c>
      <c r="E39" s="82">
        <f>SUM(F39:M39)</f>
        <v>3646034.0930335042</v>
      </c>
      <c r="F39" s="82">
        <f>+'[5]MFR E-5 Yr4'!J$24+'[5]MFR E-5 Yr4'!J$50</f>
        <v>2299803.4301500805</v>
      </c>
      <c r="G39" s="82">
        <f>+'[5]MFR E-5 Yr4'!K$24+'[5]MFR E-5 Yr4'!K$50</f>
        <v>205905.7984041523</v>
      </c>
      <c r="H39" s="82">
        <f>+'[5]MFR E-5 Yr4'!L$24+'[5]MFR E-5 Yr4'!L$50</f>
        <v>12477.58858348337</v>
      </c>
      <c r="I39" s="82">
        <f>+'[5]MFR E-5 Yr4'!M$24+'[5]MFR E-5 Yr4'!M$50</f>
        <v>878029.9759091005</v>
      </c>
      <c r="J39" s="82">
        <f>+'[5]MFR E-5 Yr4'!N$24+'[5]MFR E-5 Yr4'!O$24+'[5]MFR E-5 Yr4'!N$50+'[5]MFR E-5 Yr4'!O$50</f>
        <v>116149.45272593357</v>
      </c>
      <c r="K39" s="82">
        <f>+'[5]MFR E-5 Yr4'!$P$24+'[5]MFR E-5 Yr4'!$P$50</f>
        <v>15535.653983553464</v>
      </c>
      <c r="L39" s="82">
        <f>+'[5]MFR E-5 Yr4'!$Q$33+'[5]MFR E-5 Yr4'!$Q$50</f>
        <v>113089.39845368821</v>
      </c>
      <c r="M39" s="82">
        <f>+'[5]MFR E-5 Yr4'!$R$32+'[5]MFR E-5 Yr4'!$R$50</f>
        <v>5042.7948235122058</v>
      </c>
      <c r="N39" s="89"/>
      <c r="O39" s="89">
        <f t="shared" ref="O39:O43" si="27">E39-SUM(F39:M39)</f>
        <v>0</v>
      </c>
      <c r="AA39" s="40" t="s">
        <v>152</v>
      </c>
      <c r="AB39" s="40">
        <f>SUM(AC39:AJ39)</f>
        <v>2192894.0197493224</v>
      </c>
      <c r="AC39" s="40">
        <f t="shared" ref="AC39" si="28">+AC38+AC37</f>
        <v>1387901.3183175253</v>
      </c>
      <c r="AD39" s="40">
        <f t="shared" ref="AD39:AJ39" si="29">+AD38+AD37</f>
        <v>123837.56684027436</v>
      </c>
      <c r="AE39" s="40">
        <f t="shared" si="29"/>
        <v>8320.5705437777906</v>
      </c>
      <c r="AF39" s="40">
        <f t="shared" si="29"/>
        <v>510188.70810783282</v>
      </c>
      <c r="AG39" s="40">
        <f t="shared" si="29"/>
        <v>74814.990266416789</v>
      </c>
      <c r="AH39" s="40">
        <f t="shared" si="29"/>
        <v>15299.908385191628</v>
      </c>
      <c r="AI39" s="40">
        <f t="shared" si="29"/>
        <v>69056.539755905702</v>
      </c>
      <c r="AJ39" s="40">
        <f t="shared" si="29"/>
        <v>3474.4175323981731</v>
      </c>
    </row>
    <row r="40" spans="1:36" x14ac:dyDescent="0.3">
      <c r="A40" s="67">
        <f t="shared" si="0"/>
        <v>25</v>
      </c>
      <c r="B40" s="73" t="s">
        <v>129</v>
      </c>
      <c r="C40" s="73"/>
      <c r="D40" s="74" t="s">
        <v>128</v>
      </c>
      <c r="E40" s="75">
        <f>SUM(F40:M40)</f>
        <v>52101.590521698643</v>
      </c>
      <c r="F40" s="77">
        <f>F21</f>
        <v>42016.714499319205</v>
      </c>
      <c r="G40" s="77">
        <f t="shared" ref="G40:M40" si="30">G21</f>
        <v>3237.1957824704887</v>
      </c>
      <c r="H40" s="77">
        <f t="shared" si="30"/>
        <v>289.56700443989621</v>
      </c>
      <c r="I40" s="77">
        <f t="shared" si="30"/>
        <v>4920.8111455204753</v>
      </c>
      <c r="J40" s="77">
        <f t="shared" si="30"/>
        <v>519.95123240367172</v>
      </c>
      <c r="K40" s="77">
        <f t="shared" si="30"/>
        <v>1101.1107089133363</v>
      </c>
      <c r="L40" s="77">
        <f t="shared" si="30"/>
        <v>15.681597795672133</v>
      </c>
      <c r="M40" s="77">
        <f t="shared" si="30"/>
        <v>0.55855083589722199</v>
      </c>
      <c r="N40" s="89"/>
      <c r="O40" s="89">
        <f t="shared" si="27"/>
        <v>0</v>
      </c>
    </row>
    <row r="41" spans="1:36" x14ac:dyDescent="0.3">
      <c r="A41" s="67">
        <f t="shared" si="0"/>
        <v>26</v>
      </c>
      <c r="B41" s="76" t="s">
        <v>102</v>
      </c>
      <c r="C41" s="76"/>
      <c r="D41" s="68" t="s">
        <v>130</v>
      </c>
      <c r="E41" s="75">
        <f>+E39+E40</f>
        <v>3698135.683555203</v>
      </c>
      <c r="F41" s="77">
        <f t="shared" ref="F41:K41" si="31">+F39+F40</f>
        <v>2341820.1446493994</v>
      </c>
      <c r="G41" s="77">
        <f t="shared" si="31"/>
        <v>209142.99418662279</v>
      </c>
      <c r="H41" s="77">
        <f t="shared" si="31"/>
        <v>12767.155587923266</v>
      </c>
      <c r="I41" s="77">
        <f t="shared" si="31"/>
        <v>882950.78705462092</v>
      </c>
      <c r="J41" s="77">
        <f t="shared" si="31"/>
        <v>116669.40395833725</v>
      </c>
      <c r="K41" s="77">
        <f t="shared" si="31"/>
        <v>16636.764692466801</v>
      </c>
      <c r="L41" s="77">
        <f>+L39+L40</f>
        <v>113105.08005148388</v>
      </c>
      <c r="M41" s="77">
        <f>+M39+M40</f>
        <v>5043.353374348103</v>
      </c>
      <c r="N41" s="89"/>
      <c r="O41" s="89">
        <f t="shared" si="27"/>
        <v>0</v>
      </c>
    </row>
    <row r="42" spans="1:36" x14ac:dyDescent="0.3">
      <c r="A42" s="67">
        <f t="shared" si="0"/>
        <v>27</v>
      </c>
      <c r="B42" s="76" t="s">
        <v>104</v>
      </c>
      <c r="C42" s="76"/>
      <c r="D42" s="74" t="s">
        <v>159</v>
      </c>
      <c r="E42" s="77">
        <f t="shared" ref="E42:M42" si="32">AB39</f>
        <v>2192894.0197493224</v>
      </c>
      <c r="F42" s="77">
        <f t="shared" si="32"/>
        <v>1387901.3183175253</v>
      </c>
      <c r="G42" s="77">
        <f t="shared" si="32"/>
        <v>123837.56684027436</v>
      </c>
      <c r="H42" s="77">
        <f t="shared" si="32"/>
        <v>8320.5705437777906</v>
      </c>
      <c r="I42" s="77">
        <f t="shared" si="32"/>
        <v>510188.70810783282</v>
      </c>
      <c r="J42" s="77">
        <f t="shared" si="32"/>
        <v>74814.990266416789</v>
      </c>
      <c r="K42" s="77">
        <f t="shared" si="32"/>
        <v>15299.908385191628</v>
      </c>
      <c r="L42" s="77">
        <f t="shared" si="32"/>
        <v>69056.539755905702</v>
      </c>
      <c r="M42" s="77">
        <f t="shared" si="32"/>
        <v>3474.4175323981731</v>
      </c>
      <c r="N42" s="89"/>
      <c r="O42" s="89">
        <f t="shared" si="27"/>
        <v>0</v>
      </c>
    </row>
    <row r="43" spans="1:36" x14ac:dyDescent="0.3">
      <c r="A43" s="67">
        <f t="shared" si="0"/>
        <v>28</v>
      </c>
      <c r="B43" s="76" t="s">
        <v>105</v>
      </c>
      <c r="C43" s="76"/>
      <c r="D43" s="68" t="s">
        <v>131</v>
      </c>
      <c r="E43" s="77">
        <f>+E41-E42</f>
        <v>1505241.6638058806</v>
      </c>
      <c r="F43" s="77">
        <f t="shared" ref="F43:M43" si="33">+F41-F42</f>
        <v>953918.82633187412</v>
      </c>
      <c r="G43" s="77">
        <f t="shared" si="33"/>
        <v>85305.427346348428</v>
      </c>
      <c r="H43" s="77">
        <f t="shared" si="33"/>
        <v>4446.585044145475</v>
      </c>
      <c r="I43" s="77">
        <f t="shared" si="33"/>
        <v>372762.0789467881</v>
      </c>
      <c r="J43" s="77">
        <f t="shared" si="33"/>
        <v>41854.413691920461</v>
      </c>
      <c r="K43" s="77">
        <f t="shared" si="33"/>
        <v>1336.8563072751731</v>
      </c>
      <c r="L43" s="77">
        <f t="shared" si="33"/>
        <v>44048.540295578176</v>
      </c>
      <c r="M43" s="77">
        <f t="shared" si="33"/>
        <v>1568.9358419499299</v>
      </c>
      <c r="N43" s="89"/>
      <c r="O43" s="89">
        <f t="shared" si="27"/>
        <v>0</v>
      </c>
    </row>
    <row r="44" spans="1:36" x14ac:dyDescent="0.3">
      <c r="A44" s="67">
        <f t="shared" si="0"/>
        <v>29</v>
      </c>
      <c r="B44" s="76" t="s">
        <v>107</v>
      </c>
      <c r="C44" s="76"/>
      <c r="D44" s="68" t="s">
        <v>132</v>
      </c>
      <c r="E44" s="78">
        <f>+E43/E16</f>
        <v>7.0243225322950464E-2</v>
      </c>
      <c r="F44" s="78">
        <f t="shared" ref="F44:M44" si="34">+F43/F16</f>
        <v>7.1232616724100514E-2</v>
      </c>
      <c r="G44" s="78">
        <f t="shared" si="34"/>
        <v>7.1233665495343004E-2</v>
      </c>
      <c r="H44" s="78">
        <f t="shared" si="34"/>
        <v>6.2339880773619238E-2</v>
      </c>
      <c r="I44" s="78">
        <f t="shared" si="34"/>
        <v>7.1211106444587488E-2</v>
      </c>
      <c r="J44" s="78">
        <f t="shared" si="34"/>
        <v>5.439307940407468E-2</v>
      </c>
      <c r="K44" s="78">
        <f t="shared" si="34"/>
        <v>1.1623746421740166E-2</v>
      </c>
      <c r="L44" s="78">
        <f t="shared" si="34"/>
        <v>7.024303184378855E-2</v>
      </c>
      <c r="M44" s="78">
        <f t="shared" si="34"/>
        <v>7.0243031770745562E-2</v>
      </c>
      <c r="N44" s="89"/>
      <c r="O44" s="89"/>
    </row>
    <row r="45" spans="1:36" x14ac:dyDescent="0.3">
      <c r="A45" s="67">
        <f t="shared" si="0"/>
        <v>30</v>
      </c>
      <c r="B45" s="76" t="s">
        <v>133</v>
      </c>
      <c r="C45" s="76"/>
      <c r="D45" s="68" t="s">
        <v>134</v>
      </c>
      <c r="E45" s="79">
        <f>+E44/E44</f>
        <v>1</v>
      </c>
      <c r="F45" s="79">
        <f>+F44/E44</f>
        <v>1.0140852216936398</v>
      </c>
      <c r="G45" s="79">
        <f>+G44/E44</f>
        <v>1.0141001522615012</v>
      </c>
      <c r="H45" s="79">
        <f>+H44/E44</f>
        <v>0.88748602426789513</v>
      </c>
      <c r="I45" s="79">
        <f>+I44/E44</f>
        <v>1.0137789960125989</v>
      </c>
      <c r="J45" s="79">
        <f>+J44/E44</f>
        <v>0.77435338645110463</v>
      </c>
      <c r="K45" s="79">
        <f>+K44/E44</f>
        <v>0.16547854071761076</v>
      </c>
      <c r="L45" s="79">
        <f>+L44/E44</f>
        <v>0.99999724558260206</v>
      </c>
      <c r="M45" s="79">
        <f>+M44/E44</f>
        <v>0.99999724454274397</v>
      </c>
      <c r="N45" s="89"/>
      <c r="O45" s="89"/>
    </row>
    <row r="46" spans="1:36" x14ac:dyDescent="0.3">
      <c r="A46" s="67">
        <f t="shared" si="0"/>
        <v>31</v>
      </c>
      <c r="B46" s="68"/>
      <c r="C46" s="68"/>
      <c r="D46" s="68"/>
      <c r="E46" s="79"/>
      <c r="F46" s="79"/>
      <c r="G46" s="79"/>
      <c r="H46" s="79"/>
      <c r="I46" s="79"/>
      <c r="J46" s="79"/>
      <c r="K46" s="79"/>
      <c r="L46" s="79"/>
      <c r="M46" s="79"/>
      <c r="N46" s="89"/>
      <c r="O46" s="89">
        <f>E46-SUM(F46:M46)</f>
        <v>0</v>
      </c>
    </row>
    <row r="47" spans="1:36" x14ac:dyDescent="0.3">
      <c r="A47" s="67">
        <f t="shared" si="0"/>
        <v>32</v>
      </c>
      <c r="B47" s="54" t="s">
        <v>111</v>
      </c>
      <c r="C47" s="54"/>
      <c r="D47" s="54"/>
      <c r="E47" s="79"/>
      <c r="F47" s="79"/>
      <c r="G47" s="79"/>
      <c r="H47" s="79"/>
      <c r="I47" s="79"/>
      <c r="J47" s="79"/>
      <c r="K47" s="79"/>
      <c r="L47" s="79"/>
      <c r="M47" s="79"/>
      <c r="N47" s="89"/>
      <c r="O47" s="89"/>
    </row>
    <row r="48" spans="1:36" x14ac:dyDescent="0.3">
      <c r="A48" s="67">
        <f t="shared" si="0"/>
        <v>33</v>
      </c>
      <c r="B48" s="76" t="s">
        <v>112</v>
      </c>
      <c r="C48" s="83">
        <f>+C29</f>
        <v>7.0242016418533962E-2</v>
      </c>
      <c r="D48" s="80" t="s">
        <v>113</v>
      </c>
      <c r="E48" s="69">
        <f>+E16*C48</f>
        <v>1505215.758200224</v>
      </c>
      <c r="F48" s="69">
        <f>+F16*C48</f>
        <v>940653.10166377656</v>
      </c>
      <c r="G48" s="69">
        <f>+G16*C48</f>
        <v>84117.884241742388</v>
      </c>
      <c r="H48" s="69">
        <f>+H16*C48</f>
        <v>5010.229339569858</v>
      </c>
      <c r="I48" s="69">
        <f>+I16*C48</f>
        <v>367689.27456508105</v>
      </c>
      <c r="J48" s="69">
        <f>+J16*C48</f>
        <v>54049.861599042946</v>
      </c>
      <c r="K48" s="69">
        <f>+K16*C48</f>
        <v>8078.5900928820593</v>
      </c>
      <c r="L48" s="69">
        <f>+L16*C48</f>
        <v>44047.903534904988</v>
      </c>
      <c r="M48" s="69">
        <f>+M16*C48</f>
        <v>1568.9131632238439</v>
      </c>
      <c r="N48" s="89"/>
      <c r="O48" s="89"/>
    </row>
    <row r="49" spans="1:25" x14ac:dyDescent="0.3">
      <c r="A49" s="67">
        <f t="shared" si="0"/>
        <v>34</v>
      </c>
      <c r="B49" s="76" t="s">
        <v>114</v>
      </c>
      <c r="C49" s="76"/>
      <c r="D49" s="68" t="s">
        <v>135</v>
      </c>
      <c r="E49" s="77">
        <f>+E48-E43</f>
        <v>-25.90560565656051</v>
      </c>
      <c r="F49" s="77">
        <f>+F48-F43</f>
        <v>-13265.724668097566</v>
      </c>
      <c r="G49" s="77">
        <f t="shared" ref="G49:K49" si="35">+G48-G43</f>
        <v>-1187.5431046060403</v>
      </c>
      <c r="H49" s="77">
        <f t="shared" si="35"/>
        <v>563.64429542438302</v>
      </c>
      <c r="I49" s="77">
        <f t="shared" si="35"/>
        <v>-5072.8043817070429</v>
      </c>
      <c r="J49" s="77">
        <f t="shared" si="35"/>
        <v>12195.447907122485</v>
      </c>
      <c r="K49" s="77">
        <f t="shared" si="35"/>
        <v>6741.7337856068862</v>
      </c>
      <c r="L49" s="77">
        <f>+L48-L43</f>
        <v>-0.63676067318738205</v>
      </c>
      <c r="M49" s="77">
        <f>+M48-M43</f>
        <v>-2.2678726086041934E-2</v>
      </c>
      <c r="O49" s="66">
        <f t="shared" ref="O49:O53" si="36">E49-SUM(F49:M49)</f>
        <v>-3.922195901395753E-10</v>
      </c>
    </row>
    <row r="50" spans="1:25" x14ac:dyDescent="0.3">
      <c r="A50" s="67">
        <f t="shared" si="0"/>
        <v>35</v>
      </c>
      <c r="B50" s="76" t="s">
        <v>116</v>
      </c>
      <c r="C50" s="76"/>
      <c r="D50" s="80" t="s">
        <v>136</v>
      </c>
      <c r="E50" s="77">
        <f t="shared" ref="E50:M50" si="37">E49*$Z$36</f>
        <v>-34.808051212628754</v>
      </c>
      <c r="F50" s="77">
        <f t="shared" si="37"/>
        <v>-17824.482845195897</v>
      </c>
      <c r="G50" s="77">
        <f t="shared" si="37"/>
        <v>-1595.6415669387359</v>
      </c>
      <c r="H50" s="77">
        <f t="shared" si="37"/>
        <v>757.34031317154074</v>
      </c>
      <c r="I50" s="77">
        <f t="shared" si="37"/>
        <v>-6816.070508098288</v>
      </c>
      <c r="J50" s="77">
        <f t="shared" si="37"/>
        <v>16386.406129229501</v>
      </c>
      <c r="K50" s="77">
        <f t="shared" si="37"/>
        <v>9058.5264819657077</v>
      </c>
      <c r="L50" s="77">
        <f t="shared" si="37"/>
        <v>-0.85558308948014472</v>
      </c>
      <c r="M50" s="77">
        <f t="shared" si="37"/>
        <v>-3.0472256449260576E-2</v>
      </c>
      <c r="O50" s="66">
        <f t="shared" si="36"/>
        <v>-5.3055515536470921E-10</v>
      </c>
    </row>
    <row r="51" spans="1:25" x14ac:dyDescent="0.3">
      <c r="A51" s="67">
        <f t="shared" si="0"/>
        <v>36</v>
      </c>
      <c r="B51" s="76" t="s">
        <v>118</v>
      </c>
      <c r="C51" s="76"/>
      <c r="D51" s="68" t="s">
        <v>137</v>
      </c>
      <c r="E51" s="77">
        <f>+E41+E50</f>
        <v>3698100.8755039903</v>
      </c>
      <c r="F51" s="77">
        <f t="shared" ref="F51:M51" si="38">+F41+F50</f>
        <v>2323995.6618042034</v>
      </c>
      <c r="G51" s="77">
        <f t="shared" si="38"/>
        <v>207547.35261968404</v>
      </c>
      <c r="H51" s="77">
        <f t="shared" si="38"/>
        <v>13524.495901094806</v>
      </c>
      <c r="I51" s="77">
        <f t="shared" si="38"/>
        <v>876134.71654652269</v>
      </c>
      <c r="J51" s="77">
        <f t="shared" si="38"/>
        <v>133055.81008756676</v>
      </c>
      <c r="K51" s="77">
        <f t="shared" si="38"/>
        <v>25695.29117443251</v>
      </c>
      <c r="L51" s="77">
        <f t="shared" si="38"/>
        <v>113104.2244683944</v>
      </c>
      <c r="M51" s="77">
        <f t="shared" si="38"/>
        <v>5043.3229020916533</v>
      </c>
      <c r="O51" s="66">
        <f t="shared" si="36"/>
        <v>0</v>
      </c>
    </row>
    <row r="52" spans="1:25" x14ac:dyDescent="0.3">
      <c r="A52" s="67">
        <f t="shared" si="0"/>
        <v>37</v>
      </c>
      <c r="B52" s="76" t="s">
        <v>120</v>
      </c>
      <c r="C52" s="76"/>
      <c r="D52" s="68" t="s">
        <v>138</v>
      </c>
      <c r="E52" s="77">
        <f>+E40</f>
        <v>52101.590521698643</v>
      </c>
      <c r="F52" s="77">
        <f t="shared" ref="F52:L52" si="39">+F40</f>
        <v>42016.714499319205</v>
      </c>
      <c r="G52" s="77">
        <f t="shared" si="39"/>
        <v>3237.1957824704887</v>
      </c>
      <c r="H52" s="77">
        <f t="shared" si="39"/>
        <v>289.56700443989621</v>
      </c>
      <c r="I52" s="77">
        <f t="shared" si="39"/>
        <v>4920.8111455204753</v>
      </c>
      <c r="J52" s="77">
        <f t="shared" si="39"/>
        <v>519.95123240367172</v>
      </c>
      <c r="K52" s="77">
        <f t="shared" si="39"/>
        <v>1101.1107089133363</v>
      </c>
      <c r="L52" s="77">
        <f t="shared" si="39"/>
        <v>15.681597795672133</v>
      </c>
      <c r="M52" s="77">
        <f>+M40</f>
        <v>0.55855083589722199</v>
      </c>
      <c r="O52" s="66">
        <f t="shared" si="36"/>
        <v>0</v>
      </c>
    </row>
    <row r="53" spans="1:25" x14ac:dyDescent="0.3">
      <c r="A53" s="67">
        <f t="shared" si="0"/>
        <v>38</v>
      </c>
      <c r="B53" s="76" t="s">
        <v>122</v>
      </c>
      <c r="C53" s="76"/>
      <c r="D53" s="68" t="s">
        <v>139</v>
      </c>
      <c r="E53" s="77">
        <f>+E51-E52</f>
        <v>3645999.2849822915</v>
      </c>
      <c r="F53" s="77">
        <f t="shared" ref="F53:M53" si="40">+F51-F52</f>
        <v>2281978.947304884</v>
      </c>
      <c r="G53" s="77">
        <f t="shared" si="40"/>
        <v>204310.15683721355</v>
      </c>
      <c r="H53" s="77">
        <f t="shared" si="40"/>
        <v>13234.92889665491</v>
      </c>
      <c r="I53" s="77">
        <f t="shared" si="40"/>
        <v>871213.90540100227</v>
      </c>
      <c r="J53" s="77">
        <f t="shared" si="40"/>
        <v>132535.8588551631</v>
      </c>
      <c r="K53" s="77">
        <f t="shared" si="40"/>
        <v>24594.180465519174</v>
      </c>
      <c r="L53" s="77">
        <f t="shared" si="40"/>
        <v>113088.54287059873</v>
      </c>
      <c r="M53" s="77">
        <f t="shared" si="40"/>
        <v>5042.7643512557561</v>
      </c>
      <c r="O53" s="66">
        <f t="shared" si="36"/>
        <v>0</v>
      </c>
    </row>
    <row r="54" spans="1:25" x14ac:dyDescent="0.3">
      <c r="A54" s="67">
        <f t="shared" si="0"/>
        <v>39</v>
      </c>
      <c r="B54" s="76" t="s">
        <v>124</v>
      </c>
      <c r="C54" s="76"/>
      <c r="D54" s="68" t="s">
        <v>140</v>
      </c>
      <c r="E54" s="79">
        <f t="shared" ref="E54:M54" si="41">+E39/E53</f>
        <v>1.0000095469166317</v>
      </c>
      <c r="F54" s="79">
        <f t="shared" si="41"/>
        <v>1.0078109760242302</v>
      </c>
      <c r="G54" s="79">
        <f t="shared" si="41"/>
        <v>1.0078098983997652</v>
      </c>
      <c r="H54" s="79">
        <f t="shared" si="41"/>
        <v>0.9427771528592831</v>
      </c>
      <c r="I54" s="79">
        <f t="shared" si="41"/>
        <v>1.007823647517381</v>
      </c>
      <c r="J54" s="79">
        <f t="shared" si="41"/>
        <v>0.87636247072472062</v>
      </c>
      <c r="K54" s="79">
        <f t="shared" si="41"/>
        <v>0.63168008404810705</v>
      </c>
      <c r="L54" s="79">
        <f t="shared" si="41"/>
        <v>1.0000075656036214</v>
      </c>
      <c r="M54" s="79">
        <f t="shared" si="41"/>
        <v>1.0000060427682769</v>
      </c>
    </row>
    <row r="55" spans="1:25" x14ac:dyDescent="0.3">
      <c r="A55" s="67"/>
      <c r="B55" s="76"/>
      <c r="C55" s="76"/>
      <c r="D55" s="68"/>
      <c r="E55" s="79"/>
      <c r="F55" s="79"/>
      <c r="G55" s="79"/>
      <c r="H55" s="79"/>
      <c r="I55" s="79"/>
      <c r="J55" s="79"/>
      <c r="K55" s="79"/>
      <c r="L55" s="79"/>
      <c r="M55" s="79"/>
    </row>
    <row r="56" spans="1:25" ht="13.8" customHeight="1" x14ac:dyDescent="0.3">
      <c r="A56" s="67"/>
      <c r="B56" s="103" t="s">
        <v>163</v>
      </c>
      <c r="C56" s="103"/>
      <c r="D56" s="103"/>
      <c r="E56" s="103"/>
      <c r="F56" s="103"/>
      <c r="G56" s="103"/>
      <c r="H56" s="103"/>
      <c r="I56" s="103"/>
      <c r="J56" s="103"/>
      <c r="K56" s="103"/>
      <c r="L56" s="103"/>
      <c r="M56" s="79"/>
    </row>
    <row r="57" spans="1:25" ht="13.8" customHeight="1" x14ac:dyDescent="0.3">
      <c r="A57" s="67"/>
      <c r="B57" s="103" t="s">
        <v>157</v>
      </c>
      <c r="C57" s="103"/>
      <c r="D57" s="103"/>
      <c r="E57" s="103"/>
      <c r="F57" s="103"/>
      <c r="G57" s="103"/>
      <c r="H57" s="103"/>
      <c r="I57" s="103"/>
      <c r="J57" s="103"/>
      <c r="K57" s="103"/>
      <c r="L57" s="103"/>
      <c r="M57" s="79"/>
    </row>
    <row r="58" spans="1:25" x14ac:dyDescent="0.3">
      <c r="A58" s="68"/>
      <c r="B58" s="68"/>
      <c r="C58" s="68"/>
      <c r="D58" s="68"/>
      <c r="E58" s="68"/>
      <c r="F58" s="68"/>
      <c r="G58" s="68"/>
      <c r="H58" s="68"/>
      <c r="I58" s="68"/>
      <c r="J58" s="68"/>
      <c r="K58" s="68"/>
      <c r="L58" s="68"/>
      <c r="M58" s="68"/>
    </row>
    <row r="59" spans="1:25" x14ac:dyDescent="0.3">
      <c r="A59" s="27" t="s">
        <v>41</v>
      </c>
      <c r="B59" s="26"/>
      <c r="C59" s="26"/>
      <c r="D59" s="26"/>
      <c r="E59" s="26"/>
      <c r="F59" s="26"/>
      <c r="G59" s="26"/>
      <c r="H59" s="26"/>
      <c r="I59" s="26"/>
      <c r="J59" s="27" t="s">
        <v>42</v>
      </c>
      <c r="K59" s="26"/>
      <c r="L59" s="84"/>
      <c r="M59" s="26"/>
    </row>
    <row r="60" spans="1:25" ht="3.6" customHeight="1" x14ac:dyDescent="0.3">
      <c r="A60" s="85"/>
      <c r="B60" s="85"/>
      <c r="C60" s="85"/>
      <c r="D60" s="85"/>
      <c r="E60" s="85"/>
      <c r="F60" s="85"/>
      <c r="G60" s="85"/>
      <c r="H60" s="85"/>
      <c r="I60" s="85"/>
      <c r="J60" s="85"/>
      <c r="K60" s="85"/>
      <c r="L60" s="85"/>
      <c r="M60" s="85"/>
      <c r="N60" s="86"/>
      <c r="O60" s="86"/>
      <c r="P60" s="86"/>
      <c r="Q60" s="86"/>
      <c r="R60" s="86"/>
      <c r="S60" s="86"/>
      <c r="T60" s="86"/>
      <c r="U60" s="86"/>
      <c r="V60" s="86"/>
      <c r="W60" s="86"/>
      <c r="X60" s="86"/>
      <c r="Y60" s="86"/>
    </row>
    <row r="61" spans="1:25" x14ac:dyDescent="0.3">
      <c r="A61" s="68"/>
      <c r="B61" s="68"/>
      <c r="C61" s="68"/>
      <c r="D61" s="68"/>
      <c r="E61" s="68"/>
      <c r="F61" s="68"/>
      <c r="G61" s="54"/>
      <c r="H61" s="68"/>
      <c r="I61" s="68"/>
      <c r="J61" s="68"/>
      <c r="K61" s="68"/>
      <c r="L61" s="68"/>
      <c r="M61" s="68"/>
    </row>
    <row r="62" spans="1:25" x14ac:dyDescent="0.3">
      <c r="A62" s="68"/>
      <c r="B62" s="68"/>
      <c r="C62" s="68"/>
      <c r="D62" s="68"/>
      <c r="E62" s="68"/>
      <c r="F62" s="68"/>
      <c r="G62" s="68"/>
      <c r="H62" s="68"/>
      <c r="I62" s="68"/>
      <c r="J62" s="68"/>
      <c r="K62" s="68"/>
      <c r="L62" s="68"/>
      <c r="M62" s="68"/>
    </row>
    <row r="63" spans="1:25" x14ac:dyDescent="0.3">
      <c r="B63" s="60" t="s">
        <v>141</v>
      </c>
      <c r="C63" s="87"/>
      <c r="D63" s="88"/>
    </row>
    <row r="64" spans="1:25" x14ac:dyDescent="0.3">
      <c r="B64" s="54" t="s">
        <v>98</v>
      </c>
      <c r="C64" s="88"/>
      <c r="D64" s="88"/>
    </row>
    <row r="65" spans="1:13" x14ac:dyDescent="0.3">
      <c r="B65" s="73" t="s">
        <v>127</v>
      </c>
      <c r="E65" s="69">
        <f>+E39-E20</f>
        <v>97678.222447694745</v>
      </c>
      <c r="F65" s="69">
        <f t="shared" ref="F65:M71" si="42">+F39-F20</f>
        <v>57598.273294076324</v>
      </c>
      <c r="G65" s="69">
        <f t="shared" si="42"/>
        <v>5913.5045067491883</v>
      </c>
      <c r="H65" s="69">
        <f t="shared" si="42"/>
        <v>485.80607305661943</v>
      </c>
      <c r="I65" s="69">
        <f t="shared" si="42"/>
        <v>23684.772647895501</v>
      </c>
      <c r="J65" s="69">
        <f t="shared" si="42"/>
        <v>4519.8136324360094</v>
      </c>
      <c r="K65" s="69">
        <f t="shared" si="42"/>
        <v>604.85901628057763</v>
      </c>
      <c r="L65" s="69">
        <f t="shared" si="42"/>
        <v>4402.3984536882053</v>
      </c>
      <c r="M65" s="69">
        <f t="shared" si="42"/>
        <v>468.79482351220577</v>
      </c>
    </row>
    <row r="66" spans="1:13" x14ac:dyDescent="0.3">
      <c r="A66" s="89"/>
      <c r="B66" s="73" t="s">
        <v>129</v>
      </c>
      <c r="E66" s="75">
        <f t="shared" ref="E66:L71" si="43">+E40-E21</f>
        <v>0</v>
      </c>
      <c r="F66" s="75">
        <f t="shared" si="43"/>
        <v>0</v>
      </c>
      <c r="G66" s="75">
        <f t="shared" si="43"/>
        <v>0</v>
      </c>
      <c r="H66" s="75">
        <f t="shared" si="43"/>
        <v>0</v>
      </c>
      <c r="I66" s="75">
        <f t="shared" si="43"/>
        <v>0</v>
      </c>
      <c r="J66" s="75">
        <f t="shared" si="43"/>
        <v>0</v>
      </c>
      <c r="K66" s="75">
        <f t="shared" si="43"/>
        <v>0</v>
      </c>
      <c r="L66" s="75">
        <f t="shared" si="43"/>
        <v>0</v>
      </c>
      <c r="M66" s="75">
        <f t="shared" si="42"/>
        <v>0</v>
      </c>
    </row>
    <row r="67" spans="1:13" x14ac:dyDescent="0.3">
      <c r="A67" s="89"/>
      <c r="B67" s="76" t="s">
        <v>102</v>
      </c>
      <c r="C67" s="89"/>
      <c r="D67" s="89"/>
      <c r="E67" s="75">
        <f t="shared" si="43"/>
        <v>97678.222447694745</v>
      </c>
      <c r="F67" s="75">
        <f t="shared" si="43"/>
        <v>57598.273294076324</v>
      </c>
      <c r="G67" s="75">
        <f t="shared" si="43"/>
        <v>5913.5045067491883</v>
      </c>
      <c r="H67" s="75">
        <f t="shared" si="43"/>
        <v>485.80607305661943</v>
      </c>
      <c r="I67" s="75">
        <f t="shared" si="43"/>
        <v>23684.772647895501</v>
      </c>
      <c r="J67" s="75">
        <f t="shared" si="43"/>
        <v>4519.8136324360094</v>
      </c>
      <c r="K67" s="75">
        <f t="shared" si="43"/>
        <v>604.85901628057763</v>
      </c>
      <c r="L67" s="75">
        <f t="shared" si="43"/>
        <v>4402.3984536882053</v>
      </c>
      <c r="M67" s="75">
        <f t="shared" si="42"/>
        <v>468.79482351220577</v>
      </c>
    </row>
    <row r="68" spans="1:13" x14ac:dyDescent="0.3">
      <c r="A68" s="89"/>
      <c r="B68" s="76" t="s">
        <v>104</v>
      </c>
      <c r="E68" s="75">
        <f t="shared" si="43"/>
        <v>24982.009249589872</v>
      </c>
      <c r="F68" s="75">
        <f t="shared" si="43"/>
        <v>14731.232409185264</v>
      </c>
      <c r="G68" s="75">
        <f t="shared" si="43"/>
        <v>1512.4274437345885</v>
      </c>
      <c r="H68" s="75">
        <f t="shared" si="43"/>
        <v>124.24890120320015</v>
      </c>
      <c r="I68" s="75">
        <f t="shared" si="43"/>
        <v>6057.5755223333254</v>
      </c>
      <c r="J68" s="75">
        <f t="shared" si="43"/>
        <v>1155.9795330264897</v>
      </c>
      <c r="K68" s="75">
        <f t="shared" si="43"/>
        <v>154.69767119801327</v>
      </c>
      <c r="L68" s="75">
        <f t="shared" si="43"/>
        <v>1125.9496347746899</v>
      </c>
      <c r="M68" s="75">
        <f t="shared" si="42"/>
        <v>119.89813413541151</v>
      </c>
    </row>
    <row r="69" spans="1:13" x14ac:dyDescent="0.3">
      <c r="A69" s="68"/>
      <c r="B69" s="76" t="s">
        <v>105</v>
      </c>
      <c r="C69" s="68"/>
      <c r="D69" s="68"/>
      <c r="E69" s="77">
        <f t="shared" si="43"/>
        <v>72696.21319810464</v>
      </c>
      <c r="F69" s="77">
        <f t="shared" si="43"/>
        <v>42867.040884891059</v>
      </c>
      <c r="G69" s="77">
        <f t="shared" si="43"/>
        <v>4401.0770630145998</v>
      </c>
      <c r="H69" s="77">
        <f t="shared" si="43"/>
        <v>361.55717185341928</v>
      </c>
      <c r="I69" s="77">
        <f t="shared" si="43"/>
        <v>17627.197125562176</v>
      </c>
      <c r="J69" s="77">
        <f t="shared" si="43"/>
        <v>3363.8340994095197</v>
      </c>
      <c r="K69" s="77">
        <f t="shared" si="43"/>
        <v>450.16134508256437</v>
      </c>
      <c r="L69" s="77">
        <f t="shared" si="43"/>
        <v>3276.4488189135154</v>
      </c>
      <c r="M69" s="77">
        <f t="shared" si="42"/>
        <v>348.89668937679426</v>
      </c>
    </row>
    <row r="70" spans="1:13" x14ac:dyDescent="0.3">
      <c r="A70" s="68"/>
      <c r="B70" s="76" t="s">
        <v>107</v>
      </c>
      <c r="C70" s="68"/>
      <c r="D70" s="68"/>
      <c r="E70" s="78">
        <f t="shared" si="43"/>
        <v>3.3924230285312246E-3</v>
      </c>
      <c r="F70" s="78">
        <f t="shared" si="43"/>
        <v>3.2010391336877303E-3</v>
      </c>
      <c r="G70" s="78">
        <f t="shared" si="43"/>
        <v>3.6750868154396266E-3</v>
      </c>
      <c r="H70" s="78">
        <f t="shared" si="43"/>
        <v>5.0689305978450366E-3</v>
      </c>
      <c r="I70" s="78">
        <f t="shared" si="43"/>
        <v>3.3674353742600555E-3</v>
      </c>
      <c r="J70" s="78">
        <f t="shared" si="43"/>
        <v>4.371565126156253E-3</v>
      </c>
      <c r="K70" s="78">
        <f t="shared" si="43"/>
        <v>3.9140790940908115E-3</v>
      </c>
      <c r="L70" s="78">
        <f t="shared" si="43"/>
        <v>5.2248655046712028E-3</v>
      </c>
      <c r="M70" s="78">
        <f t="shared" si="42"/>
        <v>1.5620499309992965E-2</v>
      </c>
    </row>
    <row r="71" spans="1:13" x14ac:dyDescent="0.3">
      <c r="A71" s="68"/>
      <c r="B71" s="76" t="s">
        <v>133</v>
      </c>
      <c r="C71" s="68"/>
      <c r="D71" s="68"/>
      <c r="E71" s="79">
        <f t="shared" si="43"/>
        <v>0</v>
      </c>
      <c r="F71" s="79">
        <f t="shared" si="43"/>
        <v>-3.5776223630892279E-3</v>
      </c>
      <c r="G71" s="79">
        <f t="shared" si="43"/>
        <v>3.5127492507340818E-3</v>
      </c>
      <c r="H71" s="79">
        <f t="shared" si="43"/>
        <v>3.0788001055760406E-2</v>
      </c>
      <c r="I71" s="79">
        <f t="shared" si="43"/>
        <v>-1.0730138635948183E-3</v>
      </c>
      <c r="J71" s="79">
        <f t="shared" si="43"/>
        <v>2.6097381121243934E-2</v>
      </c>
      <c r="K71" s="79">
        <f t="shared" si="43"/>
        <v>5.0152066493785855E-2</v>
      </c>
      <c r="L71" s="79">
        <f t="shared" si="43"/>
        <v>2.7411066993910382E-2</v>
      </c>
      <c r="M71" s="79">
        <f t="shared" si="42"/>
        <v>0.18291606397309013</v>
      </c>
    </row>
    <row r="72" spans="1:13" x14ac:dyDescent="0.3">
      <c r="A72" s="68"/>
      <c r="B72" s="68"/>
      <c r="C72" s="68"/>
      <c r="D72" s="68"/>
      <c r="E72" s="79"/>
      <c r="F72" s="79"/>
      <c r="G72" s="79"/>
      <c r="H72" s="79"/>
      <c r="I72" s="79"/>
      <c r="J72" s="79"/>
      <c r="K72" s="79"/>
      <c r="L72" s="79"/>
      <c r="M72" s="79"/>
    </row>
    <row r="73" spans="1:13" x14ac:dyDescent="0.3">
      <c r="A73" s="68"/>
      <c r="B73" s="54" t="s">
        <v>111</v>
      </c>
      <c r="C73" s="68"/>
      <c r="D73" s="68"/>
      <c r="E73" s="79"/>
      <c r="F73" s="79"/>
      <c r="G73" s="79"/>
      <c r="H73" s="79"/>
      <c r="I73" s="79"/>
      <c r="J73" s="79"/>
      <c r="K73" s="79"/>
      <c r="L73" s="79"/>
      <c r="M73" s="79"/>
    </row>
    <row r="74" spans="1:13" x14ac:dyDescent="0.3">
      <c r="A74" s="68"/>
      <c r="B74" s="76" t="s">
        <v>112</v>
      </c>
      <c r="C74" s="68"/>
      <c r="D74" s="68"/>
      <c r="E74" s="69">
        <f t="shared" ref="E74:M80" si="44">+E48-E29</f>
        <v>0</v>
      </c>
      <c r="F74" s="69">
        <f t="shared" si="44"/>
        <v>0</v>
      </c>
      <c r="G74" s="69">
        <f t="shared" si="44"/>
        <v>0</v>
      </c>
      <c r="H74" s="69">
        <f t="shared" si="44"/>
        <v>0</v>
      </c>
      <c r="I74" s="69">
        <f t="shared" si="44"/>
        <v>0</v>
      </c>
      <c r="J74" s="69">
        <f t="shared" si="44"/>
        <v>0</v>
      </c>
      <c r="K74" s="69">
        <f t="shared" si="44"/>
        <v>0</v>
      </c>
      <c r="L74" s="69">
        <f t="shared" si="44"/>
        <v>0</v>
      </c>
      <c r="M74" s="69">
        <f t="shared" si="44"/>
        <v>0</v>
      </c>
    </row>
    <row r="75" spans="1:13" x14ac:dyDescent="0.3">
      <c r="A75" s="68"/>
      <c r="B75" s="76" t="s">
        <v>114</v>
      </c>
      <c r="C75" s="68"/>
      <c r="D75" s="68"/>
      <c r="E75" s="77">
        <f t="shared" si="44"/>
        <v>-72696.21319810464</v>
      </c>
      <c r="F75" s="77">
        <f t="shared" si="44"/>
        <v>-42867.040884891059</v>
      </c>
      <c r="G75" s="77">
        <f t="shared" si="44"/>
        <v>-4401.0770630145998</v>
      </c>
      <c r="H75" s="77">
        <f t="shared" si="44"/>
        <v>-361.55717185341928</v>
      </c>
      <c r="I75" s="77">
        <f t="shared" si="44"/>
        <v>-17627.197125562176</v>
      </c>
      <c r="J75" s="77">
        <f t="shared" si="44"/>
        <v>-3363.8340994095197</v>
      </c>
      <c r="K75" s="77">
        <f t="shared" si="44"/>
        <v>-450.16134508256437</v>
      </c>
      <c r="L75" s="77">
        <f t="shared" si="44"/>
        <v>-3276.4488189135154</v>
      </c>
      <c r="M75" s="77">
        <f t="shared" si="44"/>
        <v>-348.89668937679426</v>
      </c>
    </row>
    <row r="76" spans="1:13" x14ac:dyDescent="0.3">
      <c r="A76" s="68"/>
      <c r="B76" s="76" t="s">
        <v>116</v>
      </c>
      <c r="C76" s="68"/>
      <c r="D76" s="68"/>
      <c r="E76" s="77">
        <f>+E50-E31</f>
        <v>-97678.222447695822</v>
      </c>
      <c r="F76" s="77">
        <f t="shared" si="44"/>
        <v>-57598.2732940762</v>
      </c>
      <c r="G76" s="77">
        <f t="shared" si="44"/>
        <v>-5913.5045067491919</v>
      </c>
      <c r="H76" s="77">
        <f t="shared" si="44"/>
        <v>-485.80607305662045</v>
      </c>
      <c r="I76" s="77">
        <f t="shared" si="44"/>
        <v>-23684.772647895472</v>
      </c>
      <c r="J76" s="77">
        <f t="shared" si="44"/>
        <v>-4519.8136324360057</v>
      </c>
      <c r="K76" s="77">
        <f t="shared" si="44"/>
        <v>-604.85901628057582</v>
      </c>
      <c r="L76" s="77">
        <f t="shared" si="44"/>
        <v>-4402.3984536882135</v>
      </c>
      <c r="M76" s="77">
        <f t="shared" si="44"/>
        <v>-468.79482351220565</v>
      </c>
    </row>
    <row r="77" spans="1:13" x14ac:dyDescent="0.3">
      <c r="A77" s="68"/>
      <c r="B77" s="76" t="s">
        <v>118</v>
      </c>
      <c r="C77" s="68"/>
      <c r="D77" s="68"/>
      <c r="E77" s="77">
        <f t="shared" si="44"/>
        <v>0</v>
      </c>
      <c r="F77" s="77">
        <f t="shared" si="44"/>
        <v>0</v>
      </c>
      <c r="G77" s="77">
        <f t="shared" si="44"/>
        <v>0</v>
      </c>
      <c r="H77" s="77">
        <f t="shared" si="44"/>
        <v>0</v>
      </c>
      <c r="I77" s="77">
        <f t="shared" si="44"/>
        <v>0</v>
      </c>
      <c r="J77" s="77">
        <f t="shared" si="44"/>
        <v>0</v>
      </c>
      <c r="K77" s="77">
        <f t="shared" si="44"/>
        <v>0</v>
      </c>
      <c r="L77" s="77">
        <f t="shared" si="44"/>
        <v>0</v>
      </c>
      <c r="M77" s="77">
        <f t="shared" si="44"/>
        <v>0</v>
      </c>
    </row>
    <row r="78" spans="1:13" x14ac:dyDescent="0.3">
      <c r="A78" s="68"/>
      <c r="B78" s="76" t="s">
        <v>120</v>
      </c>
      <c r="C78" s="68"/>
      <c r="D78" s="68"/>
      <c r="E78" s="77">
        <f t="shared" si="44"/>
        <v>0</v>
      </c>
      <c r="F78" s="77">
        <f t="shared" si="44"/>
        <v>0</v>
      </c>
      <c r="G78" s="77">
        <f t="shared" si="44"/>
        <v>0</v>
      </c>
      <c r="H78" s="77">
        <f t="shared" si="44"/>
        <v>0</v>
      </c>
      <c r="I78" s="77">
        <f t="shared" si="44"/>
        <v>0</v>
      </c>
      <c r="J78" s="77">
        <f t="shared" si="44"/>
        <v>0</v>
      </c>
      <c r="K78" s="77">
        <f t="shared" si="44"/>
        <v>0</v>
      </c>
      <c r="L78" s="77">
        <f t="shared" si="44"/>
        <v>0</v>
      </c>
      <c r="M78" s="77">
        <f t="shared" si="44"/>
        <v>0</v>
      </c>
    </row>
    <row r="79" spans="1:13" x14ac:dyDescent="0.3">
      <c r="A79" s="68"/>
      <c r="B79" s="76" t="s">
        <v>122</v>
      </c>
      <c r="C79" s="68"/>
      <c r="D79" s="68"/>
      <c r="E79" s="77">
        <f t="shared" si="44"/>
        <v>0</v>
      </c>
      <c r="F79" s="77">
        <f t="shared" si="44"/>
        <v>0</v>
      </c>
      <c r="G79" s="77">
        <f t="shared" si="44"/>
        <v>0</v>
      </c>
      <c r="H79" s="77">
        <f t="shared" si="44"/>
        <v>0</v>
      </c>
      <c r="I79" s="77">
        <f t="shared" si="44"/>
        <v>0</v>
      </c>
      <c r="J79" s="77">
        <f t="shared" si="44"/>
        <v>0</v>
      </c>
      <c r="K79" s="77">
        <f t="shared" si="44"/>
        <v>0</v>
      </c>
      <c r="L79" s="77">
        <f t="shared" si="44"/>
        <v>0</v>
      </c>
      <c r="M79" s="77">
        <f t="shared" si="44"/>
        <v>0</v>
      </c>
    </row>
    <row r="80" spans="1:13" x14ac:dyDescent="0.3">
      <c r="A80" s="68"/>
      <c r="B80" s="76" t="s">
        <v>124</v>
      </c>
      <c r="C80" s="68"/>
      <c r="D80" s="68"/>
      <c r="E80" s="79">
        <f t="shared" si="44"/>
        <v>2.6790521558802349E-2</v>
      </c>
      <c r="F80" s="79">
        <f t="shared" si="44"/>
        <v>2.5240492845958307E-2</v>
      </c>
      <c r="G80" s="79">
        <f t="shared" si="44"/>
        <v>2.8943761770301224E-2</v>
      </c>
      <c r="H80" s="79">
        <f t="shared" si="44"/>
        <v>3.6706360634805257E-2</v>
      </c>
      <c r="I80" s="79">
        <f t="shared" si="44"/>
        <v>2.7185944233745762E-2</v>
      </c>
      <c r="J80" s="79">
        <f t="shared" si="44"/>
        <v>3.4102571722686159E-2</v>
      </c>
      <c r="K80" s="79">
        <f t="shared" si="44"/>
        <v>2.4593582905865996E-2</v>
      </c>
      <c r="L80" s="79">
        <f t="shared" si="44"/>
        <v>3.8928775116729875E-2</v>
      </c>
      <c r="M80" s="79">
        <f t="shared" si="44"/>
        <v>9.2963856896359998E-2</v>
      </c>
    </row>
    <row r="81" spans="1:25" x14ac:dyDescent="0.3">
      <c r="A81" s="68"/>
      <c r="B81" s="68"/>
      <c r="C81" s="68"/>
      <c r="D81" s="68"/>
      <c r="E81" s="68"/>
      <c r="F81" s="68"/>
      <c r="G81" s="54"/>
      <c r="H81" s="68"/>
      <c r="I81" s="68"/>
      <c r="J81" s="68"/>
      <c r="K81" s="68"/>
      <c r="L81" s="68"/>
      <c r="M81" s="68"/>
    </row>
    <row r="82" spans="1:25" ht="3.6" customHeight="1" x14ac:dyDescent="0.3">
      <c r="A82" s="85"/>
      <c r="B82" s="85"/>
      <c r="C82" s="85"/>
      <c r="D82" s="85"/>
      <c r="E82" s="85"/>
      <c r="F82" s="85"/>
      <c r="G82" s="85"/>
      <c r="H82" s="85"/>
      <c r="I82" s="85"/>
      <c r="J82" s="85"/>
      <c r="K82" s="85"/>
      <c r="L82" s="85"/>
      <c r="M82" s="85"/>
      <c r="N82" s="86"/>
      <c r="O82" s="86"/>
      <c r="P82" s="86"/>
      <c r="Q82" s="86"/>
      <c r="R82" s="86"/>
      <c r="S82" s="86"/>
      <c r="T82" s="86"/>
      <c r="U82" s="86"/>
      <c r="V82" s="86"/>
      <c r="W82" s="86"/>
      <c r="X82" s="86"/>
      <c r="Y82" s="86"/>
    </row>
    <row r="83" spans="1:25" x14ac:dyDescent="0.3">
      <c r="E83" s="90"/>
      <c r="F83" s="68"/>
      <c r="G83" s="68"/>
      <c r="H83" s="68"/>
      <c r="I83" s="68"/>
      <c r="J83" s="68"/>
      <c r="K83" s="68"/>
      <c r="L83" s="68"/>
      <c r="M83" s="68"/>
    </row>
    <row r="86" spans="1:25" x14ac:dyDescent="0.3">
      <c r="A86" s="89"/>
      <c r="F86" s="89"/>
    </row>
    <row r="87" spans="1:25" x14ac:dyDescent="0.3">
      <c r="A87" s="89"/>
      <c r="F87" s="89"/>
    </row>
    <row r="88" spans="1:25" x14ac:dyDescent="0.3">
      <c r="A88" s="89"/>
      <c r="F88" s="89"/>
    </row>
    <row r="89" spans="1:25" x14ac:dyDescent="0.3">
      <c r="A89" s="89"/>
      <c r="F89" s="89"/>
    </row>
    <row r="90" spans="1:25" x14ac:dyDescent="0.3">
      <c r="A90" s="89"/>
      <c r="F90" s="89"/>
    </row>
    <row r="91" spans="1:25" x14ac:dyDescent="0.3">
      <c r="A91" s="89"/>
      <c r="B91" s="89"/>
      <c r="C91" s="89"/>
      <c r="D91" s="89"/>
      <c r="E91" s="89"/>
      <c r="F91" s="89"/>
    </row>
    <row r="92" spans="1:25" x14ac:dyDescent="0.3">
      <c r="A92" s="89"/>
      <c r="B92" s="89"/>
      <c r="C92" s="89"/>
      <c r="D92" s="89"/>
      <c r="E92" s="89"/>
      <c r="F92" s="89"/>
    </row>
    <row r="93" spans="1:25" x14ac:dyDescent="0.3">
      <c r="A93" s="89"/>
      <c r="B93" s="89"/>
      <c r="C93" s="89"/>
      <c r="D93" s="89"/>
      <c r="E93" s="89"/>
      <c r="F93" s="89"/>
    </row>
    <row r="94" spans="1:25" x14ac:dyDescent="0.3">
      <c r="A94" s="89"/>
      <c r="B94" s="89"/>
      <c r="C94" s="89"/>
      <c r="D94" s="89"/>
      <c r="E94" s="89"/>
      <c r="F94" s="89"/>
    </row>
    <row r="95" spans="1:25" x14ac:dyDescent="0.3">
      <c r="A95" s="89"/>
      <c r="B95" s="89"/>
      <c r="C95" s="89"/>
      <c r="D95" s="89"/>
      <c r="E95" s="89"/>
      <c r="F95" s="89"/>
    </row>
    <row r="96" spans="1:25" x14ac:dyDescent="0.3">
      <c r="A96" s="89"/>
      <c r="B96" s="89"/>
      <c r="C96" s="89"/>
      <c r="D96" s="89"/>
      <c r="E96" s="89"/>
      <c r="F96" s="89"/>
    </row>
    <row r="97" spans="1:6" x14ac:dyDescent="0.3">
      <c r="A97" s="89"/>
      <c r="B97" s="89"/>
      <c r="C97" s="89"/>
      <c r="D97" s="89"/>
      <c r="E97" s="89"/>
      <c r="F97" s="89"/>
    </row>
    <row r="98" spans="1:6" x14ac:dyDescent="0.3">
      <c r="A98" s="89"/>
      <c r="B98" s="89"/>
      <c r="C98" s="89"/>
      <c r="D98" s="89"/>
      <c r="E98" s="89"/>
      <c r="F98" s="89"/>
    </row>
    <row r="99" spans="1:6" x14ac:dyDescent="0.3">
      <c r="A99" s="89"/>
      <c r="B99" s="89"/>
      <c r="C99" s="89"/>
      <c r="D99" s="89"/>
      <c r="E99" s="89"/>
      <c r="F99" s="89"/>
    </row>
    <row r="100" spans="1:6" x14ac:dyDescent="0.3">
      <c r="A100" s="89"/>
      <c r="B100" s="89"/>
      <c r="C100" s="89"/>
      <c r="D100" s="89"/>
      <c r="E100" s="89"/>
      <c r="F100" s="91"/>
    </row>
    <row r="101" spans="1:6" x14ac:dyDescent="0.3">
      <c r="A101" s="89"/>
      <c r="B101" s="89"/>
      <c r="C101" s="89"/>
      <c r="D101" s="89"/>
      <c r="E101" s="89"/>
      <c r="F101" s="89"/>
    </row>
    <row r="102" spans="1:6" x14ac:dyDescent="0.3">
      <c r="A102" s="89"/>
      <c r="B102" s="89"/>
      <c r="C102" s="89"/>
      <c r="D102" s="89"/>
      <c r="E102" s="89"/>
      <c r="F102" s="89"/>
    </row>
    <row r="103" spans="1:6" x14ac:dyDescent="0.3">
      <c r="A103" s="89"/>
      <c r="B103" s="89"/>
      <c r="C103" s="89"/>
      <c r="D103" s="89"/>
      <c r="E103" s="89"/>
      <c r="F103" s="89"/>
    </row>
    <row r="104" spans="1:6" x14ac:dyDescent="0.3">
      <c r="A104" s="89"/>
      <c r="B104" s="89"/>
      <c r="C104" s="89"/>
      <c r="D104" s="89"/>
      <c r="E104" s="89"/>
      <c r="F104" s="89"/>
    </row>
    <row r="105" spans="1:6" x14ac:dyDescent="0.3">
      <c r="A105" s="89"/>
      <c r="B105" s="89"/>
      <c r="C105" s="89"/>
      <c r="D105" s="89"/>
      <c r="E105" s="89"/>
      <c r="F105" s="89"/>
    </row>
  </sheetData>
  <mergeCells count="5">
    <mergeCell ref="K13:L13"/>
    <mergeCell ref="AH17:AI17"/>
    <mergeCell ref="AH31:AI31"/>
    <mergeCell ref="B56:L56"/>
    <mergeCell ref="B57:L57"/>
  </mergeCells>
  <printOptions horizontalCentered="1"/>
  <pageMargins left="0.5" right="0.5" top="0.5" bottom="0.5" header="0.5" footer="0.3"/>
  <pageSetup scale="58" orientation="landscape" r:id="rId1"/>
  <headerFooter alignWithMargins="0">
    <oddHeader xml:space="preserve">&amp;RDEF’s Response to OPC POD 1 (1-26)
Q7
Page &amp;P of &amp;N
</oddHeader>
    <oddFooter>&amp;R20240025-OPCPOD1-00004284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EF2A-4DEB-4BFE-AF01-5CD024A419EB}">
  <sheetPr>
    <pageSetUpPr fitToPage="1"/>
  </sheetPr>
  <dimension ref="A1:AK105"/>
  <sheetViews>
    <sheetView tabSelected="1" view="pageBreakPreview" zoomScale="80" zoomScaleNormal="70" zoomScaleSheetLayoutView="80" workbookViewId="0">
      <selection activeCell="I34" sqref="I34"/>
    </sheetView>
  </sheetViews>
  <sheetFormatPr defaultColWidth="10.44140625" defaultRowHeight="13.8" x14ac:dyDescent="0.3"/>
  <cols>
    <col min="1" max="1" width="4.44140625" style="40" customWidth="1"/>
    <col min="2" max="2" width="20.109375" style="40" customWidth="1"/>
    <col min="3" max="3" width="21.109375" style="40" customWidth="1"/>
    <col min="4" max="4" width="34.21875" style="40" customWidth="1"/>
    <col min="5" max="5" width="16.6640625" style="40" customWidth="1"/>
    <col min="6" max="6" width="17" style="40" bestFit="1" customWidth="1"/>
    <col min="7" max="8" width="13.77734375" style="40" bestFit="1" customWidth="1"/>
    <col min="9" max="9" width="15.6640625" style="40" bestFit="1" customWidth="1"/>
    <col min="10" max="10" width="24.77734375" style="40" bestFit="1" customWidth="1"/>
    <col min="11" max="11" width="10.6640625" style="40" customWidth="1"/>
    <col min="12" max="12" width="14.33203125" style="40" bestFit="1" customWidth="1"/>
    <col min="13" max="13" width="14" style="40" bestFit="1" customWidth="1"/>
    <col min="14" max="14" width="9.44140625" style="40" bestFit="1" customWidth="1"/>
    <col min="15" max="15" width="10.5546875" style="40" bestFit="1" customWidth="1"/>
    <col min="16" max="25" width="0.5546875" style="40" customWidth="1"/>
    <col min="26" max="26" width="11.44140625" style="40" bestFit="1" customWidth="1"/>
    <col min="27" max="27" width="28" style="40" bestFit="1" customWidth="1"/>
    <col min="28" max="28" width="11.44140625" style="40" bestFit="1" customWidth="1"/>
    <col min="29" max="29" width="17" style="40" bestFit="1" customWidth="1"/>
    <col min="30" max="31" width="13.77734375" style="40" bestFit="1" customWidth="1"/>
    <col min="32" max="32" width="15.6640625" style="40" bestFit="1" customWidth="1"/>
    <col min="33" max="33" width="24.77734375" style="40" bestFit="1" customWidth="1"/>
    <col min="34" max="34" width="11.77734375" style="40" bestFit="1" customWidth="1"/>
    <col min="35" max="35" width="14.33203125" style="40" bestFit="1" customWidth="1"/>
    <col min="36" max="36" width="14" style="40" bestFit="1" customWidth="1"/>
    <col min="37" max="16384" width="10.44140625" style="40"/>
  </cols>
  <sheetData>
    <row r="1" spans="1:36" ht="18" x14ac:dyDescent="0.35">
      <c r="A1" s="39">
        <v>2025</v>
      </c>
      <c r="B1" s="39"/>
      <c r="C1" s="39"/>
      <c r="D1" s="39"/>
      <c r="E1" s="39"/>
      <c r="F1" s="39"/>
      <c r="G1" s="39"/>
      <c r="H1" s="39"/>
      <c r="I1" s="39"/>
      <c r="J1" s="39"/>
      <c r="K1" s="39"/>
      <c r="L1" s="39"/>
      <c r="M1" s="39"/>
      <c r="N1" s="39"/>
      <c r="O1" s="39"/>
      <c r="P1" s="39"/>
      <c r="Q1" s="39"/>
      <c r="R1" s="39"/>
      <c r="S1" s="39"/>
      <c r="T1" s="39"/>
      <c r="U1" s="39"/>
      <c r="V1" s="39"/>
      <c r="W1" s="39"/>
      <c r="X1" s="39"/>
      <c r="Y1" s="39"/>
    </row>
    <row r="2" spans="1:36" x14ac:dyDescent="0.3">
      <c r="A2" s="41"/>
    </row>
    <row r="3" spans="1:36" s="3" customFormat="1" x14ac:dyDescent="0.3">
      <c r="A3" s="42" t="s">
        <v>0</v>
      </c>
      <c r="E3" s="5" t="s">
        <v>1</v>
      </c>
      <c r="H3" s="4"/>
      <c r="M3" s="6" t="s">
        <v>142</v>
      </c>
    </row>
    <row r="4" spans="1:36" s="3" customFormat="1" ht="7.5" customHeight="1" x14ac:dyDescent="0.3">
      <c r="A4" s="42"/>
      <c r="E4" s="4"/>
      <c r="F4" s="5"/>
      <c r="H4" s="4"/>
      <c r="J4" s="43"/>
      <c r="K4" s="9"/>
      <c r="L4" s="9"/>
    </row>
    <row r="5" spans="1:36" s="3" customFormat="1" x14ac:dyDescent="0.3">
      <c r="A5" s="44" t="s">
        <v>3</v>
      </c>
      <c r="B5" s="26"/>
      <c r="C5" s="26"/>
      <c r="D5" s="26" t="s">
        <v>4</v>
      </c>
      <c r="E5" s="27" t="s">
        <v>54</v>
      </c>
      <c r="F5" s="26"/>
      <c r="G5" s="45"/>
      <c r="H5" s="45"/>
      <c r="I5" s="45"/>
      <c r="J5" s="10" t="s">
        <v>55</v>
      </c>
      <c r="M5" s="45"/>
    </row>
    <row r="6" spans="1:36" s="3" customFormat="1" x14ac:dyDescent="0.3">
      <c r="A6" s="13"/>
      <c r="F6" s="5"/>
      <c r="G6" s="4"/>
      <c r="H6" s="4"/>
      <c r="I6" s="4"/>
      <c r="J6" s="46"/>
      <c r="K6" s="4" t="s">
        <v>7</v>
      </c>
      <c r="M6" s="47">
        <v>46752</v>
      </c>
    </row>
    <row r="7" spans="1:36" s="3" customFormat="1" x14ac:dyDescent="0.3">
      <c r="A7" s="14" t="s">
        <v>10</v>
      </c>
      <c r="F7" s="12"/>
      <c r="G7" s="4"/>
      <c r="H7" s="4"/>
      <c r="I7" s="4"/>
      <c r="J7" s="46"/>
      <c r="K7" s="4" t="s">
        <v>9</v>
      </c>
      <c r="M7" s="47">
        <v>46387</v>
      </c>
    </row>
    <row r="8" spans="1:36" s="3" customFormat="1" x14ac:dyDescent="0.3">
      <c r="A8" s="15"/>
      <c r="F8" s="5"/>
      <c r="G8" s="4"/>
      <c r="H8" s="4"/>
      <c r="I8" s="4"/>
      <c r="J8" s="46" t="s">
        <v>6</v>
      </c>
      <c r="K8" s="4" t="s">
        <v>12</v>
      </c>
      <c r="M8" s="47">
        <v>46022</v>
      </c>
    </row>
    <row r="9" spans="1:36" s="3" customFormat="1" x14ac:dyDescent="0.3">
      <c r="A9" s="14" t="s">
        <v>154</v>
      </c>
      <c r="C9" s="16" t="s">
        <v>153</v>
      </c>
      <c r="F9" s="5"/>
      <c r="G9" s="4"/>
      <c r="H9" s="4"/>
      <c r="I9" s="4"/>
      <c r="J9" s="10" t="s">
        <v>57</v>
      </c>
      <c r="M9" s="4"/>
    </row>
    <row r="10" spans="1:36" s="3" customFormat="1" x14ac:dyDescent="0.3">
      <c r="A10" s="48"/>
      <c r="B10" s="49" t="s">
        <v>58</v>
      </c>
      <c r="C10" s="50"/>
      <c r="D10" s="51" t="s">
        <v>59</v>
      </c>
      <c r="E10" s="51" t="s">
        <v>60</v>
      </c>
      <c r="F10" s="51" t="s">
        <v>61</v>
      </c>
      <c r="G10" s="51" t="s">
        <v>62</v>
      </c>
      <c r="H10" s="51" t="s">
        <v>63</v>
      </c>
      <c r="I10" s="51" t="s">
        <v>64</v>
      </c>
      <c r="J10" s="51" t="s">
        <v>65</v>
      </c>
      <c r="K10" s="52" t="s">
        <v>66</v>
      </c>
      <c r="L10" s="52" t="s">
        <v>67</v>
      </c>
      <c r="M10" s="52" t="s">
        <v>68</v>
      </c>
    </row>
    <row r="11" spans="1:36" x14ac:dyDescent="0.3">
      <c r="A11" s="53"/>
      <c r="B11" s="53" t="s">
        <v>69</v>
      </c>
      <c r="C11" s="53"/>
      <c r="D11" s="53"/>
    </row>
    <row r="12" spans="1:36" x14ac:dyDescent="0.3">
      <c r="B12" s="54"/>
      <c r="C12" s="54"/>
      <c r="D12" s="54"/>
      <c r="E12" s="55"/>
      <c r="F12" s="55"/>
      <c r="G12" s="55" t="s">
        <v>70</v>
      </c>
      <c r="H12" s="55" t="s">
        <v>70</v>
      </c>
      <c r="I12" s="55" t="s">
        <v>70</v>
      </c>
      <c r="J12" s="56" t="s">
        <v>71</v>
      </c>
      <c r="K12" s="57"/>
      <c r="L12" s="57"/>
      <c r="M12" s="55"/>
    </row>
    <row r="13" spans="1:36" x14ac:dyDescent="0.3">
      <c r="A13" s="55" t="s">
        <v>72</v>
      </c>
      <c r="B13" s="54"/>
      <c r="C13" s="54"/>
      <c r="D13" s="54"/>
      <c r="E13" s="55" t="s">
        <v>73</v>
      </c>
      <c r="F13" s="55" t="s">
        <v>74</v>
      </c>
      <c r="G13" s="55" t="s">
        <v>75</v>
      </c>
      <c r="H13" s="55" t="s">
        <v>76</v>
      </c>
      <c r="I13" s="55" t="s">
        <v>77</v>
      </c>
      <c r="J13" s="56" t="s">
        <v>78</v>
      </c>
      <c r="K13" s="101" t="s">
        <v>79</v>
      </c>
      <c r="L13" s="102"/>
      <c r="M13" s="55" t="s">
        <v>80</v>
      </c>
      <c r="O13" s="58" t="s">
        <v>81</v>
      </c>
    </row>
    <row r="14" spans="1:36" x14ac:dyDescent="0.3">
      <c r="A14" s="59" t="s">
        <v>82</v>
      </c>
      <c r="B14" s="60" t="s">
        <v>83</v>
      </c>
      <c r="C14" s="60"/>
      <c r="D14" s="60" t="s">
        <v>84</v>
      </c>
      <c r="E14" s="59" t="s">
        <v>85</v>
      </c>
      <c r="F14" s="59" t="s">
        <v>86</v>
      </c>
      <c r="G14" s="59" t="s">
        <v>87</v>
      </c>
      <c r="H14" s="59" t="s">
        <v>88</v>
      </c>
      <c r="I14" s="59" t="s">
        <v>89</v>
      </c>
      <c r="J14" s="61" t="s">
        <v>90</v>
      </c>
      <c r="K14" s="59" t="s">
        <v>91</v>
      </c>
      <c r="L14" s="59" t="s">
        <v>92</v>
      </c>
      <c r="M14" s="59" t="s">
        <v>93</v>
      </c>
      <c r="O14" s="62" t="s">
        <v>94</v>
      </c>
    </row>
    <row r="15" spans="1:36" ht="5.25" customHeight="1" x14ac:dyDescent="0.3">
      <c r="A15" s="54"/>
      <c r="B15" s="63"/>
      <c r="C15" s="63"/>
      <c r="D15" s="63"/>
      <c r="E15" s="64"/>
      <c r="F15" s="65"/>
      <c r="G15" s="65"/>
      <c r="H15" s="65"/>
      <c r="I15" s="65"/>
      <c r="J15" s="65"/>
      <c r="K15" s="64"/>
      <c r="L15" s="65"/>
      <c r="M15" s="65"/>
      <c r="O15" s="66"/>
    </row>
    <row r="16" spans="1:36" ht="14.4" x14ac:dyDescent="0.3">
      <c r="A16" s="67">
        <v>1</v>
      </c>
      <c r="B16" s="68" t="s">
        <v>95</v>
      </c>
      <c r="C16" s="68"/>
      <c r="D16" s="68" t="s">
        <v>96</v>
      </c>
      <c r="E16" s="69">
        <f>SUM(F16:M16)</f>
        <v>20534270.39511029</v>
      </c>
      <c r="F16" s="69">
        <f>'[6]2-Summary (rev at COS)'!AB20</f>
        <v>12872480.045604073</v>
      </c>
      <c r="G16" s="69">
        <f>'[6]2-Summary (rev at COS)'!AC20</f>
        <v>1143218.875459559</v>
      </c>
      <c r="H16" s="69">
        <f>'[6]2-Summary (rev at COS)'!AD20</f>
        <v>68645.681621596144</v>
      </c>
      <c r="I16" s="69">
        <f>'[6]2-Summary (rev at COS)'!AE20</f>
        <v>4990433.824745154</v>
      </c>
      <c r="J16" s="69">
        <f>+'[6]2-Summary (rev at COS)'!$AF$20+'[6]2-Summary (rev at COS)'!$AG$20</f>
        <v>730177.3628408676</v>
      </c>
      <c r="K16" s="69">
        <f>'[6]2-Summary (rev at COS)'!AH20</f>
        <v>110785.77735049452</v>
      </c>
      <c r="L16" s="69">
        <f>'[6]2-Summary (rev at COS)'!AI20</f>
        <v>597376.41773193667</v>
      </c>
      <c r="M16" s="69">
        <f>'[6]2-Summary (rev at COS)'!AJ20</f>
        <v>21152.409756609293</v>
      </c>
      <c r="O16" s="66">
        <f>E16-SUM(F16:M16)</f>
        <v>0</v>
      </c>
      <c r="AA16"/>
      <c r="AB16"/>
      <c r="AC16"/>
      <c r="AD16"/>
      <c r="AE16"/>
      <c r="AF16"/>
      <c r="AG16"/>
      <c r="AH16"/>
      <c r="AI16"/>
      <c r="AJ16"/>
    </row>
    <row r="17" spans="1:37" ht="14.4" x14ac:dyDescent="0.3">
      <c r="A17" s="67">
        <f>+A16+1</f>
        <v>2</v>
      </c>
      <c r="B17" s="68"/>
      <c r="C17" s="68"/>
      <c r="D17" s="68"/>
      <c r="E17" s="70"/>
      <c r="F17" s="70"/>
      <c r="G17" s="70"/>
      <c r="H17" s="70"/>
      <c r="I17" s="70"/>
      <c r="J17" s="70"/>
      <c r="K17" s="70"/>
      <c r="L17" s="70"/>
      <c r="M17" s="70"/>
      <c r="O17" s="66"/>
      <c r="AA17"/>
      <c r="AB17"/>
      <c r="AC17"/>
      <c r="AD17"/>
      <c r="AE17"/>
      <c r="AF17"/>
      <c r="AG17"/>
      <c r="AH17"/>
      <c r="AI17"/>
      <c r="AJ17"/>
    </row>
    <row r="18" spans="1:37" ht="15.6" x14ac:dyDescent="0.3">
      <c r="A18" s="67">
        <f t="shared" ref="A18:A54" si="0">+A17+1</f>
        <v>3</v>
      </c>
      <c r="B18" s="60" t="s">
        <v>97</v>
      </c>
      <c r="C18" s="71"/>
      <c r="D18" s="72"/>
      <c r="E18" s="92"/>
      <c r="F18" s="92"/>
      <c r="G18" s="92"/>
      <c r="H18" s="92"/>
      <c r="I18" s="92"/>
      <c r="J18" s="92"/>
      <c r="K18" s="92"/>
      <c r="L18" s="92"/>
      <c r="M18" s="92"/>
      <c r="O18" s="66"/>
      <c r="AA18"/>
      <c r="AB18"/>
      <c r="AC18"/>
      <c r="AD18"/>
      <c r="AE18"/>
      <c r="AF18"/>
      <c r="AG18"/>
      <c r="AH18"/>
      <c r="AI18"/>
      <c r="AJ18"/>
    </row>
    <row r="19" spans="1:37" ht="14.4" x14ac:dyDescent="0.3">
      <c r="A19" s="67">
        <f t="shared" si="0"/>
        <v>4</v>
      </c>
      <c r="B19" s="54" t="s">
        <v>98</v>
      </c>
      <c r="C19" s="54"/>
      <c r="D19" s="54"/>
      <c r="E19" s="92"/>
      <c r="F19" s="92"/>
      <c r="G19" s="92"/>
      <c r="H19" s="92"/>
      <c r="I19" s="92"/>
      <c r="J19" s="92"/>
      <c r="K19" s="92"/>
      <c r="L19" s="92"/>
      <c r="M19" s="92"/>
      <c r="O19" s="66"/>
      <c r="AA19"/>
      <c r="AB19"/>
      <c r="AC19"/>
      <c r="AD19"/>
      <c r="AE19"/>
      <c r="AF19"/>
      <c r="AG19"/>
      <c r="AH19"/>
      <c r="AI19"/>
      <c r="AJ19"/>
    </row>
    <row r="20" spans="1:37" ht="14.4" x14ac:dyDescent="0.3">
      <c r="A20" s="67">
        <f t="shared" si="0"/>
        <v>5</v>
      </c>
      <c r="B20" s="73" t="s">
        <v>99</v>
      </c>
      <c r="C20" s="73"/>
      <c r="D20" s="74" t="s">
        <v>100</v>
      </c>
      <c r="E20" s="69">
        <f>SUM(F20:M20)</f>
        <v>2917976.0812456589</v>
      </c>
      <c r="F20" s="69">
        <f>'[6]1-Summary (present rev)'!I23</f>
        <v>1875199.5172536876</v>
      </c>
      <c r="G20" s="69">
        <f>'[6]1-Summary (present rev)'!J23</f>
        <v>196080.21230826669</v>
      </c>
      <c r="H20" s="69">
        <f>'[6]1-Summary (present rev)'!K23</f>
        <v>9075.3338144830122</v>
      </c>
      <c r="I20" s="69">
        <f>'[6]1-Summary (present rev)'!L23</f>
        <v>647895.40977062087</v>
      </c>
      <c r="J20" s="69">
        <f>+'[6]1-Summary (present rev)'!$M23+'[6]1-Summary (present rev)'!$N23</f>
        <v>83559.297810883218</v>
      </c>
      <c r="K20" s="69">
        <f>'[6]1-Summary (present rev)'!O23</f>
        <v>11351.259287717879</v>
      </c>
      <c r="L20" s="69">
        <f>'[6]1-Summary (present rev)'!P23</f>
        <v>88800</v>
      </c>
      <c r="M20" s="69">
        <f>'[6]1-Summary (present rev)'!Q23</f>
        <v>6015.0510000000004</v>
      </c>
      <c r="O20" s="66">
        <f t="shared" ref="O20:O24" si="1">E20-SUM(F20:M20)</f>
        <v>0</v>
      </c>
      <c r="AA20"/>
      <c r="AB20"/>
      <c r="AC20"/>
      <c r="AD20"/>
      <c r="AE20"/>
      <c r="AF20"/>
      <c r="AG20"/>
      <c r="AH20"/>
      <c r="AI20"/>
      <c r="AJ20"/>
    </row>
    <row r="21" spans="1:37" ht="14.4" x14ac:dyDescent="0.3">
      <c r="A21" s="67">
        <f t="shared" si="0"/>
        <v>6</v>
      </c>
      <c r="B21" s="73" t="s">
        <v>101</v>
      </c>
      <c r="C21" s="73"/>
      <c r="D21" s="74" t="s">
        <v>100</v>
      </c>
      <c r="E21" s="77">
        <f>SUM(F21:M21)</f>
        <v>51809.096804347624</v>
      </c>
      <c r="F21" s="77">
        <f>'[6]1-Summary (present rev)'!I24</f>
        <v>41847.958533186982</v>
      </c>
      <c r="G21" s="77">
        <f>'[6]1-Summary (present rev)'!J24</f>
        <v>3226.2225938436391</v>
      </c>
      <c r="H21" s="77">
        <f>'[6]1-Summary (present rev)'!K24</f>
        <v>290.26346951232387</v>
      </c>
      <c r="I21" s="77">
        <f>'[6]1-Summary (present rev)'!L24</f>
        <v>4824.0099136293011</v>
      </c>
      <c r="J21" s="77">
        <f>+'[6]1-Summary (present rev)'!$M24+'[6]1-Summary (present rev)'!$N24</f>
        <v>500.90340368195029</v>
      </c>
      <c r="K21" s="77">
        <f>'[6]1-Summary (present rev)'!O24</f>
        <v>1103.5688274217553</v>
      </c>
      <c r="L21" s="77">
        <f>'[6]1-Summary (present rev)'!P24</f>
        <v>15.617080276562637</v>
      </c>
      <c r="M21" s="77">
        <f>'[6]1-Summary (present rev)'!Q24</f>
        <v>0.55298279511252557</v>
      </c>
      <c r="O21" s="66">
        <f t="shared" si="1"/>
        <v>0</v>
      </c>
      <c r="AA21"/>
      <c r="AB21"/>
      <c r="AC21"/>
      <c r="AD21"/>
      <c r="AE21"/>
      <c r="AF21"/>
      <c r="AG21"/>
      <c r="AH21"/>
      <c r="AI21"/>
      <c r="AJ21"/>
    </row>
    <row r="22" spans="1:37" ht="14.4" x14ac:dyDescent="0.3">
      <c r="A22" s="67">
        <f t="shared" si="0"/>
        <v>7</v>
      </c>
      <c r="B22" s="76" t="s">
        <v>102</v>
      </c>
      <c r="C22" s="76"/>
      <c r="D22" s="68" t="s">
        <v>103</v>
      </c>
      <c r="E22" s="77">
        <f>+E20+E21</f>
        <v>2969785.1780500067</v>
      </c>
      <c r="F22" s="77">
        <f t="shared" ref="F22:M22" si="2">+F20+F21</f>
        <v>1917047.4757868745</v>
      </c>
      <c r="G22" s="77">
        <f t="shared" si="2"/>
        <v>199306.43490211034</v>
      </c>
      <c r="H22" s="77">
        <f t="shared" si="2"/>
        <v>9365.5972839953356</v>
      </c>
      <c r="I22" s="77">
        <f t="shared" si="2"/>
        <v>652719.41968425014</v>
      </c>
      <c r="J22" s="77">
        <f t="shared" si="2"/>
        <v>84060.201214565168</v>
      </c>
      <c r="K22" s="77">
        <f t="shared" si="2"/>
        <v>12454.828115139635</v>
      </c>
      <c r="L22" s="77">
        <f t="shared" si="2"/>
        <v>88815.617080276555</v>
      </c>
      <c r="M22" s="77">
        <f t="shared" si="2"/>
        <v>6015.6039827951126</v>
      </c>
      <c r="O22" s="66">
        <f t="shared" si="1"/>
        <v>0</v>
      </c>
      <c r="AA22"/>
      <c r="AB22"/>
      <c r="AC22"/>
      <c r="AD22"/>
      <c r="AE22"/>
      <c r="AF22"/>
      <c r="AG22"/>
      <c r="AH22"/>
      <c r="AI22"/>
      <c r="AJ22"/>
    </row>
    <row r="23" spans="1:37" ht="14.4" x14ac:dyDescent="0.3">
      <c r="A23" s="67">
        <f t="shared" si="0"/>
        <v>8</v>
      </c>
      <c r="B23" s="76" t="s">
        <v>104</v>
      </c>
      <c r="C23" s="76"/>
      <c r="D23" s="74" t="s">
        <v>96</v>
      </c>
      <c r="E23" s="77">
        <f>+E22-E24</f>
        <v>1973114.6327089223</v>
      </c>
      <c r="F23" s="77">
        <f>'[6]1-Summary (present rev)'!I34</f>
        <v>1259752.0285734034</v>
      </c>
      <c r="G23" s="77">
        <f>'[6]1-Summary (present rev)'!J34</f>
        <v>119227.87561943624</v>
      </c>
      <c r="H23" s="77">
        <f>'[6]1-Summary (present rev)'!K34</f>
        <v>7318.959109415041</v>
      </c>
      <c r="I23" s="77">
        <f>'[6]1-Summary (present rev)'!L34</f>
        <v>442824.12757024186</v>
      </c>
      <c r="J23" s="77">
        <f>+'[6]1-Summary (present rev)'!$M34+'[6]1-Summary (present rev)'!$N34</f>
        <v>64860.270270515779</v>
      </c>
      <c r="K23" s="77">
        <f>'[6]1-Summary (present rev)'!O34</f>
        <v>13897.397161249932</v>
      </c>
      <c r="L23" s="77">
        <f>'[6]1-Summary (present rev)'!P34</f>
        <v>61772.762898986293</v>
      </c>
      <c r="M23" s="77">
        <f>'[6]1-Summary (present rev)'!Q34</f>
        <v>3461.2115056737784</v>
      </c>
      <c r="O23" s="66">
        <f t="shared" si="1"/>
        <v>0</v>
      </c>
      <c r="AA23"/>
      <c r="AB23"/>
      <c r="AC23"/>
      <c r="AD23"/>
      <c r="AE23"/>
      <c r="AF23"/>
      <c r="AG23"/>
      <c r="AH23"/>
      <c r="AI23"/>
      <c r="AJ23"/>
    </row>
    <row r="24" spans="1:37" ht="14.4" x14ac:dyDescent="0.3">
      <c r="A24" s="67">
        <f>+A23+1</f>
        <v>9</v>
      </c>
      <c r="B24" s="76" t="s">
        <v>105</v>
      </c>
      <c r="C24" s="76"/>
      <c r="D24" s="68" t="s">
        <v>106</v>
      </c>
      <c r="E24" s="77">
        <f>SUM(F24:M24)</f>
        <v>996670.54534108448</v>
      </c>
      <c r="F24" s="77">
        <f t="shared" ref="F24:M24" si="3">+F22-F23</f>
        <v>657295.44721347117</v>
      </c>
      <c r="G24" s="77">
        <f t="shared" si="3"/>
        <v>80078.559282674105</v>
      </c>
      <c r="H24" s="77">
        <f t="shared" si="3"/>
        <v>2046.6381745802946</v>
      </c>
      <c r="I24" s="77">
        <f t="shared" si="3"/>
        <v>209895.29211400828</v>
      </c>
      <c r="J24" s="77">
        <f t="shared" si="3"/>
        <v>19199.930944049389</v>
      </c>
      <c r="K24" s="77">
        <f t="shared" si="3"/>
        <v>-1442.5690461102968</v>
      </c>
      <c r="L24" s="77">
        <f t="shared" si="3"/>
        <v>27042.854181290262</v>
      </c>
      <c r="M24" s="77">
        <f t="shared" si="3"/>
        <v>2554.3924771213342</v>
      </c>
      <c r="O24" s="66">
        <f t="shared" si="1"/>
        <v>0</v>
      </c>
      <c r="AA24"/>
      <c r="AB24"/>
      <c r="AC24"/>
      <c r="AD24"/>
      <c r="AE24"/>
      <c r="AF24"/>
      <c r="AG24"/>
      <c r="AH24"/>
      <c r="AI24"/>
      <c r="AJ24"/>
    </row>
    <row r="25" spans="1:37" ht="14.4" x14ac:dyDescent="0.3">
      <c r="A25" s="67">
        <f t="shared" si="0"/>
        <v>10</v>
      </c>
      <c r="B25" s="76" t="s">
        <v>107</v>
      </c>
      <c r="C25" s="76"/>
      <c r="D25" s="68" t="s">
        <v>108</v>
      </c>
      <c r="E25" s="80">
        <f>+E24/E16</f>
        <v>4.8536934897789992E-2</v>
      </c>
      <c r="F25" s="80">
        <f t="shared" ref="F25:M25" si="4">+F24/F16</f>
        <v>5.1062067673426796E-2</v>
      </c>
      <c r="G25" s="80">
        <f t="shared" si="4"/>
        <v>7.0046568510761839E-2</v>
      </c>
      <c r="H25" s="80">
        <f t="shared" si="4"/>
        <v>2.98145218494912E-2</v>
      </c>
      <c r="I25" s="80">
        <f t="shared" si="4"/>
        <v>4.2059528186355014E-2</v>
      </c>
      <c r="J25" s="80">
        <f t="shared" si="4"/>
        <v>2.6294886586663131E-2</v>
      </c>
      <c r="K25" s="80">
        <f t="shared" si="4"/>
        <v>-1.3021247678268491E-2</v>
      </c>
      <c r="L25" s="80">
        <f t="shared" si="4"/>
        <v>4.5269370163562972E-2</v>
      </c>
      <c r="M25" s="80">
        <f t="shared" si="4"/>
        <v>0.12076129890227695</v>
      </c>
      <c r="O25" s="66"/>
      <c r="AA25"/>
      <c r="AB25"/>
      <c r="AC25"/>
      <c r="AD25"/>
      <c r="AE25"/>
      <c r="AF25"/>
      <c r="AG25"/>
      <c r="AH25"/>
      <c r="AI25"/>
      <c r="AJ25"/>
    </row>
    <row r="26" spans="1:37" ht="14.4" x14ac:dyDescent="0.3">
      <c r="A26" s="67">
        <f t="shared" si="0"/>
        <v>11</v>
      </c>
      <c r="B26" s="76" t="s">
        <v>109</v>
      </c>
      <c r="C26" s="76"/>
      <c r="D26" s="68" t="s">
        <v>110</v>
      </c>
      <c r="E26" s="93">
        <f>+E25/E25</f>
        <v>1</v>
      </c>
      <c r="F26" s="93">
        <f>+F25/E25</f>
        <v>1.0520249739905141</v>
      </c>
      <c r="G26" s="93">
        <f>+G25/E25</f>
        <v>1.4431601142154371</v>
      </c>
      <c r="H26" s="93">
        <f>+H25/E25</f>
        <v>0.61426461955776956</v>
      </c>
      <c r="I26" s="93">
        <f>+I25/E25</f>
        <v>0.86654685292601963</v>
      </c>
      <c r="J26" s="93">
        <f>+J25/E25</f>
        <v>0.54175004338521593</v>
      </c>
      <c r="K26" s="93">
        <f>+K25/E25</f>
        <v>-0.26827503025662591</v>
      </c>
      <c r="L26" s="93">
        <f>+L25/E25</f>
        <v>0.93267879932863662</v>
      </c>
      <c r="M26" s="93">
        <f>+M25/E25</f>
        <v>2.4880289444848218</v>
      </c>
      <c r="O26" s="66"/>
      <c r="AA26"/>
      <c r="AB26"/>
      <c r="AC26"/>
      <c r="AD26"/>
      <c r="AE26"/>
      <c r="AF26"/>
      <c r="AG26"/>
      <c r="AH26"/>
      <c r="AI26"/>
      <c r="AJ26"/>
    </row>
    <row r="27" spans="1:37" ht="14.4" x14ac:dyDescent="0.3">
      <c r="A27" s="67">
        <f t="shared" si="0"/>
        <v>12</v>
      </c>
      <c r="B27" s="68"/>
      <c r="C27" s="68"/>
      <c r="D27" s="68"/>
      <c r="E27" s="93"/>
      <c r="F27" s="93"/>
      <c r="G27" s="93"/>
      <c r="H27" s="93"/>
      <c r="I27" s="93"/>
      <c r="J27" s="93"/>
      <c r="K27" s="93"/>
      <c r="L27" s="93"/>
      <c r="M27" s="93"/>
      <c r="O27" s="66"/>
      <c r="AA27"/>
      <c r="AB27"/>
      <c r="AC27"/>
      <c r="AD27"/>
      <c r="AE27"/>
      <c r="AF27"/>
      <c r="AG27"/>
      <c r="AH27"/>
      <c r="AI27"/>
      <c r="AJ27"/>
    </row>
    <row r="28" spans="1:37" ht="14.4" x14ac:dyDescent="0.3">
      <c r="A28" s="67">
        <f t="shared" si="0"/>
        <v>13</v>
      </c>
      <c r="B28" s="54" t="s">
        <v>111</v>
      </c>
      <c r="C28" s="54"/>
      <c r="D28" s="54"/>
      <c r="E28" s="93"/>
      <c r="F28" s="93"/>
      <c r="G28" s="93"/>
      <c r="H28" s="93"/>
      <c r="I28" s="93"/>
      <c r="J28" s="93"/>
      <c r="K28" s="93"/>
      <c r="L28" s="93"/>
      <c r="M28" s="93"/>
      <c r="O28" s="66"/>
      <c r="AA28"/>
      <c r="AB28"/>
      <c r="AC28"/>
      <c r="AD28"/>
      <c r="AE28"/>
      <c r="AF28"/>
      <c r="AG28"/>
      <c r="AH28"/>
      <c r="AI28"/>
      <c r="AJ28"/>
    </row>
    <row r="29" spans="1:37" x14ac:dyDescent="0.3">
      <c r="A29" s="67">
        <f t="shared" si="0"/>
        <v>14</v>
      </c>
      <c r="B29" s="76" t="s">
        <v>112</v>
      </c>
      <c r="C29" s="83">
        <f>'[6]13-WACC'!$L$17</f>
        <v>7.0051696528795296E-2</v>
      </c>
      <c r="D29" s="80" t="s">
        <v>113</v>
      </c>
      <c r="E29" s="69">
        <f>+E16*C29</f>
        <v>1438460.4781584914</v>
      </c>
      <c r="F29" s="69">
        <f>+F16*C29</f>
        <v>901739.06572762947</v>
      </c>
      <c r="G29" s="69">
        <f>+G16*C29</f>
        <v>80084.421729683658</v>
      </c>
      <c r="H29" s="69">
        <f>+H16*C29</f>
        <v>4808.7464569683534</v>
      </c>
      <c r="I29" s="69">
        <f>+I16*C29</f>
        <v>349588.35583808273</v>
      </c>
      <c r="J29" s="69">
        <f>+J16*C29</f>
        <v>51150.163033924509</v>
      </c>
      <c r="K29" s="69">
        <f>+K16*C29</f>
        <v>7760.7316546635257</v>
      </c>
      <c r="L29" s="69">
        <f>+L16*C29</f>
        <v>41847.23152841648</v>
      </c>
      <c r="M29" s="69">
        <f>+M16*C29</f>
        <v>1481.7621891227229</v>
      </c>
      <c r="O29" s="66">
        <f t="shared" ref="O29:O34" si="5">E29-SUM(F29:M29)</f>
        <v>0</v>
      </c>
    </row>
    <row r="30" spans="1:37" ht="14.4" x14ac:dyDescent="0.3">
      <c r="A30" s="67">
        <f t="shared" si="0"/>
        <v>15</v>
      </c>
      <c r="B30" s="76" t="s">
        <v>114</v>
      </c>
      <c r="C30" s="76"/>
      <c r="D30" s="80" t="s">
        <v>115</v>
      </c>
      <c r="E30" s="77">
        <f>+E29-E24</f>
        <v>441789.93281740695</v>
      </c>
      <c r="F30" s="77">
        <f t="shared" ref="F30:M30" si="6">+F29-F24</f>
        <v>244443.6185141583</v>
      </c>
      <c r="G30" s="77">
        <f t="shared" si="6"/>
        <v>5.8624470095528523</v>
      </c>
      <c r="H30" s="77">
        <f t="shared" si="6"/>
        <v>2762.1082823880588</v>
      </c>
      <c r="I30" s="77">
        <f t="shared" si="6"/>
        <v>139693.06372407445</v>
      </c>
      <c r="J30" s="77">
        <f t="shared" si="6"/>
        <v>31950.23208987512</v>
      </c>
      <c r="K30" s="77">
        <f t="shared" si="6"/>
        <v>9203.3007007738233</v>
      </c>
      <c r="L30" s="77">
        <f t="shared" si="6"/>
        <v>14804.377347126218</v>
      </c>
      <c r="M30" s="77">
        <f t="shared" si="6"/>
        <v>-1072.6302879986113</v>
      </c>
      <c r="O30" s="66">
        <f t="shared" si="5"/>
        <v>0</v>
      </c>
      <c r="AC30" s="55"/>
      <c r="AD30" s="55" t="s">
        <v>70</v>
      </c>
      <c r="AE30" s="55" t="s">
        <v>70</v>
      </c>
      <c r="AF30" s="55" t="s">
        <v>70</v>
      </c>
      <c r="AG30" s="56" t="s">
        <v>71</v>
      </c>
      <c r="AH30" s="57"/>
      <c r="AI30" s="57"/>
      <c r="AJ30" s="55"/>
      <c r="AK30"/>
    </row>
    <row r="31" spans="1:37" ht="14.4" x14ac:dyDescent="0.3">
      <c r="A31" s="67">
        <f t="shared" si="0"/>
        <v>16</v>
      </c>
      <c r="B31" s="76" t="s">
        <v>116</v>
      </c>
      <c r="C31" s="76"/>
      <c r="D31" s="80" t="s">
        <v>143</v>
      </c>
      <c r="E31" s="77">
        <f t="shared" ref="E31:M31" si="7">E30*$Z$36</f>
        <v>593446.32994603296</v>
      </c>
      <c r="F31" s="77">
        <f t="shared" si="7"/>
        <v>328355.53169091977</v>
      </c>
      <c r="G31" s="77">
        <f t="shared" si="7"/>
        <v>7.8748912184020643</v>
      </c>
      <c r="H31" s="77">
        <f t="shared" si="7"/>
        <v>3710.2769921518448</v>
      </c>
      <c r="I31" s="77">
        <f t="shared" si="7"/>
        <v>187646.50307283539</v>
      </c>
      <c r="J31" s="77">
        <f t="shared" si="7"/>
        <v>42918.01728876627</v>
      </c>
      <c r="K31" s="77">
        <f t="shared" si="7"/>
        <v>12362.583704507591</v>
      </c>
      <c r="L31" s="77">
        <f t="shared" si="7"/>
        <v>19886.382081547694</v>
      </c>
      <c r="M31" s="77">
        <f t="shared" si="7"/>
        <v>-1440.8397759140871</v>
      </c>
      <c r="O31" s="66">
        <f>E31-SUM(F31:M31)</f>
        <v>0</v>
      </c>
      <c r="AB31" s="55" t="s">
        <v>73</v>
      </c>
      <c r="AC31" s="55" t="s">
        <v>74</v>
      </c>
      <c r="AD31" s="55" t="s">
        <v>75</v>
      </c>
      <c r="AE31" s="55" t="s">
        <v>76</v>
      </c>
      <c r="AF31" s="55" t="s">
        <v>77</v>
      </c>
      <c r="AG31" s="56" t="s">
        <v>78</v>
      </c>
      <c r="AH31" s="101" t="s">
        <v>79</v>
      </c>
      <c r="AI31" s="102"/>
      <c r="AJ31" s="55" t="s">
        <v>80</v>
      </c>
      <c r="AK31"/>
    </row>
    <row r="32" spans="1:37" ht="15.6" x14ac:dyDescent="0.3">
      <c r="A32" s="67">
        <f t="shared" si="0"/>
        <v>17</v>
      </c>
      <c r="B32" s="76" t="s">
        <v>118</v>
      </c>
      <c r="C32" s="76"/>
      <c r="D32" s="80" t="s">
        <v>119</v>
      </c>
      <c r="E32" s="77">
        <f>+E22+E31</f>
        <v>3563231.5079960395</v>
      </c>
      <c r="F32" s="77">
        <f>+F22+F31</f>
        <v>2245403.0074777943</v>
      </c>
      <c r="G32" s="77">
        <f t="shared" ref="G32:M32" si="8">+G22+G31</f>
        <v>199314.30979332875</v>
      </c>
      <c r="H32" s="77">
        <f t="shared" si="8"/>
        <v>13075.87427614718</v>
      </c>
      <c r="I32" s="77">
        <f t="shared" si="8"/>
        <v>840365.92275708553</v>
      </c>
      <c r="J32" s="77">
        <f t="shared" si="8"/>
        <v>126978.21850333145</v>
      </c>
      <c r="K32" s="77">
        <f t="shared" si="8"/>
        <v>24817.411819647226</v>
      </c>
      <c r="L32" s="77">
        <f t="shared" si="8"/>
        <v>108701.99916182425</v>
      </c>
      <c r="M32" s="77">
        <f t="shared" si="8"/>
        <v>4574.7642068810255</v>
      </c>
      <c r="O32" s="66">
        <f t="shared" si="5"/>
        <v>0</v>
      </c>
      <c r="AA32" s="95" t="s">
        <v>146</v>
      </c>
      <c r="AB32" s="59" t="s">
        <v>85</v>
      </c>
      <c r="AC32" s="59" t="s">
        <v>86</v>
      </c>
      <c r="AD32" s="59" t="s">
        <v>87</v>
      </c>
      <c r="AE32" s="59" t="s">
        <v>88</v>
      </c>
      <c r="AF32" s="59" t="s">
        <v>89</v>
      </c>
      <c r="AG32" s="61" t="s">
        <v>90</v>
      </c>
      <c r="AH32" s="59" t="s">
        <v>91</v>
      </c>
      <c r="AI32" s="59" t="s">
        <v>92</v>
      </c>
      <c r="AJ32" s="59" t="s">
        <v>93</v>
      </c>
      <c r="AK32"/>
    </row>
    <row r="33" spans="1:37" ht="14.4" x14ac:dyDescent="0.3">
      <c r="A33" s="67">
        <f t="shared" si="0"/>
        <v>18</v>
      </c>
      <c r="B33" s="76" t="s">
        <v>120</v>
      </c>
      <c r="C33" s="76"/>
      <c r="D33" s="80" t="s">
        <v>121</v>
      </c>
      <c r="E33" s="77">
        <f>+E21</f>
        <v>51809.096804347624</v>
      </c>
      <c r="F33" s="77">
        <f t="shared" ref="F33:M33" si="9">+F21</f>
        <v>41847.958533186982</v>
      </c>
      <c r="G33" s="77">
        <f t="shared" si="9"/>
        <v>3226.2225938436391</v>
      </c>
      <c r="H33" s="77">
        <f t="shared" si="9"/>
        <v>290.26346951232387</v>
      </c>
      <c r="I33" s="77">
        <f t="shared" si="9"/>
        <v>4824.0099136293011</v>
      </c>
      <c r="J33" s="77">
        <f t="shared" si="9"/>
        <v>500.90340368195029</v>
      </c>
      <c r="K33" s="77">
        <f t="shared" si="9"/>
        <v>1103.5688274217553</v>
      </c>
      <c r="L33" s="77">
        <f t="shared" si="9"/>
        <v>15.617080276562637</v>
      </c>
      <c r="M33" s="77">
        <f t="shared" si="9"/>
        <v>0.55298279511252557</v>
      </c>
      <c r="O33" s="66">
        <f t="shared" si="5"/>
        <v>0</v>
      </c>
      <c r="AA33" s="40" t="s">
        <v>147</v>
      </c>
      <c r="AB33" s="40">
        <f>SUM(AC33:AJ33)</f>
        <v>3511993.5832051155</v>
      </c>
      <c r="AC33" s="40">
        <f>+F39</f>
        <v>2222345.0577205336</v>
      </c>
      <c r="AD33" s="40">
        <f t="shared" ref="AD33:AJ33" si="10">+G39</f>
        <v>197739.87986759789</v>
      </c>
      <c r="AE33" s="40">
        <f t="shared" si="10"/>
        <v>11847.673455484597</v>
      </c>
      <c r="AF33" s="40">
        <f t="shared" si="10"/>
        <v>842850.71337866131</v>
      </c>
      <c r="AG33" s="40">
        <f t="shared" si="10"/>
        <v>109130.27863015298</v>
      </c>
      <c r="AH33" s="40">
        <f t="shared" si="10"/>
        <v>14818.546739216727</v>
      </c>
      <c r="AI33" s="40">
        <f t="shared" si="10"/>
        <v>108687.19345942776</v>
      </c>
      <c r="AJ33" s="40">
        <f t="shared" si="10"/>
        <v>4574.2399540405568</v>
      </c>
      <c r="AK33"/>
    </row>
    <row r="34" spans="1:37" ht="14.4" x14ac:dyDescent="0.3">
      <c r="A34" s="67">
        <f t="shared" si="0"/>
        <v>19</v>
      </c>
      <c r="B34" s="76" t="s">
        <v>122</v>
      </c>
      <c r="C34" s="76"/>
      <c r="D34" s="80" t="s">
        <v>123</v>
      </c>
      <c r="E34" s="77">
        <f>+E32-E33</f>
        <v>3511422.4111916916</v>
      </c>
      <c r="F34" s="77">
        <f t="shared" ref="F34:M34" si="11">+F32-F33</f>
        <v>2203555.0489446074</v>
      </c>
      <c r="G34" s="77">
        <f t="shared" si="11"/>
        <v>196088.0871994851</v>
      </c>
      <c r="H34" s="77">
        <f t="shared" si="11"/>
        <v>12785.610806634857</v>
      </c>
      <c r="I34" s="77">
        <f t="shared" si="11"/>
        <v>835541.91284345626</v>
      </c>
      <c r="J34" s="77">
        <f t="shared" si="11"/>
        <v>126477.3150996495</v>
      </c>
      <c r="K34" s="77">
        <f t="shared" si="11"/>
        <v>23713.842992225473</v>
      </c>
      <c r="L34" s="77">
        <f t="shared" si="11"/>
        <v>108686.38208154769</v>
      </c>
      <c r="M34" s="77">
        <f t="shared" si="11"/>
        <v>4574.2112240859133</v>
      </c>
      <c r="O34" s="66">
        <f t="shared" si="5"/>
        <v>0</v>
      </c>
      <c r="AA34" s="40" t="s">
        <v>148</v>
      </c>
      <c r="AB34" s="40">
        <f>SUM(AC34:AJ34)</f>
        <v>2917976.0812456589</v>
      </c>
      <c r="AC34" s="40">
        <f>+F20</f>
        <v>1875199.5172536876</v>
      </c>
      <c r="AD34" s="40">
        <f t="shared" ref="AD34:AJ34" si="12">+G20</f>
        <v>196080.21230826669</v>
      </c>
      <c r="AE34" s="40">
        <f t="shared" si="12"/>
        <v>9075.3338144830122</v>
      </c>
      <c r="AF34" s="40">
        <f t="shared" si="12"/>
        <v>647895.40977062087</v>
      </c>
      <c r="AG34" s="40">
        <f t="shared" si="12"/>
        <v>83559.297810883218</v>
      </c>
      <c r="AH34" s="40">
        <f t="shared" si="12"/>
        <v>11351.259287717879</v>
      </c>
      <c r="AI34" s="40">
        <f t="shared" si="12"/>
        <v>88800</v>
      </c>
      <c r="AJ34" s="40">
        <f t="shared" si="12"/>
        <v>6015.0510000000004</v>
      </c>
      <c r="AK34"/>
    </row>
    <row r="35" spans="1:37" ht="14.4" x14ac:dyDescent="0.3">
      <c r="A35" s="67">
        <f t="shared" si="0"/>
        <v>20</v>
      </c>
      <c r="B35" s="76" t="s">
        <v>124</v>
      </c>
      <c r="C35" s="76"/>
      <c r="D35" s="80" t="s">
        <v>125</v>
      </c>
      <c r="E35" s="93">
        <f>+E20/E34</f>
        <v>0.83099545983001477</v>
      </c>
      <c r="F35" s="93">
        <f t="shared" ref="F35:M35" si="13">+F20/F34</f>
        <v>0.8509882783059195</v>
      </c>
      <c r="G35" s="93">
        <f>+G20/G34</f>
        <v>0.99995984003245242</v>
      </c>
      <c r="H35" s="93">
        <f t="shared" si="13"/>
        <v>0.70980838942583291</v>
      </c>
      <c r="I35" s="93">
        <f t="shared" si="13"/>
        <v>0.77541940124314013</v>
      </c>
      <c r="J35" s="93">
        <f t="shared" si="13"/>
        <v>0.66066628426645646</v>
      </c>
      <c r="K35" s="93">
        <f t="shared" si="13"/>
        <v>0.47867649673818635</v>
      </c>
      <c r="L35" s="93">
        <f t="shared" si="13"/>
        <v>0.81702968025353084</v>
      </c>
      <c r="M35" s="93">
        <f t="shared" si="13"/>
        <v>1.3149919637132668</v>
      </c>
      <c r="O35" s="66"/>
      <c r="AA35" s="40" t="s">
        <v>149</v>
      </c>
      <c r="AB35" s="84">
        <f>SUM(AC35:AJ35)</f>
        <v>594017.50195945601</v>
      </c>
      <c r="AC35" s="84">
        <f>+AC33-AC34</f>
        <v>347145.54046684597</v>
      </c>
      <c r="AD35" s="84">
        <f t="shared" ref="AD35:AJ35" si="14">+AD33-AD34</f>
        <v>1659.6675593311957</v>
      </c>
      <c r="AE35" s="84">
        <f t="shared" si="14"/>
        <v>2772.3396410015848</v>
      </c>
      <c r="AF35" s="84">
        <f t="shared" si="14"/>
        <v>194955.30360804044</v>
      </c>
      <c r="AG35" s="84">
        <f t="shared" si="14"/>
        <v>25570.980819269767</v>
      </c>
      <c r="AH35" s="84">
        <f t="shared" si="14"/>
        <v>3467.2874514988471</v>
      </c>
      <c r="AI35" s="84">
        <f t="shared" si="14"/>
        <v>19887.193459427755</v>
      </c>
      <c r="AJ35" s="84">
        <f t="shared" si="14"/>
        <v>-1440.8110459594436</v>
      </c>
      <c r="AK35"/>
    </row>
    <row r="36" spans="1:37" ht="14.4" x14ac:dyDescent="0.3">
      <c r="A36" s="67">
        <f t="shared" si="0"/>
        <v>21</v>
      </c>
      <c r="B36" s="68"/>
      <c r="C36" s="68"/>
      <c r="D36" s="80"/>
      <c r="E36" s="68"/>
      <c r="F36" s="74"/>
      <c r="G36" s="74"/>
      <c r="H36" s="74"/>
      <c r="I36" s="74"/>
      <c r="J36" s="74"/>
      <c r="K36" s="74"/>
      <c r="L36" s="74"/>
      <c r="M36" s="74"/>
      <c r="O36" s="66"/>
      <c r="Z36" s="94">
        <v>1.3432771683172464</v>
      </c>
      <c r="AA36" s="40" t="s">
        <v>150</v>
      </c>
      <c r="AB36" s="81">
        <f t="shared" ref="AB36:AJ36" si="15">+$Z$36</f>
        <v>1.3432771683172464</v>
      </c>
      <c r="AC36" s="81">
        <f t="shared" si="15"/>
        <v>1.3432771683172464</v>
      </c>
      <c r="AD36" s="81">
        <f t="shared" si="15"/>
        <v>1.3432771683172464</v>
      </c>
      <c r="AE36" s="81">
        <f t="shared" si="15"/>
        <v>1.3432771683172464</v>
      </c>
      <c r="AF36" s="81">
        <f t="shared" si="15"/>
        <v>1.3432771683172464</v>
      </c>
      <c r="AG36" s="81">
        <f t="shared" si="15"/>
        <v>1.3432771683172464</v>
      </c>
      <c r="AH36" s="81">
        <f t="shared" si="15"/>
        <v>1.3432771683172464</v>
      </c>
      <c r="AI36" s="81">
        <f t="shared" si="15"/>
        <v>1.3432771683172464</v>
      </c>
      <c r="AJ36" s="81">
        <f t="shared" si="15"/>
        <v>1.3432771683172464</v>
      </c>
      <c r="AK36"/>
    </row>
    <row r="37" spans="1:37" ht="15.6" x14ac:dyDescent="0.3">
      <c r="A37" s="67">
        <f t="shared" si="0"/>
        <v>22</v>
      </c>
      <c r="B37" s="60" t="s">
        <v>126</v>
      </c>
      <c r="C37" s="71"/>
      <c r="D37" s="80"/>
      <c r="E37" s="68"/>
      <c r="F37" s="74"/>
      <c r="G37" s="74"/>
      <c r="H37" s="74"/>
      <c r="I37" s="74"/>
      <c r="J37" s="74"/>
      <c r="K37" s="74"/>
      <c r="L37" s="74"/>
      <c r="M37" s="74"/>
      <c r="O37" s="66"/>
      <c r="AA37" s="40" t="s">
        <v>146</v>
      </c>
      <c r="AB37" s="40">
        <f>SUM(AC37:AJ37)</f>
        <v>151802.36127959538</v>
      </c>
      <c r="AC37" s="40">
        <f>AC35*(1-(100%/AC$36))</f>
        <v>88713.737519042566</v>
      </c>
      <c r="AD37" s="40">
        <f t="shared" ref="AD37:AJ37" si="16">AD35*(1-(100%/AD$36))</f>
        <v>424.13136585126136</v>
      </c>
      <c r="AE37" s="40">
        <f t="shared" si="16"/>
        <v>708.47694282548377</v>
      </c>
      <c r="AF37" s="40">
        <f t="shared" si="16"/>
        <v>49821.217950748025</v>
      </c>
      <c r="AG37" s="40">
        <f t="shared" si="16"/>
        <v>6534.7153169660905</v>
      </c>
      <c r="AH37" s="40">
        <f t="shared" si="16"/>
        <v>886.07224641768266</v>
      </c>
      <c r="AI37" s="40">
        <f t="shared" si="16"/>
        <v>5082.2120836623271</v>
      </c>
      <c r="AJ37" s="40">
        <f t="shared" si="16"/>
        <v>-368.20214591807684</v>
      </c>
      <c r="AK37"/>
    </row>
    <row r="38" spans="1:37" ht="14.4" x14ac:dyDescent="0.3">
      <c r="A38" s="67">
        <f t="shared" si="0"/>
        <v>23</v>
      </c>
      <c r="B38" s="54" t="s">
        <v>98</v>
      </c>
      <c r="C38" s="54"/>
      <c r="D38" s="80"/>
      <c r="E38" s="68"/>
      <c r="F38" s="98"/>
      <c r="G38" s="98"/>
      <c r="H38" s="98"/>
      <c r="I38" s="98"/>
      <c r="J38" s="74"/>
      <c r="K38" s="74"/>
      <c r="L38" s="74"/>
      <c r="M38" s="74"/>
      <c r="O38" s="66"/>
      <c r="AA38" s="40" t="s">
        <v>151</v>
      </c>
      <c r="AB38" s="96">
        <f>SUM(AC38:AJ38)</f>
        <v>1973114.6327089223</v>
      </c>
      <c r="AC38" s="96">
        <f>+F23</f>
        <v>1259752.0285734034</v>
      </c>
      <c r="AD38" s="96">
        <f t="shared" ref="AD38:AJ38" si="17">+G23</f>
        <v>119227.87561943624</v>
      </c>
      <c r="AE38" s="96">
        <f t="shared" si="17"/>
        <v>7318.959109415041</v>
      </c>
      <c r="AF38" s="96">
        <f t="shared" si="17"/>
        <v>442824.12757024186</v>
      </c>
      <c r="AG38" s="96">
        <f t="shared" si="17"/>
        <v>64860.270270515779</v>
      </c>
      <c r="AH38" s="96">
        <f t="shared" si="17"/>
        <v>13897.397161249932</v>
      </c>
      <c r="AI38" s="96">
        <f t="shared" si="17"/>
        <v>61772.762898986293</v>
      </c>
      <c r="AJ38" s="96">
        <f t="shared" si="17"/>
        <v>3461.2115056737784</v>
      </c>
      <c r="AK38"/>
    </row>
    <row r="39" spans="1:37" ht="14.4" x14ac:dyDescent="0.3">
      <c r="A39" s="67">
        <f t="shared" si="0"/>
        <v>24</v>
      </c>
      <c r="B39" s="73" t="s">
        <v>127</v>
      </c>
      <c r="C39" s="73"/>
      <c r="D39" s="74" t="s">
        <v>128</v>
      </c>
      <c r="E39" s="82">
        <f>SUM(F39:M39)</f>
        <v>3511993.5832051155</v>
      </c>
      <c r="F39" s="82">
        <f>+'[7]MFR E-5 Yr3'!J$24+'[7]MFR E-5 Yr3'!J$50</f>
        <v>2222345.0577205336</v>
      </c>
      <c r="G39" s="82">
        <f>+'[7]MFR E-5 Yr3'!K$24+'[7]MFR E-5 Yr3'!K$50</f>
        <v>197739.87986759789</v>
      </c>
      <c r="H39" s="82">
        <f>+'[7]MFR E-5 Yr3'!L$24+'[7]MFR E-5 Yr3'!L$50</f>
        <v>11847.673455484597</v>
      </c>
      <c r="I39" s="82">
        <f>+'[7]MFR E-5 Yr3'!M$24+'[7]MFR E-5 Yr3'!M$50</f>
        <v>842850.71337866131</v>
      </c>
      <c r="J39" s="82">
        <f>+'[7]MFR E-5 Yr3'!N$24+'[7]MFR E-5 Yr3'!O$24+'[7]MFR E-5 Yr3'!N$50+'[7]MFR E-5 Yr3'!O$50</f>
        <v>109130.27863015298</v>
      </c>
      <c r="K39" s="82">
        <f>+'[7]MFR E-5 Yr3'!$P$24+'[7]MFR E-5 Yr3'!$P$50</f>
        <v>14818.546739216727</v>
      </c>
      <c r="L39" s="82">
        <f>+'[7]MFR E-5 Yr3'!$Q$33+'[7]MFR E-5 Yr3'!$Q$50</f>
        <v>108687.19345942776</v>
      </c>
      <c r="M39" s="82">
        <f>+'[7]MFR E-5 Yr3'!$R$32+'[7]MFR E-5 Yr3'!$R$50</f>
        <v>4574.2399540405568</v>
      </c>
      <c r="O39" s="66">
        <f t="shared" ref="O39:O43" si="18">E39-SUM(F39:M39)</f>
        <v>0</v>
      </c>
      <c r="AA39" s="40" t="s">
        <v>152</v>
      </c>
      <c r="AB39" s="40">
        <f>SUM(AC39:AJ39)</f>
        <v>2124916.9939885177</v>
      </c>
      <c r="AC39" s="40">
        <f>+AC38+AC37</f>
        <v>1348465.7660924459</v>
      </c>
      <c r="AD39" s="40">
        <f t="shared" ref="AD39:AJ39" si="19">+AD38+AD37</f>
        <v>119652.0069852875</v>
      </c>
      <c r="AE39" s="40">
        <f t="shared" si="19"/>
        <v>8027.436052240525</v>
      </c>
      <c r="AF39" s="40">
        <f t="shared" si="19"/>
        <v>492645.34552098991</v>
      </c>
      <c r="AG39" s="40">
        <f t="shared" si="19"/>
        <v>71394.985587481875</v>
      </c>
      <c r="AH39" s="40">
        <f t="shared" si="19"/>
        <v>14783.469407667615</v>
      </c>
      <c r="AI39" s="40">
        <f t="shared" si="19"/>
        <v>66854.974982648622</v>
      </c>
      <c r="AJ39" s="40">
        <f t="shared" si="19"/>
        <v>3093.0093597557016</v>
      </c>
      <c r="AK39"/>
    </row>
    <row r="40" spans="1:37" x14ac:dyDescent="0.3">
      <c r="A40" s="67">
        <f t="shared" si="0"/>
        <v>25</v>
      </c>
      <c r="B40" s="73" t="s">
        <v>129</v>
      </c>
      <c r="C40" s="73"/>
      <c r="D40" s="74" t="s">
        <v>128</v>
      </c>
      <c r="E40" s="75">
        <f>SUM(F40:M40)</f>
        <v>51809.096804347624</v>
      </c>
      <c r="F40" s="77">
        <f>F21</f>
        <v>41847.958533186982</v>
      </c>
      <c r="G40" s="77">
        <f t="shared" ref="G40:M40" si="20">G21</f>
        <v>3226.2225938436391</v>
      </c>
      <c r="H40" s="77">
        <f t="shared" si="20"/>
        <v>290.26346951232387</v>
      </c>
      <c r="I40" s="77">
        <f t="shared" si="20"/>
        <v>4824.0099136293011</v>
      </c>
      <c r="J40" s="77">
        <f t="shared" si="20"/>
        <v>500.90340368195029</v>
      </c>
      <c r="K40" s="77">
        <f t="shared" si="20"/>
        <v>1103.5688274217553</v>
      </c>
      <c r="L40" s="77">
        <f t="shared" si="20"/>
        <v>15.617080276562637</v>
      </c>
      <c r="M40" s="77">
        <f t="shared" si="20"/>
        <v>0.55298279511252557</v>
      </c>
      <c r="O40" s="66">
        <f t="shared" si="18"/>
        <v>0</v>
      </c>
    </row>
    <row r="41" spans="1:37" x14ac:dyDescent="0.3">
      <c r="A41" s="67">
        <f t="shared" si="0"/>
        <v>26</v>
      </c>
      <c r="B41" s="76" t="s">
        <v>102</v>
      </c>
      <c r="C41" s="76"/>
      <c r="D41" s="68" t="s">
        <v>130</v>
      </c>
      <c r="E41" s="75">
        <f>+E39+E40</f>
        <v>3563802.6800094633</v>
      </c>
      <c r="F41" s="77">
        <f t="shared" ref="F41:K41" si="21">+F39+F40</f>
        <v>2264193.0162537205</v>
      </c>
      <c r="G41" s="77">
        <f t="shared" si="21"/>
        <v>200966.10246144154</v>
      </c>
      <c r="H41" s="77">
        <f t="shared" si="21"/>
        <v>12137.93692499692</v>
      </c>
      <c r="I41" s="77">
        <f t="shared" si="21"/>
        <v>847674.72329229058</v>
      </c>
      <c r="J41" s="77">
        <f t="shared" si="21"/>
        <v>109631.18203383494</v>
      </c>
      <c r="K41" s="77">
        <f t="shared" si="21"/>
        <v>15922.115566638482</v>
      </c>
      <c r="L41" s="77">
        <f>+L39+L40</f>
        <v>108702.81053970431</v>
      </c>
      <c r="M41" s="77">
        <f>+M39+M40</f>
        <v>4574.792936835669</v>
      </c>
      <c r="O41" s="66">
        <f t="shared" si="18"/>
        <v>0</v>
      </c>
    </row>
    <row r="42" spans="1:37" x14ac:dyDescent="0.3">
      <c r="A42" s="67">
        <f t="shared" si="0"/>
        <v>27</v>
      </c>
      <c r="B42" s="76" t="s">
        <v>104</v>
      </c>
      <c r="C42" s="76"/>
      <c r="D42" s="74" t="s">
        <v>161</v>
      </c>
      <c r="E42" s="77">
        <f t="shared" ref="E42:M42" si="22">AB39</f>
        <v>2124916.9939885177</v>
      </c>
      <c r="F42" s="77">
        <f t="shared" si="22"/>
        <v>1348465.7660924459</v>
      </c>
      <c r="G42" s="77">
        <f t="shared" si="22"/>
        <v>119652.0069852875</v>
      </c>
      <c r="H42" s="77">
        <f t="shared" si="22"/>
        <v>8027.436052240525</v>
      </c>
      <c r="I42" s="77">
        <f t="shared" si="22"/>
        <v>492645.34552098991</v>
      </c>
      <c r="J42" s="77">
        <f t="shared" si="22"/>
        <v>71394.985587481875</v>
      </c>
      <c r="K42" s="77">
        <f t="shared" si="22"/>
        <v>14783.469407667615</v>
      </c>
      <c r="L42" s="77">
        <f t="shared" si="22"/>
        <v>66854.974982648622</v>
      </c>
      <c r="M42" s="77">
        <f t="shared" si="22"/>
        <v>3093.0093597557016</v>
      </c>
      <c r="O42" s="66">
        <f t="shared" si="18"/>
        <v>0</v>
      </c>
    </row>
    <row r="43" spans="1:37" x14ac:dyDescent="0.3">
      <c r="A43" s="67">
        <f t="shared" si="0"/>
        <v>28</v>
      </c>
      <c r="B43" s="76" t="s">
        <v>105</v>
      </c>
      <c r="C43" s="76"/>
      <c r="D43" s="68" t="s">
        <v>131</v>
      </c>
      <c r="E43" s="77">
        <f>+E41-E42</f>
        <v>1438885.6860209457</v>
      </c>
      <c r="F43" s="77">
        <f t="shared" ref="F43:M43" si="23">+F41-F42</f>
        <v>915727.25016127457</v>
      </c>
      <c r="G43" s="77">
        <f t="shared" si="23"/>
        <v>81314.095476154034</v>
      </c>
      <c r="H43" s="77">
        <f t="shared" si="23"/>
        <v>4110.5008727563954</v>
      </c>
      <c r="I43" s="77">
        <f t="shared" si="23"/>
        <v>355029.37777130067</v>
      </c>
      <c r="J43" s="77">
        <f t="shared" si="23"/>
        <v>38236.19644635306</v>
      </c>
      <c r="K43" s="77">
        <f t="shared" si="23"/>
        <v>1138.646158970867</v>
      </c>
      <c r="L43" s="77">
        <f t="shared" si="23"/>
        <v>41847.835557055689</v>
      </c>
      <c r="M43" s="77">
        <f t="shared" si="23"/>
        <v>1481.7835770799675</v>
      </c>
      <c r="O43" s="66">
        <f t="shared" si="18"/>
        <v>0</v>
      </c>
    </row>
    <row r="44" spans="1:37" x14ac:dyDescent="0.3">
      <c r="A44" s="67">
        <f t="shared" si="0"/>
        <v>29</v>
      </c>
      <c r="B44" s="76" t="s">
        <v>107</v>
      </c>
      <c r="C44" s="76"/>
      <c r="D44" s="68" t="s">
        <v>132</v>
      </c>
      <c r="E44" s="78">
        <f>+E43/E16</f>
        <v>7.007240375891706E-2</v>
      </c>
      <c r="F44" s="78">
        <f t="shared" ref="F44:M44" si="24">+F43/F16</f>
        <v>7.1138370144453525E-2</v>
      </c>
      <c r="G44" s="78">
        <f t="shared" si="24"/>
        <v>7.1127320604697702E-2</v>
      </c>
      <c r="H44" s="78">
        <f t="shared" si="24"/>
        <v>5.9879962958416008E-2</v>
      </c>
      <c r="I44" s="78">
        <f t="shared" si="24"/>
        <v>7.1141986897187426E-2</v>
      </c>
      <c r="J44" s="78">
        <f t="shared" si="24"/>
        <v>5.2365628396899684E-2</v>
      </c>
      <c r="K44" s="78">
        <f t="shared" si="24"/>
        <v>1.0277909188365544E-2</v>
      </c>
      <c r="L44" s="78">
        <f t="shared" si="24"/>
        <v>7.0052707664523595E-2</v>
      </c>
      <c r="M44" s="78">
        <f t="shared" si="24"/>
        <v>7.0052707664523595E-2</v>
      </c>
      <c r="O44" s="66"/>
    </row>
    <row r="45" spans="1:37" x14ac:dyDescent="0.3">
      <c r="A45" s="67">
        <f t="shared" si="0"/>
        <v>30</v>
      </c>
      <c r="B45" s="76" t="s">
        <v>133</v>
      </c>
      <c r="C45" s="76"/>
      <c r="D45" s="68" t="s">
        <v>134</v>
      </c>
      <c r="E45" s="79">
        <f>+E44/E44</f>
        <v>1</v>
      </c>
      <c r="F45" s="79">
        <f>+F44/E44</f>
        <v>1.0152123564820739</v>
      </c>
      <c r="G45" s="79">
        <f>+G44/E44</f>
        <v>1.0150546690164943</v>
      </c>
      <c r="H45" s="79">
        <f>+H44/E44</f>
        <v>0.85454415356481883</v>
      </c>
      <c r="I45" s="79">
        <f>+I44/E44</f>
        <v>1.0152639709913513</v>
      </c>
      <c r="J45" s="79">
        <f>+J44/E44</f>
        <v>0.74730743613509765</v>
      </c>
      <c r="K45" s="79">
        <f>+K44/E44</f>
        <v>0.14667556180499416</v>
      </c>
      <c r="L45" s="79">
        <f>+L44/E44</f>
        <v>0.9997189179571857</v>
      </c>
      <c r="M45" s="79">
        <f>+M44/E44</f>
        <v>0.9997189179571857</v>
      </c>
      <c r="O45" s="66"/>
    </row>
    <row r="46" spans="1:37" x14ac:dyDescent="0.3">
      <c r="A46" s="67">
        <f t="shared" si="0"/>
        <v>31</v>
      </c>
      <c r="B46" s="68"/>
      <c r="C46" s="68"/>
      <c r="D46" s="68"/>
      <c r="E46" s="79"/>
      <c r="F46" s="79"/>
      <c r="G46" s="79"/>
      <c r="H46" s="79"/>
      <c r="I46" s="79"/>
      <c r="J46" s="79"/>
      <c r="K46" s="79"/>
      <c r="L46" s="79"/>
      <c r="M46" s="79"/>
      <c r="O46" s="66"/>
    </row>
    <row r="47" spans="1:37" x14ac:dyDescent="0.3">
      <c r="A47" s="67">
        <f t="shared" si="0"/>
        <v>32</v>
      </c>
      <c r="B47" s="54" t="s">
        <v>111</v>
      </c>
      <c r="C47" s="54"/>
      <c r="D47" s="54"/>
      <c r="E47" s="79"/>
      <c r="F47" s="79"/>
      <c r="G47" s="79"/>
      <c r="H47" s="79"/>
      <c r="I47" s="79"/>
      <c r="J47" s="79"/>
      <c r="K47" s="79"/>
      <c r="L47" s="79"/>
      <c r="M47" s="79"/>
      <c r="O47" s="66"/>
    </row>
    <row r="48" spans="1:37" x14ac:dyDescent="0.3">
      <c r="A48" s="67">
        <f t="shared" si="0"/>
        <v>33</v>
      </c>
      <c r="B48" s="76" t="s">
        <v>112</v>
      </c>
      <c r="C48" s="83">
        <f>+C29</f>
        <v>7.0051696528795296E-2</v>
      </c>
      <c r="D48" s="80" t="s">
        <v>113</v>
      </c>
      <c r="E48" s="69">
        <f>+E16*C48</f>
        <v>1438460.4781584914</v>
      </c>
      <c r="F48" s="69">
        <f>+F16*C48</f>
        <v>901739.06572762947</v>
      </c>
      <c r="G48" s="69">
        <f>+G16*C48</f>
        <v>80084.421729683658</v>
      </c>
      <c r="H48" s="69">
        <f>+H16*C48</f>
        <v>4808.7464569683534</v>
      </c>
      <c r="I48" s="69">
        <f>+I16*C48</f>
        <v>349588.35583808273</v>
      </c>
      <c r="J48" s="69">
        <f>+J16*C48</f>
        <v>51150.163033924509</v>
      </c>
      <c r="K48" s="69">
        <f>+K16*C48</f>
        <v>7760.7316546635257</v>
      </c>
      <c r="L48" s="69">
        <f>+L16*C48</f>
        <v>41847.23152841648</v>
      </c>
      <c r="M48" s="69">
        <f>+M16*C48</f>
        <v>1481.7621891227229</v>
      </c>
      <c r="O48" s="66">
        <f t="shared" ref="O48:O53" si="25">E48-SUM(F48:M48)</f>
        <v>0</v>
      </c>
    </row>
    <row r="49" spans="1:25" x14ac:dyDescent="0.3">
      <c r="A49" s="67">
        <f t="shared" si="0"/>
        <v>34</v>
      </c>
      <c r="B49" s="76" t="s">
        <v>114</v>
      </c>
      <c r="C49" s="76"/>
      <c r="D49" s="68" t="s">
        <v>135</v>
      </c>
      <c r="E49" s="77">
        <f>+E48-E43</f>
        <v>-425.20786245423369</v>
      </c>
      <c r="F49" s="77">
        <f>+F48-F43</f>
        <v>-13988.184433645103</v>
      </c>
      <c r="G49" s="77">
        <f t="shared" ref="G49:K49" si="26">+G48-G43</f>
        <v>-1229.6737464703765</v>
      </c>
      <c r="H49" s="77">
        <f t="shared" si="26"/>
        <v>698.24558421195798</v>
      </c>
      <c r="I49" s="77">
        <f t="shared" si="26"/>
        <v>-5441.0219332179404</v>
      </c>
      <c r="J49" s="77">
        <f t="shared" si="26"/>
        <v>12913.966587571449</v>
      </c>
      <c r="K49" s="77">
        <f t="shared" si="26"/>
        <v>6622.0854956926587</v>
      </c>
      <c r="L49" s="77">
        <f>+L48-L43</f>
        <v>-0.60402863920899108</v>
      </c>
      <c r="M49" s="77">
        <f>+M48-M43</f>
        <v>-2.1387957244542122E-2</v>
      </c>
      <c r="O49" s="66">
        <f t="shared" si="25"/>
        <v>-4.276898835087195E-10</v>
      </c>
    </row>
    <row r="50" spans="1:25" x14ac:dyDescent="0.3">
      <c r="A50" s="67">
        <f t="shared" si="0"/>
        <v>35</v>
      </c>
      <c r="B50" s="76" t="s">
        <v>116</v>
      </c>
      <c r="C50" s="76"/>
      <c r="D50" s="80" t="s">
        <v>144</v>
      </c>
      <c r="E50" s="77">
        <f t="shared" ref="E50:M50" si="27">E49*$Z$36</f>
        <v>-571.17201342375222</v>
      </c>
      <c r="F50" s="77">
        <f t="shared" si="27"/>
        <v>-18790.008775926181</v>
      </c>
      <c r="G50" s="77">
        <f t="shared" si="27"/>
        <v>-1651.7926681127869</v>
      </c>
      <c r="H50" s="77">
        <f t="shared" si="27"/>
        <v>937.93735115026038</v>
      </c>
      <c r="I50" s="77">
        <f t="shared" si="27"/>
        <v>-7308.800535205025</v>
      </c>
      <c r="J50" s="77">
        <f t="shared" si="27"/>
        <v>17347.03646949651</v>
      </c>
      <c r="K50" s="77">
        <f t="shared" si="27"/>
        <v>8895.2962530087443</v>
      </c>
      <c r="L50" s="77">
        <f t="shared" si="27"/>
        <v>-0.81137788005917322</v>
      </c>
      <c r="M50" s="77">
        <f t="shared" si="27"/>
        <v>-2.8729954643538877E-2</v>
      </c>
      <c r="O50" s="66">
        <f t="shared" si="25"/>
        <v>-5.7286797527922317E-10</v>
      </c>
    </row>
    <row r="51" spans="1:25" x14ac:dyDescent="0.3">
      <c r="A51" s="67">
        <f t="shared" si="0"/>
        <v>36</v>
      </c>
      <c r="B51" s="76" t="s">
        <v>118</v>
      </c>
      <c r="C51" s="76"/>
      <c r="D51" s="68" t="s">
        <v>137</v>
      </c>
      <c r="E51" s="77">
        <f>+E41+E50</f>
        <v>3563231.5079960395</v>
      </c>
      <c r="F51" s="77">
        <f t="shared" ref="F51:M51" si="28">+F41+F50</f>
        <v>2245403.0074777943</v>
      </c>
      <c r="G51" s="77">
        <f t="shared" si="28"/>
        <v>199314.30979332875</v>
      </c>
      <c r="H51" s="77">
        <f t="shared" si="28"/>
        <v>13075.87427614718</v>
      </c>
      <c r="I51" s="77">
        <f t="shared" si="28"/>
        <v>840365.92275708553</v>
      </c>
      <c r="J51" s="77">
        <f t="shared" si="28"/>
        <v>126978.21850333145</v>
      </c>
      <c r="K51" s="77">
        <f t="shared" si="28"/>
        <v>24817.411819647226</v>
      </c>
      <c r="L51" s="77">
        <f t="shared" si="28"/>
        <v>108701.99916182425</v>
      </c>
      <c r="M51" s="77">
        <f t="shared" si="28"/>
        <v>4574.7642068810255</v>
      </c>
      <c r="O51" s="66">
        <f t="shared" si="25"/>
        <v>0</v>
      </c>
    </row>
    <row r="52" spans="1:25" x14ac:dyDescent="0.3">
      <c r="A52" s="67">
        <f t="shared" si="0"/>
        <v>37</v>
      </c>
      <c r="B52" s="76" t="s">
        <v>120</v>
      </c>
      <c r="C52" s="76"/>
      <c r="D52" s="68" t="s">
        <v>138</v>
      </c>
      <c r="E52" s="77">
        <f>+E40</f>
        <v>51809.096804347624</v>
      </c>
      <c r="F52" s="77">
        <f t="shared" ref="F52:L52" si="29">+F40</f>
        <v>41847.958533186982</v>
      </c>
      <c r="G52" s="77">
        <f t="shared" si="29"/>
        <v>3226.2225938436391</v>
      </c>
      <c r="H52" s="77">
        <f t="shared" si="29"/>
        <v>290.26346951232387</v>
      </c>
      <c r="I52" s="77">
        <f t="shared" si="29"/>
        <v>4824.0099136293011</v>
      </c>
      <c r="J52" s="77">
        <f t="shared" si="29"/>
        <v>500.90340368195029</v>
      </c>
      <c r="K52" s="77">
        <f t="shared" si="29"/>
        <v>1103.5688274217553</v>
      </c>
      <c r="L52" s="77">
        <f t="shared" si="29"/>
        <v>15.617080276562637</v>
      </c>
      <c r="M52" s="77">
        <f>+M40</f>
        <v>0.55298279511252557</v>
      </c>
      <c r="O52" s="66">
        <f t="shared" si="25"/>
        <v>0</v>
      </c>
    </row>
    <row r="53" spans="1:25" x14ac:dyDescent="0.3">
      <c r="A53" s="67">
        <f t="shared" si="0"/>
        <v>38</v>
      </c>
      <c r="B53" s="76" t="s">
        <v>122</v>
      </c>
      <c r="C53" s="76"/>
      <c r="D53" s="68" t="s">
        <v>139</v>
      </c>
      <c r="E53" s="77">
        <f>+E51-E52</f>
        <v>3511422.4111916916</v>
      </c>
      <c r="F53" s="77">
        <f t="shared" ref="F53:M53" si="30">+F51-F52</f>
        <v>2203555.0489446074</v>
      </c>
      <c r="G53" s="77">
        <f t="shared" si="30"/>
        <v>196088.0871994851</v>
      </c>
      <c r="H53" s="77">
        <f t="shared" si="30"/>
        <v>12785.610806634857</v>
      </c>
      <c r="I53" s="77">
        <f t="shared" si="30"/>
        <v>835541.91284345626</v>
      </c>
      <c r="J53" s="77">
        <f t="shared" si="30"/>
        <v>126477.3150996495</v>
      </c>
      <c r="K53" s="77">
        <f t="shared" si="30"/>
        <v>23713.842992225473</v>
      </c>
      <c r="L53" s="77">
        <f t="shared" si="30"/>
        <v>108686.38208154769</v>
      </c>
      <c r="M53" s="77">
        <f t="shared" si="30"/>
        <v>4574.2112240859133</v>
      </c>
      <c r="O53" s="66">
        <f t="shared" si="25"/>
        <v>0</v>
      </c>
    </row>
    <row r="54" spans="1:25" x14ac:dyDescent="0.3">
      <c r="A54" s="67">
        <f t="shared" si="0"/>
        <v>39</v>
      </c>
      <c r="B54" s="76" t="s">
        <v>124</v>
      </c>
      <c r="C54" s="76"/>
      <c r="D54" s="68" t="s">
        <v>140</v>
      </c>
      <c r="E54" s="79">
        <f t="shared" ref="E54:M54" si="31">+E39/E53</f>
        <v>1.0001626611516756</v>
      </c>
      <c r="F54" s="79">
        <f t="shared" si="31"/>
        <v>1.0085271338172039</v>
      </c>
      <c r="G54" s="79">
        <f t="shared" si="31"/>
        <v>1.0084237277832813</v>
      </c>
      <c r="H54" s="79">
        <f t="shared" si="31"/>
        <v>0.9266411777008311</v>
      </c>
      <c r="I54" s="79">
        <f t="shared" si="31"/>
        <v>1.0087473775077689</v>
      </c>
      <c r="J54" s="79">
        <f t="shared" si="31"/>
        <v>0.86284468123134139</v>
      </c>
      <c r="K54" s="79">
        <f t="shared" si="31"/>
        <v>0.62489014303058987</v>
      </c>
      <c r="L54" s="79">
        <f t="shared" si="31"/>
        <v>1.0000074653131747</v>
      </c>
      <c r="M54" s="79">
        <f t="shared" si="31"/>
        <v>1.000006280854389</v>
      </c>
    </row>
    <row r="55" spans="1:25" x14ac:dyDescent="0.3">
      <c r="A55" s="67"/>
      <c r="B55" s="76"/>
      <c r="C55" s="76"/>
      <c r="D55" s="68"/>
      <c r="E55" s="79"/>
      <c r="F55" s="79"/>
      <c r="G55" s="79"/>
      <c r="H55" s="79"/>
      <c r="I55" s="79"/>
      <c r="J55" s="79"/>
      <c r="K55" s="79"/>
      <c r="L55" s="79"/>
      <c r="M55" s="79"/>
    </row>
    <row r="56" spans="1:25" x14ac:dyDescent="0.3">
      <c r="A56" s="67"/>
      <c r="B56" s="103" t="s">
        <v>160</v>
      </c>
      <c r="C56" s="103"/>
      <c r="D56" s="103"/>
      <c r="E56" s="103"/>
      <c r="F56" s="103"/>
      <c r="G56" s="103"/>
      <c r="H56" s="103"/>
      <c r="I56" s="103"/>
      <c r="J56" s="103"/>
      <c r="K56" s="103"/>
      <c r="L56" s="103"/>
      <c r="M56" s="79"/>
    </row>
    <row r="57" spans="1:25" x14ac:dyDescent="0.3">
      <c r="A57" s="67"/>
      <c r="B57" s="103"/>
      <c r="C57" s="103"/>
      <c r="D57" s="103"/>
      <c r="E57" s="103"/>
      <c r="F57" s="103"/>
      <c r="G57" s="103"/>
      <c r="H57" s="103"/>
      <c r="I57" s="103"/>
      <c r="J57" s="103"/>
      <c r="K57" s="103"/>
      <c r="L57" s="103"/>
      <c r="M57" s="79"/>
    </row>
    <row r="58" spans="1:25" x14ac:dyDescent="0.3">
      <c r="A58" s="68"/>
      <c r="B58" s="68"/>
      <c r="C58" s="68"/>
      <c r="D58" s="68"/>
      <c r="E58" s="68"/>
      <c r="F58" s="68"/>
      <c r="G58" s="68"/>
      <c r="H58" s="68"/>
      <c r="I58" s="68"/>
      <c r="J58" s="68"/>
      <c r="K58" s="68"/>
      <c r="L58" s="68"/>
      <c r="M58" s="68"/>
    </row>
    <row r="59" spans="1:25" x14ac:dyDescent="0.3">
      <c r="A59" s="27" t="s">
        <v>41</v>
      </c>
      <c r="B59" s="26"/>
      <c r="C59" s="26"/>
      <c r="D59" s="26"/>
      <c r="E59" s="26"/>
      <c r="F59" s="26"/>
      <c r="G59" s="26"/>
      <c r="H59" s="26"/>
      <c r="I59" s="26"/>
      <c r="J59" s="27" t="s">
        <v>42</v>
      </c>
      <c r="K59" s="26"/>
      <c r="L59" s="84"/>
      <c r="M59" s="26"/>
    </row>
    <row r="60" spans="1:25" ht="3.6" customHeight="1" x14ac:dyDescent="0.3">
      <c r="A60" s="85"/>
      <c r="B60" s="85"/>
      <c r="C60" s="85"/>
      <c r="D60" s="85"/>
      <c r="E60" s="85"/>
      <c r="F60" s="85"/>
      <c r="G60" s="85"/>
      <c r="H60" s="85"/>
      <c r="I60" s="85"/>
      <c r="J60" s="85"/>
      <c r="K60" s="85"/>
      <c r="L60" s="85"/>
      <c r="M60" s="85"/>
      <c r="N60" s="86"/>
      <c r="O60" s="86"/>
      <c r="P60" s="86"/>
      <c r="Q60" s="86"/>
      <c r="R60" s="86"/>
      <c r="S60" s="86"/>
      <c r="T60" s="86"/>
      <c r="U60" s="86"/>
      <c r="V60" s="86"/>
      <c r="W60" s="86"/>
      <c r="X60" s="86"/>
      <c r="Y60" s="86"/>
    </row>
    <row r="61" spans="1:25" x14ac:dyDescent="0.3">
      <c r="A61" s="68"/>
      <c r="B61" s="68"/>
      <c r="C61" s="68"/>
      <c r="D61" s="68"/>
      <c r="E61" s="68"/>
      <c r="F61" s="68"/>
      <c r="G61" s="54"/>
      <c r="H61" s="68"/>
      <c r="I61" s="68"/>
      <c r="J61" s="68"/>
      <c r="K61" s="68"/>
      <c r="L61" s="68"/>
      <c r="M61" s="68"/>
    </row>
    <row r="62" spans="1:25" x14ac:dyDescent="0.3">
      <c r="A62" s="68"/>
      <c r="B62" s="68"/>
      <c r="C62" s="68"/>
      <c r="D62" s="68"/>
      <c r="E62" s="68"/>
      <c r="F62" s="68"/>
      <c r="G62" s="68"/>
      <c r="H62" s="68"/>
      <c r="I62" s="68"/>
      <c r="J62" s="68"/>
      <c r="K62" s="68"/>
      <c r="L62" s="68"/>
      <c r="M62" s="68"/>
    </row>
    <row r="63" spans="1:25" x14ac:dyDescent="0.3">
      <c r="B63" s="60" t="s">
        <v>141</v>
      </c>
      <c r="C63" s="87"/>
      <c r="D63" s="88"/>
    </row>
    <row r="64" spans="1:25" x14ac:dyDescent="0.3">
      <c r="B64" s="54" t="s">
        <v>98</v>
      </c>
      <c r="C64" s="88"/>
      <c r="D64" s="88"/>
    </row>
    <row r="65" spans="1:13" x14ac:dyDescent="0.3">
      <c r="B65" s="73" t="s">
        <v>127</v>
      </c>
      <c r="E65" s="69">
        <f>+E39-E20</f>
        <v>594017.5019594566</v>
      </c>
      <c r="F65" s="69">
        <f t="shared" ref="F65:M71" si="32">+F39-F20</f>
        <v>347145.54046684597</v>
      </c>
      <c r="G65" s="69">
        <f t="shared" si="32"/>
        <v>1659.6675593311957</v>
      </c>
      <c r="H65" s="69">
        <f t="shared" si="32"/>
        <v>2772.3396410015848</v>
      </c>
      <c r="I65" s="69">
        <f t="shared" si="32"/>
        <v>194955.30360804044</v>
      </c>
      <c r="J65" s="69">
        <f t="shared" si="32"/>
        <v>25570.980819269767</v>
      </c>
      <c r="K65" s="69">
        <f t="shared" si="32"/>
        <v>3467.2874514988471</v>
      </c>
      <c r="L65" s="69">
        <f t="shared" si="32"/>
        <v>19887.193459427755</v>
      </c>
      <c r="M65" s="69">
        <f t="shared" si="32"/>
        <v>-1440.8110459594436</v>
      </c>
    </row>
    <row r="66" spans="1:13" x14ac:dyDescent="0.3">
      <c r="A66" s="89"/>
      <c r="B66" s="73" t="s">
        <v>129</v>
      </c>
      <c r="E66" s="75">
        <f t="shared" ref="E66:L71" si="33">+E40-E21</f>
        <v>0</v>
      </c>
      <c r="F66" s="75">
        <f t="shared" si="33"/>
        <v>0</v>
      </c>
      <c r="G66" s="75">
        <f t="shared" si="33"/>
        <v>0</v>
      </c>
      <c r="H66" s="75">
        <f t="shared" si="33"/>
        <v>0</v>
      </c>
      <c r="I66" s="75">
        <f t="shared" si="33"/>
        <v>0</v>
      </c>
      <c r="J66" s="75">
        <f t="shared" si="33"/>
        <v>0</v>
      </c>
      <c r="K66" s="75">
        <f t="shared" si="33"/>
        <v>0</v>
      </c>
      <c r="L66" s="75">
        <f t="shared" si="33"/>
        <v>0</v>
      </c>
      <c r="M66" s="75">
        <f t="shared" si="32"/>
        <v>0</v>
      </c>
    </row>
    <row r="67" spans="1:13" x14ac:dyDescent="0.3">
      <c r="A67" s="89"/>
      <c r="B67" s="76" t="s">
        <v>102</v>
      </c>
      <c r="C67" s="89"/>
      <c r="D67" s="89"/>
      <c r="E67" s="75">
        <f t="shared" si="33"/>
        <v>594017.5019594566</v>
      </c>
      <c r="F67" s="75">
        <f t="shared" si="33"/>
        <v>347145.54046684597</v>
      </c>
      <c r="G67" s="75">
        <f t="shared" si="33"/>
        <v>1659.6675593311957</v>
      </c>
      <c r="H67" s="75">
        <f t="shared" si="33"/>
        <v>2772.3396410015848</v>
      </c>
      <c r="I67" s="75">
        <f t="shared" si="33"/>
        <v>194955.30360804044</v>
      </c>
      <c r="J67" s="75">
        <f t="shared" si="33"/>
        <v>25570.980819269767</v>
      </c>
      <c r="K67" s="75">
        <f t="shared" si="33"/>
        <v>3467.2874514988471</v>
      </c>
      <c r="L67" s="75">
        <f t="shared" si="33"/>
        <v>19887.193459427755</v>
      </c>
      <c r="M67" s="75">
        <f t="shared" si="32"/>
        <v>-1440.8110459594436</v>
      </c>
    </row>
    <row r="68" spans="1:13" x14ac:dyDescent="0.3">
      <c r="A68" s="89"/>
      <c r="B68" s="76" t="s">
        <v>104</v>
      </c>
      <c r="E68" s="75">
        <f t="shared" si="33"/>
        <v>151802.36127959541</v>
      </c>
      <c r="F68" s="75">
        <f t="shared" si="33"/>
        <v>88713.737519042566</v>
      </c>
      <c r="G68" s="75">
        <f t="shared" si="33"/>
        <v>424.13136585126631</v>
      </c>
      <c r="H68" s="75">
        <f t="shared" si="33"/>
        <v>708.476942825484</v>
      </c>
      <c r="I68" s="75">
        <f t="shared" si="33"/>
        <v>49821.217950748047</v>
      </c>
      <c r="J68" s="75">
        <f t="shared" si="33"/>
        <v>6534.715316966096</v>
      </c>
      <c r="K68" s="75">
        <f t="shared" si="33"/>
        <v>886.07224641768335</v>
      </c>
      <c r="L68" s="75">
        <f t="shared" si="33"/>
        <v>5082.212083662329</v>
      </c>
      <c r="M68" s="75">
        <f t="shared" si="32"/>
        <v>-368.20214591807689</v>
      </c>
    </row>
    <row r="69" spans="1:13" x14ac:dyDescent="0.3">
      <c r="A69" s="68"/>
      <c r="B69" s="76" t="s">
        <v>105</v>
      </c>
      <c r="C69" s="68"/>
      <c r="D69" s="68"/>
      <c r="E69" s="77">
        <f t="shared" si="33"/>
        <v>442215.14067986119</v>
      </c>
      <c r="F69" s="77">
        <f t="shared" si="33"/>
        <v>258431.8029478034</v>
      </c>
      <c r="G69" s="77">
        <f t="shared" si="33"/>
        <v>1235.5361934799294</v>
      </c>
      <c r="H69" s="77">
        <f t="shared" si="33"/>
        <v>2063.8626981761008</v>
      </c>
      <c r="I69" s="77">
        <f t="shared" si="33"/>
        <v>145134.08565729239</v>
      </c>
      <c r="J69" s="77">
        <f t="shared" si="33"/>
        <v>19036.265502303671</v>
      </c>
      <c r="K69" s="77">
        <f t="shared" si="33"/>
        <v>2581.2152050811637</v>
      </c>
      <c r="L69" s="77">
        <f t="shared" si="33"/>
        <v>14804.981375765426</v>
      </c>
      <c r="M69" s="77">
        <f t="shared" si="32"/>
        <v>-1072.6089000413667</v>
      </c>
    </row>
    <row r="70" spans="1:13" x14ac:dyDescent="0.3">
      <c r="A70" s="68"/>
      <c r="B70" s="76" t="s">
        <v>107</v>
      </c>
      <c r="C70" s="68"/>
      <c r="D70" s="68"/>
      <c r="E70" s="78">
        <f t="shared" si="33"/>
        <v>2.1535468861127068E-2</v>
      </c>
      <c r="F70" s="78">
        <f t="shared" si="33"/>
        <v>2.0076302471026729E-2</v>
      </c>
      <c r="G70" s="78">
        <f t="shared" si="33"/>
        <v>1.0807520939358634E-3</v>
      </c>
      <c r="H70" s="78">
        <f t="shared" si="33"/>
        <v>3.0065441108924808E-2</v>
      </c>
      <c r="I70" s="78">
        <f t="shared" si="33"/>
        <v>2.9082458710832412E-2</v>
      </c>
      <c r="J70" s="78">
        <f t="shared" si="33"/>
        <v>2.6070741810236553E-2</v>
      </c>
      <c r="K70" s="78">
        <f t="shared" si="33"/>
        <v>2.3299156866634037E-2</v>
      </c>
      <c r="L70" s="78">
        <f t="shared" si="33"/>
        <v>2.4783337500960623E-2</v>
      </c>
      <c r="M70" s="78">
        <f t="shared" si="32"/>
        <v>-5.0708591237753356E-2</v>
      </c>
    </row>
    <row r="71" spans="1:13" x14ac:dyDescent="0.3">
      <c r="A71" s="68"/>
      <c r="B71" s="76" t="s">
        <v>133</v>
      </c>
      <c r="C71" s="68"/>
      <c r="D71" s="68"/>
      <c r="E71" s="79">
        <f t="shared" si="33"/>
        <v>0</v>
      </c>
      <c r="F71" s="79">
        <f t="shared" si="33"/>
        <v>-3.6812617508440226E-2</v>
      </c>
      <c r="G71" s="79">
        <f t="shared" si="33"/>
        <v>-0.42810544519894278</v>
      </c>
      <c r="H71" s="79">
        <f t="shared" si="33"/>
        <v>0.24027953400704927</v>
      </c>
      <c r="I71" s="79">
        <f t="shared" si="33"/>
        <v>0.14871711806533172</v>
      </c>
      <c r="J71" s="79">
        <f t="shared" si="33"/>
        <v>0.20555739274988172</v>
      </c>
      <c r="K71" s="79">
        <f t="shared" si="33"/>
        <v>0.4149505920616201</v>
      </c>
      <c r="L71" s="79">
        <f t="shared" si="33"/>
        <v>6.7040118628549084E-2</v>
      </c>
      <c r="M71" s="79">
        <f t="shared" si="32"/>
        <v>-1.4883100265276361</v>
      </c>
    </row>
    <row r="72" spans="1:13" x14ac:dyDescent="0.3">
      <c r="A72" s="68"/>
      <c r="B72" s="68"/>
      <c r="C72" s="68"/>
      <c r="D72" s="68"/>
      <c r="E72" s="79"/>
      <c r="F72" s="79"/>
      <c r="G72" s="79"/>
      <c r="H72" s="79"/>
      <c r="I72" s="79"/>
      <c r="J72" s="79"/>
      <c r="K72" s="79"/>
      <c r="L72" s="79"/>
      <c r="M72" s="79"/>
    </row>
    <row r="73" spans="1:13" x14ac:dyDescent="0.3">
      <c r="A73" s="68"/>
      <c r="B73" s="54" t="s">
        <v>111</v>
      </c>
      <c r="C73" s="68"/>
      <c r="D73" s="68"/>
      <c r="E73" s="79"/>
      <c r="F73" s="79"/>
      <c r="G73" s="79"/>
      <c r="H73" s="79"/>
      <c r="I73" s="79"/>
      <c r="J73" s="79"/>
      <c r="K73" s="79"/>
      <c r="L73" s="79"/>
      <c r="M73" s="79"/>
    </row>
    <row r="74" spans="1:13" x14ac:dyDescent="0.3">
      <c r="A74" s="68"/>
      <c r="B74" s="76" t="s">
        <v>112</v>
      </c>
      <c r="C74" s="68"/>
      <c r="D74" s="68"/>
      <c r="E74" s="69">
        <f t="shared" ref="E74:M80" si="34">+E48-E29</f>
        <v>0</v>
      </c>
      <c r="F74" s="69">
        <f t="shared" si="34"/>
        <v>0</v>
      </c>
      <c r="G74" s="69">
        <f t="shared" si="34"/>
        <v>0</v>
      </c>
      <c r="H74" s="69">
        <f t="shared" si="34"/>
        <v>0</v>
      </c>
      <c r="I74" s="69">
        <f t="shared" si="34"/>
        <v>0</v>
      </c>
      <c r="J74" s="69">
        <f t="shared" si="34"/>
        <v>0</v>
      </c>
      <c r="K74" s="69">
        <f t="shared" si="34"/>
        <v>0</v>
      </c>
      <c r="L74" s="69">
        <f t="shared" si="34"/>
        <v>0</v>
      </c>
      <c r="M74" s="69">
        <f t="shared" si="34"/>
        <v>0</v>
      </c>
    </row>
    <row r="75" spans="1:13" x14ac:dyDescent="0.3">
      <c r="A75" s="68"/>
      <c r="B75" s="76" t="s">
        <v>114</v>
      </c>
      <c r="C75" s="68"/>
      <c r="D75" s="68"/>
      <c r="E75" s="77">
        <f t="shared" si="34"/>
        <v>-442215.14067986119</v>
      </c>
      <c r="F75" s="77">
        <f t="shared" si="34"/>
        <v>-258431.8029478034</v>
      </c>
      <c r="G75" s="77">
        <f t="shared" si="34"/>
        <v>-1235.5361934799294</v>
      </c>
      <c r="H75" s="77">
        <f t="shared" si="34"/>
        <v>-2063.8626981761008</v>
      </c>
      <c r="I75" s="77">
        <f t="shared" si="34"/>
        <v>-145134.08565729239</v>
      </c>
      <c r="J75" s="77">
        <f t="shared" si="34"/>
        <v>-19036.265502303671</v>
      </c>
      <c r="K75" s="77">
        <f t="shared" si="34"/>
        <v>-2581.2152050811646</v>
      </c>
      <c r="L75" s="77">
        <f t="shared" si="34"/>
        <v>-14804.981375765426</v>
      </c>
      <c r="M75" s="77">
        <f t="shared" si="34"/>
        <v>1072.6089000413667</v>
      </c>
    </row>
    <row r="76" spans="1:13" x14ac:dyDescent="0.3">
      <c r="A76" s="68"/>
      <c r="B76" s="76" t="s">
        <v>116</v>
      </c>
      <c r="C76" s="68"/>
      <c r="D76" s="68"/>
      <c r="E76" s="77">
        <f>+E50-E31</f>
        <v>-594017.50195945671</v>
      </c>
      <c r="F76" s="77">
        <f t="shared" si="34"/>
        <v>-347145.54046684597</v>
      </c>
      <c r="G76" s="77">
        <f t="shared" si="34"/>
        <v>-1659.6675593311891</v>
      </c>
      <c r="H76" s="77">
        <f t="shared" si="34"/>
        <v>-2772.3396410015844</v>
      </c>
      <c r="I76" s="77">
        <f t="shared" si="34"/>
        <v>-194955.30360804041</v>
      </c>
      <c r="J76" s="77">
        <f t="shared" si="34"/>
        <v>-25570.98081926976</v>
      </c>
      <c r="K76" s="77">
        <f t="shared" si="34"/>
        <v>-3467.2874514988471</v>
      </c>
      <c r="L76" s="77">
        <f t="shared" si="34"/>
        <v>-19887.193459427752</v>
      </c>
      <c r="M76" s="77">
        <f t="shared" si="34"/>
        <v>1440.8110459594436</v>
      </c>
    </row>
    <row r="77" spans="1:13" x14ac:dyDescent="0.3">
      <c r="A77" s="68"/>
      <c r="B77" s="76" t="s">
        <v>118</v>
      </c>
      <c r="C77" s="68"/>
      <c r="D77" s="68"/>
      <c r="E77" s="77">
        <f t="shared" si="34"/>
        <v>0</v>
      </c>
      <c r="F77" s="77">
        <f t="shared" si="34"/>
        <v>0</v>
      </c>
      <c r="G77" s="77">
        <f t="shared" si="34"/>
        <v>0</v>
      </c>
      <c r="H77" s="77">
        <f t="shared" si="34"/>
        <v>0</v>
      </c>
      <c r="I77" s="77">
        <f t="shared" si="34"/>
        <v>0</v>
      </c>
      <c r="J77" s="77">
        <f t="shared" si="34"/>
        <v>0</v>
      </c>
      <c r="K77" s="77">
        <f t="shared" si="34"/>
        <v>0</v>
      </c>
      <c r="L77" s="77">
        <f t="shared" si="34"/>
        <v>0</v>
      </c>
      <c r="M77" s="77">
        <f t="shared" si="34"/>
        <v>0</v>
      </c>
    </row>
    <row r="78" spans="1:13" x14ac:dyDescent="0.3">
      <c r="A78" s="68"/>
      <c r="B78" s="76" t="s">
        <v>120</v>
      </c>
      <c r="C78" s="68"/>
      <c r="D78" s="68"/>
      <c r="E78" s="77">
        <f t="shared" si="34"/>
        <v>0</v>
      </c>
      <c r="F78" s="77">
        <f t="shared" si="34"/>
        <v>0</v>
      </c>
      <c r="G78" s="77">
        <f t="shared" si="34"/>
        <v>0</v>
      </c>
      <c r="H78" s="77">
        <f t="shared" si="34"/>
        <v>0</v>
      </c>
      <c r="I78" s="77">
        <f t="shared" si="34"/>
        <v>0</v>
      </c>
      <c r="J78" s="77">
        <f t="shared" si="34"/>
        <v>0</v>
      </c>
      <c r="K78" s="77">
        <f t="shared" si="34"/>
        <v>0</v>
      </c>
      <c r="L78" s="77">
        <f t="shared" si="34"/>
        <v>0</v>
      </c>
      <c r="M78" s="77">
        <f t="shared" si="34"/>
        <v>0</v>
      </c>
    </row>
    <row r="79" spans="1:13" x14ac:dyDescent="0.3">
      <c r="A79" s="68"/>
      <c r="B79" s="76" t="s">
        <v>122</v>
      </c>
      <c r="C79" s="68"/>
      <c r="D79" s="68"/>
      <c r="E79" s="77">
        <f t="shared" si="34"/>
        <v>0</v>
      </c>
      <c r="F79" s="77">
        <f t="shared" si="34"/>
        <v>0</v>
      </c>
      <c r="G79" s="77">
        <f t="shared" si="34"/>
        <v>0</v>
      </c>
      <c r="H79" s="77">
        <f t="shared" si="34"/>
        <v>0</v>
      </c>
      <c r="I79" s="77">
        <f t="shared" si="34"/>
        <v>0</v>
      </c>
      <c r="J79" s="77">
        <f t="shared" si="34"/>
        <v>0</v>
      </c>
      <c r="K79" s="77">
        <f t="shared" si="34"/>
        <v>0</v>
      </c>
      <c r="L79" s="77">
        <f t="shared" si="34"/>
        <v>0</v>
      </c>
      <c r="M79" s="77">
        <f t="shared" si="34"/>
        <v>0</v>
      </c>
    </row>
    <row r="80" spans="1:13" x14ac:dyDescent="0.3">
      <c r="A80" s="68"/>
      <c r="B80" s="76" t="s">
        <v>124</v>
      </c>
      <c r="C80" s="68"/>
      <c r="D80" s="68"/>
      <c r="E80" s="79">
        <f t="shared" si="34"/>
        <v>0.16916720132166085</v>
      </c>
      <c r="F80" s="79">
        <f t="shared" si="34"/>
        <v>0.15753885551128444</v>
      </c>
      <c r="G80" s="79">
        <f t="shared" si="34"/>
        <v>8.4638877508288468E-3</v>
      </c>
      <c r="H80" s="79">
        <f t="shared" si="34"/>
        <v>0.21683278827499819</v>
      </c>
      <c r="I80" s="79">
        <f t="shared" si="34"/>
        <v>0.23332797626462876</v>
      </c>
      <c r="J80" s="79">
        <f t="shared" si="34"/>
        <v>0.20217839696488493</v>
      </c>
      <c r="K80" s="79">
        <f t="shared" si="34"/>
        <v>0.14621364629240352</v>
      </c>
      <c r="L80" s="79">
        <f t="shared" si="34"/>
        <v>0.1829777850596439</v>
      </c>
      <c r="M80" s="79">
        <f t="shared" si="34"/>
        <v>-0.31498568285887774</v>
      </c>
    </row>
    <row r="81" spans="1:25" x14ac:dyDescent="0.3">
      <c r="A81" s="68"/>
      <c r="B81" s="68"/>
      <c r="C81" s="68"/>
      <c r="D81" s="68"/>
      <c r="E81" s="68"/>
      <c r="F81" s="68"/>
      <c r="G81" s="54"/>
      <c r="H81" s="68"/>
      <c r="I81" s="68"/>
      <c r="J81" s="68"/>
      <c r="K81" s="68"/>
      <c r="L81" s="68"/>
      <c r="M81" s="68"/>
    </row>
    <row r="82" spans="1:25" ht="3.6" customHeight="1" x14ac:dyDescent="0.3">
      <c r="A82" s="85"/>
      <c r="B82" s="85"/>
      <c r="C82" s="85"/>
      <c r="D82" s="85"/>
      <c r="E82" s="85"/>
      <c r="F82" s="85"/>
      <c r="G82" s="85"/>
      <c r="H82" s="85"/>
      <c r="I82" s="85"/>
      <c r="J82" s="85"/>
      <c r="K82" s="85"/>
      <c r="L82" s="85"/>
      <c r="M82" s="85"/>
      <c r="N82" s="86"/>
      <c r="O82" s="86"/>
      <c r="P82" s="86"/>
      <c r="Q82" s="86"/>
      <c r="R82" s="86"/>
      <c r="S82" s="86"/>
      <c r="T82" s="86"/>
      <c r="U82" s="86"/>
      <c r="V82" s="86"/>
      <c r="W82" s="86"/>
      <c r="X82" s="86"/>
      <c r="Y82" s="86"/>
    </row>
    <row r="83" spans="1:25" x14ac:dyDescent="0.3">
      <c r="E83" s="90"/>
      <c r="F83" s="68"/>
      <c r="G83" s="68"/>
      <c r="H83" s="68"/>
      <c r="I83" s="68"/>
      <c r="J83" s="68"/>
      <c r="K83" s="68"/>
      <c r="L83" s="68"/>
      <c r="M83" s="68"/>
    </row>
    <row r="86" spans="1:25" x14ac:dyDescent="0.3">
      <c r="A86" s="89"/>
      <c r="F86" s="89"/>
    </row>
    <row r="87" spans="1:25" x14ac:dyDescent="0.3">
      <c r="A87" s="89"/>
      <c r="F87" s="89"/>
    </row>
    <row r="88" spans="1:25" x14ac:dyDescent="0.3">
      <c r="A88" s="89"/>
      <c r="F88" s="89"/>
    </row>
    <row r="89" spans="1:25" x14ac:dyDescent="0.3">
      <c r="A89" s="89"/>
      <c r="F89" s="89"/>
    </row>
    <row r="90" spans="1:25" x14ac:dyDescent="0.3">
      <c r="A90" s="89"/>
      <c r="F90" s="89"/>
    </row>
    <row r="91" spans="1:25" x14ac:dyDescent="0.3">
      <c r="A91" s="89"/>
      <c r="B91" s="89"/>
      <c r="C91" s="89"/>
      <c r="D91" s="89"/>
      <c r="E91" s="89"/>
      <c r="F91" s="89"/>
    </row>
    <row r="92" spans="1:25" x14ac:dyDescent="0.3">
      <c r="A92" s="89"/>
      <c r="B92" s="89"/>
      <c r="C92" s="89"/>
      <c r="D92" s="89"/>
      <c r="E92" s="89"/>
      <c r="F92" s="89"/>
    </row>
    <row r="93" spans="1:25" x14ac:dyDescent="0.3">
      <c r="A93" s="89"/>
      <c r="B93" s="89"/>
      <c r="C93" s="89"/>
      <c r="D93" s="89"/>
      <c r="E93" s="89"/>
      <c r="F93" s="89"/>
    </row>
    <row r="94" spans="1:25" x14ac:dyDescent="0.3">
      <c r="A94" s="89"/>
      <c r="B94" s="89"/>
      <c r="C94" s="89"/>
      <c r="D94" s="89"/>
      <c r="E94" s="89"/>
      <c r="F94" s="89"/>
    </row>
    <row r="95" spans="1:25" x14ac:dyDescent="0.3">
      <c r="A95" s="89"/>
      <c r="B95" s="89"/>
      <c r="C95" s="89"/>
      <c r="D95" s="89"/>
      <c r="E95" s="89"/>
      <c r="F95" s="89"/>
    </row>
    <row r="96" spans="1:25" x14ac:dyDescent="0.3">
      <c r="A96" s="89"/>
      <c r="B96" s="89"/>
      <c r="C96" s="89"/>
      <c r="D96" s="89"/>
      <c r="E96" s="89"/>
      <c r="F96" s="89"/>
    </row>
    <row r="97" spans="1:6" x14ac:dyDescent="0.3">
      <c r="A97" s="89"/>
      <c r="B97" s="89"/>
      <c r="C97" s="89"/>
      <c r="D97" s="89"/>
      <c r="E97" s="89"/>
      <c r="F97" s="89"/>
    </row>
    <row r="98" spans="1:6" x14ac:dyDescent="0.3">
      <c r="A98" s="89"/>
      <c r="B98" s="89"/>
      <c r="C98" s="89"/>
      <c r="D98" s="89"/>
      <c r="E98" s="89"/>
      <c r="F98" s="89"/>
    </row>
    <row r="99" spans="1:6" x14ac:dyDescent="0.3">
      <c r="A99" s="89"/>
      <c r="B99" s="89"/>
      <c r="C99" s="89"/>
      <c r="D99" s="89"/>
      <c r="E99" s="89"/>
      <c r="F99" s="89"/>
    </row>
    <row r="100" spans="1:6" x14ac:dyDescent="0.3">
      <c r="A100" s="89"/>
      <c r="B100" s="89"/>
      <c r="C100" s="89"/>
      <c r="D100" s="89"/>
      <c r="E100" s="89"/>
      <c r="F100" s="91"/>
    </row>
    <row r="101" spans="1:6" x14ac:dyDescent="0.3">
      <c r="A101" s="89"/>
      <c r="B101" s="89"/>
      <c r="C101" s="89"/>
      <c r="D101" s="89"/>
      <c r="E101" s="89"/>
      <c r="F101" s="89"/>
    </row>
    <row r="102" spans="1:6" x14ac:dyDescent="0.3">
      <c r="A102" s="89"/>
      <c r="B102" s="89"/>
      <c r="C102" s="89"/>
      <c r="D102" s="89"/>
      <c r="E102" s="89"/>
      <c r="F102" s="89"/>
    </row>
    <row r="103" spans="1:6" x14ac:dyDescent="0.3">
      <c r="A103" s="89"/>
      <c r="B103" s="89"/>
      <c r="C103" s="89"/>
      <c r="D103" s="89"/>
      <c r="E103" s="89"/>
      <c r="F103" s="89"/>
    </row>
    <row r="104" spans="1:6" x14ac:dyDescent="0.3">
      <c r="A104" s="89"/>
      <c r="B104" s="89"/>
      <c r="C104" s="89"/>
      <c r="D104" s="89"/>
      <c r="E104" s="89"/>
      <c r="F104" s="89"/>
    </row>
    <row r="105" spans="1:6" x14ac:dyDescent="0.3">
      <c r="A105" s="89"/>
      <c r="B105" s="89"/>
      <c r="C105" s="89"/>
      <c r="D105" s="89"/>
      <c r="E105" s="89"/>
      <c r="F105" s="89"/>
    </row>
  </sheetData>
  <mergeCells count="4">
    <mergeCell ref="K13:L13"/>
    <mergeCell ref="AH31:AI31"/>
    <mergeCell ref="B56:L56"/>
    <mergeCell ref="B57:L57"/>
  </mergeCells>
  <printOptions horizontalCentered="1"/>
  <pageMargins left="0.5" right="0.5" top="0.5" bottom="0.5" header="0.5" footer="0.3"/>
  <pageSetup scale="58" orientation="landscape" r:id="rId1"/>
  <headerFooter alignWithMargins="0">
    <oddHeader xml:space="preserve">&amp;RDEF’s Response to OPC POD 1 (1-26)
Q7
Page &amp;P of &amp;N
</oddHeader>
    <oddFooter>&amp;R20240025-OPCPOD1-00004284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449c68-7da9-4414-a7d8-785e223757ce" xsi:nil="true"/>
    <lcf76f155ced4ddcb4097134ff3c332f xmlns="1f9b4577-d510-4d0a-9b77-58a7ce050573">
      <Terms xmlns="http://schemas.microsoft.com/office/infopath/2007/PartnerControls"/>
    </lcf76f155ced4ddcb4097134ff3c332f>
    <Comments xmlns="1f9b4577-d510-4d0a-9b77-58a7ce050573" xsi:nil="true"/>
  </documentManagement>
</p:properties>
</file>

<file path=customXml/itemProps1.xml><?xml version="1.0" encoding="utf-8"?>
<ds:datastoreItem xmlns:ds="http://schemas.openxmlformats.org/officeDocument/2006/customXml" ds:itemID="{34FD8E4D-9870-42F9-B2EB-8FFAB6B42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7F6DED-65B2-4D42-A8F8-B84DB3329394}">
  <ds:schemaRefs>
    <ds:schemaRef ds:uri="http://schemas.microsoft.com/sharepoint/v3/contenttype/forms"/>
  </ds:schemaRefs>
</ds:datastoreItem>
</file>

<file path=customXml/itemProps3.xml><?xml version="1.0" encoding="utf-8"?>
<ds:datastoreItem xmlns:ds="http://schemas.openxmlformats.org/officeDocument/2006/customXml" ds:itemID="{4BF49C71-5D85-4BA2-A902-21C0BF17CD42}">
  <ds:schemaRefs>
    <ds:schemaRef ds:uri="fb449c68-7da9-4414-a7d8-785e223757c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schemas.microsoft.com/office/2006/metadata/properties"/>
    <ds:schemaRef ds:uri="1f9b4577-d510-4d0a-9b77-58a7ce050573"/>
    <ds:schemaRef ds:uri="http://purl.org/dc/elements/1.1/"/>
    <ds:schemaRef ds:uri="http://www.w3.org/XML/1998/namespace"/>
    <ds:schemaRef ds:uri="cb0cb807-e4cb-4197-a0a9-ff4221d065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E-1 (1)</vt:lpstr>
      <vt:lpstr>E-1 (2)</vt:lpstr>
      <vt:lpstr>E-1 (3)</vt:lpstr>
      <vt:lpstr>E-1 (4)</vt:lpstr>
      <vt:lpstr>'E-1 (2)'!Print_Area</vt:lpstr>
      <vt:lpstr>'E-1 (3)'!Print_Area</vt:lpstr>
      <vt:lpstr>'E-1 (4)'!Print_Area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Yager, Kourtni M.</dc:creator>
  <cp:keywords/>
  <dc:description/>
  <cp:lastModifiedBy>Hampton, Monique</cp:lastModifiedBy>
  <cp:revision/>
  <cp:lastPrinted>2024-04-14T21:02:14Z</cp:lastPrinted>
  <dcterms:created xsi:type="dcterms:W3CDTF">2023-07-21T12:50:20Z</dcterms:created>
  <dcterms:modified xsi:type="dcterms:W3CDTF">2024-04-14T21:02:19Z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0x0101000F4EAD043515EE408A808D1623B876BF</vt:lpwstr>
  </property>
</Properties>
</file>