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docProps/custom.xml" ContentType="application/vnd.openxmlformats-officedocument.custom-properties+xml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ORECASTING\2024\Filings RATECASE\Testimony\Backup\"/>
    </mc:Choice>
  </mc:AlternateContent>
  <xr:revisionPtr revIDLastSave="0" documentId="13_ncr:1_{C1452554-4B76-42C2-8D71-9ABC51B004C5}" xr6:coauthVersionLast="47" xr6:coauthVersionMax="47" xr10:uidLastSave="{00000000-0000-0000-0000-000000000000}"/>
  <bookViews>
    <workbookView xWindow="-22046" yWindow="-17" windowWidth="22149" windowHeight="8863" tabRatio="910" xr2:uid="{00000000-000D-0000-FFFF-FFFF00000000}"/>
  </bookViews>
  <sheets>
    <sheet name="Summary" sheetId="29" r:id="rId1"/>
    <sheet name="Total Customers" sheetId="8" r:id="rId2"/>
    <sheet name="Total sales" sheetId="23" r:id="rId3"/>
    <sheet name="Total sales WN" sheetId="24" r:id="rId4"/>
    <sheet name="Total AU" sheetId="27" r:id="rId5"/>
    <sheet name="Total AU WN" sheetId="25" r:id="rId6"/>
    <sheet name="1 Year Ahead" sheetId="17" r:id="rId7"/>
  </sheets>
  <definedNames>
    <definedName name="_xlnm.Print_Area" localSheetId="6">'1 Year Ahead'!$A$1:$AD$43</definedName>
    <definedName name="_xlnm.Print_Area" localSheetId="4">'Total AU'!$B$1:$AA$93</definedName>
    <definedName name="_xlnm.Print_Area" localSheetId="5">'Total AU WN'!$B$1:$AA$93</definedName>
    <definedName name="_xlnm.Print_Area" localSheetId="1">'Total Customers'!$B$1:$AA$93</definedName>
    <definedName name="_xlnm.Print_Area" localSheetId="2">'Total sales'!$B$1:$AA$93</definedName>
    <definedName name="_xlnm.Print_Area" localSheetId="3">'Total sales WN'!$B$1:$AA$93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24" l="1"/>
  <c r="G25" i="24"/>
  <c r="G26" i="24"/>
  <c r="G27" i="24"/>
  <c r="G23" i="24"/>
  <c r="B27" i="24" l="1"/>
  <c r="B28" i="24" s="1"/>
  <c r="B29" i="24" s="1"/>
  <c r="B30" i="24" s="1"/>
  <c r="B27" i="27"/>
  <c r="B28" i="27" s="1"/>
  <c r="B29" i="27" s="1"/>
  <c r="B30" i="27" s="1"/>
  <c r="B27" i="25"/>
  <c r="B28" i="25" s="1"/>
  <c r="B29" i="25" s="1"/>
  <c r="B30" i="25" s="1"/>
  <c r="B27" i="23" l="1"/>
  <c r="B28" i="23" s="1"/>
  <c r="B29" i="23" s="1"/>
  <c r="B30" i="23" s="1"/>
  <c r="B27" i="8"/>
  <c r="B28" i="8" s="1"/>
  <c r="B29" i="8" s="1"/>
  <c r="B30" i="8" s="1"/>
  <c r="I5" i="29" l="1"/>
  <c r="J5" i="29"/>
  <c r="K5" i="29"/>
  <c r="L5" i="29"/>
  <c r="M5" i="29"/>
  <c r="M4" i="29"/>
  <c r="L4" i="29"/>
  <c r="K4" i="29"/>
  <c r="J4" i="29"/>
  <c r="I4" i="29"/>
  <c r="V4" i="17"/>
  <c r="AA84" i="24"/>
  <c r="Z84" i="24"/>
  <c r="AA83" i="24"/>
  <c r="Z83" i="24"/>
  <c r="AA82" i="24"/>
  <c r="Z82" i="24"/>
  <c r="AA81" i="24"/>
  <c r="Z81" i="24"/>
  <c r="AA80" i="24"/>
  <c r="Z80" i="24"/>
  <c r="AA79" i="24"/>
  <c r="Z79" i="24"/>
  <c r="AA78" i="24"/>
  <c r="Z78" i="24"/>
  <c r="AA77" i="24"/>
  <c r="Z77" i="24"/>
  <c r="AA76" i="24"/>
  <c r="Z76" i="24"/>
  <c r="AA75" i="24"/>
  <c r="Z75" i="24"/>
  <c r="AA74" i="24"/>
  <c r="Z74" i="24"/>
  <c r="AA73" i="24"/>
  <c r="Z73" i="24"/>
  <c r="AA72" i="24"/>
  <c r="Z72" i="24"/>
  <c r="AA71" i="24"/>
  <c r="Z71" i="24"/>
  <c r="AA70" i="24"/>
  <c r="Z70" i="24"/>
  <c r="Z92" i="24" s="1"/>
  <c r="AA69" i="24"/>
  <c r="Z69" i="24"/>
  <c r="AA68" i="24"/>
  <c r="Z68" i="24"/>
  <c r="AA67" i="24"/>
  <c r="Z67" i="24"/>
  <c r="AA66" i="24"/>
  <c r="Z66" i="24"/>
  <c r="Z91" i="24" s="1"/>
  <c r="X4" i="17" s="1"/>
  <c r="AA65" i="24"/>
  <c r="AA52" i="24"/>
  <c r="Z52" i="24"/>
  <c r="AA51" i="24"/>
  <c r="Z51" i="24"/>
  <c r="AA50" i="24"/>
  <c r="Z50" i="24"/>
  <c r="AA49" i="24"/>
  <c r="Z49" i="24"/>
  <c r="AA48" i="24"/>
  <c r="Z48" i="24"/>
  <c r="AA47" i="24"/>
  <c r="Z47" i="24"/>
  <c r="AA46" i="24"/>
  <c r="Z46" i="24"/>
  <c r="AA45" i="24"/>
  <c r="Z45" i="24"/>
  <c r="AA44" i="24"/>
  <c r="Z44" i="24"/>
  <c r="AA43" i="24"/>
  <c r="Z43" i="24"/>
  <c r="AA42" i="24"/>
  <c r="Z42" i="24"/>
  <c r="AA41" i="24"/>
  <c r="Z41" i="24"/>
  <c r="AA40" i="24"/>
  <c r="Z40" i="24"/>
  <c r="AA39" i="24"/>
  <c r="Z39" i="24"/>
  <c r="AA38" i="24"/>
  <c r="Z38" i="24"/>
  <c r="Z60" i="24" s="1"/>
  <c r="AA37" i="24"/>
  <c r="AA60" i="24" s="1"/>
  <c r="Z37" i="24"/>
  <c r="AA36" i="24"/>
  <c r="Z36" i="24"/>
  <c r="AA35" i="24"/>
  <c r="Z35" i="24"/>
  <c r="AA34" i="24"/>
  <c r="Z34" i="24"/>
  <c r="Z59" i="24" s="1"/>
  <c r="AA33" i="24"/>
  <c r="S4" i="17"/>
  <c r="I4" i="17"/>
  <c r="S51" i="27"/>
  <c r="B85" i="27"/>
  <c r="B86" i="27" s="1"/>
  <c r="B87" i="27" s="1"/>
  <c r="B88" i="27" s="1"/>
  <c r="B66" i="27"/>
  <c r="B67" i="27" s="1"/>
  <c r="B68" i="27" s="1"/>
  <c r="B69" i="27" s="1"/>
  <c r="B70" i="27" s="1"/>
  <c r="B71" i="27" s="1"/>
  <c r="B72" i="27" s="1"/>
  <c r="B73" i="27" s="1"/>
  <c r="B74" i="27" s="1"/>
  <c r="B75" i="27" s="1"/>
  <c r="B76" i="27" s="1"/>
  <c r="B77" i="27" s="1"/>
  <c r="B78" i="27" s="1"/>
  <c r="B79" i="27" s="1"/>
  <c r="B80" i="27" s="1"/>
  <c r="D59" i="27"/>
  <c r="B53" i="27"/>
  <c r="B54" i="27" s="1"/>
  <c r="B55" i="27" s="1"/>
  <c r="B56" i="27" s="1"/>
  <c r="B34" i="27"/>
  <c r="B35" i="27" s="1"/>
  <c r="B36" i="27" s="1"/>
  <c r="B37" i="27" s="1"/>
  <c r="B38" i="27" s="1"/>
  <c r="B39" i="27" s="1"/>
  <c r="B40" i="27" s="1"/>
  <c r="B41" i="27" s="1"/>
  <c r="B42" i="27" s="1"/>
  <c r="B43" i="27" s="1"/>
  <c r="B44" i="27" s="1"/>
  <c r="B45" i="27" s="1"/>
  <c r="B46" i="27" s="1"/>
  <c r="B47" i="27" s="1"/>
  <c r="B48" i="27" s="1"/>
  <c r="G32" i="27"/>
  <c r="F32" i="27"/>
  <c r="E32" i="27"/>
  <c r="D32" i="27"/>
  <c r="D30" i="27"/>
  <c r="E29" i="27"/>
  <c r="D29" i="27"/>
  <c r="F28" i="27"/>
  <c r="E28" i="27"/>
  <c r="D28" i="27"/>
  <c r="G27" i="27"/>
  <c r="F27" i="27"/>
  <c r="E27" i="27"/>
  <c r="D27" i="27"/>
  <c r="H26" i="27"/>
  <c r="G26" i="27"/>
  <c r="F26" i="27"/>
  <c r="E26" i="27"/>
  <c r="D26" i="27"/>
  <c r="C26" i="27"/>
  <c r="A26" i="27"/>
  <c r="J25" i="27"/>
  <c r="I25" i="27"/>
  <c r="H25" i="27"/>
  <c r="G25" i="27"/>
  <c r="F25" i="27"/>
  <c r="E25" i="27"/>
  <c r="C25" i="27"/>
  <c r="A25" i="27"/>
  <c r="V24" i="27"/>
  <c r="U24" i="27"/>
  <c r="T24" i="27"/>
  <c r="S24" i="27"/>
  <c r="R24" i="27"/>
  <c r="Q24" i="27"/>
  <c r="P24" i="27"/>
  <c r="O24" i="27"/>
  <c r="N24" i="27"/>
  <c r="M24" i="27"/>
  <c r="L24" i="27"/>
  <c r="K24" i="27"/>
  <c r="J24" i="27"/>
  <c r="I24" i="27"/>
  <c r="H24" i="27"/>
  <c r="G24" i="27"/>
  <c r="F24" i="27"/>
  <c r="C24" i="27"/>
  <c r="A24" i="27"/>
  <c r="Z23" i="27"/>
  <c r="Y23" i="27"/>
  <c r="X23" i="27"/>
  <c r="W23" i="27"/>
  <c r="V23" i="27"/>
  <c r="U23" i="27"/>
  <c r="T23" i="27"/>
  <c r="S23" i="27"/>
  <c r="R23" i="27"/>
  <c r="Q23" i="27"/>
  <c r="P23" i="27"/>
  <c r="O23" i="27"/>
  <c r="N23" i="27"/>
  <c r="M23" i="27"/>
  <c r="L23" i="27"/>
  <c r="K23" i="27"/>
  <c r="J23" i="27"/>
  <c r="I23" i="27"/>
  <c r="H23" i="27"/>
  <c r="G23" i="27"/>
  <c r="C23" i="27"/>
  <c r="K85" i="27" s="1"/>
  <c r="A23" i="27"/>
  <c r="AA22" i="27"/>
  <c r="Z22" i="27"/>
  <c r="Y22" i="27"/>
  <c r="X22" i="27"/>
  <c r="W22" i="27"/>
  <c r="V22" i="27"/>
  <c r="U22" i="27"/>
  <c r="T22" i="27"/>
  <c r="S22" i="27"/>
  <c r="R22" i="27"/>
  <c r="Q22" i="27"/>
  <c r="P22" i="27"/>
  <c r="O22" i="27"/>
  <c r="N22" i="27"/>
  <c r="N84" i="27" s="1"/>
  <c r="M22" i="27"/>
  <c r="L22" i="27"/>
  <c r="K22" i="27"/>
  <c r="J22" i="27"/>
  <c r="I22" i="27"/>
  <c r="H22" i="27"/>
  <c r="C22" i="27"/>
  <c r="U84" i="27" s="1"/>
  <c r="A22" i="27"/>
  <c r="AA21" i="27"/>
  <c r="AA51" i="27" s="1"/>
  <c r="Z21" i="27"/>
  <c r="Y21" i="27"/>
  <c r="Y83" i="27" s="1"/>
  <c r="X21" i="27"/>
  <c r="W21" i="27"/>
  <c r="V21" i="27"/>
  <c r="U21" i="27"/>
  <c r="U83" i="27" s="1"/>
  <c r="T21" i="27"/>
  <c r="T83" i="27" s="1"/>
  <c r="S21" i="27"/>
  <c r="R21" i="27"/>
  <c r="Q21" i="27"/>
  <c r="Q83" i="27" s="1"/>
  <c r="P21" i="27"/>
  <c r="O21" i="27"/>
  <c r="O83" i="27" s="1"/>
  <c r="N21" i="27"/>
  <c r="M21" i="27"/>
  <c r="M83" i="27" s="1"/>
  <c r="L21" i="27"/>
  <c r="L83" i="27" s="1"/>
  <c r="K21" i="27"/>
  <c r="J21" i="27"/>
  <c r="J83" i="27" s="1"/>
  <c r="I21" i="27"/>
  <c r="C21" i="27"/>
  <c r="A21" i="27"/>
  <c r="AA20" i="27"/>
  <c r="Z20" i="27"/>
  <c r="Y20" i="27"/>
  <c r="X20" i="27"/>
  <c r="W20" i="27"/>
  <c r="V20" i="27"/>
  <c r="U20" i="27"/>
  <c r="T20" i="27"/>
  <c r="S20" i="27"/>
  <c r="R20" i="27"/>
  <c r="R82" i="27" s="1"/>
  <c r="Q20" i="27"/>
  <c r="P20" i="27"/>
  <c r="O20" i="27"/>
  <c r="N20" i="27"/>
  <c r="N50" i="27" s="1"/>
  <c r="M20" i="27"/>
  <c r="L20" i="27"/>
  <c r="L50" i="27" s="1"/>
  <c r="K20" i="27"/>
  <c r="J20" i="27"/>
  <c r="J82" i="27" s="1"/>
  <c r="J91" i="27" s="1"/>
  <c r="C20" i="27"/>
  <c r="U82" i="27" s="1"/>
  <c r="A20" i="27"/>
  <c r="AA19" i="27"/>
  <c r="Z19" i="27"/>
  <c r="Y19" i="27"/>
  <c r="X19" i="27"/>
  <c r="W19" i="27"/>
  <c r="V19" i="27"/>
  <c r="U19" i="27"/>
  <c r="T19" i="27"/>
  <c r="S19" i="27"/>
  <c r="R19" i="27"/>
  <c r="Q19" i="27"/>
  <c r="P19" i="27"/>
  <c r="O19" i="27"/>
  <c r="N19" i="27"/>
  <c r="M19" i="27"/>
  <c r="L19" i="27"/>
  <c r="K19" i="27"/>
  <c r="C19" i="27"/>
  <c r="A19" i="27"/>
  <c r="AA18" i="27"/>
  <c r="Z18" i="27"/>
  <c r="Y18" i="27"/>
  <c r="Y80" i="27" s="1"/>
  <c r="X18" i="27"/>
  <c r="W18" i="27"/>
  <c r="V18" i="27"/>
  <c r="U18" i="27"/>
  <c r="T18" i="27"/>
  <c r="S18" i="27"/>
  <c r="R18" i="27"/>
  <c r="Q18" i="27"/>
  <c r="Q80" i="27" s="1"/>
  <c r="P18" i="27"/>
  <c r="O18" i="27"/>
  <c r="N18" i="27"/>
  <c r="M18" i="27"/>
  <c r="L18" i="27"/>
  <c r="C18" i="27"/>
  <c r="W80" i="27" s="1"/>
  <c r="A18" i="27"/>
  <c r="AA17" i="27"/>
  <c r="AA79" i="27" s="1"/>
  <c r="Z17" i="27"/>
  <c r="Z79" i="27" s="1"/>
  <c r="Y17" i="27"/>
  <c r="X17" i="27"/>
  <c r="X79" i="27" s="1"/>
  <c r="W17" i="27"/>
  <c r="V17" i="27"/>
  <c r="U17" i="27"/>
  <c r="U79" i="27" s="1"/>
  <c r="T17" i="27"/>
  <c r="S17" i="27"/>
  <c r="S79" i="27" s="1"/>
  <c r="R17" i="27"/>
  <c r="R79" i="27" s="1"/>
  <c r="Q17" i="27"/>
  <c r="P17" i="27"/>
  <c r="P79" i="27" s="1"/>
  <c r="O17" i="27"/>
  <c r="N17" i="27"/>
  <c r="M17" i="27"/>
  <c r="M79" i="27" s="1"/>
  <c r="C17" i="27"/>
  <c r="V79" i="27" s="1"/>
  <c r="A17" i="27"/>
  <c r="AA16" i="27"/>
  <c r="AA78" i="27" s="1"/>
  <c r="Z16" i="27"/>
  <c r="Y16" i="27"/>
  <c r="Y78" i="27" s="1"/>
  <c r="X16" i="27"/>
  <c r="W16" i="27"/>
  <c r="V16" i="27"/>
  <c r="V46" i="27" s="1"/>
  <c r="U16" i="27"/>
  <c r="T16" i="27"/>
  <c r="T78" i="27" s="1"/>
  <c r="S16" i="27"/>
  <c r="S78" i="27" s="1"/>
  <c r="R16" i="27"/>
  <c r="Q16" i="27"/>
  <c r="Q78" i="27" s="1"/>
  <c r="P16" i="27"/>
  <c r="O16" i="27"/>
  <c r="N16" i="27"/>
  <c r="C16" i="27"/>
  <c r="W46" i="27" s="1"/>
  <c r="A16" i="27"/>
  <c r="AA15" i="27"/>
  <c r="Z15" i="27"/>
  <c r="Y15" i="27"/>
  <c r="X15" i="27"/>
  <c r="W15" i="27"/>
  <c r="V15" i="27"/>
  <c r="U15" i="27"/>
  <c r="T15" i="27"/>
  <c r="T45" i="27" s="1"/>
  <c r="S15" i="27"/>
  <c r="S77" i="27" s="1"/>
  <c r="R15" i="27"/>
  <c r="Q15" i="27"/>
  <c r="P15" i="27"/>
  <c r="O15" i="27"/>
  <c r="C15" i="27"/>
  <c r="A15" i="27"/>
  <c r="AA14" i="27"/>
  <c r="Z14" i="27"/>
  <c r="Y14" i="27"/>
  <c r="Y76" i="27" s="1"/>
  <c r="X14" i="27"/>
  <c r="W14" i="27"/>
  <c r="V14" i="27"/>
  <c r="U14" i="27"/>
  <c r="T14" i="27"/>
  <c r="S14" i="27"/>
  <c r="R14" i="27"/>
  <c r="Q14" i="27"/>
  <c r="P14" i="27"/>
  <c r="C14" i="27"/>
  <c r="A14" i="27"/>
  <c r="AA13" i="27"/>
  <c r="Z13" i="27"/>
  <c r="Y13" i="27"/>
  <c r="X13" i="27"/>
  <c r="W13" i="27"/>
  <c r="V13" i="27"/>
  <c r="U13" i="27"/>
  <c r="U75" i="27" s="1"/>
  <c r="T13" i="27"/>
  <c r="S13" i="27"/>
  <c r="R13" i="27"/>
  <c r="Q13" i="27"/>
  <c r="Q75" i="27" s="1"/>
  <c r="C13" i="27"/>
  <c r="T75" i="27" s="1"/>
  <c r="A13" i="27"/>
  <c r="AA12" i="27"/>
  <c r="AA74" i="27" s="1"/>
  <c r="Z12" i="27"/>
  <c r="Z42" i="27" s="1"/>
  <c r="Y12" i="27"/>
  <c r="Y42" i="27" s="1"/>
  <c r="X12" i="27"/>
  <c r="X42" i="27" s="1"/>
  <c r="W12" i="27"/>
  <c r="V12" i="27"/>
  <c r="V74" i="27" s="1"/>
  <c r="U12" i="27"/>
  <c r="U74" i="27" s="1"/>
  <c r="T12" i="27"/>
  <c r="S12" i="27"/>
  <c r="S74" i="27" s="1"/>
  <c r="R12" i="27"/>
  <c r="R42" i="27" s="1"/>
  <c r="C12" i="27"/>
  <c r="A12" i="27"/>
  <c r="AA11" i="27"/>
  <c r="Z11" i="27"/>
  <c r="Y11" i="27"/>
  <c r="X11" i="27"/>
  <c r="W11" i="27"/>
  <c r="V11" i="27"/>
  <c r="U11" i="27"/>
  <c r="T11" i="27"/>
  <c r="S11" i="27"/>
  <c r="C11" i="27"/>
  <c r="Y73" i="27" s="1"/>
  <c r="A11" i="27"/>
  <c r="AA10" i="27"/>
  <c r="Z10" i="27"/>
  <c r="Z40" i="27" s="1"/>
  <c r="Y10" i="27"/>
  <c r="X10" i="27"/>
  <c r="W10" i="27"/>
  <c r="W72" i="27" s="1"/>
  <c r="V10" i="27"/>
  <c r="U10" i="27"/>
  <c r="U72" i="27" s="1"/>
  <c r="T10" i="27"/>
  <c r="T72" i="27" s="1"/>
  <c r="C10" i="27"/>
  <c r="A10" i="27"/>
  <c r="AA9" i="27"/>
  <c r="AA71" i="27" s="1"/>
  <c r="Z9" i="27"/>
  <c r="Z71" i="27" s="1"/>
  <c r="Y9" i="27"/>
  <c r="X9" i="27"/>
  <c r="W9" i="27"/>
  <c r="W71" i="27" s="1"/>
  <c r="V9" i="27"/>
  <c r="U9" i="27"/>
  <c r="C9" i="27"/>
  <c r="U39" i="27" s="1"/>
  <c r="A9" i="27"/>
  <c r="AA8" i="27"/>
  <c r="Z8" i="27"/>
  <c r="Y8" i="27"/>
  <c r="X8" i="27"/>
  <c r="X70" i="27" s="1"/>
  <c r="W8" i="27"/>
  <c r="V8" i="27"/>
  <c r="C8" i="27"/>
  <c r="A8" i="27"/>
  <c r="AA7" i="27"/>
  <c r="AA37" i="27" s="1"/>
  <c r="Z7" i="27"/>
  <c r="Z69" i="27" s="1"/>
  <c r="Y7" i="27"/>
  <c r="Y37" i="27" s="1"/>
  <c r="X7" i="27"/>
  <c r="X37" i="27" s="1"/>
  <c r="W7" i="27"/>
  <c r="W37" i="27" s="1"/>
  <c r="C7" i="27"/>
  <c r="A7" i="27"/>
  <c r="AA6" i="27"/>
  <c r="Z6" i="27"/>
  <c r="Y6" i="27"/>
  <c r="X6" i="27"/>
  <c r="C6" i="27"/>
  <c r="A6" i="27"/>
  <c r="AA5" i="27"/>
  <c r="Z5" i="27"/>
  <c r="Z35" i="27" s="1"/>
  <c r="Y5" i="27"/>
  <c r="C5" i="27"/>
  <c r="Y67" i="27" s="1"/>
  <c r="A5" i="27"/>
  <c r="AA4" i="27"/>
  <c r="AA66" i="27" s="1"/>
  <c r="Z4" i="27"/>
  <c r="Z34" i="27" s="1"/>
  <c r="Z59" i="27" s="1"/>
  <c r="C4" i="27"/>
  <c r="B4" i="27"/>
  <c r="B5" i="27" s="1"/>
  <c r="B6" i="27" s="1"/>
  <c r="B7" i="27" s="1"/>
  <c r="B8" i="27" s="1"/>
  <c r="B9" i="27" s="1"/>
  <c r="B10" i="27" s="1"/>
  <c r="B11" i="27" s="1"/>
  <c r="B12" i="27" s="1"/>
  <c r="B13" i="27" s="1"/>
  <c r="B14" i="27" s="1"/>
  <c r="B15" i="27" s="1"/>
  <c r="B16" i="27" s="1"/>
  <c r="B17" i="27" s="1"/>
  <c r="B18" i="27" s="1"/>
  <c r="B19" i="27" s="1"/>
  <c r="B20" i="27" s="1"/>
  <c r="B21" i="27" s="1"/>
  <c r="B22" i="27" s="1"/>
  <c r="B23" i="27" s="1"/>
  <c r="B24" i="27" s="1"/>
  <c r="AA3" i="27"/>
  <c r="C3" i="27"/>
  <c r="F1" i="27"/>
  <c r="E1" i="27" s="1"/>
  <c r="D1" i="27" s="1"/>
  <c r="C23" i="25"/>
  <c r="A23" i="25"/>
  <c r="C24" i="25"/>
  <c r="C25" i="25"/>
  <c r="C26" i="25"/>
  <c r="D30" i="25"/>
  <c r="D26" i="25"/>
  <c r="D27" i="25"/>
  <c r="D28" i="25"/>
  <c r="D29" i="25"/>
  <c r="E29" i="25"/>
  <c r="E25" i="25"/>
  <c r="E26" i="25"/>
  <c r="E27" i="25"/>
  <c r="E28" i="25"/>
  <c r="F28" i="25"/>
  <c r="F24" i="25"/>
  <c r="F25" i="25"/>
  <c r="F26" i="25"/>
  <c r="F27" i="25"/>
  <c r="G27" i="25"/>
  <c r="G26" i="25"/>
  <c r="H26" i="25"/>
  <c r="G23" i="25"/>
  <c r="G24" i="25"/>
  <c r="G25" i="25"/>
  <c r="I21" i="25"/>
  <c r="H22" i="25"/>
  <c r="I22" i="25"/>
  <c r="H23" i="25"/>
  <c r="H85" i="25" s="1"/>
  <c r="I23" i="25"/>
  <c r="H24" i="25"/>
  <c r="I24" i="25"/>
  <c r="H25" i="25"/>
  <c r="I25" i="25"/>
  <c r="J25" i="25"/>
  <c r="J20" i="25"/>
  <c r="J21" i="25"/>
  <c r="J22" i="25"/>
  <c r="J23" i="25"/>
  <c r="J24" i="25"/>
  <c r="O15" i="25"/>
  <c r="N16" i="25"/>
  <c r="O16" i="25"/>
  <c r="M17" i="25"/>
  <c r="N17" i="25"/>
  <c r="O17" i="25"/>
  <c r="L18" i="25"/>
  <c r="L80" i="25" s="1"/>
  <c r="L91" i="25" s="1"/>
  <c r="M18" i="25"/>
  <c r="N18" i="25"/>
  <c r="O18" i="25"/>
  <c r="K19" i="25"/>
  <c r="L19" i="25"/>
  <c r="M19" i="25"/>
  <c r="N19" i="25"/>
  <c r="O19" i="25"/>
  <c r="O81" i="25" s="1"/>
  <c r="O92" i="25" s="1"/>
  <c r="K20" i="25"/>
  <c r="L20" i="25"/>
  <c r="M20" i="25"/>
  <c r="N20" i="25"/>
  <c r="O20" i="25"/>
  <c r="K21" i="25"/>
  <c r="L21" i="25"/>
  <c r="M21" i="25"/>
  <c r="N21" i="25"/>
  <c r="O21" i="25"/>
  <c r="K22" i="25"/>
  <c r="L22" i="25"/>
  <c r="M22" i="25"/>
  <c r="N22" i="25"/>
  <c r="O22" i="25"/>
  <c r="K23" i="25"/>
  <c r="L23" i="25"/>
  <c r="M23" i="25"/>
  <c r="N23" i="25"/>
  <c r="O23" i="25"/>
  <c r="K24" i="25"/>
  <c r="L24" i="25"/>
  <c r="M24" i="25"/>
  <c r="N24" i="25"/>
  <c r="O24" i="25"/>
  <c r="P23" i="25"/>
  <c r="P24" i="25"/>
  <c r="Q24" i="25"/>
  <c r="R24" i="25"/>
  <c r="S24" i="25"/>
  <c r="T24" i="25"/>
  <c r="U24" i="25"/>
  <c r="V24" i="25"/>
  <c r="Q23" i="25"/>
  <c r="R23" i="25"/>
  <c r="S23" i="25"/>
  <c r="T23" i="25"/>
  <c r="U23" i="25"/>
  <c r="V23" i="25"/>
  <c r="W23" i="25"/>
  <c r="X23" i="25"/>
  <c r="Y23" i="25"/>
  <c r="Z23" i="25"/>
  <c r="Z4" i="25"/>
  <c r="Z34" i="25" s="1"/>
  <c r="Z59" i="25" s="1"/>
  <c r="Y5" i="25"/>
  <c r="Z5" i="25"/>
  <c r="X6" i="25"/>
  <c r="Y6" i="25"/>
  <c r="Y36" i="25" s="1"/>
  <c r="Z6" i="25"/>
  <c r="W7" i="25"/>
  <c r="X7" i="25"/>
  <c r="Y7" i="25"/>
  <c r="Z7" i="25"/>
  <c r="V8" i="25"/>
  <c r="W8" i="25"/>
  <c r="X8" i="25"/>
  <c r="X38" i="25" s="1"/>
  <c r="Y8" i="25"/>
  <c r="Z8" i="25"/>
  <c r="U9" i="25"/>
  <c r="V9" i="25"/>
  <c r="W9" i="25"/>
  <c r="X9" i="25"/>
  <c r="Y9" i="25"/>
  <c r="Y71" i="25" s="1"/>
  <c r="Y92" i="25" s="1"/>
  <c r="Z9" i="25"/>
  <c r="Z39" i="25" s="1"/>
  <c r="T10" i="25"/>
  <c r="U10" i="25"/>
  <c r="V10" i="25"/>
  <c r="W10" i="25"/>
  <c r="X10" i="25"/>
  <c r="Y10" i="25"/>
  <c r="Z10" i="25"/>
  <c r="S11" i="25"/>
  <c r="S41" i="25" s="1"/>
  <c r="S59" i="25" s="1"/>
  <c r="T11" i="25"/>
  <c r="U11" i="25"/>
  <c r="V11" i="25"/>
  <c r="W11" i="25"/>
  <c r="X11" i="25"/>
  <c r="Y11" i="25"/>
  <c r="Z11" i="25"/>
  <c r="Z73" i="25" s="1"/>
  <c r="R12" i="25"/>
  <c r="S12" i="25"/>
  <c r="T12" i="25"/>
  <c r="U12" i="25"/>
  <c r="V12" i="25"/>
  <c r="W12" i="25"/>
  <c r="X12" i="25"/>
  <c r="Y12" i="25"/>
  <c r="Z12" i="25"/>
  <c r="Q13" i="25"/>
  <c r="R13" i="25"/>
  <c r="S13" i="25"/>
  <c r="T13" i="25"/>
  <c r="U13" i="25"/>
  <c r="V13" i="25"/>
  <c r="W13" i="25"/>
  <c r="X13" i="25"/>
  <c r="Y13" i="25"/>
  <c r="Z13" i="25"/>
  <c r="P14" i="25"/>
  <c r="Q14" i="25"/>
  <c r="R14" i="25"/>
  <c r="S14" i="25"/>
  <c r="T14" i="25"/>
  <c r="U14" i="25"/>
  <c r="U44" i="25" s="1"/>
  <c r="V14" i="25"/>
  <c r="W14" i="25"/>
  <c r="X14" i="25"/>
  <c r="Y14" i="25"/>
  <c r="Z14" i="25"/>
  <c r="P15" i="25"/>
  <c r="Q15" i="25"/>
  <c r="Q77" i="25" s="1"/>
  <c r="R15" i="25"/>
  <c r="R45" i="25" s="1"/>
  <c r="S15" i="25"/>
  <c r="T15" i="25"/>
  <c r="U15" i="25"/>
  <c r="V15" i="25"/>
  <c r="W15" i="25"/>
  <c r="X15" i="25"/>
  <c r="Y15" i="25"/>
  <c r="Y77" i="25" s="1"/>
  <c r="Z15" i="25"/>
  <c r="Z45" i="25" s="1"/>
  <c r="P16" i="25"/>
  <c r="Q16" i="25"/>
  <c r="R16" i="25"/>
  <c r="S16" i="25"/>
  <c r="T16" i="25"/>
  <c r="U16" i="25"/>
  <c r="V16" i="25"/>
  <c r="W16" i="25"/>
  <c r="W46" i="25" s="1"/>
  <c r="X16" i="25"/>
  <c r="Y16" i="25"/>
  <c r="Z16" i="25"/>
  <c r="P17" i="25"/>
  <c r="Q17" i="25"/>
  <c r="R17" i="25"/>
  <c r="S17" i="25"/>
  <c r="T17" i="25"/>
  <c r="T79" i="25" s="1"/>
  <c r="U17" i="25"/>
  <c r="V17" i="25"/>
  <c r="W17" i="25"/>
  <c r="X17" i="25"/>
  <c r="Y17" i="25"/>
  <c r="Z17" i="25"/>
  <c r="P18" i="25"/>
  <c r="P80" i="25" s="1"/>
  <c r="P92" i="25" s="1"/>
  <c r="Q18" i="25"/>
  <c r="Q80" i="25" s="1"/>
  <c r="R18" i="25"/>
  <c r="S18" i="25"/>
  <c r="T18" i="25"/>
  <c r="U18" i="25"/>
  <c r="V18" i="25"/>
  <c r="W18" i="25"/>
  <c r="X18" i="25"/>
  <c r="X80" i="25" s="1"/>
  <c r="Y18" i="25"/>
  <c r="Y80" i="25" s="1"/>
  <c r="Z18" i="25"/>
  <c r="P19" i="25"/>
  <c r="Q19" i="25"/>
  <c r="R19" i="25"/>
  <c r="S19" i="25"/>
  <c r="T19" i="25"/>
  <c r="U19" i="25"/>
  <c r="U81" i="25" s="1"/>
  <c r="V19" i="25"/>
  <c r="V49" i="25" s="1"/>
  <c r="W19" i="25"/>
  <c r="X19" i="25"/>
  <c r="Y19" i="25"/>
  <c r="Z19" i="25"/>
  <c r="P20" i="25"/>
  <c r="Q20" i="25"/>
  <c r="R20" i="25"/>
  <c r="S20" i="25"/>
  <c r="S82" i="25" s="1"/>
  <c r="T20" i="25"/>
  <c r="U20" i="25"/>
  <c r="V20" i="25"/>
  <c r="W20" i="25"/>
  <c r="X20" i="25"/>
  <c r="Y20" i="25"/>
  <c r="Z20" i="25"/>
  <c r="P21" i="25"/>
  <c r="Q21" i="25"/>
  <c r="R21" i="25"/>
  <c r="S21" i="25"/>
  <c r="T21" i="25"/>
  <c r="U21" i="25"/>
  <c r="V21" i="25"/>
  <c r="W21" i="25"/>
  <c r="X21" i="25"/>
  <c r="Y21" i="25"/>
  <c r="Z21" i="25"/>
  <c r="P22" i="25"/>
  <c r="Q22" i="25"/>
  <c r="R22" i="25"/>
  <c r="S22" i="25"/>
  <c r="T22" i="25"/>
  <c r="U22" i="25"/>
  <c r="U52" i="25" s="1"/>
  <c r="V22" i="25"/>
  <c r="W22" i="25"/>
  <c r="X22" i="25"/>
  <c r="Y22" i="25"/>
  <c r="Z22" i="25"/>
  <c r="AA4" i="25"/>
  <c r="AA5" i="25"/>
  <c r="AA6" i="25"/>
  <c r="AA36" i="25" s="1"/>
  <c r="AA7" i="25"/>
  <c r="AA8" i="25"/>
  <c r="AA9" i="25"/>
  <c r="AA10" i="25"/>
  <c r="AA11" i="25"/>
  <c r="AA12" i="25"/>
  <c r="AA13" i="25"/>
  <c r="AA14" i="25"/>
  <c r="AA76" i="25" s="1"/>
  <c r="AA15" i="25"/>
  <c r="AA45" i="25" s="1"/>
  <c r="AA16" i="25"/>
  <c r="AA17" i="25"/>
  <c r="AA18" i="25"/>
  <c r="AA19" i="25"/>
  <c r="AA20" i="25"/>
  <c r="AA21" i="25"/>
  <c r="AA22" i="25"/>
  <c r="AA52" i="25" s="1"/>
  <c r="AA3" i="25"/>
  <c r="C4" i="25"/>
  <c r="C5" i="25"/>
  <c r="C6" i="25"/>
  <c r="C7" i="25"/>
  <c r="C8" i="25"/>
  <c r="C9" i="25"/>
  <c r="C10" i="25"/>
  <c r="C11" i="25"/>
  <c r="C12" i="25"/>
  <c r="C13" i="25"/>
  <c r="C14" i="25"/>
  <c r="C15" i="25"/>
  <c r="C16" i="25"/>
  <c r="C17" i="25"/>
  <c r="C18" i="25"/>
  <c r="C19" i="25"/>
  <c r="C20" i="25"/>
  <c r="C21" i="25"/>
  <c r="C22" i="25"/>
  <c r="C3" i="25"/>
  <c r="A24" i="25"/>
  <c r="F86" i="25" s="1"/>
  <c r="F91" i="25" s="1"/>
  <c r="A25" i="25"/>
  <c r="H87" i="25" s="1"/>
  <c r="A26" i="25"/>
  <c r="F88" i="25" s="1"/>
  <c r="A6" i="25"/>
  <c r="A7" i="25"/>
  <c r="A8" i="25"/>
  <c r="AA70" i="25" s="1"/>
  <c r="A9" i="25"/>
  <c r="A10" i="25"/>
  <c r="A11" i="25"/>
  <c r="V41" i="25" s="1"/>
  <c r="A12" i="25"/>
  <c r="V74" i="25" s="1"/>
  <c r="V92" i="25" s="1"/>
  <c r="A13" i="25"/>
  <c r="Z75" i="25" s="1"/>
  <c r="A14" i="25"/>
  <c r="Q44" i="25" s="1"/>
  <c r="A15" i="25"/>
  <c r="A16" i="25"/>
  <c r="Y78" i="25" s="1"/>
  <c r="A17" i="25"/>
  <c r="A18" i="25"/>
  <c r="A19" i="25"/>
  <c r="S81" i="25" s="1"/>
  <c r="A20" i="25"/>
  <c r="J50" i="25" s="1"/>
  <c r="J59" i="25" s="1"/>
  <c r="A21" i="25"/>
  <c r="V51" i="25" s="1"/>
  <c r="A22" i="25"/>
  <c r="R84" i="25" s="1"/>
  <c r="A5" i="25"/>
  <c r="B85" i="25"/>
  <c r="B86" i="25" s="1"/>
  <c r="B87" i="25" s="1"/>
  <c r="B88" i="25" s="1"/>
  <c r="V84" i="25"/>
  <c r="Q84" i="25"/>
  <c r="M84" i="25"/>
  <c r="I84" i="25"/>
  <c r="W81" i="25"/>
  <c r="AA80" i="25"/>
  <c r="Z80" i="25"/>
  <c r="V80" i="25"/>
  <c r="U80" i="25"/>
  <c r="S80" i="25"/>
  <c r="O80" i="25"/>
  <c r="N80" i="25"/>
  <c r="W79" i="25"/>
  <c r="V79" i="25"/>
  <c r="Q79" i="25"/>
  <c r="Q92" i="25" s="1"/>
  <c r="N79" i="25"/>
  <c r="M79" i="25"/>
  <c r="M91" i="25" s="1"/>
  <c r="Z78" i="25"/>
  <c r="Q78" i="25"/>
  <c r="P78" i="25"/>
  <c r="AA77" i="25"/>
  <c r="W77" i="25"/>
  <c r="V77" i="25"/>
  <c r="U77" i="25"/>
  <c r="T77" i="25"/>
  <c r="Y76" i="25"/>
  <c r="W76" i="25"/>
  <c r="V76" i="25"/>
  <c r="P76" i="25"/>
  <c r="P91" i="25" s="1"/>
  <c r="AA72" i="25"/>
  <c r="W72" i="25"/>
  <c r="V72" i="25"/>
  <c r="U72" i="25"/>
  <c r="X71" i="25"/>
  <c r="W71" i="25"/>
  <c r="V71" i="25"/>
  <c r="U71" i="25"/>
  <c r="U91" i="25" s="1"/>
  <c r="Y70" i="25"/>
  <c r="AA69" i="25"/>
  <c r="AA92" i="25" s="1"/>
  <c r="Z69" i="25"/>
  <c r="W69" i="25"/>
  <c r="W91" i="25" s="1"/>
  <c r="AA66" i="25"/>
  <c r="B66" i="25"/>
  <c r="B67" i="25" s="1"/>
  <c r="B68" i="25" s="1"/>
  <c r="B69" i="25" s="1"/>
  <c r="B70" i="25" s="1"/>
  <c r="B71" i="25" s="1"/>
  <c r="B72" i="25" s="1"/>
  <c r="B73" i="25" s="1"/>
  <c r="B74" i="25" s="1"/>
  <c r="B75" i="25" s="1"/>
  <c r="B76" i="25" s="1"/>
  <c r="B77" i="25" s="1"/>
  <c r="B78" i="25" s="1"/>
  <c r="B79" i="25" s="1"/>
  <c r="B80" i="25" s="1"/>
  <c r="AA65" i="25"/>
  <c r="AA91" i="25" s="1"/>
  <c r="D59" i="25"/>
  <c r="B53" i="25"/>
  <c r="B54" i="25" s="1"/>
  <c r="B55" i="25" s="1"/>
  <c r="B56" i="25" s="1"/>
  <c r="Z52" i="25"/>
  <c r="X52" i="25"/>
  <c r="W52" i="25"/>
  <c r="P52" i="25"/>
  <c r="M52" i="25"/>
  <c r="K52" i="25"/>
  <c r="Y49" i="25"/>
  <c r="W49" i="25"/>
  <c r="M49" i="25"/>
  <c r="AA48" i="25"/>
  <c r="Z48" i="25"/>
  <c r="V48" i="25"/>
  <c r="U48" i="25"/>
  <c r="T48" i="25"/>
  <c r="S48" i="25"/>
  <c r="R48" i="25"/>
  <c r="N48" i="25"/>
  <c r="Y47" i="25"/>
  <c r="X47" i="25"/>
  <c r="V47" i="25"/>
  <c r="U47" i="25"/>
  <c r="Q47" i="25"/>
  <c r="Q60" i="25" s="1"/>
  <c r="P47" i="25"/>
  <c r="M47" i="25"/>
  <c r="M59" i="25" s="1"/>
  <c r="Z46" i="25"/>
  <c r="Y46" i="25"/>
  <c r="R46" i="25"/>
  <c r="R60" i="25" s="1"/>
  <c r="P46" i="25"/>
  <c r="O46" i="25"/>
  <c r="W45" i="25"/>
  <c r="V45" i="25"/>
  <c r="U45" i="25"/>
  <c r="T45" i="25"/>
  <c r="S45" i="25"/>
  <c r="S60" i="25" s="1"/>
  <c r="O45" i="25"/>
  <c r="O59" i="25" s="1"/>
  <c r="Z44" i="25"/>
  <c r="W44" i="25"/>
  <c r="S44" i="25"/>
  <c r="R44" i="25"/>
  <c r="P44" i="25"/>
  <c r="P59" i="25" s="1"/>
  <c r="Y41" i="25"/>
  <c r="W41" i="25"/>
  <c r="W60" i="25" s="1"/>
  <c r="AA40" i="25"/>
  <c r="W40" i="25"/>
  <c r="V40" i="25"/>
  <c r="U40" i="25"/>
  <c r="T40" i="25"/>
  <c r="T59" i="25" s="1"/>
  <c r="W39" i="25"/>
  <c r="V39" i="25"/>
  <c r="Z38" i="25"/>
  <c r="Z60" i="25" s="1"/>
  <c r="AA37" i="25"/>
  <c r="AA60" i="25" s="1"/>
  <c r="Z37" i="25"/>
  <c r="W37" i="25"/>
  <c r="W59" i="25" s="1"/>
  <c r="AA34" i="25"/>
  <c r="B34" i="25"/>
  <c r="B35" i="25" s="1"/>
  <c r="B36" i="25" s="1"/>
  <c r="B37" i="25" s="1"/>
  <c r="B38" i="25" s="1"/>
  <c r="B39" i="25" s="1"/>
  <c r="B40" i="25" s="1"/>
  <c r="B41" i="25" s="1"/>
  <c r="B42" i="25" s="1"/>
  <c r="B43" i="25" s="1"/>
  <c r="B44" i="25" s="1"/>
  <c r="B45" i="25" s="1"/>
  <c r="B46" i="25" s="1"/>
  <c r="B47" i="25" s="1"/>
  <c r="B48" i="25" s="1"/>
  <c r="AA33" i="25"/>
  <c r="AA59" i="25" s="1"/>
  <c r="G32" i="25"/>
  <c r="F32" i="25"/>
  <c r="E32" i="25"/>
  <c r="D32" i="25"/>
  <c r="B5" i="25"/>
  <c r="B6" i="25" s="1"/>
  <c r="B7" i="25" s="1"/>
  <c r="B8" i="25" s="1"/>
  <c r="B9" i="25" s="1"/>
  <c r="B10" i="25" s="1"/>
  <c r="B11" i="25" s="1"/>
  <c r="B12" i="25" s="1"/>
  <c r="B13" i="25" s="1"/>
  <c r="B14" i="25" s="1"/>
  <c r="B15" i="25" s="1"/>
  <c r="B16" i="25" s="1"/>
  <c r="B17" i="25" s="1"/>
  <c r="B18" i="25" s="1"/>
  <c r="B19" i="25" s="1"/>
  <c r="B20" i="25" s="1"/>
  <c r="B21" i="25" s="1"/>
  <c r="B22" i="25" s="1"/>
  <c r="B23" i="25" s="1"/>
  <c r="B24" i="25" s="1"/>
  <c r="B4" i="25"/>
  <c r="F1" i="25"/>
  <c r="E1" i="25" s="1"/>
  <c r="D1" i="25" s="1"/>
  <c r="H88" i="24"/>
  <c r="G88" i="24"/>
  <c r="F88" i="24"/>
  <c r="E88" i="24"/>
  <c r="D88" i="24"/>
  <c r="I87" i="24"/>
  <c r="I92" i="24" s="1"/>
  <c r="H87" i="24"/>
  <c r="G87" i="24"/>
  <c r="F87" i="24"/>
  <c r="E87" i="24"/>
  <c r="J86" i="24"/>
  <c r="I86" i="24"/>
  <c r="H86" i="24"/>
  <c r="G86" i="24"/>
  <c r="F86" i="24"/>
  <c r="F91" i="24" s="1"/>
  <c r="D4" i="17" s="1"/>
  <c r="K85" i="24"/>
  <c r="K92" i="24" s="1"/>
  <c r="J85" i="24"/>
  <c r="I85" i="24"/>
  <c r="H85" i="24"/>
  <c r="G85" i="24"/>
  <c r="G91" i="24" s="1"/>
  <c r="E4" i="17" s="1"/>
  <c r="Y84" i="24"/>
  <c r="X84" i="24"/>
  <c r="W84" i="24"/>
  <c r="V84" i="24"/>
  <c r="U84" i="24"/>
  <c r="T84" i="24"/>
  <c r="S84" i="24"/>
  <c r="R84" i="24"/>
  <c r="Q84" i="24"/>
  <c r="P84" i="24"/>
  <c r="O84" i="24"/>
  <c r="N84" i="24"/>
  <c r="M84" i="24"/>
  <c r="L84" i="24"/>
  <c r="K84" i="24"/>
  <c r="J84" i="24"/>
  <c r="I84" i="24"/>
  <c r="H84" i="24"/>
  <c r="H91" i="24" s="1"/>
  <c r="F4" i="17" s="1"/>
  <c r="Y83" i="24"/>
  <c r="X83" i="24"/>
  <c r="W83" i="24"/>
  <c r="V83" i="24"/>
  <c r="U83" i="24"/>
  <c r="T83" i="24"/>
  <c r="S83" i="24"/>
  <c r="R83" i="24"/>
  <c r="Q83" i="24"/>
  <c r="P83" i="24"/>
  <c r="O83" i="24"/>
  <c r="N83" i="24"/>
  <c r="M83" i="24"/>
  <c r="L83" i="24"/>
  <c r="K83" i="24"/>
  <c r="J83" i="24"/>
  <c r="I83" i="24"/>
  <c r="Y82" i="24"/>
  <c r="X82" i="24"/>
  <c r="W82" i="24"/>
  <c r="V82" i="24"/>
  <c r="U82" i="24"/>
  <c r="T82" i="24"/>
  <c r="S82" i="24"/>
  <c r="R82" i="24"/>
  <c r="Q82" i="24"/>
  <c r="P82" i="24"/>
  <c r="O82" i="24"/>
  <c r="N82" i="24"/>
  <c r="M82" i="24"/>
  <c r="L82" i="24"/>
  <c r="K82" i="24"/>
  <c r="J82" i="24"/>
  <c r="J91" i="24" s="1"/>
  <c r="H4" i="17" s="1"/>
  <c r="Y81" i="24"/>
  <c r="X81" i="24"/>
  <c r="W81" i="24"/>
  <c r="V81" i="24"/>
  <c r="U81" i="24"/>
  <c r="T81" i="24"/>
  <c r="S81" i="24"/>
  <c r="R81" i="24"/>
  <c r="Q81" i="24"/>
  <c r="P81" i="24"/>
  <c r="O81" i="24"/>
  <c r="O92" i="24" s="1"/>
  <c r="N81" i="24"/>
  <c r="M81" i="24"/>
  <c r="L81" i="24"/>
  <c r="K81" i="24"/>
  <c r="Y80" i="24"/>
  <c r="X80" i="24"/>
  <c r="W80" i="24"/>
  <c r="V80" i="24"/>
  <c r="U80" i="24"/>
  <c r="T80" i="24"/>
  <c r="S80" i="24"/>
  <c r="R80" i="24"/>
  <c r="Q80" i="24"/>
  <c r="P80" i="24"/>
  <c r="O80" i="24"/>
  <c r="N80" i="24"/>
  <c r="L80" i="24"/>
  <c r="Y79" i="24"/>
  <c r="X79" i="24"/>
  <c r="W79" i="24"/>
  <c r="V79" i="24"/>
  <c r="U79" i="24"/>
  <c r="T79" i="24"/>
  <c r="S79" i="24"/>
  <c r="R79" i="24"/>
  <c r="Q79" i="24"/>
  <c r="Q92" i="24" s="1"/>
  <c r="P79" i="24"/>
  <c r="O79" i="24"/>
  <c r="N79" i="24"/>
  <c r="M79" i="24"/>
  <c r="Y78" i="24"/>
  <c r="X78" i="24"/>
  <c r="W78" i="24"/>
  <c r="V78" i="24"/>
  <c r="U78" i="24"/>
  <c r="T78" i="24"/>
  <c r="S78" i="24"/>
  <c r="R78" i="24"/>
  <c r="Q78" i="24"/>
  <c r="P78" i="24"/>
  <c r="O78" i="24"/>
  <c r="N78" i="24"/>
  <c r="N91" i="24" s="1"/>
  <c r="L4" i="17" s="1"/>
  <c r="Y77" i="24"/>
  <c r="X77" i="24"/>
  <c r="W77" i="24"/>
  <c r="V77" i="24"/>
  <c r="U77" i="24"/>
  <c r="T77" i="24"/>
  <c r="S77" i="24"/>
  <c r="R77" i="24"/>
  <c r="Q77" i="24"/>
  <c r="P77" i="24"/>
  <c r="O77" i="24"/>
  <c r="O91" i="24" s="1"/>
  <c r="M4" i="17" s="1"/>
  <c r="Y76" i="24"/>
  <c r="X76" i="24"/>
  <c r="W76" i="24"/>
  <c r="V76" i="24"/>
  <c r="U76" i="24"/>
  <c r="T76" i="24"/>
  <c r="S76" i="24"/>
  <c r="R76" i="24"/>
  <c r="Q76" i="24"/>
  <c r="P76" i="24"/>
  <c r="P91" i="24" s="1"/>
  <c r="N4" i="17" s="1"/>
  <c r="Y75" i="24"/>
  <c r="X75" i="24"/>
  <c r="W75" i="24"/>
  <c r="V75" i="24"/>
  <c r="U75" i="24"/>
  <c r="T75" i="24"/>
  <c r="S75" i="24"/>
  <c r="R75" i="24"/>
  <c r="Q75" i="24"/>
  <c r="Q91" i="24" s="1"/>
  <c r="O4" i="17" s="1"/>
  <c r="Y74" i="24"/>
  <c r="X74" i="24"/>
  <c r="W74" i="24"/>
  <c r="V74" i="24"/>
  <c r="U74" i="24"/>
  <c r="T74" i="24"/>
  <c r="S74" i="24"/>
  <c r="R74" i="24"/>
  <c r="R91" i="24" s="1"/>
  <c r="P4" i="17" s="1"/>
  <c r="Y73" i="24"/>
  <c r="X73" i="24"/>
  <c r="W73" i="24"/>
  <c r="V73" i="24"/>
  <c r="U73" i="24"/>
  <c r="T73" i="24"/>
  <c r="S73" i="24"/>
  <c r="S91" i="24" s="1"/>
  <c r="Q4" i="17" s="1"/>
  <c r="Y72" i="24"/>
  <c r="X72" i="24"/>
  <c r="W72" i="24"/>
  <c r="V72" i="24"/>
  <c r="U72" i="24"/>
  <c r="T72" i="24"/>
  <c r="Y71" i="24"/>
  <c r="X71" i="24"/>
  <c r="W71" i="24"/>
  <c r="V71" i="24"/>
  <c r="U71" i="24"/>
  <c r="U91" i="24" s="1"/>
  <c r="Y70" i="24"/>
  <c r="X70" i="24"/>
  <c r="W70" i="24"/>
  <c r="V70" i="24"/>
  <c r="Y69" i="24"/>
  <c r="X69" i="24"/>
  <c r="W69" i="24"/>
  <c r="Y68" i="24"/>
  <c r="X68" i="24"/>
  <c r="Y67" i="24"/>
  <c r="H56" i="24"/>
  <c r="H60" i="24" s="1"/>
  <c r="D56" i="24"/>
  <c r="I55" i="24"/>
  <c r="I60" i="24" s="1"/>
  <c r="E55" i="24"/>
  <c r="E59" i="24" s="1"/>
  <c r="J54" i="24"/>
  <c r="F54" i="24"/>
  <c r="F59" i="24" s="1"/>
  <c r="K53" i="24"/>
  <c r="G53" i="24"/>
  <c r="G59" i="24" s="1"/>
  <c r="Y52" i="24"/>
  <c r="X52" i="24"/>
  <c r="W52" i="24"/>
  <c r="V52" i="24"/>
  <c r="U52" i="24"/>
  <c r="T52" i="24"/>
  <c r="S52" i="24"/>
  <c r="R52" i="24"/>
  <c r="Q52" i="24"/>
  <c r="P52" i="24"/>
  <c r="O52" i="24"/>
  <c r="N52" i="24"/>
  <c r="M52" i="24"/>
  <c r="L52" i="24"/>
  <c r="L60" i="24" s="1"/>
  <c r="K52" i="24"/>
  <c r="J52" i="24"/>
  <c r="I52" i="24"/>
  <c r="H52" i="24"/>
  <c r="Y51" i="24"/>
  <c r="X51" i="24"/>
  <c r="W51" i="24"/>
  <c r="V51" i="24"/>
  <c r="U51" i="24"/>
  <c r="T51" i="24"/>
  <c r="S51" i="24"/>
  <c r="R51" i="24"/>
  <c r="Q51" i="24"/>
  <c r="P51" i="24"/>
  <c r="O51" i="24"/>
  <c r="N51" i="24"/>
  <c r="M51" i="24"/>
  <c r="L51" i="24"/>
  <c r="K51" i="24"/>
  <c r="J51" i="24"/>
  <c r="I51" i="24"/>
  <c r="I59" i="24" s="1"/>
  <c r="Y50" i="24"/>
  <c r="X50" i="24"/>
  <c r="W50" i="24"/>
  <c r="V50" i="24"/>
  <c r="U50" i="24"/>
  <c r="T50" i="24"/>
  <c r="S50" i="24"/>
  <c r="R50" i="24"/>
  <c r="Q50" i="24"/>
  <c r="P50" i="24"/>
  <c r="O50" i="24"/>
  <c r="N50" i="24"/>
  <c r="M50" i="24"/>
  <c r="L50" i="24"/>
  <c r="K50" i="24"/>
  <c r="J50" i="24"/>
  <c r="J59" i="24" s="1"/>
  <c r="Y49" i="24"/>
  <c r="X49" i="24"/>
  <c r="W49" i="24"/>
  <c r="V49" i="24"/>
  <c r="U49" i="24"/>
  <c r="T49" i="24"/>
  <c r="S49" i="24"/>
  <c r="R49" i="24"/>
  <c r="Q49" i="24"/>
  <c r="P49" i="24"/>
  <c r="O49" i="24"/>
  <c r="O60" i="24" s="1"/>
  <c r="N49" i="24"/>
  <c r="M49" i="24"/>
  <c r="L49" i="24"/>
  <c r="K49" i="24"/>
  <c r="Y48" i="24"/>
  <c r="X48" i="24"/>
  <c r="W48" i="24"/>
  <c r="V48" i="24"/>
  <c r="U48" i="24"/>
  <c r="T48" i="24"/>
  <c r="S48" i="24"/>
  <c r="R48" i="24"/>
  <c r="Q48" i="24"/>
  <c r="P48" i="24"/>
  <c r="O48" i="24"/>
  <c r="N48" i="24"/>
  <c r="M48" i="24"/>
  <c r="L48" i="24"/>
  <c r="Y47" i="24"/>
  <c r="X47" i="24"/>
  <c r="W47" i="24"/>
  <c r="V47" i="24"/>
  <c r="U47" i="24"/>
  <c r="T47" i="24"/>
  <c r="S47" i="24"/>
  <c r="R47" i="24"/>
  <c r="Q47" i="24"/>
  <c r="Q60" i="24" s="1"/>
  <c r="P47" i="24"/>
  <c r="O47" i="24"/>
  <c r="N47" i="24"/>
  <c r="M47" i="24"/>
  <c r="M59" i="24" s="1"/>
  <c r="Y46" i="24"/>
  <c r="X46" i="24"/>
  <c r="W46" i="24"/>
  <c r="V46" i="24"/>
  <c r="U46" i="24"/>
  <c r="T46" i="24"/>
  <c r="S46" i="24"/>
  <c r="R46" i="24"/>
  <c r="Q46" i="24"/>
  <c r="P46" i="24"/>
  <c r="O46" i="24"/>
  <c r="N46" i="24"/>
  <c r="N59" i="24" s="1"/>
  <c r="Y45" i="24"/>
  <c r="X45" i="24"/>
  <c r="W45" i="24"/>
  <c r="V45" i="24"/>
  <c r="U45" i="24"/>
  <c r="T45" i="24"/>
  <c r="S45" i="24"/>
  <c r="S60" i="24" s="1"/>
  <c r="R45" i="24"/>
  <c r="Q45" i="24"/>
  <c r="P45" i="24"/>
  <c r="O45" i="24"/>
  <c r="Y44" i="24"/>
  <c r="X44" i="24"/>
  <c r="W44" i="24"/>
  <c r="V44" i="24"/>
  <c r="U44" i="24"/>
  <c r="T44" i="24"/>
  <c r="S44" i="24"/>
  <c r="R44" i="24"/>
  <c r="Q44" i="24"/>
  <c r="P44" i="24"/>
  <c r="Y43" i="24"/>
  <c r="X43" i="24"/>
  <c r="W43" i="24"/>
  <c r="V43" i="24"/>
  <c r="U43" i="24"/>
  <c r="U60" i="24" s="1"/>
  <c r="T43" i="24"/>
  <c r="S43" i="24"/>
  <c r="R43" i="24"/>
  <c r="Q43" i="24"/>
  <c r="Y42" i="24"/>
  <c r="X42" i="24"/>
  <c r="W42" i="24"/>
  <c r="V42" i="24"/>
  <c r="V60" i="24" s="1"/>
  <c r="U42" i="24"/>
  <c r="T42" i="24"/>
  <c r="S42" i="24"/>
  <c r="R42" i="24"/>
  <c r="R59" i="24" s="1"/>
  <c r="Y41" i="24"/>
  <c r="X41" i="24"/>
  <c r="W41" i="24"/>
  <c r="V41" i="24"/>
  <c r="U41" i="24"/>
  <c r="T41" i="24"/>
  <c r="S41" i="24"/>
  <c r="S59" i="24" s="1"/>
  <c r="Y40" i="24"/>
  <c r="X40" i="24"/>
  <c r="W40" i="24"/>
  <c r="V40" i="24"/>
  <c r="U40" i="24"/>
  <c r="T40" i="24"/>
  <c r="Y39" i="24"/>
  <c r="X39" i="24"/>
  <c r="W39" i="24"/>
  <c r="V39" i="24"/>
  <c r="U39" i="24"/>
  <c r="U59" i="24" s="1"/>
  <c r="Y38" i="24"/>
  <c r="X38" i="24"/>
  <c r="W38" i="24"/>
  <c r="V38" i="24"/>
  <c r="Y37" i="24"/>
  <c r="X37" i="24"/>
  <c r="W37" i="24"/>
  <c r="W59" i="24" s="1"/>
  <c r="Y36" i="24"/>
  <c r="X36" i="24"/>
  <c r="X59" i="24" s="1"/>
  <c r="Y35" i="24"/>
  <c r="Y59" i="24" s="1"/>
  <c r="W92" i="24"/>
  <c r="AA91" i="24"/>
  <c r="Y4" i="17" s="1"/>
  <c r="K91" i="24"/>
  <c r="H92" i="24"/>
  <c r="D91" i="24"/>
  <c r="E91" i="24"/>
  <c r="C4" i="17" s="1"/>
  <c r="J92" i="24"/>
  <c r="B85" i="24"/>
  <c r="B86" i="24" s="1"/>
  <c r="B87" i="24" s="1"/>
  <c r="B88" i="24" s="1"/>
  <c r="L92" i="24"/>
  <c r="M92" i="24"/>
  <c r="I91" i="24"/>
  <c r="G4" i="17" s="1"/>
  <c r="N92" i="24"/>
  <c r="P92" i="24"/>
  <c r="L91" i="24"/>
  <c r="J4" i="17" s="1"/>
  <c r="M91" i="24"/>
  <c r="K4" i="17" s="1"/>
  <c r="R92" i="24"/>
  <c r="S92" i="24"/>
  <c r="T92" i="24"/>
  <c r="U92" i="24"/>
  <c r="V92" i="24"/>
  <c r="X92" i="24"/>
  <c r="T91" i="24"/>
  <c r="R4" i="17" s="1"/>
  <c r="Y92" i="24"/>
  <c r="V91" i="24"/>
  <c r="T4" i="17" s="1"/>
  <c r="AA92" i="24"/>
  <c r="W91" i="24"/>
  <c r="U4" i="17" s="1"/>
  <c r="X91" i="24"/>
  <c r="Y91" i="24"/>
  <c r="W4" i="17" s="1"/>
  <c r="B66" i="24"/>
  <c r="B67" i="24" s="1"/>
  <c r="B68" i="24" s="1"/>
  <c r="B69" i="24" s="1"/>
  <c r="B70" i="24" s="1"/>
  <c r="B71" i="24" s="1"/>
  <c r="B72" i="24" s="1"/>
  <c r="B73" i="24" s="1"/>
  <c r="B74" i="24" s="1"/>
  <c r="B75" i="24" s="1"/>
  <c r="B76" i="24" s="1"/>
  <c r="B77" i="24" s="1"/>
  <c r="B78" i="24" s="1"/>
  <c r="B79" i="24" s="1"/>
  <c r="B80" i="24" s="1"/>
  <c r="K60" i="24"/>
  <c r="O59" i="24"/>
  <c r="D59" i="24"/>
  <c r="J60" i="24"/>
  <c r="B53" i="24"/>
  <c r="B54" i="24" s="1"/>
  <c r="B55" i="24" s="1"/>
  <c r="B56" i="24" s="1"/>
  <c r="H59" i="24"/>
  <c r="M60" i="24"/>
  <c r="N60" i="24"/>
  <c r="K59" i="24"/>
  <c r="P60" i="24"/>
  <c r="L59" i="24"/>
  <c r="R60" i="24"/>
  <c r="T60" i="24"/>
  <c r="P59" i="24"/>
  <c r="Q59" i="24"/>
  <c r="W60" i="24"/>
  <c r="X60" i="24"/>
  <c r="T59" i="24"/>
  <c r="Y60" i="24"/>
  <c r="V59" i="24"/>
  <c r="B34" i="24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AA59" i="24"/>
  <c r="G32" i="24"/>
  <c r="F32" i="24"/>
  <c r="E32" i="24"/>
  <c r="D32" i="24"/>
  <c r="B5" i="24"/>
  <c r="B6" i="24" s="1"/>
  <c r="B7" i="24" s="1"/>
  <c r="B8" i="24" s="1"/>
  <c r="B9" i="24" s="1"/>
  <c r="B10" i="24" s="1"/>
  <c r="B11" i="24" s="1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3" i="24" s="1"/>
  <c r="B24" i="24" s="1"/>
  <c r="B4" i="24"/>
  <c r="F1" i="24"/>
  <c r="E1" i="24"/>
  <c r="D1" i="24" s="1"/>
  <c r="B4" i="23"/>
  <c r="B5" i="23" s="1"/>
  <c r="B6" i="23" s="1"/>
  <c r="B7" i="23" s="1"/>
  <c r="B8" i="23" s="1"/>
  <c r="B9" i="23" s="1"/>
  <c r="B10" i="23" s="1"/>
  <c r="B11" i="23" s="1"/>
  <c r="B12" i="23" s="1"/>
  <c r="B13" i="23" s="1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H88" i="23"/>
  <c r="H92" i="23" s="1"/>
  <c r="G88" i="23"/>
  <c r="F88" i="23"/>
  <c r="E88" i="23"/>
  <c r="D88" i="23"/>
  <c r="D91" i="23" s="1"/>
  <c r="G97" i="23" s="1"/>
  <c r="C6" i="29" s="1"/>
  <c r="I87" i="23"/>
  <c r="I92" i="23" s="1"/>
  <c r="H87" i="23"/>
  <c r="G87" i="23"/>
  <c r="F87" i="23"/>
  <c r="E87" i="23"/>
  <c r="E91" i="23" s="1"/>
  <c r="J86" i="23"/>
  <c r="J92" i="23" s="1"/>
  <c r="I86" i="23"/>
  <c r="H86" i="23"/>
  <c r="G86" i="23"/>
  <c r="F86" i="23"/>
  <c r="F91" i="23" s="1"/>
  <c r="K85" i="23"/>
  <c r="K92" i="23" s="1"/>
  <c r="J85" i="23"/>
  <c r="I85" i="23"/>
  <c r="H85" i="23"/>
  <c r="G85" i="23"/>
  <c r="G91" i="23" s="1"/>
  <c r="B85" i="23"/>
  <c r="B86" i="23" s="1"/>
  <c r="B87" i="23" s="1"/>
  <c r="B88" i="23" s="1"/>
  <c r="AA84" i="23"/>
  <c r="Z84" i="23"/>
  <c r="Y84" i="23"/>
  <c r="X84" i="23"/>
  <c r="W84" i="23"/>
  <c r="V84" i="23"/>
  <c r="U84" i="23"/>
  <c r="T84" i="23"/>
  <c r="S84" i="23"/>
  <c r="R84" i="23"/>
  <c r="Q84" i="23"/>
  <c r="P84" i="23"/>
  <c r="O84" i="23"/>
  <c r="N84" i="23"/>
  <c r="M84" i="23"/>
  <c r="L84" i="23"/>
  <c r="L92" i="23" s="1"/>
  <c r="K84" i="23"/>
  <c r="J84" i="23"/>
  <c r="I84" i="23"/>
  <c r="H84" i="23"/>
  <c r="H91" i="23" s="1"/>
  <c r="AA83" i="23"/>
  <c r="Z83" i="23"/>
  <c r="Y83" i="23"/>
  <c r="X83" i="23"/>
  <c r="W83" i="23"/>
  <c r="V83" i="23"/>
  <c r="U83" i="23"/>
  <c r="T83" i="23"/>
  <c r="S83" i="23"/>
  <c r="R83" i="23"/>
  <c r="Q83" i="23"/>
  <c r="P83" i="23"/>
  <c r="O83" i="23"/>
  <c r="N83" i="23"/>
  <c r="M83" i="23"/>
  <c r="M92" i="23" s="1"/>
  <c r="L83" i="23"/>
  <c r="K83" i="23"/>
  <c r="J83" i="23"/>
  <c r="I83" i="23"/>
  <c r="I91" i="23" s="1"/>
  <c r="AA82" i="23"/>
  <c r="Z82" i="23"/>
  <c r="Y82" i="23"/>
  <c r="X82" i="23"/>
  <c r="W82" i="23"/>
  <c r="V82" i="23"/>
  <c r="U82" i="23"/>
  <c r="T82" i="23"/>
  <c r="S82" i="23"/>
  <c r="R82" i="23"/>
  <c r="Q82" i="23"/>
  <c r="P82" i="23"/>
  <c r="O82" i="23"/>
  <c r="N82" i="23"/>
  <c r="N92" i="23" s="1"/>
  <c r="M82" i="23"/>
  <c r="L82" i="23"/>
  <c r="K82" i="23"/>
  <c r="J82" i="23"/>
  <c r="J91" i="23" s="1"/>
  <c r="AA81" i="23"/>
  <c r="Z81" i="23"/>
  <c r="Y81" i="23"/>
  <c r="X81" i="23"/>
  <c r="W81" i="23"/>
  <c r="V81" i="23"/>
  <c r="U81" i="23"/>
  <c r="T81" i="23"/>
  <c r="S81" i="23"/>
  <c r="R81" i="23"/>
  <c r="Q81" i="23"/>
  <c r="P81" i="23"/>
  <c r="O81" i="23"/>
  <c r="O92" i="23" s="1"/>
  <c r="N81" i="23"/>
  <c r="M81" i="23"/>
  <c r="L81" i="23"/>
  <c r="K81" i="23"/>
  <c r="K91" i="23" s="1"/>
  <c r="AA80" i="23"/>
  <c r="Z80" i="23"/>
  <c r="Y80" i="23"/>
  <c r="X80" i="23"/>
  <c r="W80" i="23"/>
  <c r="V80" i="23"/>
  <c r="U80" i="23"/>
  <c r="T80" i="23"/>
  <c r="S80" i="23"/>
  <c r="R80" i="23"/>
  <c r="Q80" i="23"/>
  <c r="P80" i="23"/>
  <c r="P92" i="23" s="1"/>
  <c r="O80" i="23"/>
  <c r="N80" i="23"/>
  <c r="L80" i="23"/>
  <c r="L91" i="23" s="1"/>
  <c r="AA79" i="23"/>
  <c r="Z79" i="23"/>
  <c r="Y79" i="23"/>
  <c r="X79" i="23"/>
  <c r="W79" i="23"/>
  <c r="V79" i="23"/>
  <c r="U79" i="23"/>
  <c r="T79" i="23"/>
  <c r="S79" i="23"/>
  <c r="R79" i="23"/>
  <c r="Q79" i="23"/>
  <c r="Q92" i="23" s="1"/>
  <c r="P79" i="23"/>
  <c r="O79" i="23"/>
  <c r="N79" i="23"/>
  <c r="M79" i="23"/>
  <c r="M91" i="23" s="1"/>
  <c r="AA78" i="23"/>
  <c r="Z78" i="23"/>
  <c r="Y78" i="23"/>
  <c r="X78" i="23"/>
  <c r="W78" i="23"/>
  <c r="V78" i="23"/>
  <c r="U78" i="23"/>
  <c r="T78" i="23"/>
  <c r="S78" i="23"/>
  <c r="R78" i="23"/>
  <c r="R92" i="23" s="1"/>
  <c r="Q78" i="23"/>
  <c r="P78" i="23"/>
  <c r="O78" i="23"/>
  <c r="N78" i="23"/>
  <c r="N91" i="23" s="1"/>
  <c r="AA77" i="23"/>
  <c r="Z77" i="23"/>
  <c r="Y77" i="23"/>
  <c r="X77" i="23"/>
  <c r="W77" i="23"/>
  <c r="V77" i="23"/>
  <c r="U77" i="23"/>
  <c r="T77" i="23"/>
  <c r="S77" i="23"/>
  <c r="S92" i="23" s="1"/>
  <c r="R77" i="23"/>
  <c r="Q77" i="23"/>
  <c r="P77" i="23"/>
  <c r="O77" i="23"/>
  <c r="O91" i="23" s="1"/>
  <c r="AA76" i="23"/>
  <c r="Z76" i="23"/>
  <c r="Y76" i="23"/>
  <c r="X76" i="23"/>
  <c r="W76" i="23"/>
  <c r="V76" i="23"/>
  <c r="U76" i="23"/>
  <c r="T76" i="23"/>
  <c r="T92" i="23" s="1"/>
  <c r="S76" i="23"/>
  <c r="R76" i="23"/>
  <c r="Q76" i="23"/>
  <c r="P76" i="23"/>
  <c r="P91" i="23" s="1"/>
  <c r="AA75" i="23"/>
  <c r="Z75" i="23"/>
  <c r="Y75" i="23"/>
  <c r="X75" i="23"/>
  <c r="W75" i="23"/>
  <c r="V75" i="23"/>
  <c r="U75" i="23"/>
  <c r="U92" i="23" s="1"/>
  <c r="T75" i="23"/>
  <c r="S75" i="23"/>
  <c r="R75" i="23"/>
  <c r="Q75" i="23"/>
  <c r="Q91" i="23" s="1"/>
  <c r="AA74" i="23"/>
  <c r="Z74" i="23"/>
  <c r="Y74" i="23"/>
  <c r="X74" i="23"/>
  <c r="W74" i="23"/>
  <c r="V74" i="23"/>
  <c r="V92" i="23" s="1"/>
  <c r="U74" i="23"/>
  <c r="T74" i="23"/>
  <c r="S74" i="23"/>
  <c r="R74" i="23"/>
  <c r="R91" i="23" s="1"/>
  <c r="AA73" i="23"/>
  <c r="Z73" i="23"/>
  <c r="Y73" i="23"/>
  <c r="X73" i="23"/>
  <c r="W73" i="23"/>
  <c r="W92" i="23" s="1"/>
  <c r="V73" i="23"/>
  <c r="U73" i="23"/>
  <c r="T73" i="23"/>
  <c r="S73" i="23"/>
  <c r="S91" i="23" s="1"/>
  <c r="AA72" i="23"/>
  <c r="Z72" i="23"/>
  <c r="Y72" i="23"/>
  <c r="X72" i="23"/>
  <c r="X92" i="23" s="1"/>
  <c r="W72" i="23"/>
  <c r="V72" i="23"/>
  <c r="U72" i="23"/>
  <c r="T72" i="23"/>
  <c r="T91" i="23" s="1"/>
  <c r="AA71" i="23"/>
  <c r="Z71" i="23"/>
  <c r="Y71" i="23"/>
  <c r="Y92" i="23" s="1"/>
  <c r="X71" i="23"/>
  <c r="W71" i="23"/>
  <c r="V71" i="23"/>
  <c r="U71" i="23"/>
  <c r="U91" i="23" s="1"/>
  <c r="AA70" i="23"/>
  <c r="Z70" i="23"/>
  <c r="Z92" i="23" s="1"/>
  <c r="Y70" i="23"/>
  <c r="X70" i="23"/>
  <c r="W70" i="23"/>
  <c r="V70" i="23"/>
  <c r="V91" i="23" s="1"/>
  <c r="AA69" i="23"/>
  <c r="AA92" i="23" s="1"/>
  <c r="Z69" i="23"/>
  <c r="Y69" i="23"/>
  <c r="X69" i="23"/>
  <c r="W69" i="23"/>
  <c r="W91" i="23" s="1"/>
  <c r="AA68" i="23"/>
  <c r="Z68" i="23"/>
  <c r="Y68" i="23"/>
  <c r="X68" i="23"/>
  <c r="X91" i="23" s="1"/>
  <c r="AA67" i="23"/>
  <c r="Z67" i="23"/>
  <c r="Y67" i="23"/>
  <c r="Y91" i="23" s="1"/>
  <c r="AA66" i="23"/>
  <c r="Z66" i="23"/>
  <c r="Z91" i="23" s="1"/>
  <c r="B66" i="23"/>
  <c r="B67" i="23" s="1"/>
  <c r="B68" i="23" s="1"/>
  <c r="B69" i="23" s="1"/>
  <c r="B70" i="23" s="1"/>
  <c r="B71" i="23" s="1"/>
  <c r="B72" i="23" s="1"/>
  <c r="B73" i="23" s="1"/>
  <c r="B74" i="23" s="1"/>
  <c r="B75" i="23" s="1"/>
  <c r="B76" i="23" s="1"/>
  <c r="B77" i="23" s="1"/>
  <c r="B78" i="23" s="1"/>
  <c r="B79" i="23" s="1"/>
  <c r="B80" i="23" s="1"/>
  <c r="AA65" i="23"/>
  <c r="AA91" i="23" s="1"/>
  <c r="D59" i="23"/>
  <c r="H56" i="23"/>
  <c r="H60" i="23" s="1"/>
  <c r="D56" i="23"/>
  <c r="I55" i="23"/>
  <c r="I60" i="23" s="1"/>
  <c r="E55" i="23"/>
  <c r="E59" i="23" s="1"/>
  <c r="J54" i="23"/>
  <c r="J60" i="23" s="1"/>
  <c r="F54" i="23"/>
  <c r="F59" i="23" s="1"/>
  <c r="K53" i="23"/>
  <c r="K60" i="23" s="1"/>
  <c r="G53" i="23"/>
  <c r="G59" i="23" s="1"/>
  <c r="B53" i="23"/>
  <c r="B54" i="23" s="1"/>
  <c r="B55" i="23" s="1"/>
  <c r="B56" i="23" s="1"/>
  <c r="AA52" i="23"/>
  <c r="Z52" i="23"/>
  <c r="Y52" i="23"/>
  <c r="X52" i="23"/>
  <c r="W52" i="23"/>
  <c r="V52" i="23"/>
  <c r="U52" i="23"/>
  <c r="T52" i="23"/>
  <c r="S52" i="23"/>
  <c r="R52" i="23"/>
  <c r="Q52" i="23"/>
  <c r="P52" i="23"/>
  <c r="O52" i="23"/>
  <c r="N52" i="23"/>
  <c r="M52" i="23"/>
  <c r="L52" i="23"/>
  <c r="L60" i="23" s="1"/>
  <c r="K52" i="23"/>
  <c r="J52" i="23"/>
  <c r="I52" i="23"/>
  <c r="H52" i="23"/>
  <c r="H59" i="23" s="1"/>
  <c r="AA51" i="23"/>
  <c r="Z51" i="23"/>
  <c r="Y51" i="23"/>
  <c r="X51" i="23"/>
  <c r="W51" i="23"/>
  <c r="V51" i="23"/>
  <c r="U51" i="23"/>
  <c r="T51" i="23"/>
  <c r="S51" i="23"/>
  <c r="R51" i="23"/>
  <c r="Q51" i="23"/>
  <c r="P51" i="23"/>
  <c r="O51" i="23"/>
  <c r="N51" i="23"/>
  <c r="M51" i="23"/>
  <c r="M60" i="23" s="1"/>
  <c r="L51" i="23"/>
  <c r="K51" i="23"/>
  <c r="J51" i="23"/>
  <c r="I51" i="23"/>
  <c r="I59" i="23" s="1"/>
  <c r="AA50" i="23"/>
  <c r="Z50" i="23"/>
  <c r="Y50" i="23"/>
  <c r="X50" i="23"/>
  <c r="W50" i="23"/>
  <c r="V50" i="23"/>
  <c r="U50" i="23"/>
  <c r="T50" i="23"/>
  <c r="S50" i="23"/>
  <c r="R50" i="23"/>
  <c r="Q50" i="23"/>
  <c r="P50" i="23"/>
  <c r="O50" i="23"/>
  <c r="N50" i="23"/>
  <c r="N60" i="23" s="1"/>
  <c r="M50" i="23"/>
  <c r="L50" i="23"/>
  <c r="K50" i="23"/>
  <c r="J50" i="23"/>
  <c r="J59" i="23" s="1"/>
  <c r="AA49" i="23"/>
  <c r="Z49" i="23"/>
  <c r="Y49" i="23"/>
  <c r="X49" i="23"/>
  <c r="W49" i="23"/>
  <c r="V49" i="23"/>
  <c r="U49" i="23"/>
  <c r="T49" i="23"/>
  <c r="S49" i="23"/>
  <c r="R49" i="23"/>
  <c r="Q49" i="23"/>
  <c r="P49" i="23"/>
  <c r="O49" i="23"/>
  <c r="O60" i="23" s="1"/>
  <c r="N49" i="23"/>
  <c r="M49" i="23"/>
  <c r="L49" i="23"/>
  <c r="K49" i="23"/>
  <c r="K59" i="23" s="1"/>
  <c r="AA48" i="23"/>
  <c r="Z48" i="23"/>
  <c r="Y48" i="23"/>
  <c r="X48" i="23"/>
  <c r="W48" i="23"/>
  <c r="V48" i="23"/>
  <c r="U48" i="23"/>
  <c r="T48" i="23"/>
  <c r="S48" i="23"/>
  <c r="R48" i="23"/>
  <c r="Q48" i="23"/>
  <c r="P48" i="23"/>
  <c r="P60" i="23" s="1"/>
  <c r="O48" i="23"/>
  <c r="N48" i="23"/>
  <c r="M48" i="23"/>
  <c r="L48" i="23"/>
  <c r="L59" i="23" s="1"/>
  <c r="AA47" i="23"/>
  <c r="Z47" i="23"/>
  <c r="Y47" i="23"/>
  <c r="X47" i="23"/>
  <c r="W47" i="23"/>
  <c r="V47" i="23"/>
  <c r="U47" i="23"/>
  <c r="T47" i="23"/>
  <c r="S47" i="23"/>
  <c r="R47" i="23"/>
  <c r="Q47" i="23"/>
  <c r="Q60" i="23" s="1"/>
  <c r="P47" i="23"/>
  <c r="O47" i="23"/>
  <c r="N47" i="23"/>
  <c r="M47" i="23"/>
  <c r="M59" i="23" s="1"/>
  <c r="AA46" i="23"/>
  <c r="Z46" i="23"/>
  <c r="Y46" i="23"/>
  <c r="X46" i="23"/>
  <c r="W46" i="23"/>
  <c r="V46" i="23"/>
  <c r="U46" i="23"/>
  <c r="T46" i="23"/>
  <c r="S46" i="23"/>
  <c r="R46" i="23"/>
  <c r="R60" i="23" s="1"/>
  <c r="Q46" i="23"/>
  <c r="P46" i="23"/>
  <c r="O46" i="23"/>
  <c r="N46" i="23"/>
  <c r="N59" i="23" s="1"/>
  <c r="AA45" i="23"/>
  <c r="Z45" i="23"/>
  <c r="Y45" i="23"/>
  <c r="X45" i="23"/>
  <c r="W45" i="23"/>
  <c r="V45" i="23"/>
  <c r="U45" i="23"/>
  <c r="T45" i="23"/>
  <c r="S45" i="23"/>
  <c r="S60" i="23" s="1"/>
  <c r="R45" i="23"/>
  <c r="Q45" i="23"/>
  <c r="P45" i="23"/>
  <c r="O45" i="23"/>
  <c r="O59" i="23" s="1"/>
  <c r="AA44" i="23"/>
  <c r="Z44" i="23"/>
  <c r="Y44" i="23"/>
  <c r="X44" i="23"/>
  <c r="W44" i="23"/>
  <c r="V44" i="23"/>
  <c r="U44" i="23"/>
  <c r="T44" i="23"/>
  <c r="T60" i="23" s="1"/>
  <c r="S44" i="23"/>
  <c r="R44" i="23"/>
  <c r="Q44" i="23"/>
  <c r="P44" i="23"/>
  <c r="P59" i="23" s="1"/>
  <c r="AA43" i="23"/>
  <c r="Z43" i="23"/>
  <c r="Y43" i="23"/>
  <c r="X43" i="23"/>
  <c r="W43" i="23"/>
  <c r="V43" i="23"/>
  <c r="U43" i="23"/>
  <c r="U60" i="23" s="1"/>
  <c r="T43" i="23"/>
  <c r="S43" i="23"/>
  <c r="R43" i="23"/>
  <c r="Q43" i="23"/>
  <c r="Q59" i="23" s="1"/>
  <c r="AA42" i="23"/>
  <c r="Z42" i="23"/>
  <c r="Y42" i="23"/>
  <c r="X42" i="23"/>
  <c r="W42" i="23"/>
  <c r="V42" i="23"/>
  <c r="V60" i="23" s="1"/>
  <c r="U42" i="23"/>
  <c r="T42" i="23"/>
  <c r="S42" i="23"/>
  <c r="R42" i="23"/>
  <c r="R59" i="23" s="1"/>
  <c r="AA41" i="23"/>
  <c r="Z41" i="23"/>
  <c r="Y41" i="23"/>
  <c r="X41" i="23"/>
  <c r="W41" i="23"/>
  <c r="W60" i="23" s="1"/>
  <c r="V41" i="23"/>
  <c r="U41" i="23"/>
  <c r="T41" i="23"/>
  <c r="S41" i="23"/>
  <c r="S59" i="23" s="1"/>
  <c r="AA40" i="23"/>
  <c r="Z40" i="23"/>
  <c r="Y40" i="23"/>
  <c r="X40" i="23"/>
  <c r="X60" i="23" s="1"/>
  <c r="W40" i="23"/>
  <c r="V40" i="23"/>
  <c r="U40" i="23"/>
  <c r="T40" i="23"/>
  <c r="T59" i="23" s="1"/>
  <c r="AA39" i="23"/>
  <c r="Z39" i="23"/>
  <c r="Y39" i="23"/>
  <c r="Y60" i="23" s="1"/>
  <c r="X39" i="23"/>
  <c r="W39" i="23"/>
  <c r="V39" i="23"/>
  <c r="U39" i="23"/>
  <c r="U59" i="23" s="1"/>
  <c r="AA38" i="23"/>
  <c r="Z38" i="23"/>
  <c r="Z60" i="23" s="1"/>
  <c r="Y38" i="23"/>
  <c r="X38" i="23"/>
  <c r="W38" i="23"/>
  <c r="V38" i="23"/>
  <c r="V59" i="23" s="1"/>
  <c r="AA37" i="23"/>
  <c r="AA60" i="23" s="1"/>
  <c r="Z37" i="23"/>
  <c r="Y37" i="23"/>
  <c r="X37" i="23"/>
  <c r="W37" i="23"/>
  <c r="W59" i="23" s="1"/>
  <c r="AA36" i="23"/>
  <c r="Z36" i="23"/>
  <c r="Y36" i="23"/>
  <c r="X36" i="23"/>
  <c r="X59" i="23" s="1"/>
  <c r="AA35" i="23"/>
  <c r="Z35" i="23"/>
  <c r="Y35" i="23"/>
  <c r="Y59" i="23" s="1"/>
  <c r="AA34" i="23"/>
  <c r="Z34" i="23"/>
  <c r="Z59" i="23" s="1"/>
  <c r="B34" i="23"/>
  <c r="B35" i="23" s="1"/>
  <c r="B36" i="23" s="1"/>
  <c r="B37" i="23" s="1"/>
  <c r="B38" i="23" s="1"/>
  <c r="B39" i="23" s="1"/>
  <c r="B40" i="23" s="1"/>
  <c r="B41" i="23" s="1"/>
  <c r="B42" i="23" s="1"/>
  <c r="B43" i="23" s="1"/>
  <c r="B44" i="23" s="1"/>
  <c r="B45" i="23" s="1"/>
  <c r="B46" i="23" s="1"/>
  <c r="B47" i="23" s="1"/>
  <c r="B48" i="23" s="1"/>
  <c r="AA33" i="23"/>
  <c r="AA59" i="23" s="1"/>
  <c r="G32" i="23"/>
  <c r="F32" i="23"/>
  <c r="E32" i="23"/>
  <c r="D32" i="23"/>
  <c r="F1" i="23"/>
  <c r="E1" i="23"/>
  <c r="D1" i="23" s="1"/>
  <c r="H56" i="8"/>
  <c r="H60" i="8" s="1"/>
  <c r="I55" i="8"/>
  <c r="I60" i="8" s="1"/>
  <c r="D59" i="8"/>
  <c r="J54" i="8"/>
  <c r="J60" i="8" s="1"/>
  <c r="K53" i="8"/>
  <c r="K60" i="8" s="1"/>
  <c r="D56" i="8"/>
  <c r="E55" i="8"/>
  <c r="E59" i="8" s="1"/>
  <c r="F54" i="8"/>
  <c r="F59" i="8" s="1"/>
  <c r="G53" i="8"/>
  <c r="G59" i="8" s="1"/>
  <c r="E88" i="8"/>
  <c r="F87" i="8"/>
  <c r="F88" i="8"/>
  <c r="G88" i="8"/>
  <c r="G86" i="8"/>
  <c r="G87" i="8"/>
  <c r="H87" i="8"/>
  <c r="H85" i="8"/>
  <c r="H86" i="8"/>
  <c r="I86" i="8"/>
  <c r="I85" i="8"/>
  <c r="J85" i="8"/>
  <c r="H88" i="8"/>
  <c r="H92" i="8" s="1"/>
  <c r="I87" i="8"/>
  <c r="I92" i="8" s="1"/>
  <c r="J86" i="8"/>
  <c r="J92" i="8" s="1"/>
  <c r="K85" i="8"/>
  <c r="K92" i="8" s="1"/>
  <c r="D88" i="8"/>
  <c r="D91" i="8" s="1"/>
  <c r="E87" i="8"/>
  <c r="E91" i="8" s="1"/>
  <c r="C3" i="17" s="1"/>
  <c r="F86" i="8"/>
  <c r="F91" i="8" s="1"/>
  <c r="D3" i="17" s="1"/>
  <c r="G85" i="8"/>
  <c r="G91" i="8" s="1"/>
  <c r="E3" i="17" s="1"/>
  <c r="B85" i="8"/>
  <c r="B86" i="8" s="1"/>
  <c r="B87" i="8" s="1"/>
  <c r="B88" i="8" s="1"/>
  <c r="B53" i="8"/>
  <c r="B54" i="8" s="1"/>
  <c r="B55" i="8" s="1"/>
  <c r="B56" i="8" s="1"/>
  <c r="D32" i="8"/>
  <c r="E32" i="8"/>
  <c r="F32" i="8"/>
  <c r="F1" i="8"/>
  <c r="E1" i="8" s="1"/>
  <c r="D1" i="8" s="1"/>
  <c r="AA78" i="25" l="1"/>
  <c r="H84" i="25"/>
  <c r="H91" i="25" s="1"/>
  <c r="V52" i="25"/>
  <c r="T82" i="25"/>
  <c r="R80" i="25"/>
  <c r="X46" i="25"/>
  <c r="S77" i="25"/>
  <c r="S92" i="25" s="1"/>
  <c r="T41" i="25"/>
  <c r="T72" i="25"/>
  <c r="T91" i="25" s="1"/>
  <c r="Z68" i="25"/>
  <c r="F54" i="25"/>
  <c r="F59" i="25" s="1"/>
  <c r="S52" i="25"/>
  <c r="Y50" i="25"/>
  <c r="Q50" i="25"/>
  <c r="T81" i="25"/>
  <c r="W80" i="25"/>
  <c r="Z79" i="25"/>
  <c r="R47" i="25"/>
  <c r="U46" i="25"/>
  <c r="X45" i="25"/>
  <c r="P45" i="25"/>
  <c r="S76" i="25"/>
  <c r="Y73" i="25"/>
  <c r="Y72" i="25"/>
  <c r="X39" i="25"/>
  <c r="Z35" i="25"/>
  <c r="N84" i="25"/>
  <c r="T73" i="25"/>
  <c r="S78" i="25"/>
  <c r="M81" i="25"/>
  <c r="W84" i="25"/>
  <c r="X78" i="25"/>
  <c r="Z84" i="25"/>
  <c r="X84" i="25"/>
  <c r="P84" i="25"/>
  <c r="Y81" i="25"/>
  <c r="Q81" i="25"/>
  <c r="T80" i="25"/>
  <c r="W47" i="25"/>
  <c r="R78" i="25"/>
  <c r="R92" i="25" s="1"/>
  <c r="X44" i="25"/>
  <c r="V73" i="25"/>
  <c r="U39" i="25"/>
  <c r="U59" i="25" s="1"/>
  <c r="X69" i="25"/>
  <c r="K84" i="25"/>
  <c r="O48" i="25"/>
  <c r="I55" i="25"/>
  <c r="I60" i="25" s="1"/>
  <c r="V75" i="27"/>
  <c r="P44" i="27"/>
  <c r="X44" i="27"/>
  <c r="K81" i="27"/>
  <c r="S81" i="27"/>
  <c r="AA81" i="27"/>
  <c r="O82" i="27"/>
  <c r="R51" i="27"/>
  <c r="Z83" i="27"/>
  <c r="AA72" i="27"/>
  <c r="Q44" i="27"/>
  <c r="R76" i="27"/>
  <c r="Z76" i="27"/>
  <c r="AA77" i="27"/>
  <c r="P80" i="27"/>
  <c r="P92" i="27" s="1"/>
  <c r="X48" i="27"/>
  <c r="M81" i="27"/>
  <c r="U81" i="27"/>
  <c r="V84" i="27"/>
  <c r="Z72" i="27"/>
  <c r="Y75" i="27"/>
  <c r="S76" i="27"/>
  <c r="AA76" i="27"/>
  <c r="N81" i="27"/>
  <c r="V81" i="27"/>
  <c r="Z82" i="27"/>
  <c r="Q76" i="27"/>
  <c r="Z44" i="27"/>
  <c r="Z38" i="27"/>
  <c r="Z60" i="27" s="1"/>
  <c r="T41" i="27"/>
  <c r="S75" i="27"/>
  <c r="AA75" i="27"/>
  <c r="U76" i="27"/>
  <c r="V45" i="27"/>
  <c r="S80" i="27"/>
  <c r="P81" i="27"/>
  <c r="X81" i="27"/>
  <c r="T50" i="27"/>
  <c r="W83" i="27"/>
  <c r="X49" i="27"/>
  <c r="M82" i="27"/>
  <c r="U50" i="27"/>
  <c r="Z41" i="27"/>
  <c r="O84" i="27"/>
  <c r="W84" i="27"/>
  <c r="Y38" i="25"/>
  <c r="X41" i="25"/>
  <c r="V44" i="25"/>
  <c r="Q46" i="25"/>
  <c r="AA46" i="25"/>
  <c r="L49" i="25"/>
  <c r="X49" i="25"/>
  <c r="N52" i="25"/>
  <c r="Y52" i="25"/>
  <c r="X70" i="25"/>
  <c r="S73" i="25"/>
  <c r="S91" i="25" s="1"/>
  <c r="X76" i="25"/>
  <c r="L81" i="25"/>
  <c r="V81" i="25"/>
  <c r="U74" i="25"/>
  <c r="AA75" i="25"/>
  <c r="T84" i="25"/>
  <c r="U49" i="25"/>
  <c r="S47" i="25"/>
  <c r="V78" i="25"/>
  <c r="Y45" i="25"/>
  <c r="Q45" i="25"/>
  <c r="T44" i="25"/>
  <c r="T60" i="25" s="1"/>
  <c r="Z41" i="25"/>
  <c r="Z72" i="25"/>
  <c r="Y39" i="25"/>
  <c r="Y60" i="25" s="1"/>
  <c r="W70" i="25"/>
  <c r="X68" i="25"/>
  <c r="X91" i="25" s="1"/>
  <c r="O84" i="25"/>
  <c r="N81" i="25"/>
  <c r="O47" i="25"/>
  <c r="J52" i="25"/>
  <c r="D56" i="25"/>
  <c r="X36" i="27"/>
  <c r="X59" i="27" s="1"/>
  <c r="Y70" i="27"/>
  <c r="X71" i="27"/>
  <c r="V72" i="27"/>
  <c r="AA41" i="27"/>
  <c r="W74" i="27"/>
  <c r="R75" i="27"/>
  <c r="Z75" i="27"/>
  <c r="T76" i="27"/>
  <c r="T92" i="27" s="1"/>
  <c r="U45" i="27"/>
  <c r="U78" i="27"/>
  <c r="T79" i="27"/>
  <c r="R80" i="27"/>
  <c r="Z80" i="27"/>
  <c r="O49" i="27"/>
  <c r="O60" i="27" s="1"/>
  <c r="W49" i="27"/>
  <c r="K82" i="27"/>
  <c r="S82" i="27"/>
  <c r="AA82" i="27"/>
  <c r="N83" i="27"/>
  <c r="V83" i="27"/>
  <c r="H84" i="27"/>
  <c r="P84" i="27"/>
  <c r="X84" i="27"/>
  <c r="F87" i="27"/>
  <c r="AA44" i="27"/>
  <c r="M50" i="27"/>
  <c r="Z51" i="27"/>
  <c r="X76" i="27"/>
  <c r="X80" i="27"/>
  <c r="R83" i="27"/>
  <c r="T73" i="27"/>
  <c r="Q84" i="27"/>
  <c r="AA38" i="25"/>
  <c r="AA41" i="25"/>
  <c r="S46" i="25"/>
  <c r="P49" i="25"/>
  <c r="Z49" i="25"/>
  <c r="Q52" i="25"/>
  <c r="Y68" i="25"/>
  <c r="Z70" i="25"/>
  <c r="Z92" i="25" s="1"/>
  <c r="U73" i="25"/>
  <c r="Q76" i="25"/>
  <c r="Z76" i="25"/>
  <c r="X77" i="25"/>
  <c r="T78" i="25"/>
  <c r="P81" i="25"/>
  <c r="X81" i="25"/>
  <c r="Z68" i="27"/>
  <c r="AA70" i="27"/>
  <c r="Z39" i="27"/>
  <c r="U73" i="27"/>
  <c r="Y74" i="27"/>
  <c r="T43" i="27"/>
  <c r="V76" i="27"/>
  <c r="O45" i="27"/>
  <c r="O59" i="27" s="1"/>
  <c r="W77" i="27"/>
  <c r="O78" i="27"/>
  <c r="W78" i="27"/>
  <c r="N47" i="27"/>
  <c r="V47" i="27"/>
  <c r="L80" i="27"/>
  <c r="T80" i="27"/>
  <c r="Q81" i="27"/>
  <c r="Y81" i="27"/>
  <c r="P83" i="27"/>
  <c r="X83" i="27"/>
  <c r="J84" i="27"/>
  <c r="R84" i="27"/>
  <c r="Z84" i="27"/>
  <c r="G88" i="27"/>
  <c r="Z37" i="27"/>
  <c r="P48" i="27"/>
  <c r="P60" i="27" s="1"/>
  <c r="O52" i="27"/>
  <c r="Y68" i="27"/>
  <c r="V77" i="27"/>
  <c r="AA80" i="27"/>
  <c r="I84" i="27"/>
  <c r="AA35" i="27"/>
  <c r="L82" i="27"/>
  <c r="Z36" i="25"/>
  <c r="Y40" i="25"/>
  <c r="Z43" i="25"/>
  <c r="Y44" i="25"/>
  <c r="T46" i="25"/>
  <c r="Z47" i="25"/>
  <c r="Q49" i="25"/>
  <c r="R52" i="25"/>
  <c r="R76" i="25"/>
  <c r="P77" i="25"/>
  <c r="U78" i="25"/>
  <c r="U79" i="25"/>
  <c r="Y84" i="25"/>
  <c r="H52" i="25"/>
  <c r="H59" i="25" s="1"/>
  <c r="Z67" i="27"/>
  <c r="AA68" i="27"/>
  <c r="AA39" i="27"/>
  <c r="Y72" i="27"/>
  <c r="V73" i="27"/>
  <c r="R74" i="27"/>
  <c r="Z74" i="27"/>
  <c r="W76" i="27"/>
  <c r="P77" i="27"/>
  <c r="X77" i="27"/>
  <c r="P78" i="27"/>
  <c r="X78" i="27"/>
  <c r="O47" i="27"/>
  <c r="W47" i="27"/>
  <c r="M48" i="27"/>
  <c r="U80" i="27"/>
  <c r="R81" i="27"/>
  <c r="Z81" i="27"/>
  <c r="N82" i="27"/>
  <c r="V82" i="27"/>
  <c r="I51" i="27"/>
  <c r="I59" i="27" s="1"/>
  <c r="Q51" i="27"/>
  <c r="Y51" i="27"/>
  <c r="K84" i="27"/>
  <c r="S84" i="27"/>
  <c r="AA84" i="27"/>
  <c r="AA38" i="27"/>
  <c r="V43" i="27"/>
  <c r="Q48" i="27"/>
  <c r="V50" i="27"/>
  <c r="W52" i="27"/>
  <c r="X74" i="27"/>
  <c r="T77" i="27"/>
  <c r="T82" i="27"/>
  <c r="Z71" i="25"/>
  <c r="W48" i="25"/>
  <c r="R49" i="25"/>
  <c r="J54" i="25"/>
  <c r="J60" i="25" s="1"/>
  <c r="W73" i="25"/>
  <c r="W92" i="25" s="1"/>
  <c r="R81" i="25"/>
  <c r="Z81" i="25"/>
  <c r="AA67" i="27"/>
  <c r="W41" i="27"/>
  <c r="W60" i="27" s="1"/>
  <c r="Q77" i="27"/>
  <c r="Y77" i="27"/>
  <c r="N80" i="27"/>
  <c r="V80" i="27"/>
  <c r="W82" i="27"/>
  <c r="L84" i="27"/>
  <c r="L92" i="27" s="1"/>
  <c r="T84" i="27"/>
  <c r="W43" i="27"/>
  <c r="J51" i="27"/>
  <c r="Y84" i="27"/>
  <c r="X37" i="25"/>
  <c r="T47" i="25"/>
  <c r="Y48" i="25"/>
  <c r="S49" i="25"/>
  <c r="I52" i="25"/>
  <c r="X73" i="25"/>
  <c r="U76" i="25"/>
  <c r="O78" i="25"/>
  <c r="V70" i="27"/>
  <c r="V91" i="27" s="1"/>
  <c r="U71" i="27"/>
  <c r="AA40" i="27"/>
  <c r="X73" i="27"/>
  <c r="T74" i="27"/>
  <c r="W75" i="27"/>
  <c r="Y44" i="27"/>
  <c r="R77" i="27"/>
  <c r="Z77" i="27"/>
  <c r="R78" i="27"/>
  <c r="Z78" i="27"/>
  <c r="Q79" i="27"/>
  <c r="Q92" i="27" s="1"/>
  <c r="Y79" i="27"/>
  <c r="O48" i="27"/>
  <c r="W48" i="27"/>
  <c r="L81" i="27"/>
  <c r="T81" i="27"/>
  <c r="P82" i="27"/>
  <c r="X82" i="27"/>
  <c r="K83" i="27"/>
  <c r="S83" i="27"/>
  <c r="AA83" i="27"/>
  <c r="M52" i="27"/>
  <c r="U52" i="27"/>
  <c r="T40" i="27"/>
  <c r="T59" i="27" s="1"/>
  <c r="R44" i="27"/>
  <c r="Y48" i="27"/>
  <c r="K51" i="27"/>
  <c r="W69" i="27"/>
  <c r="O80" i="27"/>
  <c r="I83" i="27"/>
  <c r="I91" i="27" s="1"/>
  <c r="G97" i="24"/>
  <c r="D6" i="29" s="1"/>
  <c r="Q48" i="25"/>
  <c r="T49" i="25"/>
  <c r="W70" i="27"/>
  <c r="V71" i="27"/>
  <c r="Y41" i="27"/>
  <c r="X75" i="27"/>
  <c r="S45" i="27"/>
  <c r="S60" i="27" s="1"/>
  <c r="AA45" i="27"/>
  <c r="Q82" i="27"/>
  <c r="Y82" i="27"/>
  <c r="U40" i="27"/>
  <c r="S44" i="27"/>
  <c r="P49" i="27"/>
  <c r="Z70" i="27"/>
  <c r="Z92" i="27" s="1"/>
  <c r="P76" i="27"/>
  <c r="Z50" i="25"/>
  <c r="Y47" i="27"/>
  <c r="W79" i="27"/>
  <c r="O81" i="27"/>
  <c r="O92" i="27" s="1"/>
  <c r="N51" i="25"/>
  <c r="AA68" i="25"/>
  <c r="W74" i="25"/>
  <c r="R77" i="25"/>
  <c r="Z77" i="25"/>
  <c r="O79" i="25"/>
  <c r="X79" i="25"/>
  <c r="S84" i="25"/>
  <c r="V70" i="25"/>
  <c r="V91" i="25" s="1"/>
  <c r="N47" i="25"/>
  <c r="V39" i="27"/>
  <c r="V40" i="27"/>
  <c r="U41" i="27"/>
  <c r="S42" i="27"/>
  <c r="AA42" i="27"/>
  <c r="X43" i="27"/>
  <c r="T44" i="27"/>
  <c r="W45" i="27"/>
  <c r="Q46" i="27"/>
  <c r="Y46" i="27"/>
  <c r="R47" i="27"/>
  <c r="Z47" i="27"/>
  <c r="R48" i="27"/>
  <c r="Z48" i="27"/>
  <c r="Q49" i="27"/>
  <c r="Y49" i="27"/>
  <c r="O50" i="27"/>
  <c r="W50" i="27"/>
  <c r="L51" i="27"/>
  <c r="T51" i="27"/>
  <c r="H52" i="27"/>
  <c r="P52" i="27"/>
  <c r="X52" i="27"/>
  <c r="Y69" i="27"/>
  <c r="S73" i="27"/>
  <c r="S91" i="27" s="1"/>
  <c r="AA73" i="27"/>
  <c r="U77" i="27"/>
  <c r="AA82" i="25"/>
  <c r="O79" i="27"/>
  <c r="W81" i="27"/>
  <c r="X36" i="25"/>
  <c r="X59" i="25" s="1"/>
  <c r="W38" i="25"/>
  <c r="Z40" i="25"/>
  <c r="AA44" i="25"/>
  <c r="S75" i="25"/>
  <c r="W78" i="25"/>
  <c r="P79" i="25"/>
  <c r="Y79" i="25"/>
  <c r="U84" i="25"/>
  <c r="AA49" i="25"/>
  <c r="AA73" i="25"/>
  <c r="X72" i="25"/>
  <c r="X92" i="25" s="1"/>
  <c r="Y91" i="27"/>
  <c r="Y36" i="27"/>
  <c r="V38" i="27"/>
  <c r="W39" i="27"/>
  <c r="W40" i="27"/>
  <c r="V41" i="27"/>
  <c r="T42" i="27"/>
  <c r="Q43" i="27"/>
  <c r="Q59" i="27" s="1"/>
  <c r="Y43" i="27"/>
  <c r="U44" i="27"/>
  <c r="P45" i="27"/>
  <c r="X45" i="27"/>
  <c r="R46" i="27"/>
  <c r="R60" i="27" s="1"/>
  <c r="Z46" i="27"/>
  <c r="S47" i="27"/>
  <c r="AA47" i="27"/>
  <c r="S48" i="27"/>
  <c r="AA48" i="27"/>
  <c r="R49" i="27"/>
  <c r="Z49" i="27"/>
  <c r="P50" i="27"/>
  <c r="X50" i="27"/>
  <c r="M51" i="27"/>
  <c r="M60" i="27" s="1"/>
  <c r="U51" i="27"/>
  <c r="I52" i="27"/>
  <c r="Q52" i="27"/>
  <c r="Y52" i="27"/>
  <c r="AA84" i="25"/>
  <c r="H91" i="27"/>
  <c r="Q47" i="27"/>
  <c r="Q60" i="27" s="1"/>
  <c r="X69" i="27"/>
  <c r="J84" i="25"/>
  <c r="Y37" i="25"/>
  <c r="L52" i="25"/>
  <c r="L60" i="25" s="1"/>
  <c r="K49" i="25"/>
  <c r="K59" i="25" s="1"/>
  <c r="E87" i="25"/>
  <c r="E91" i="25" s="1"/>
  <c r="U92" i="27"/>
  <c r="N92" i="27"/>
  <c r="J54" i="27"/>
  <c r="J60" i="27" s="1"/>
  <c r="AA33" i="27"/>
  <c r="AA59" i="27" s="1"/>
  <c r="Z36" i="27"/>
  <c r="W38" i="27"/>
  <c r="X39" i="27"/>
  <c r="X40" i="27"/>
  <c r="X60" i="27" s="1"/>
  <c r="U42" i="27"/>
  <c r="R43" i="27"/>
  <c r="Z43" i="27"/>
  <c r="V44" i="27"/>
  <c r="Q45" i="27"/>
  <c r="Y45" i="27"/>
  <c r="S46" i="27"/>
  <c r="AA46" i="27"/>
  <c r="T47" i="27"/>
  <c r="L48" i="27"/>
  <c r="L59" i="27" s="1"/>
  <c r="T48" i="27"/>
  <c r="K49" i="27"/>
  <c r="S49" i="27"/>
  <c r="AA49" i="27"/>
  <c r="Q50" i="27"/>
  <c r="Y50" i="27"/>
  <c r="N51" i="27"/>
  <c r="V51" i="27"/>
  <c r="J52" i="27"/>
  <c r="R52" i="27"/>
  <c r="Z52" i="27"/>
  <c r="X68" i="27"/>
  <c r="X91" i="27" s="1"/>
  <c r="AA69" i="27"/>
  <c r="AA92" i="27" s="1"/>
  <c r="O77" i="27"/>
  <c r="O91" i="27" s="1"/>
  <c r="R50" i="25"/>
  <c r="P46" i="27"/>
  <c r="Z73" i="27"/>
  <c r="N78" i="27"/>
  <c r="N91" i="27" s="1"/>
  <c r="U42" i="25"/>
  <c r="R79" i="25"/>
  <c r="I87" i="25"/>
  <c r="I92" i="25" s="1"/>
  <c r="AA47" i="25"/>
  <c r="AA39" i="25"/>
  <c r="N46" i="25"/>
  <c r="N59" i="25" s="1"/>
  <c r="W92" i="27"/>
  <c r="AA36" i="27"/>
  <c r="X38" i="27"/>
  <c r="Y39" i="27"/>
  <c r="Y60" i="27" s="1"/>
  <c r="Y40" i="27"/>
  <c r="X41" i="27"/>
  <c r="V42" i="27"/>
  <c r="V60" i="27" s="1"/>
  <c r="S43" i="27"/>
  <c r="AA43" i="27"/>
  <c r="W44" i="27"/>
  <c r="R45" i="27"/>
  <c r="Z45" i="27"/>
  <c r="T46" i="27"/>
  <c r="M47" i="27"/>
  <c r="M59" i="27" s="1"/>
  <c r="U47" i="27"/>
  <c r="U48" i="27"/>
  <c r="L49" i="27"/>
  <c r="T49" i="27"/>
  <c r="J50" i="27"/>
  <c r="J59" i="27" s="1"/>
  <c r="R50" i="27"/>
  <c r="Z50" i="27"/>
  <c r="O51" i="27"/>
  <c r="W51" i="27"/>
  <c r="K52" i="27"/>
  <c r="S52" i="27"/>
  <c r="AA52" i="27"/>
  <c r="X46" i="27"/>
  <c r="V78" i="27"/>
  <c r="V42" i="25"/>
  <c r="V60" i="25" s="1"/>
  <c r="T52" i="25"/>
  <c r="L82" i="25"/>
  <c r="AA67" i="25"/>
  <c r="U41" i="25"/>
  <c r="O77" i="25"/>
  <c r="O91" i="25" s="1"/>
  <c r="G87" i="25"/>
  <c r="AA34" i="27"/>
  <c r="Y38" i="27"/>
  <c r="W42" i="27"/>
  <c r="U46" i="27"/>
  <c r="N48" i="27"/>
  <c r="V48" i="27"/>
  <c r="M49" i="27"/>
  <c r="U49" i="27"/>
  <c r="K50" i="27"/>
  <c r="S50" i="27"/>
  <c r="AA50" i="27"/>
  <c r="P51" i="27"/>
  <c r="X51" i="27"/>
  <c r="L52" i="27"/>
  <c r="L60" i="27" s="1"/>
  <c r="T52" i="27"/>
  <c r="AA65" i="27"/>
  <c r="AA91" i="27" s="1"/>
  <c r="X72" i="27"/>
  <c r="W73" i="27"/>
  <c r="B3" i="17"/>
  <c r="G97" i="8"/>
  <c r="B6" i="29" s="1"/>
  <c r="T60" i="27"/>
  <c r="R43" i="25"/>
  <c r="K82" i="25"/>
  <c r="M48" i="25"/>
  <c r="W91" i="27"/>
  <c r="T91" i="27"/>
  <c r="S92" i="27"/>
  <c r="Y35" i="27"/>
  <c r="U43" i="27"/>
  <c r="U60" i="27" s="1"/>
  <c r="N46" i="27"/>
  <c r="N59" i="27" s="1"/>
  <c r="N49" i="27"/>
  <c r="V49" i="27"/>
  <c r="Z66" i="27"/>
  <c r="Z91" i="27" s="1"/>
  <c r="Y71" i="27"/>
  <c r="Y92" i="27" s="1"/>
  <c r="V92" i="27"/>
  <c r="S41" i="27"/>
  <c r="S59" i="27" s="1"/>
  <c r="O46" i="27"/>
  <c r="P47" i="27"/>
  <c r="X47" i="27"/>
  <c r="N52" i="27"/>
  <c r="V52" i="27"/>
  <c r="N79" i="27"/>
  <c r="M84" i="27"/>
  <c r="G87" i="27"/>
  <c r="G85" i="25"/>
  <c r="G91" i="25" s="1"/>
  <c r="F88" i="27"/>
  <c r="E55" i="25"/>
  <c r="E59" i="25" s="1"/>
  <c r="G96" i="24"/>
  <c r="D5" i="29" s="1"/>
  <c r="H87" i="27"/>
  <c r="F87" i="25"/>
  <c r="H88" i="27"/>
  <c r="H92" i="27" s="1"/>
  <c r="E55" i="27"/>
  <c r="E59" i="27" s="1"/>
  <c r="B4" i="17"/>
  <c r="AA4" i="17" s="1"/>
  <c r="D56" i="27"/>
  <c r="G95" i="24"/>
  <c r="D4" i="29" s="1"/>
  <c r="E87" i="27"/>
  <c r="E91" i="27" s="1"/>
  <c r="G95" i="23"/>
  <c r="C4" i="29" s="1"/>
  <c r="G96" i="23"/>
  <c r="C5" i="29" s="1"/>
  <c r="F86" i="27"/>
  <c r="F91" i="27" s="1"/>
  <c r="K53" i="25"/>
  <c r="K60" i="25" s="1"/>
  <c r="J85" i="25"/>
  <c r="J86" i="25"/>
  <c r="J92" i="25" s="1"/>
  <c r="I86" i="25"/>
  <c r="G86" i="25"/>
  <c r="H56" i="27"/>
  <c r="H60" i="27" s="1"/>
  <c r="G86" i="27"/>
  <c r="I87" i="27"/>
  <c r="I92" i="27" s="1"/>
  <c r="K85" i="25"/>
  <c r="K92" i="25" s="1"/>
  <c r="H86" i="25"/>
  <c r="G53" i="25"/>
  <c r="G59" i="25" s="1"/>
  <c r="G53" i="27"/>
  <c r="G59" i="27" s="1"/>
  <c r="H86" i="27"/>
  <c r="D88" i="27"/>
  <c r="D91" i="27" s="1"/>
  <c r="H56" i="25"/>
  <c r="H60" i="25" s="1"/>
  <c r="K53" i="27"/>
  <c r="K60" i="27" s="1"/>
  <c r="G85" i="27"/>
  <c r="G91" i="27" s="1"/>
  <c r="I86" i="27"/>
  <c r="E88" i="27"/>
  <c r="G88" i="25"/>
  <c r="F54" i="27"/>
  <c r="F59" i="27" s="1"/>
  <c r="H85" i="27"/>
  <c r="J86" i="27"/>
  <c r="J92" i="27" s="1"/>
  <c r="I85" i="27"/>
  <c r="J85" i="27"/>
  <c r="D88" i="25"/>
  <c r="D91" i="25" s="1"/>
  <c r="G97" i="25" s="1"/>
  <c r="F6" i="29" s="1"/>
  <c r="I55" i="27"/>
  <c r="I60" i="27" s="1"/>
  <c r="K92" i="27"/>
  <c r="R91" i="27"/>
  <c r="U91" i="27"/>
  <c r="R92" i="27"/>
  <c r="P91" i="27"/>
  <c r="P59" i="27"/>
  <c r="Q91" i="27"/>
  <c r="M92" i="27"/>
  <c r="X92" i="27"/>
  <c r="M91" i="27"/>
  <c r="L91" i="27"/>
  <c r="K91" i="27"/>
  <c r="AA60" i="27"/>
  <c r="U59" i="27"/>
  <c r="V59" i="27"/>
  <c r="N60" i="27"/>
  <c r="Y59" i="27"/>
  <c r="H59" i="27"/>
  <c r="W59" i="27"/>
  <c r="R59" i="27"/>
  <c r="K59" i="27"/>
  <c r="I85" i="25"/>
  <c r="H88" i="25"/>
  <c r="H92" i="25" s="1"/>
  <c r="N49" i="25"/>
  <c r="O52" i="25"/>
  <c r="K81" i="25"/>
  <c r="K91" i="25" s="1"/>
  <c r="L48" i="25"/>
  <c r="L59" i="25" s="1"/>
  <c r="O49" i="25"/>
  <c r="O60" i="25" s="1"/>
  <c r="N78" i="25"/>
  <c r="N91" i="25" s="1"/>
  <c r="L84" i="25"/>
  <c r="L92" i="25" s="1"/>
  <c r="T76" i="25"/>
  <c r="T92" i="25" s="1"/>
  <c r="Z82" i="25"/>
  <c r="V38" i="25"/>
  <c r="V59" i="25" s="1"/>
  <c r="X40" i="25"/>
  <c r="X60" i="25" s="1"/>
  <c r="Z66" i="25"/>
  <c r="Z91" i="25" s="1"/>
  <c r="Y69" i="25"/>
  <c r="S79" i="25"/>
  <c r="V46" i="25"/>
  <c r="P48" i="25"/>
  <c r="P60" i="25" s="1"/>
  <c r="X48" i="25"/>
  <c r="W83" i="25"/>
  <c r="AA71" i="25"/>
  <c r="AA79" i="25"/>
  <c r="AA81" i="25"/>
  <c r="E88" i="25"/>
  <c r="W42" i="25"/>
  <c r="T43" i="25"/>
  <c r="K50" i="25"/>
  <c r="S50" i="25"/>
  <c r="AA50" i="25"/>
  <c r="P51" i="25"/>
  <c r="X51" i="25"/>
  <c r="X74" i="25"/>
  <c r="U75" i="25"/>
  <c r="U92" i="25" s="1"/>
  <c r="M82" i="25"/>
  <c r="U82" i="25"/>
  <c r="J83" i="25"/>
  <c r="R83" i="25"/>
  <c r="Z83" i="25"/>
  <c r="P83" i="25"/>
  <c r="X42" i="25"/>
  <c r="U43" i="25"/>
  <c r="U60" i="25" s="1"/>
  <c r="L50" i="25"/>
  <c r="T50" i="25"/>
  <c r="I51" i="25"/>
  <c r="I59" i="25" s="1"/>
  <c r="Q51" i="25"/>
  <c r="Y51" i="25"/>
  <c r="Y74" i="25"/>
  <c r="V75" i="25"/>
  <c r="N82" i="25"/>
  <c r="N92" i="25" s="1"/>
  <c r="V82" i="25"/>
  <c r="K83" i="25"/>
  <c r="S83" i="25"/>
  <c r="AA83" i="25"/>
  <c r="I83" i="25"/>
  <c r="I91" i="25" s="1"/>
  <c r="Y42" i="25"/>
  <c r="V43" i="25"/>
  <c r="M50" i="25"/>
  <c r="U50" i="25"/>
  <c r="J51" i="25"/>
  <c r="R51" i="25"/>
  <c r="Z51" i="25"/>
  <c r="R74" i="25"/>
  <c r="R91" i="25" s="1"/>
  <c r="Z74" i="25"/>
  <c r="W75" i="25"/>
  <c r="O82" i="25"/>
  <c r="W82" i="25"/>
  <c r="L83" i="25"/>
  <c r="T83" i="25"/>
  <c r="AA43" i="25"/>
  <c r="R42" i="25"/>
  <c r="R59" i="25" s="1"/>
  <c r="Z42" i="25"/>
  <c r="W43" i="25"/>
  <c r="N50" i="25"/>
  <c r="N60" i="25" s="1"/>
  <c r="V50" i="25"/>
  <c r="K51" i="25"/>
  <c r="S51" i="25"/>
  <c r="AA51" i="25"/>
  <c r="S74" i="25"/>
  <c r="AA74" i="25"/>
  <c r="X75" i="25"/>
  <c r="P82" i="25"/>
  <c r="X82" i="25"/>
  <c r="M83" i="25"/>
  <c r="M92" i="25" s="1"/>
  <c r="U83" i="25"/>
  <c r="W51" i="25"/>
  <c r="T75" i="25"/>
  <c r="Y83" i="25"/>
  <c r="S42" i="25"/>
  <c r="AA42" i="25"/>
  <c r="X43" i="25"/>
  <c r="O50" i="25"/>
  <c r="W50" i="25"/>
  <c r="L51" i="25"/>
  <c r="T51" i="25"/>
  <c r="T74" i="25"/>
  <c r="Q75" i="25"/>
  <c r="Q91" i="25" s="1"/>
  <c r="Y75" i="25"/>
  <c r="Q82" i="25"/>
  <c r="Y82" i="25"/>
  <c r="N83" i="25"/>
  <c r="V83" i="25"/>
  <c r="X83" i="25"/>
  <c r="S43" i="25"/>
  <c r="O51" i="25"/>
  <c r="Q83" i="25"/>
  <c r="T42" i="25"/>
  <c r="Q43" i="25"/>
  <c r="Q59" i="25" s="1"/>
  <c r="Y43" i="25"/>
  <c r="P50" i="25"/>
  <c r="X50" i="25"/>
  <c r="M51" i="25"/>
  <c r="M60" i="25" s="1"/>
  <c r="U51" i="25"/>
  <c r="R75" i="25"/>
  <c r="J82" i="25"/>
  <c r="J91" i="25" s="1"/>
  <c r="R82" i="25"/>
  <c r="O83" i="25"/>
  <c r="Y35" i="25"/>
  <c r="Y59" i="25" s="1"/>
  <c r="AA35" i="25"/>
  <c r="Y67" i="25"/>
  <c r="Y91" i="25" s="1"/>
  <c r="Z67" i="25"/>
  <c r="G97" i="27" l="1"/>
  <c r="E6" i="29" s="1"/>
  <c r="G96" i="25"/>
  <c r="F5" i="29" s="1"/>
  <c r="G95" i="25"/>
  <c r="F4" i="29" s="1"/>
  <c r="G95" i="27"/>
  <c r="E4" i="29" s="1"/>
  <c r="G96" i="27"/>
  <c r="E5" i="29" s="1"/>
  <c r="I84" i="8"/>
  <c r="J84" i="8"/>
  <c r="K84" i="8"/>
  <c r="L84" i="8"/>
  <c r="L92" i="8" s="1"/>
  <c r="M84" i="8"/>
  <c r="N84" i="8"/>
  <c r="O84" i="8"/>
  <c r="P84" i="8"/>
  <c r="Q84" i="8"/>
  <c r="R84" i="8"/>
  <c r="S84" i="8"/>
  <c r="T84" i="8"/>
  <c r="U84" i="8"/>
  <c r="V84" i="8"/>
  <c r="W84" i="8"/>
  <c r="X84" i="8"/>
  <c r="Y84" i="8"/>
  <c r="Z84" i="8"/>
  <c r="AA84" i="8"/>
  <c r="I52" i="8"/>
  <c r="J52" i="8"/>
  <c r="K52" i="8"/>
  <c r="L52" i="8"/>
  <c r="L60" i="8" s="1"/>
  <c r="M52" i="8"/>
  <c r="N52" i="8"/>
  <c r="O52" i="8"/>
  <c r="P52" i="8"/>
  <c r="Q52" i="8"/>
  <c r="R52" i="8"/>
  <c r="S52" i="8"/>
  <c r="T52" i="8"/>
  <c r="U52" i="8"/>
  <c r="V52" i="8"/>
  <c r="W52" i="8"/>
  <c r="X52" i="8"/>
  <c r="Y52" i="8"/>
  <c r="Z52" i="8"/>
  <c r="AA52" i="8"/>
  <c r="H84" i="8"/>
  <c r="H91" i="8" s="1"/>
  <c r="H52" i="8"/>
  <c r="H59" i="8" s="1"/>
  <c r="G32" i="8"/>
  <c r="G96" i="8" l="1"/>
  <c r="B5" i="29" s="1"/>
  <c r="F3" i="17"/>
  <c r="J51" i="8" l="1"/>
  <c r="K51" i="8"/>
  <c r="L51" i="8"/>
  <c r="M51" i="8"/>
  <c r="M60" i="8" s="1"/>
  <c r="N51" i="8"/>
  <c r="O51" i="8"/>
  <c r="P51" i="8"/>
  <c r="Q51" i="8"/>
  <c r="R51" i="8"/>
  <c r="S51" i="8"/>
  <c r="T51" i="8"/>
  <c r="U51" i="8"/>
  <c r="V51" i="8"/>
  <c r="W51" i="8"/>
  <c r="X51" i="8"/>
  <c r="Y51" i="8"/>
  <c r="Z51" i="8"/>
  <c r="AA51" i="8"/>
  <c r="J83" i="8"/>
  <c r="K83" i="8"/>
  <c r="L83" i="8"/>
  <c r="M83" i="8"/>
  <c r="M92" i="8" s="1"/>
  <c r="N83" i="8"/>
  <c r="O83" i="8"/>
  <c r="P83" i="8"/>
  <c r="Q83" i="8"/>
  <c r="R83" i="8"/>
  <c r="S83" i="8"/>
  <c r="T83" i="8"/>
  <c r="U83" i="8"/>
  <c r="V83" i="8"/>
  <c r="W83" i="8"/>
  <c r="X83" i="8"/>
  <c r="Y83" i="8"/>
  <c r="Z83" i="8"/>
  <c r="AA83" i="8"/>
  <c r="I83" i="8"/>
  <c r="I91" i="8" s="1"/>
  <c r="I51" i="8"/>
  <c r="I59" i="8" s="1"/>
  <c r="G3" i="17" l="1"/>
  <c r="J82" i="8" l="1"/>
  <c r="J91" i="8" s="1"/>
  <c r="L81" i="8"/>
  <c r="M81" i="8"/>
  <c r="N80" i="8"/>
  <c r="N81" i="8"/>
  <c r="N79" i="8"/>
  <c r="K82" i="8"/>
  <c r="L82" i="8"/>
  <c r="M82" i="8"/>
  <c r="N82" i="8"/>
  <c r="N92" i="8" s="1"/>
  <c r="O82" i="8"/>
  <c r="P81" i="8"/>
  <c r="P82" i="8"/>
  <c r="Q81" i="8"/>
  <c r="R81" i="8"/>
  <c r="S81" i="8"/>
  <c r="T81" i="8"/>
  <c r="U81" i="8"/>
  <c r="V81" i="8"/>
  <c r="W81" i="8"/>
  <c r="X81" i="8"/>
  <c r="Y81" i="8"/>
  <c r="Z81" i="8"/>
  <c r="AA81" i="8"/>
  <c r="Q82" i="8"/>
  <c r="R82" i="8"/>
  <c r="S82" i="8"/>
  <c r="T82" i="8"/>
  <c r="U82" i="8"/>
  <c r="V82" i="8"/>
  <c r="W82" i="8"/>
  <c r="X82" i="8"/>
  <c r="Y82" i="8"/>
  <c r="Z82" i="8"/>
  <c r="AA82" i="8"/>
  <c r="N49" i="8"/>
  <c r="N50" i="8"/>
  <c r="N60" i="8" s="1"/>
  <c r="O50" i="8"/>
  <c r="P49" i="8"/>
  <c r="P50" i="8"/>
  <c r="Q49" i="8"/>
  <c r="R49" i="8"/>
  <c r="S49" i="8"/>
  <c r="T49" i="8"/>
  <c r="U49" i="8"/>
  <c r="V49" i="8"/>
  <c r="W49" i="8"/>
  <c r="X49" i="8"/>
  <c r="Y49" i="8"/>
  <c r="Z49" i="8"/>
  <c r="Q50" i="8"/>
  <c r="R50" i="8"/>
  <c r="S50" i="8"/>
  <c r="T50" i="8"/>
  <c r="U50" i="8"/>
  <c r="V50" i="8"/>
  <c r="W50" i="8"/>
  <c r="X50" i="8"/>
  <c r="Y50" i="8"/>
  <c r="Z50" i="8"/>
  <c r="AA49" i="8"/>
  <c r="AA50" i="8"/>
  <c r="M50" i="8"/>
  <c r="L50" i="8"/>
  <c r="K50" i="8"/>
  <c r="O49" i="8"/>
  <c r="M49" i="8"/>
  <c r="L49" i="8"/>
  <c r="K49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Y46" i="8"/>
  <c r="X46" i="8"/>
  <c r="W46" i="8"/>
  <c r="V46" i="8"/>
  <c r="U46" i="8"/>
  <c r="T46" i="8"/>
  <c r="S46" i="8"/>
  <c r="R46" i="8"/>
  <c r="Q46" i="8"/>
  <c r="P46" i="8"/>
  <c r="O46" i="8"/>
  <c r="N46" i="8"/>
  <c r="Y45" i="8"/>
  <c r="X45" i="8"/>
  <c r="W45" i="8"/>
  <c r="V45" i="8"/>
  <c r="U45" i="8"/>
  <c r="T45" i="8"/>
  <c r="S45" i="8"/>
  <c r="R45" i="8"/>
  <c r="Q45" i="8"/>
  <c r="P45" i="8"/>
  <c r="O45" i="8"/>
  <c r="Y44" i="8"/>
  <c r="X44" i="8"/>
  <c r="W44" i="8"/>
  <c r="V44" i="8"/>
  <c r="U44" i="8"/>
  <c r="T44" i="8"/>
  <c r="S44" i="8"/>
  <c r="R44" i="8"/>
  <c r="Q44" i="8"/>
  <c r="P44" i="8"/>
  <c r="Y43" i="8"/>
  <c r="X43" i="8"/>
  <c r="W43" i="8"/>
  <c r="V43" i="8"/>
  <c r="U43" i="8"/>
  <c r="T43" i="8"/>
  <c r="S43" i="8"/>
  <c r="R43" i="8"/>
  <c r="Q43" i="8"/>
  <c r="Y42" i="8"/>
  <c r="X42" i="8"/>
  <c r="W42" i="8"/>
  <c r="V42" i="8"/>
  <c r="U42" i="8"/>
  <c r="T42" i="8"/>
  <c r="S42" i="8"/>
  <c r="R42" i="8"/>
  <c r="Y41" i="8"/>
  <c r="X41" i="8"/>
  <c r="W41" i="8"/>
  <c r="V41" i="8"/>
  <c r="U41" i="8"/>
  <c r="T41" i="8"/>
  <c r="S41" i="8"/>
  <c r="Y40" i="8"/>
  <c r="X40" i="8"/>
  <c r="W40" i="8"/>
  <c r="V40" i="8"/>
  <c r="U40" i="8"/>
  <c r="T40" i="8"/>
  <c r="Y39" i="8"/>
  <c r="X39" i="8"/>
  <c r="W39" i="8"/>
  <c r="V39" i="8"/>
  <c r="U39" i="8"/>
  <c r="Y38" i="8"/>
  <c r="X38" i="8"/>
  <c r="W38" i="8"/>
  <c r="V38" i="8"/>
  <c r="Y37" i="8"/>
  <c r="X37" i="8"/>
  <c r="W37" i="8"/>
  <c r="Y36" i="8"/>
  <c r="X36" i="8"/>
  <c r="Y35" i="8"/>
  <c r="Z34" i="8"/>
  <c r="J50" i="8"/>
  <c r="J59" i="8" s="1"/>
  <c r="H3" i="17" l="1"/>
  <c r="K81" i="8"/>
  <c r="K91" i="8" s="1"/>
  <c r="I3" i="17" s="1"/>
  <c r="O78" i="8"/>
  <c r="O79" i="8"/>
  <c r="O80" i="8"/>
  <c r="O81" i="8"/>
  <c r="O92" i="8" s="1"/>
  <c r="O60" i="8"/>
  <c r="P60" i="8"/>
  <c r="K59" i="8"/>
  <c r="Y80" i="8"/>
  <c r="X80" i="8"/>
  <c r="W80" i="8"/>
  <c r="V80" i="8"/>
  <c r="U80" i="8"/>
  <c r="T80" i="8"/>
  <c r="S80" i="8"/>
  <c r="R80" i="8"/>
  <c r="Q80" i="8"/>
  <c r="P80" i="8"/>
  <c r="P92" i="8" s="1"/>
  <c r="L80" i="8"/>
  <c r="L91" i="8" s="1"/>
  <c r="J3" i="17" s="1"/>
  <c r="Y79" i="8"/>
  <c r="X79" i="8"/>
  <c r="W79" i="8"/>
  <c r="V79" i="8"/>
  <c r="U79" i="8"/>
  <c r="T79" i="8"/>
  <c r="S79" i="8"/>
  <c r="R79" i="8"/>
  <c r="Q79" i="8"/>
  <c r="Q92" i="8" s="1"/>
  <c r="P79" i="8"/>
  <c r="M79" i="8"/>
  <c r="M91" i="8" s="1"/>
  <c r="K3" i="17" s="1"/>
  <c r="Y78" i="8"/>
  <c r="X78" i="8"/>
  <c r="W78" i="8"/>
  <c r="V78" i="8"/>
  <c r="U78" i="8"/>
  <c r="T78" i="8"/>
  <c r="S78" i="8"/>
  <c r="R78" i="8"/>
  <c r="R92" i="8" s="1"/>
  <c r="Q78" i="8"/>
  <c r="P78" i="8"/>
  <c r="N78" i="8"/>
  <c r="N91" i="8" s="1"/>
  <c r="L3" i="17" s="1"/>
  <c r="Y77" i="8"/>
  <c r="X77" i="8"/>
  <c r="W77" i="8"/>
  <c r="V77" i="8"/>
  <c r="U77" i="8"/>
  <c r="T77" i="8"/>
  <c r="S77" i="8"/>
  <c r="S92" i="8" s="1"/>
  <c r="R77" i="8"/>
  <c r="Q77" i="8"/>
  <c r="P77" i="8"/>
  <c r="O77" i="8"/>
  <c r="O91" i="8" s="1"/>
  <c r="M3" i="17" s="1"/>
  <c r="Y76" i="8"/>
  <c r="X76" i="8"/>
  <c r="W76" i="8"/>
  <c r="V76" i="8"/>
  <c r="U76" i="8"/>
  <c r="T76" i="8"/>
  <c r="T92" i="8" s="1"/>
  <c r="S76" i="8"/>
  <c r="R76" i="8"/>
  <c r="Q76" i="8"/>
  <c r="P76" i="8"/>
  <c r="P91" i="8" s="1"/>
  <c r="N3" i="17" s="1"/>
  <c r="Y75" i="8"/>
  <c r="X75" i="8"/>
  <c r="W75" i="8"/>
  <c r="V75" i="8"/>
  <c r="U75" i="8"/>
  <c r="U92" i="8" s="1"/>
  <c r="T75" i="8"/>
  <c r="S75" i="8"/>
  <c r="R75" i="8"/>
  <c r="Q75" i="8"/>
  <c r="Q91" i="8" s="1"/>
  <c r="O3" i="17" s="1"/>
  <c r="Y74" i="8"/>
  <c r="X74" i="8"/>
  <c r="W74" i="8"/>
  <c r="V74" i="8"/>
  <c r="U74" i="8"/>
  <c r="T74" i="8"/>
  <c r="S74" i="8"/>
  <c r="R74" i="8"/>
  <c r="R91" i="8" s="1"/>
  <c r="Y73" i="8"/>
  <c r="X73" i="8"/>
  <c r="W73" i="8"/>
  <c r="W92" i="8" s="1"/>
  <c r="V73" i="8"/>
  <c r="U73" i="8"/>
  <c r="T73" i="8"/>
  <c r="S73" i="8"/>
  <c r="S91" i="8" s="1"/>
  <c r="Q3" i="17" s="1"/>
  <c r="Y72" i="8"/>
  <c r="X72" i="8"/>
  <c r="X92" i="8" s="1"/>
  <c r="W72" i="8"/>
  <c r="V72" i="8"/>
  <c r="U72" i="8"/>
  <c r="T72" i="8"/>
  <c r="T91" i="8" s="1"/>
  <c r="R3" i="17" s="1"/>
  <c r="Y71" i="8"/>
  <c r="X71" i="8"/>
  <c r="W71" i="8"/>
  <c r="V71" i="8"/>
  <c r="U71" i="8"/>
  <c r="U91" i="8" s="1"/>
  <c r="S3" i="17" s="1"/>
  <c r="Y70" i="8"/>
  <c r="X70" i="8"/>
  <c r="W70" i="8"/>
  <c r="V70" i="8"/>
  <c r="V91" i="8" s="1"/>
  <c r="T3" i="17" s="1"/>
  <c r="Y69" i="8"/>
  <c r="X69" i="8"/>
  <c r="W69" i="8"/>
  <c r="W91" i="8" s="1"/>
  <c r="U3" i="17" s="1"/>
  <c r="Y68" i="8"/>
  <c r="X68" i="8"/>
  <c r="X91" i="8" s="1"/>
  <c r="V3" i="17" s="1"/>
  <c r="Y67" i="8"/>
  <c r="Y91" i="8" s="1"/>
  <c r="W3" i="17" s="1"/>
  <c r="Y92" i="8"/>
  <c r="AA80" i="8"/>
  <c r="Z80" i="8"/>
  <c r="AA79" i="8"/>
  <c r="Z79" i="8"/>
  <c r="AA78" i="8"/>
  <c r="Z78" i="8"/>
  <c r="AA77" i="8"/>
  <c r="Z77" i="8"/>
  <c r="AA76" i="8"/>
  <c r="Z76" i="8"/>
  <c r="AA75" i="8"/>
  <c r="Z75" i="8"/>
  <c r="AA74" i="8"/>
  <c r="Z74" i="8"/>
  <c r="V92" i="8"/>
  <c r="AA73" i="8"/>
  <c r="Z73" i="8"/>
  <c r="AA72" i="8"/>
  <c r="Z72" i="8"/>
  <c r="AA71" i="8"/>
  <c r="Z71" i="8"/>
  <c r="AA70" i="8"/>
  <c r="Z70" i="8"/>
  <c r="Z92" i="8" s="1"/>
  <c r="AA69" i="8"/>
  <c r="AA92" i="8" s="1"/>
  <c r="Z69" i="8"/>
  <c r="AA68" i="8"/>
  <c r="Z68" i="8"/>
  <c r="AA67" i="8"/>
  <c r="Z67" i="8"/>
  <c r="AA66" i="8"/>
  <c r="Z66" i="8"/>
  <c r="Z91" i="8" s="1"/>
  <c r="X3" i="17" s="1"/>
  <c r="AA65" i="8"/>
  <c r="AA91" i="8" s="1"/>
  <c r="Y3" i="17" s="1"/>
  <c r="Z38" i="8"/>
  <c r="Z60" i="8" s="1"/>
  <c r="W60" i="8"/>
  <c r="V60" i="8"/>
  <c r="R60" i="8"/>
  <c r="AA33" i="8"/>
  <c r="AA59" i="8" s="1"/>
  <c r="Z59" i="8"/>
  <c r="V59" i="8"/>
  <c r="S59" i="8"/>
  <c r="R59" i="8"/>
  <c r="N59" i="8"/>
  <c r="AA48" i="8"/>
  <c r="Z48" i="8"/>
  <c r="L59" i="8"/>
  <c r="AA47" i="8"/>
  <c r="Z47" i="8"/>
  <c r="Q60" i="8"/>
  <c r="M59" i="8"/>
  <c r="AA46" i="8"/>
  <c r="Z46" i="8"/>
  <c r="AA45" i="8"/>
  <c r="Z45" i="8"/>
  <c r="S60" i="8"/>
  <c r="O59" i="8"/>
  <c r="AA44" i="8"/>
  <c r="Z44" i="8"/>
  <c r="T60" i="8"/>
  <c r="P59" i="8"/>
  <c r="AA43" i="8"/>
  <c r="Z43" i="8"/>
  <c r="U60" i="8"/>
  <c r="Q59" i="8"/>
  <c r="AA42" i="8"/>
  <c r="Z42" i="8"/>
  <c r="AA41" i="8"/>
  <c r="Z41" i="8"/>
  <c r="AA40" i="8"/>
  <c r="Z40" i="8"/>
  <c r="X60" i="8"/>
  <c r="T59" i="8"/>
  <c r="AA39" i="8"/>
  <c r="Z39" i="8"/>
  <c r="Y60" i="8"/>
  <c r="U59" i="8"/>
  <c r="AA38" i="8"/>
  <c r="AA37" i="8"/>
  <c r="AA60" i="8" s="1"/>
  <c r="Z37" i="8"/>
  <c r="W59" i="8"/>
  <c r="AA36" i="8"/>
  <c r="Z36" i="8"/>
  <c r="X59" i="8"/>
  <c r="AA35" i="8"/>
  <c r="Z35" i="8"/>
  <c r="Y59" i="8"/>
  <c r="AA34" i="8"/>
  <c r="B66" i="8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34" i="8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P3" i="17"/>
  <c r="B4" i="8"/>
  <c r="B5" i="8" s="1"/>
  <c r="B6" i="8" s="1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AA3" i="17" l="1"/>
  <c r="G95" i="8"/>
  <c r="B4" i="29" s="1"/>
  <c r="AC3" i="17"/>
  <c r="AB3" i="17"/>
  <c r="AB4" i="17"/>
  <c r="AD4" i="17"/>
  <c r="AC4" i="17"/>
  <c r="AD3" i="17"/>
</calcChain>
</file>

<file path=xl/sharedStrings.xml><?xml version="1.0" encoding="utf-8"?>
<sst xmlns="http://schemas.openxmlformats.org/spreadsheetml/2006/main" count="526" uniqueCount="66">
  <si>
    <t>Actual</t>
  </si>
  <si>
    <t>2009F</t>
  </si>
  <si>
    <t>2008F</t>
  </si>
  <si>
    <t>2007F</t>
  </si>
  <si>
    <t>2006F</t>
  </si>
  <si>
    <t>2005F</t>
  </si>
  <si>
    <t>2004F</t>
  </si>
  <si>
    <t>2003F</t>
  </si>
  <si>
    <t>2002F</t>
  </si>
  <si>
    <t>2001F</t>
  </si>
  <si>
    <t>2000F</t>
  </si>
  <si>
    <t>2010F</t>
  </si>
  <si>
    <t>2011F</t>
  </si>
  <si>
    <t>2012F</t>
  </si>
  <si>
    <t>2013F</t>
  </si>
  <si>
    <t>1 yr out</t>
  </si>
  <si>
    <t>5 yr out</t>
  </si>
  <si>
    <t>Total Customers</t>
  </si>
  <si>
    <t>Total sales</t>
  </si>
  <si>
    <t>WN</t>
  </si>
  <si>
    <t>One Year Ahead Error</t>
  </si>
  <si>
    <t>Recession</t>
  </si>
  <si>
    <t>Post</t>
  </si>
  <si>
    <t>Pre</t>
  </si>
  <si>
    <t xml:space="preserve">During </t>
  </si>
  <si>
    <t>HousingBust</t>
  </si>
  <si>
    <t>2014F</t>
  </si>
  <si>
    <t>2015F</t>
  </si>
  <si>
    <t xml:space="preserve"> Jun 2014</t>
  </si>
  <si>
    <t xml:space="preserve"> Jun 2013</t>
  </si>
  <si>
    <t xml:space="preserve"> Jun 2012</t>
  </si>
  <si>
    <t xml:space="preserve"> Jun 2011</t>
  </si>
  <si>
    <t xml:space="preserve"> Jun 2010</t>
  </si>
  <si>
    <t xml:space="preserve"> Jun 2009</t>
  </si>
  <si>
    <t xml:space="preserve"> Jun 2008</t>
  </si>
  <si>
    <t xml:space="preserve"> Jun 2007</t>
  </si>
  <si>
    <t xml:space="preserve"> Jun 2006</t>
  </si>
  <si>
    <t xml:space="preserve"> Jun 2005</t>
  </si>
  <si>
    <t xml:space="preserve"> Jun 2004</t>
  </si>
  <si>
    <t xml:space="preserve"> Jun 2003</t>
  </si>
  <si>
    <t xml:space="preserve"> Jun 2002</t>
  </si>
  <si>
    <t xml:space="preserve"> Jun 2001</t>
  </si>
  <si>
    <t xml:space="preserve"> Jun 2000</t>
  </si>
  <si>
    <t xml:space="preserve"> Jun 1999</t>
  </si>
  <si>
    <t>Negative: Under Fcst</t>
  </si>
  <si>
    <t>Positve: Over Fcst</t>
  </si>
  <si>
    <t>2016F</t>
  </si>
  <si>
    <t>2017F</t>
  </si>
  <si>
    <t>Total Sales (WN)</t>
  </si>
  <si>
    <t>2018F</t>
  </si>
  <si>
    <t>2019F</t>
  </si>
  <si>
    <t>2020F</t>
  </si>
  <si>
    <t>10 year average</t>
  </si>
  <si>
    <t>5 yr average</t>
  </si>
  <si>
    <t>Negative: Under Fcst (below actuals)</t>
  </si>
  <si>
    <t>2021F</t>
  </si>
  <si>
    <t>2022F</t>
  </si>
  <si>
    <t>2023F</t>
  </si>
  <si>
    <t>Last RC</t>
  </si>
  <si>
    <t>Customers</t>
  </si>
  <si>
    <t>Sales</t>
  </si>
  <si>
    <t>Sales WN</t>
  </si>
  <si>
    <t>AU</t>
  </si>
  <si>
    <t>AU WN</t>
  </si>
  <si>
    <t>Last RC numbers</t>
  </si>
  <si>
    <t>Since last RC in 2021:    3yr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</si>
</sst>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165" fontId="0" fillId="0" borderId="0" xfId="2" applyNumberFormat="1" applyFont="1"/>
    <xf numFmtId="165" fontId="1" fillId="0" borderId="0" xfId="2" applyNumberFormat="1" applyFill="1" applyBorder="1"/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1" fontId="0" fillId="0" borderId="0" xfId="1" applyNumberFormat="1" applyFont="1" applyAlignment="1">
      <alignment horizontal="center"/>
    </xf>
    <xf numFmtId="0" fontId="2" fillId="0" borderId="0" xfId="0" applyFont="1"/>
    <xf numFmtId="164" fontId="1" fillId="0" borderId="0" xfId="1" applyNumberFormat="1" applyFill="1" applyBorder="1"/>
    <xf numFmtId="164" fontId="1" fillId="0" borderId="0" xfId="1" applyNumberFormat="1" applyFont="1" applyFill="1" applyBorder="1"/>
    <xf numFmtId="0" fontId="2" fillId="0" borderId="0" xfId="0" applyFont="1" applyAlignment="1">
      <alignment horizontal="right"/>
    </xf>
    <xf numFmtId="164" fontId="2" fillId="0" borderId="0" xfId="1" applyNumberFormat="1" applyFont="1" applyFill="1" applyBorder="1"/>
    <xf numFmtId="164" fontId="0" fillId="0" borderId="0" xfId="1" applyNumberFormat="1" applyFont="1" applyFill="1" applyBorder="1"/>
    <xf numFmtId="164" fontId="3" fillId="0" borderId="0" xfId="1" applyNumberFormat="1" applyFont="1" applyFill="1" applyBorder="1"/>
    <xf numFmtId="3" fontId="3" fillId="0" borderId="0" xfId="0" applyNumberFormat="1" applyFont="1"/>
    <xf numFmtId="0" fontId="3" fillId="0" borderId="0" xfId="0" applyFont="1"/>
    <xf numFmtId="165" fontId="3" fillId="0" borderId="0" xfId="0" applyNumberFormat="1" applyFont="1"/>
    <xf numFmtId="164" fontId="1" fillId="2" borderId="0" xfId="1" applyNumberFormat="1" applyFill="1" applyBorder="1"/>
    <xf numFmtId="164" fontId="3" fillId="0" borderId="0" xfId="0" applyNumberFormat="1" applyFont="1"/>
    <xf numFmtId="165" fontId="2" fillId="0" borderId="0" xfId="2" applyNumberFormat="1" applyFont="1" applyFill="1" applyBorder="1"/>
    <xf numFmtId="165" fontId="1" fillId="0" borderId="0" xfId="2" applyNumberFormat="1" applyFont="1" applyFill="1" applyBorder="1"/>
    <xf numFmtId="165" fontId="1" fillId="2" borderId="0" xfId="2" applyNumberFormat="1" applyFill="1" applyBorder="1"/>
    <xf numFmtId="17" fontId="7" fillId="0" borderId="0" xfId="0" applyNumberFormat="1" applyFont="1" applyAlignment="1">
      <alignment horizontal="center"/>
    </xf>
    <xf numFmtId="165" fontId="3" fillId="0" borderId="0" xfId="2" applyNumberFormat="1" applyFont="1" applyFill="1" applyBorder="1"/>
    <xf numFmtId="164" fontId="6" fillId="0" borderId="0" xfId="1" applyNumberFormat="1" applyFont="1" applyFill="1" applyBorder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65" fontId="0" fillId="0" borderId="0" xfId="2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64" fontId="2" fillId="0" borderId="0" xfId="1" applyNumberFormat="1" applyFont="1"/>
    <xf numFmtId="164" fontId="3" fillId="0" borderId="0" xfId="1" applyNumberFormat="1" applyFont="1"/>
    <xf numFmtId="165" fontId="0" fillId="3" borderId="0" xfId="0" applyNumberFormat="1" applyFill="1"/>
    <xf numFmtId="165" fontId="5" fillId="3" borderId="0" xfId="0" applyNumberFormat="1" applyFont="1" applyFill="1"/>
    <xf numFmtId="0" fontId="4" fillId="0" borderId="0" xfId="0" applyFont="1" applyAlignment="1">
      <alignment horizontal="right"/>
    </xf>
    <xf numFmtId="3" fontId="0" fillId="0" borderId="0" xfId="0" applyNumberFormat="1"/>
    <xf numFmtId="165" fontId="8" fillId="0" borderId="0" xfId="2" applyNumberFormat="1" applyFont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9F4E0818-B754-479C-B146-456786812A5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Customer Forecast Fan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21"/>
          <c:order val="0"/>
          <c:tx>
            <c:v>2020F</c:v>
          </c:tx>
          <c:val>
            <c:numRef>
              <c:f>'Total Customers'!$G$3:$G$23</c:f>
              <c:numCache>
                <c:formatCode>_(* #,##0_);_(* \(#,##0\);_(* "-"??_);_(@_)</c:formatCode>
                <c:ptCount val="21"/>
                <c:pt idx="20">
                  <c:v>786008.13583333336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4C-4521-84B1-547ACE97DDCB}"/>
            </c:ext>
          </c:extLst>
        </c:ser>
        <c:ser>
          <c:idx val="20"/>
          <c:order val="1"/>
          <c:tx>
            <c:v>2019F</c:v>
          </c:tx>
          <c:val>
            <c:numRef>
              <c:f>'Total Customers'!$H$3:$H$23</c:f>
              <c:numCache>
                <c:formatCode>_(* #,##0_);_(* \(#,##0\);_(* "-"??_);_(@_)</c:formatCode>
                <c:ptCount val="21"/>
                <c:pt idx="19">
                  <c:v>767441.67999999993</c:v>
                </c:pt>
                <c:pt idx="20">
                  <c:v>781530.02416666655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7F-4DD7-93AE-806DAC63B8D7}"/>
            </c:ext>
          </c:extLst>
        </c:ser>
        <c:ser>
          <c:idx val="19"/>
          <c:order val="2"/>
          <c:tx>
            <c:v>2018F</c:v>
          </c:tx>
          <c:val>
            <c:numRef>
              <c:f>'Total Customers'!$I$3:$I$23</c:f>
              <c:numCache>
                <c:formatCode>_(* #,##0_);_(* \(#,##0\);_(* "-"??_);_(@_)</c:formatCode>
                <c:ptCount val="21"/>
                <c:pt idx="18">
                  <c:v>760058</c:v>
                </c:pt>
                <c:pt idx="19">
                  <c:v>774160</c:v>
                </c:pt>
                <c:pt idx="20">
                  <c:v>788467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7F-4DD7-93AE-806DAC63B8D7}"/>
            </c:ext>
          </c:extLst>
        </c:ser>
        <c:ser>
          <c:idx val="18"/>
          <c:order val="3"/>
          <c:tx>
            <c:v>2017F</c:v>
          </c:tx>
          <c:val>
            <c:numRef>
              <c:f>'Total Customers'!$J$3:$J$23</c:f>
              <c:numCache>
                <c:formatCode>_(* #,##0_);_(* \(#,##0\);_(* "-"??_);_(@_)</c:formatCode>
                <c:ptCount val="21"/>
                <c:pt idx="17">
                  <c:v>743710.71</c:v>
                </c:pt>
                <c:pt idx="18">
                  <c:v>756919.06</c:v>
                </c:pt>
                <c:pt idx="19">
                  <c:v>770039.4</c:v>
                </c:pt>
                <c:pt idx="20">
                  <c:v>782987.91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06-4229-8B33-9DA7CDFA7A1F}"/>
            </c:ext>
          </c:extLst>
        </c:ser>
        <c:ser>
          <c:idx val="17"/>
          <c:order val="4"/>
          <c:tx>
            <c:v>2016F</c:v>
          </c:tx>
          <c:val>
            <c:numRef>
              <c:f>'Total Customers'!$K$3:$K$23</c:f>
              <c:numCache>
                <c:formatCode>_(* #,##0_);_(* \(#,##0\);_(* "-"??_);_(@_)</c:formatCode>
                <c:ptCount val="21"/>
                <c:pt idx="16">
                  <c:v>732521.52500000002</c:v>
                </c:pt>
                <c:pt idx="17">
                  <c:v>746627.69</c:v>
                </c:pt>
                <c:pt idx="18">
                  <c:v>760969.3091666667</c:v>
                </c:pt>
                <c:pt idx="19">
                  <c:v>774971.84666666668</c:v>
                </c:pt>
                <c:pt idx="20">
                  <c:v>789026.97416666662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2F-404D-AC95-31AA21AD09F5}"/>
            </c:ext>
          </c:extLst>
        </c:ser>
        <c:ser>
          <c:idx val="16"/>
          <c:order val="5"/>
          <c:tx>
            <c:v>2015F</c:v>
          </c:tx>
          <c:val>
            <c:numRef>
              <c:f>'Total Customers'!$L$3:$L$23</c:f>
              <c:numCache>
                <c:formatCode>_(* #,##0_);_(* \(#,##0\);_(* "-"??_);_(@_)</c:formatCode>
                <c:ptCount val="21"/>
                <c:pt idx="15">
                  <c:v>716470.33</c:v>
                </c:pt>
                <c:pt idx="16">
                  <c:v>728174.89</c:v>
                </c:pt>
                <c:pt idx="17">
                  <c:v>740342.4</c:v>
                </c:pt>
                <c:pt idx="18">
                  <c:v>752640.9</c:v>
                </c:pt>
                <c:pt idx="19">
                  <c:v>764568.19</c:v>
                </c:pt>
                <c:pt idx="20">
                  <c:v>776604.84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2F-404D-AC95-31AA21AD09F5}"/>
            </c:ext>
          </c:extLst>
        </c:ser>
        <c:ser>
          <c:idx val="15"/>
          <c:order val="6"/>
          <c:tx>
            <c:v>2014F</c:v>
          </c:tx>
          <c:val>
            <c:numRef>
              <c:f>'Total Customers'!$M$3:$M$23</c:f>
              <c:numCache>
                <c:formatCode>_(* #,##0_);_(* \(#,##0\);_(* "-"??_);_(@_)</c:formatCode>
                <c:ptCount val="21"/>
                <c:pt idx="14">
                  <c:v>704083.69</c:v>
                </c:pt>
                <c:pt idx="15">
                  <c:v>714312.66</c:v>
                </c:pt>
                <c:pt idx="16">
                  <c:v>725307.7</c:v>
                </c:pt>
                <c:pt idx="17">
                  <c:v>736350.3</c:v>
                </c:pt>
                <c:pt idx="18">
                  <c:v>747291.19</c:v>
                </c:pt>
                <c:pt idx="19">
                  <c:v>758122.17</c:v>
                </c:pt>
                <c:pt idx="20">
                  <c:v>768831.09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2F-404D-AC95-31AA21AD09F5}"/>
            </c:ext>
          </c:extLst>
        </c:ser>
        <c:ser>
          <c:idx val="1"/>
          <c:order val="7"/>
          <c:tx>
            <c:strRef>
              <c:f>'Total Customers'!$N$2</c:f>
              <c:strCache>
                <c:ptCount val="1"/>
                <c:pt idx="0">
                  <c:v>2013F</c:v>
                </c:pt>
              </c:strCache>
            </c:strRef>
          </c:tx>
          <c:cat>
            <c:numRef>
              <c:f>'Total Customers'!$B$3:$B$23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Customers'!$N$3:$N$23</c:f>
              <c:numCache>
                <c:formatCode>_(* #,##0_);_(* \(#,##0\);_(* "-"??_);_(@_)</c:formatCode>
                <c:ptCount val="21"/>
                <c:pt idx="13">
                  <c:v>692125</c:v>
                </c:pt>
                <c:pt idx="14">
                  <c:v>701415</c:v>
                </c:pt>
                <c:pt idx="15">
                  <c:v>712504</c:v>
                </c:pt>
                <c:pt idx="16">
                  <c:v>724281</c:v>
                </c:pt>
                <c:pt idx="17">
                  <c:v>735481</c:v>
                </c:pt>
                <c:pt idx="18">
                  <c:v>746489</c:v>
                </c:pt>
                <c:pt idx="19">
                  <c:v>757528</c:v>
                </c:pt>
                <c:pt idx="20">
                  <c:v>768510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2F-404D-AC95-31AA21AD09F5}"/>
            </c:ext>
          </c:extLst>
        </c:ser>
        <c:ser>
          <c:idx val="2"/>
          <c:order val="8"/>
          <c:tx>
            <c:strRef>
              <c:f>'Total Customers'!$O$2</c:f>
              <c:strCache>
                <c:ptCount val="1"/>
                <c:pt idx="0">
                  <c:v>2012F</c:v>
                </c:pt>
              </c:strCache>
            </c:strRef>
          </c:tx>
          <c:cat>
            <c:numRef>
              <c:f>'Total Customers'!$B$3:$B$23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Customers'!$O$3:$O$23</c:f>
              <c:numCache>
                <c:formatCode>_(* #,##0_);_(* \(#,##0\);_(* "-"??_);_(@_)</c:formatCode>
                <c:ptCount val="21"/>
                <c:pt idx="12">
                  <c:v>680315</c:v>
                </c:pt>
                <c:pt idx="13">
                  <c:v>688083</c:v>
                </c:pt>
                <c:pt idx="14">
                  <c:v>696913</c:v>
                </c:pt>
                <c:pt idx="15">
                  <c:v>706481</c:v>
                </c:pt>
                <c:pt idx="16">
                  <c:v>717033</c:v>
                </c:pt>
                <c:pt idx="17">
                  <c:v>727330</c:v>
                </c:pt>
                <c:pt idx="18">
                  <c:v>737399</c:v>
                </c:pt>
                <c:pt idx="19">
                  <c:v>747441</c:v>
                </c:pt>
                <c:pt idx="20">
                  <c:v>757342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02F-404D-AC95-31AA21AD09F5}"/>
            </c:ext>
          </c:extLst>
        </c:ser>
        <c:ser>
          <c:idx val="3"/>
          <c:order val="9"/>
          <c:tx>
            <c:strRef>
              <c:f>'Total Customers'!$P$2</c:f>
              <c:strCache>
                <c:ptCount val="1"/>
                <c:pt idx="0">
                  <c:v>2011F</c:v>
                </c:pt>
              </c:strCache>
            </c:strRef>
          </c:tx>
          <c:cat>
            <c:numRef>
              <c:f>'Total Customers'!$B$3:$B$23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Customers'!$P$3:$P$23</c:f>
              <c:numCache>
                <c:formatCode>_(* #,##0_);_(* \(#,##0\);_(* "-"??_);_(@_)</c:formatCode>
                <c:ptCount val="21"/>
                <c:pt idx="11">
                  <c:v>676571</c:v>
                </c:pt>
                <c:pt idx="12">
                  <c:v>683990</c:v>
                </c:pt>
                <c:pt idx="13">
                  <c:v>693225</c:v>
                </c:pt>
                <c:pt idx="14">
                  <c:v>703051</c:v>
                </c:pt>
                <c:pt idx="15">
                  <c:v>713160</c:v>
                </c:pt>
                <c:pt idx="16">
                  <c:v>724089</c:v>
                </c:pt>
                <c:pt idx="17">
                  <c:v>735187</c:v>
                </c:pt>
                <c:pt idx="18">
                  <c:v>746333</c:v>
                </c:pt>
                <c:pt idx="19">
                  <c:v>757490</c:v>
                </c:pt>
                <c:pt idx="20">
                  <c:v>768328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02F-404D-AC95-31AA21AD09F5}"/>
            </c:ext>
          </c:extLst>
        </c:ser>
        <c:ser>
          <c:idx val="4"/>
          <c:order val="10"/>
          <c:tx>
            <c:strRef>
              <c:f>'Total Customers'!$Q$2</c:f>
              <c:strCache>
                <c:ptCount val="1"/>
                <c:pt idx="0">
                  <c:v>2010F</c:v>
                </c:pt>
              </c:strCache>
            </c:strRef>
          </c:tx>
          <c:cat>
            <c:numRef>
              <c:f>'Total Customers'!$B$3:$B$23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Customers'!$Q$3:$Q$23</c:f>
              <c:numCache>
                <c:formatCode>_(* #,##0_);_(* \(#,##0\);_(* "-"??_);_(@_)</c:formatCode>
                <c:ptCount val="21"/>
                <c:pt idx="10">
                  <c:v>672410</c:v>
                </c:pt>
                <c:pt idx="11">
                  <c:v>679649</c:v>
                </c:pt>
                <c:pt idx="12">
                  <c:v>688592</c:v>
                </c:pt>
                <c:pt idx="13">
                  <c:v>698774</c:v>
                </c:pt>
                <c:pt idx="14">
                  <c:v>709240</c:v>
                </c:pt>
                <c:pt idx="15">
                  <c:v>719732</c:v>
                </c:pt>
                <c:pt idx="16">
                  <c:v>730693</c:v>
                </c:pt>
                <c:pt idx="17">
                  <c:v>741831</c:v>
                </c:pt>
                <c:pt idx="18">
                  <c:v>753021</c:v>
                </c:pt>
                <c:pt idx="19">
                  <c:v>764245</c:v>
                </c:pt>
                <c:pt idx="20">
                  <c:v>775178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02F-404D-AC95-31AA21AD09F5}"/>
            </c:ext>
          </c:extLst>
        </c:ser>
        <c:ser>
          <c:idx val="5"/>
          <c:order val="11"/>
          <c:tx>
            <c:strRef>
              <c:f>'Total Customers'!$R$2</c:f>
              <c:strCache>
                <c:ptCount val="1"/>
                <c:pt idx="0">
                  <c:v>2009F</c:v>
                </c:pt>
              </c:strCache>
            </c:strRef>
          </c:tx>
          <c:cat>
            <c:numRef>
              <c:f>'Total Customers'!$B$3:$B$23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Customers'!$R$3:$R$23</c:f>
              <c:numCache>
                <c:formatCode>_(* #,##0_);_(* \(#,##0\);_(* "-"??_);_(@_)</c:formatCode>
                <c:ptCount val="21"/>
                <c:pt idx="9" formatCode="#,##0">
                  <c:v>679941</c:v>
                </c:pt>
                <c:pt idx="10" formatCode="#,##0">
                  <c:v>692676</c:v>
                </c:pt>
                <c:pt idx="11" formatCode="#,##0">
                  <c:v>708019</c:v>
                </c:pt>
                <c:pt idx="12" formatCode="#,##0">
                  <c:v>724251</c:v>
                </c:pt>
                <c:pt idx="13" formatCode="#,##0">
                  <c:v>741159</c:v>
                </c:pt>
                <c:pt idx="14" formatCode="#,##0">
                  <c:v>758742</c:v>
                </c:pt>
                <c:pt idx="15" formatCode="#,##0">
                  <c:v>776706</c:v>
                </c:pt>
                <c:pt idx="16" formatCode="#,##0">
                  <c:v>794739</c:v>
                </c:pt>
                <c:pt idx="17" formatCode="#,##0">
                  <c:v>813277</c:v>
                </c:pt>
                <c:pt idx="18" formatCode="#,##0">
                  <c:v>832254</c:v>
                </c:pt>
                <c:pt idx="19" formatCode="#,##0">
                  <c:v>851578</c:v>
                </c:pt>
                <c:pt idx="20" formatCode="#,##0">
                  <c:v>870988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02F-404D-AC95-31AA21AD09F5}"/>
            </c:ext>
          </c:extLst>
        </c:ser>
        <c:ser>
          <c:idx val="6"/>
          <c:order val="12"/>
          <c:tx>
            <c:strRef>
              <c:f>'Total Customers'!$S$2</c:f>
              <c:strCache>
                <c:ptCount val="1"/>
                <c:pt idx="0">
                  <c:v>2008F</c:v>
                </c:pt>
              </c:strCache>
            </c:strRef>
          </c:tx>
          <c:cat>
            <c:numRef>
              <c:f>'Total Customers'!$B$3:$B$23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Customers'!$S$3:$S$23</c:f>
              <c:numCache>
                <c:formatCode>_(* #,##0_);_(* \(#,##0\);_(* "-"??_);_(@_)</c:formatCode>
                <c:ptCount val="21"/>
                <c:pt idx="8" formatCode="General">
                  <c:v>684705</c:v>
                </c:pt>
                <c:pt idx="9" formatCode="General">
                  <c:v>700909</c:v>
                </c:pt>
                <c:pt idx="10" formatCode="General">
                  <c:v>716759</c:v>
                </c:pt>
                <c:pt idx="11" formatCode="General">
                  <c:v>732949</c:v>
                </c:pt>
                <c:pt idx="12" formatCode="General">
                  <c:v>749919</c:v>
                </c:pt>
                <c:pt idx="13" formatCode="General">
                  <c:v>767439</c:v>
                </c:pt>
                <c:pt idx="14" formatCode="General">
                  <c:v>785112</c:v>
                </c:pt>
                <c:pt idx="15" formatCode="General">
                  <c:v>803118</c:v>
                </c:pt>
                <c:pt idx="16" formatCode="General">
                  <c:v>821198</c:v>
                </c:pt>
                <c:pt idx="17" formatCode="General">
                  <c:v>839747</c:v>
                </c:pt>
                <c:pt idx="18" formatCode="General">
                  <c:v>858712</c:v>
                </c:pt>
                <c:pt idx="19" formatCode="General">
                  <c:v>877981</c:v>
                </c:pt>
                <c:pt idx="20" formatCode="General">
                  <c:v>897180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02F-404D-AC95-31AA21AD09F5}"/>
            </c:ext>
          </c:extLst>
        </c:ser>
        <c:ser>
          <c:idx val="7"/>
          <c:order val="13"/>
          <c:tx>
            <c:strRef>
              <c:f>'Total Customers'!$T$2</c:f>
              <c:strCache>
                <c:ptCount val="1"/>
                <c:pt idx="0">
                  <c:v>2007F</c:v>
                </c:pt>
              </c:strCache>
            </c:strRef>
          </c:tx>
          <c:cat>
            <c:numRef>
              <c:f>'Total Customers'!$B$3:$B$23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Customers'!$T$3:$T$23</c:f>
              <c:numCache>
                <c:formatCode>0.0%</c:formatCode>
                <c:ptCount val="21"/>
                <c:pt idx="7" formatCode="_(* #,##0_);_(* \(#,##0\);_(* &quot;-&quot;??_);_(@_)">
                  <c:v>669650.38</c:v>
                </c:pt>
                <c:pt idx="8" formatCode="_(* #,##0_);_(* \(#,##0\);_(* &quot;-&quot;??_);_(@_)">
                  <c:v>685365.96</c:v>
                </c:pt>
                <c:pt idx="9" formatCode="_(* #,##0_);_(* \(#,##0\);_(* &quot;-&quot;??_);_(@_)">
                  <c:v>701177.58</c:v>
                </c:pt>
                <c:pt idx="10" formatCode="_(* #,##0_);_(* \(#,##0\);_(* &quot;-&quot;??_);_(@_)">
                  <c:v>716665.76</c:v>
                </c:pt>
                <c:pt idx="11" formatCode="_(* #,##0_);_(* \(#,##0\);_(* &quot;-&quot;??_);_(@_)">
                  <c:v>731858.87</c:v>
                </c:pt>
                <c:pt idx="12" formatCode="_(* #,##0_);_(* \(#,##0\);_(* &quot;-&quot;??_);_(@_)">
                  <c:v>747528.25</c:v>
                </c:pt>
                <c:pt idx="13" formatCode="_(* #,##0_);_(* \(#,##0\);_(* &quot;-&quot;??_);_(@_)">
                  <c:v>764104</c:v>
                </c:pt>
                <c:pt idx="14" formatCode="_(* #,##0_);_(* \(#,##0\);_(* &quot;-&quot;??_);_(@_)">
                  <c:v>781461.8</c:v>
                </c:pt>
                <c:pt idx="15" formatCode="_(* #,##0_);_(* \(#,##0\);_(* &quot;-&quot;??_);_(@_)">
                  <c:v>799263.78</c:v>
                </c:pt>
                <c:pt idx="16" formatCode="_(* #,##0_);_(* \(#,##0\);_(* &quot;-&quot;??_);_(@_)">
                  <c:v>817183.54</c:v>
                </c:pt>
                <c:pt idx="17" formatCode="_(* #,##0_);_(* \(#,##0\);_(* &quot;-&quot;??_);_(@_)">
                  <c:v>835257.43</c:v>
                </c:pt>
                <c:pt idx="18" formatCode="_(* #,##0_);_(* \(#,##0\);_(* &quot;-&quot;??_);_(@_)">
                  <c:v>853391.6</c:v>
                </c:pt>
                <c:pt idx="19" formatCode="_(* #,##0_);_(* \(#,##0\);_(* &quot;-&quot;??_);_(@_)">
                  <c:v>871644.2</c:v>
                </c:pt>
                <c:pt idx="20" formatCode="_(* #,##0_);_(* \(#,##0\);_(* &quot;-&quot;??_);_(@_)">
                  <c:v>889767.79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02F-404D-AC95-31AA21AD09F5}"/>
            </c:ext>
          </c:extLst>
        </c:ser>
        <c:ser>
          <c:idx val="8"/>
          <c:order val="14"/>
          <c:tx>
            <c:strRef>
              <c:f>'Total Customers'!$U$2</c:f>
              <c:strCache>
                <c:ptCount val="1"/>
                <c:pt idx="0">
                  <c:v>2006F</c:v>
                </c:pt>
              </c:strCache>
            </c:strRef>
          </c:tx>
          <c:cat>
            <c:numRef>
              <c:f>'Total Customers'!$B$3:$B$23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Customers'!$U$3:$U$23</c:f>
              <c:numCache>
                <c:formatCode>0.0%</c:formatCode>
                <c:ptCount val="21"/>
                <c:pt idx="6" formatCode="_(* #,##0_);_(* \(#,##0\);_(* &quot;-&quot;??_);_(@_)">
                  <c:v>649313.55000000005</c:v>
                </c:pt>
                <c:pt idx="7" formatCode="_(* #,##0_);_(* \(#,##0\);_(* &quot;-&quot;??_);_(@_)">
                  <c:v>664554.47</c:v>
                </c:pt>
                <c:pt idx="8" formatCode="_(* #,##0_);_(* \(#,##0\);_(* &quot;-&quot;??_);_(@_)">
                  <c:v>679127.17</c:v>
                </c:pt>
                <c:pt idx="9" formatCode="_(* #,##0_);_(* \(#,##0\);_(* &quot;-&quot;??_);_(@_)">
                  <c:v>693508.18</c:v>
                </c:pt>
                <c:pt idx="10" formatCode="_(* #,##0_);_(* \(#,##0\);_(* &quot;-&quot;??_);_(@_)">
                  <c:v>707745.94</c:v>
                </c:pt>
                <c:pt idx="11" formatCode="_(* #,##0_);_(* \(#,##0\);_(* &quot;-&quot;??_);_(@_)">
                  <c:v>721924.77</c:v>
                </c:pt>
                <c:pt idx="12" formatCode="_(* #,##0_);_(* \(#,##0\);_(* &quot;-&quot;??_);_(@_)">
                  <c:v>736312.8</c:v>
                </c:pt>
                <c:pt idx="13" formatCode="_(* #,##0_);_(* \(#,##0\);_(* &quot;-&quot;??_);_(@_)">
                  <c:v>750844.72</c:v>
                </c:pt>
                <c:pt idx="14" formatCode="_(* #,##0_);_(* \(#,##0\);_(* &quot;-&quot;??_);_(@_)">
                  <c:v>765352.69</c:v>
                </c:pt>
                <c:pt idx="15" formatCode="_(* #,##0_);_(* \(#,##0\);_(* &quot;-&quot;??_);_(@_)">
                  <c:v>780087.27</c:v>
                </c:pt>
                <c:pt idx="16" formatCode="_(* #,##0_);_(* \(#,##0\);_(* &quot;-&quot;??_);_(@_)">
                  <c:v>794959.89</c:v>
                </c:pt>
                <c:pt idx="17" formatCode="_(* #,##0_);_(* \(#,##0\);_(* &quot;-&quot;??_);_(@_)">
                  <c:v>809685.9</c:v>
                </c:pt>
                <c:pt idx="18" formatCode="_(* #,##0_);_(* \(#,##0\);_(* &quot;-&quot;??_);_(@_)">
                  <c:v>824140</c:v>
                </c:pt>
                <c:pt idx="19" formatCode="_(* #,##0_);_(* \(#,##0\);_(* &quot;-&quot;??_);_(@_)">
                  <c:v>838212.06</c:v>
                </c:pt>
                <c:pt idx="20" formatCode="_(* #,##0_);_(* \(#,##0\);_(* &quot;-&quot;??_);_(@_)">
                  <c:v>852457.48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02F-404D-AC95-31AA21AD09F5}"/>
            </c:ext>
          </c:extLst>
        </c:ser>
        <c:ser>
          <c:idx val="9"/>
          <c:order val="15"/>
          <c:tx>
            <c:strRef>
              <c:f>'Total Customers'!$V$2</c:f>
              <c:strCache>
                <c:ptCount val="1"/>
                <c:pt idx="0">
                  <c:v>2005F</c:v>
                </c:pt>
              </c:strCache>
            </c:strRef>
          </c:tx>
          <c:cat>
            <c:numRef>
              <c:f>'Total Customers'!$B$3:$B$23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Customers'!$V$3:$V$23</c:f>
              <c:numCache>
                <c:formatCode>0.0%</c:formatCode>
                <c:ptCount val="21"/>
                <c:pt idx="5" formatCode="_(* #,##0_);_(* \(#,##0\);_(* &quot;-&quot;??_);_(@_)">
                  <c:v>634875</c:v>
                </c:pt>
                <c:pt idx="6" formatCode="_(* #,##0_);_(* \(#,##0\);_(* &quot;-&quot;??_);_(@_)">
                  <c:v>649450</c:v>
                </c:pt>
                <c:pt idx="7" formatCode="_(* #,##0_);_(* \(#,##0\);_(* &quot;-&quot;??_);_(@_)">
                  <c:v>663409</c:v>
                </c:pt>
                <c:pt idx="8" formatCode="_(* #,##0_);_(* \(#,##0\);_(* &quot;-&quot;??_);_(@_)">
                  <c:v>677364</c:v>
                </c:pt>
                <c:pt idx="9" formatCode="_(* #,##0_);_(* \(#,##0\);_(* &quot;-&quot;??_);_(@_)">
                  <c:v>692688</c:v>
                </c:pt>
                <c:pt idx="10" formatCode="_(* #,##0_);_(* \(#,##0\);_(* &quot;-&quot;??_);_(@_)">
                  <c:v>709343</c:v>
                </c:pt>
                <c:pt idx="11" formatCode="_(* #,##0_);_(* \(#,##0\);_(* &quot;-&quot;??_);_(@_)">
                  <c:v>726456</c:v>
                </c:pt>
                <c:pt idx="12" formatCode="_(* #,##0_);_(* \(#,##0\);_(* &quot;-&quot;??_);_(@_)">
                  <c:v>743629</c:v>
                </c:pt>
                <c:pt idx="13" formatCode="_(* #,##0_);_(* \(#,##0\);_(* &quot;-&quot;??_);_(@_)">
                  <c:v>758156</c:v>
                </c:pt>
                <c:pt idx="14" formatCode="_(* #,##0_);_(* \(#,##0\);_(* &quot;-&quot;??_);_(@_)">
                  <c:v>772910</c:v>
                </c:pt>
                <c:pt idx="15" formatCode="_(* #,##0_);_(* \(#,##0\);_(* &quot;-&quot;??_);_(@_)">
                  <c:v>787572.64</c:v>
                </c:pt>
                <c:pt idx="16" formatCode="_(* #,##0_);_(* \(#,##0\);_(* &quot;-&quot;??_);_(@_)">
                  <c:v>801619.74</c:v>
                </c:pt>
                <c:pt idx="17" formatCode="_(* #,##0_);_(* \(#,##0\);_(* &quot;-&quot;??_);_(@_)">
                  <c:v>815835.97</c:v>
                </c:pt>
                <c:pt idx="18" formatCode="_(* #,##0_);_(* \(#,##0\);_(* &quot;-&quot;??_);_(@_)">
                  <c:v>830259.8</c:v>
                </c:pt>
                <c:pt idx="19" formatCode="_(* #,##0_);_(* \(#,##0\);_(* &quot;-&quot;??_);_(@_)">
                  <c:v>844897.46</c:v>
                </c:pt>
                <c:pt idx="20" formatCode="_(* #,##0_);_(* \(#,##0\);_(* &quot;-&quot;??_);_(@_)">
                  <c:v>859360.8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02F-404D-AC95-31AA21AD09F5}"/>
            </c:ext>
          </c:extLst>
        </c:ser>
        <c:ser>
          <c:idx val="10"/>
          <c:order val="16"/>
          <c:tx>
            <c:strRef>
              <c:f>'Total Customers'!$W$2</c:f>
              <c:strCache>
                <c:ptCount val="1"/>
                <c:pt idx="0">
                  <c:v>2004F</c:v>
                </c:pt>
              </c:strCache>
            </c:strRef>
          </c:tx>
          <c:cat>
            <c:numRef>
              <c:f>'Total Customers'!$B$3:$B$23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Customers'!$W$3:$W$23</c:f>
              <c:numCache>
                <c:formatCode>0.0%</c:formatCode>
                <c:ptCount val="21"/>
                <c:pt idx="4" formatCode="_(* #,##0_);_(* \(#,##0\);_(* &quot;-&quot;??_);_(@_)">
                  <c:v>618475.31000000006</c:v>
                </c:pt>
                <c:pt idx="5" formatCode="_(* #,##0_);_(* \(#,##0\);_(* &quot;-&quot;??_);_(@_)">
                  <c:v>632282.13</c:v>
                </c:pt>
                <c:pt idx="6" formatCode="_(* #,##0_);_(* \(#,##0\);_(* &quot;-&quot;??_);_(@_)">
                  <c:v>647468.04</c:v>
                </c:pt>
                <c:pt idx="7" formatCode="_(* #,##0_);_(* \(#,##0\);_(* &quot;-&quot;??_);_(@_)">
                  <c:v>661697.89</c:v>
                </c:pt>
                <c:pt idx="8" formatCode="_(* #,##0_);_(* \(#,##0\);_(* &quot;-&quot;??_);_(@_)">
                  <c:v>675453.03</c:v>
                </c:pt>
                <c:pt idx="9" formatCode="_(* #,##0_);_(* \(#,##0\);_(* &quot;-&quot;??_);_(@_)">
                  <c:v>689411.75</c:v>
                </c:pt>
                <c:pt idx="10" formatCode="_(* #,##0_);_(* \(#,##0\);_(* &quot;-&quot;??_);_(@_)">
                  <c:v>703402.77</c:v>
                </c:pt>
                <c:pt idx="11" formatCode="_(* #,##0_);_(* \(#,##0\);_(* &quot;-&quot;??_);_(@_)">
                  <c:v>716443.86</c:v>
                </c:pt>
                <c:pt idx="12" formatCode="_(* #,##0_);_(* \(#,##0\);_(* &quot;-&quot;??_);_(@_)">
                  <c:v>729621.66</c:v>
                </c:pt>
                <c:pt idx="13" formatCode="_(* #,##0_);_(* \(#,##0\);_(* &quot;-&quot;??_);_(@_)">
                  <c:v>743011.22</c:v>
                </c:pt>
                <c:pt idx="14" formatCode="_(* #,##0_);_(* \(#,##0\);_(* &quot;-&quot;??_);_(@_)">
                  <c:v>756583.85</c:v>
                </c:pt>
                <c:pt idx="15" formatCode="_(* #,##0_);_(* \(#,##0\);_(* &quot;-&quot;??_);_(@_)">
                  <c:v>770190.38</c:v>
                </c:pt>
                <c:pt idx="16" formatCode="_(* #,##0_);_(* \(#,##0\);_(* &quot;-&quot;??_);_(@_)">
                  <c:v>783420.22</c:v>
                </c:pt>
                <c:pt idx="17" formatCode="_(* #,##0_);_(* \(#,##0\);_(* &quot;-&quot;??_);_(@_)">
                  <c:v>796808.49</c:v>
                </c:pt>
                <c:pt idx="18" formatCode="_(* #,##0_);_(* \(#,##0\);_(* &quot;-&quot;??_);_(@_)">
                  <c:v>810378.57</c:v>
                </c:pt>
                <c:pt idx="19" formatCode="_(* #,##0_);_(* \(#,##0\);_(* &quot;-&quot;??_);_(@_)">
                  <c:v>824140.41</c:v>
                </c:pt>
                <c:pt idx="20" formatCode="_(* #,##0_);_(* \(#,##0\);_(* &quot;-&quot;??_);_(@_)">
                  <c:v>837767.79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02F-404D-AC95-31AA21AD09F5}"/>
            </c:ext>
          </c:extLst>
        </c:ser>
        <c:ser>
          <c:idx val="11"/>
          <c:order val="17"/>
          <c:tx>
            <c:strRef>
              <c:f>'Total Customers'!$X$2</c:f>
              <c:strCache>
                <c:ptCount val="1"/>
                <c:pt idx="0">
                  <c:v>2003F</c:v>
                </c:pt>
              </c:strCache>
            </c:strRef>
          </c:tx>
          <c:cat>
            <c:numRef>
              <c:f>'Total Customers'!$B$3:$B$23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Customers'!$X$3:$X$23</c:f>
              <c:numCache>
                <c:formatCode>0.0%</c:formatCode>
                <c:ptCount val="21"/>
                <c:pt idx="3" formatCode="_(* #,##0_);_(* \(#,##0\);_(* &quot;-&quot;??_);_(@_)">
                  <c:v>603817.96</c:v>
                </c:pt>
                <c:pt idx="4" formatCode="_(* #,##0_);_(* \(#,##0\);_(* &quot;-&quot;??_);_(@_)">
                  <c:v>617158.87</c:v>
                </c:pt>
                <c:pt idx="5" formatCode="_(* #,##0_);_(* \(#,##0\);_(* &quot;-&quot;??_);_(@_)">
                  <c:v>630217.73</c:v>
                </c:pt>
                <c:pt idx="6" formatCode="_(* #,##0_);_(* \(#,##0\);_(* &quot;-&quot;??_);_(@_)">
                  <c:v>643208.25</c:v>
                </c:pt>
                <c:pt idx="7" formatCode="_(* #,##0_);_(* \(#,##0\);_(* &quot;-&quot;??_);_(@_)">
                  <c:v>656281.65</c:v>
                </c:pt>
                <c:pt idx="8" formatCode="_(* #,##0_);_(* \(#,##0\);_(* &quot;-&quot;??_);_(@_)">
                  <c:v>669313.87</c:v>
                </c:pt>
                <c:pt idx="9" formatCode="_(* #,##0_);_(* \(#,##0\);_(* &quot;-&quot;??_);_(@_)">
                  <c:v>682333.86</c:v>
                </c:pt>
                <c:pt idx="10" formatCode="_(* #,##0_);_(* \(#,##0\);_(* &quot;-&quot;??_);_(@_)">
                  <c:v>695568.56</c:v>
                </c:pt>
                <c:pt idx="11" formatCode="_(* #,##0_);_(* \(#,##0\);_(* &quot;-&quot;??_);_(@_)">
                  <c:v>708923.51</c:v>
                </c:pt>
                <c:pt idx="12" formatCode="_(* #,##0_);_(* \(#,##0\);_(* &quot;-&quot;??_);_(@_)">
                  <c:v>722311.09</c:v>
                </c:pt>
                <c:pt idx="13" formatCode="_(* #,##0_);_(* \(#,##0\);_(* &quot;-&quot;??_);_(@_)">
                  <c:v>735732.76</c:v>
                </c:pt>
                <c:pt idx="14" formatCode="_(* #,##0_);_(* \(#,##0\);_(* &quot;-&quot;??_);_(@_)">
                  <c:v>749198.24</c:v>
                </c:pt>
                <c:pt idx="15" formatCode="_(* #,##0_);_(* \(#,##0\);_(* &quot;-&quot;??_);_(@_)">
                  <c:v>762738.32</c:v>
                </c:pt>
                <c:pt idx="16" formatCode="_(* #,##0_);_(* \(#,##0\);_(* &quot;-&quot;??_);_(@_)">
                  <c:v>776459.41</c:v>
                </c:pt>
                <c:pt idx="17" formatCode="_(* #,##0_);_(* \(#,##0\);_(* &quot;-&quot;??_);_(@_)">
                  <c:v>790205.87</c:v>
                </c:pt>
                <c:pt idx="18" formatCode="_(* #,##0_);_(* \(#,##0\);_(* &quot;-&quot;??_);_(@_)">
                  <c:v>803965.52</c:v>
                </c:pt>
                <c:pt idx="19" formatCode="_(* #,##0_);_(* \(#,##0\);_(* &quot;-&quot;??_);_(@_)">
                  <c:v>817742.73</c:v>
                </c:pt>
                <c:pt idx="20" formatCode="_(* #,##0_);_(* \(#,##0\);_(* &quot;-&quot;??_);_(@_)">
                  <c:v>831464.48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02F-404D-AC95-31AA21AD09F5}"/>
            </c:ext>
          </c:extLst>
        </c:ser>
        <c:ser>
          <c:idx val="12"/>
          <c:order val="18"/>
          <c:tx>
            <c:strRef>
              <c:f>'Total Customers'!$Y$2</c:f>
              <c:strCache>
                <c:ptCount val="1"/>
                <c:pt idx="0">
                  <c:v>2002F</c:v>
                </c:pt>
              </c:strCache>
            </c:strRef>
          </c:tx>
          <c:cat>
            <c:numRef>
              <c:f>'Total Customers'!$B$3:$B$23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Customers'!$Y$3:$Y$23</c:f>
              <c:numCache>
                <c:formatCode>0.0%</c:formatCode>
                <c:ptCount val="21"/>
                <c:pt idx="2" formatCode="_(* #,##0_);_(* \(#,##0\);_(* &quot;-&quot;??_);_(@_)">
                  <c:v>588173.16666666674</c:v>
                </c:pt>
                <c:pt idx="3" formatCode="_(* #,##0_);_(* \(#,##0\);_(* &quot;-&quot;??_);_(@_)">
                  <c:v>598923.66666666663</c:v>
                </c:pt>
                <c:pt idx="4" formatCode="_(* #,##0_);_(* \(#,##0\);_(* &quot;-&quot;??_);_(@_)">
                  <c:v>609151.71600404324</c:v>
                </c:pt>
                <c:pt idx="5" formatCode="_(* #,##0_);_(* \(#,##0\);_(* &quot;-&quot;??_);_(@_)">
                  <c:v>619414.68478341401</c:v>
                </c:pt>
                <c:pt idx="6" formatCode="_(* #,##0_);_(* \(#,##0\);_(* &quot;-&quot;??_);_(@_)">
                  <c:v>630181</c:v>
                </c:pt>
                <c:pt idx="7" formatCode="_(* #,##0_);_(* \(#,##0\);_(* &quot;-&quot;??_);_(@_)">
                  <c:v>640909</c:v>
                </c:pt>
                <c:pt idx="8" formatCode="_(* #,##0_);_(* \(#,##0\);_(* &quot;-&quot;??_);_(@_)">
                  <c:v>651640</c:v>
                </c:pt>
                <c:pt idx="9" formatCode="_(* #,##0_);_(* \(#,##0\);_(* &quot;-&quot;??_);_(@_)">
                  <c:v>662371</c:v>
                </c:pt>
                <c:pt idx="10" formatCode="_(* #,##0_);_(* \(#,##0\);_(* &quot;-&quot;??_);_(@_)">
                  <c:v>673102</c:v>
                </c:pt>
                <c:pt idx="11" formatCode="_(* #,##0_);_(* \(#,##0\);_(* &quot;-&quot;??_);_(@_)">
                  <c:v>682903</c:v>
                </c:pt>
                <c:pt idx="12" formatCode="_(* #,##0_);_(* \(#,##0\);_(* &quot;-&quot;??_);_(@_)">
                  <c:v>692529</c:v>
                </c:pt>
                <c:pt idx="13" formatCode="_(* #,##0_);_(* \(#,##0\);_(* &quot;-&quot;??_);_(@_)">
                  <c:v>701375</c:v>
                </c:pt>
                <c:pt idx="14" formatCode="_(* #,##0_);_(* \(#,##0\);_(* &quot;-&quot;??_);_(@_)">
                  <c:v>710485</c:v>
                </c:pt>
                <c:pt idx="15" formatCode="_(* #,##0_);_(* \(#,##0\);_(* &quot;-&quot;??_);_(@_)">
                  <c:v>720692</c:v>
                </c:pt>
                <c:pt idx="16" formatCode="_(* #,##0_);_(* \(#,##0\);_(* &quot;-&quot;??_);_(@_)">
                  <c:v>731866</c:v>
                </c:pt>
                <c:pt idx="17" formatCode="_(* #,##0_);_(* \(#,##0\);_(* &quot;-&quot;??_);_(@_)">
                  <c:v>744347</c:v>
                </c:pt>
                <c:pt idx="18" formatCode="_(* #,##0_);_(* \(#,##0\);_(* &quot;-&quot;??_);_(@_)">
                  <c:v>757506</c:v>
                </c:pt>
                <c:pt idx="19" formatCode="_(* #,##0_);_(* \(#,##0\);_(* &quot;-&quot;??_);_(@_)">
                  <c:v>771796</c:v>
                </c:pt>
                <c:pt idx="20" formatCode="_(* #,##0_);_(* \(#,##0\);_(* &quot;-&quot;??_);_(@_)">
                  <c:v>787209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02F-404D-AC95-31AA21AD09F5}"/>
            </c:ext>
          </c:extLst>
        </c:ser>
        <c:ser>
          <c:idx val="13"/>
          <c:order val="19"/>
          <c:tx>
            <c:strRef>
              <c:f>'Total Customers'!$Z$2</c:f>
              <c:strCache>
                <c:ptCount val="1"/>
                <c:pt idx="0">
                  <c:v>2001F</c:v>
                </c:pt>
              </c:strCache>
            </c:strRef>
          </c:tx>
          <c:cat>
            <c:numRef>
              <c:f>'Total Customers'!$B$3:$B$23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Customers'!$Z$3:$Z$23</c:f>
              <c:numCache>
                <c:formatCode>_(* #,##0_);_(* \(#,##0\);_(* "-"??_);_(@_)</c:formatCode>
                <c:ptCount val="21"/>
                <c:pt idx="1">
                  <c:v>573839.94197838381</c:v>
                </c:pt>
                <c:pt idx="2">
                  <c:v>585886.4696730373</c:v>
                </c:pt>
                <c:pt idx="3">
                  <c:v>595855.25806919101</c:v>
                </c:pt>
                <c:pt idx="4">
                  <c:v>604730.64319192059</c:v>
                </c:pt>
                <c:pt idx="5">
                  <c:v>613565.1451878224</c:v>
                </c:pt>
                <c:pt idx="6">
                  <c:v>622197.05701170326</c:v>
                </c:pt>
                <c:pt idx="7">
                  <c:v>630928.60295928374</c:v>
                </c:pt>
                <c:pt idx="8">
                  <c:v>639760.9317724607</c:v>
                </c:pt>
                <c:pt idx="9">
                  <c:v>648695.20550096722</c:v>
                </c:pt>
                <c:pt idx="10">
                  <c:v>657722.59965525963</c:v>
                </c:pt>
                <c:pt idx="11">
                  <c:v>666770.49673977448</c:v>
                </c:pt>
                <c:pt idx="12">
                  <c:v>675921.97238274186</c:v>
                </c:pt>
                <c:pt idx="13">
                  <c:v>685178.21005539957</c:v>
                </c:pt>
                <c:pt idx="14">
                  <c:v>694540.406806821</c:v>
                </c:pt>
                <c:pt idx="15">
                  <c:v>704009.77341860952</c:v>
                </c:pt>
                <c:pt idx="16">
                  <c:v>713333.27292959159</c:v>
                </c:pt>
                <c:pt idx="17">
                  <c:v>722760.6446829692</c:v>
                </c:pt>
                <c:pt idx="18">
                  <c:v>732293.044005943</c:v>
                </c:pt>
                <c:pt idx="19">
                  <c:v>741931.63912259659</c:v>
                </c:pt>
                <c:pt idx="20">
                  <c:v>751677.61129700544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502F-404D-AC95-31AA21AD09F5}"/>
            </c:ext>
          </c:extLst>
        </c:ser>
        <c:ser>
          <c:idx val="14"/>
          <c:order val="20"/>
          <c:tx>
            <c:strRef>
              <c:f>'Total Customers'!$AA$2</c:f>
              <c:strCache>
                <c:ptCount val="1"/>
                <c:pt idx="0">
                  <c:v>2000F</c:v>
                </c:pt>
              </c:strCache>
            </c:strRef>
          </c:tx>
          <c:cat>
            <c:numRef>
              <c:f>'Total Customers'!$B$3:$B$23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Customers'!$AA$3:$AA$23</c:f>
              <c:numCache>
                <c:formatCode>_(* #,##0_);_(* \(#,##0\);_(* "-"??_);_(@_)</c:formatCode>
                <c:ptCount val="21"/>
                <c:pt idx="0">
                  <c:v>555879.46081919165</c:v>
                </c:pt>
                <c:pt idx="1">
                  <c:v>567571.50670461438</c:v>
                </c:pt>
                <c:pt idx="2">
                  <c:v>578493.54138321779</c:v>
                </c:pt>
                <c:pt idx="3">
                  <c:v>587842.86419125577</c:v>
                </c:pt>
                <c:pt idx="4">
                  <c:v>597210.59778718173</c:v>
                </c:pt>
                <c:pt idx="5">
                  <c:v>606088.93467537721</c:v>
                </c:pt>
                <c:pt idx="6">
                  <c:v>614539.02358979487</c:v>
                </c:pt>
                <c:pt idx="7">
                  <c:v>622848.26196314802</c:v>
                </c:pt>
                <c:pt idx="8">
                  <c:v>631658.99580233369</c:v>
                </c:pt>
                <c:pt idx="9">
                  <c:v>640172.01462810289</c:v>
                </c:pt>
                <c:pt idx="10">
                  <c:v>648684.17876091343</c:v>
                </c:pt>
                <c:pt idx="11">
                  <c:v>656472.69185990724</c:v>
                </c:pt>
                <c:pt idx="12">
                  <c:v>664500.49535741308</c:v>
                </c:pt>
                <c:pt idx="13">
                  <c:v>673028.64652290207</c:v>
                </c:pt>
                <c:pt idx="14">
                  <c:v>682516.28444255702</c:v>
                </c:pt>
                <c:pt idx="15">
                  <c:v>691524.15754530346</c:v>
                </c:pt>
                <c:pt idx="16">
                  <c:v>701417.0899426348</c:v>
                </c:pt>
                <c:pt idx="17">
                  <c:v>710870.33327023254</c:v>
                </c:pt>
                <c:pt idx="18">
                  <c:v>720320.1271183705</c:v>
                </c:pt>
                <c:pt idx="19">
                  <c:v>729759.60182610096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02F-404D-AC95-31AA21AD09F5}"/>
            </c:ext>
          </c:extLst>
        </c:ser>
        <c:ser>
          <c:idx val="0"/>
          <c:order val="21"/>
          <c:tx>
            <c:strRef>
              <c:f>'Total Customers'!$C$2</c:f>
              <c:strCache>
                <c:ptCount val="1"/>
                <c:pt idx="0">
                  <c:v>Actual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8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'Total Customers'!$B$3:$B$23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Customers'!$C$3:$C$23</c:f>
              <c:numCache>
                <c:formatCode>_(* #,##0_);_(* \(#,##0\);_(* "-"??_);_(@_)</c:formatCode>
                <c:ptCount val="21"/>
                <c:pt idx="0">
                  <c:v>560100.91666666663</c:v>
                </c:pt>
                <c:pt idx="1">
                  <c:v>575779.66666666663</c:v>
                </c:pt>
                <c:pt idx="2">
                  <c:v>590198.91666666663</c:v>
                </c:pt>
                <c:pt idx="3">
                  <c:v>604900.5</c:v>
                </c:pt>
                <c:pt idx="4">
                  <c:v>619535.91666666663</c:v>
                </c:pt>
                <c:pt idx="5">
                  <c:v>635746.5</c:v>
                </c:pt>
                <c:pt idx="6">
                  <c:v>653705.08333333337</c:v>
                </c:pt>
                <c:pt idx="7">
                  <c:v>666353.66666666663</c:v>
                </c:pt>
                <c:pt idx="8">
                  <c:v>667265.91666666663</c:v>
                </c:pt>
                <c:pt idx="9">
                  <c:v>666749.5</c:v>
                </c:pt>
                <c:pt idx="10">
                  <c:v>670991.33333333337</c:v>
                </c:pt>
                <c:pt idx="11">
                  <c:v>675800.33333333337</c:v>
                </c:pt>
                <c:pt idx="12">
                  <c:v>684235</c:v>
                </c:pt>
                <c:pt idx="13">
                  <c:v>694734.16666666663</c:v>
                </c:pt>
                <c:pt idx="14">
                  <c:v>706160.5</c:v>
                </c:pt>
                <c:pt idx="15">
                  <c:v>718713.41666666663</c:v>
                </c:pt>
                <c:pt idx="16">
                  <c:v>730503.58333333337</c:v>
                </c:pt>
                <c:pt idx="17">
                  <c:v>744690</c:v>
                </c:pt>
                <c:pt idx="18">
                  <c:v>756253.33333333337</c:v>
                </c:pt>
                <c:pt idx="19">
                  <c:v>771960</c:v>
                </c:pt>
                <c:pt idx="20">
                  <c:v>786047.66666666663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02F-404D-AC95-31AA21AD0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092032"/>
        <c:axId val="296093952"/>
      </c:lineChart>
      <c:catAx>
        <c:axId val="2960920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96093952"/>
        <c:crosses val="autoZero"/>
        <c:auto val="1"/>
        <c:lblAlgn val="ctr"/>
        <c:lblOffset val="100"/>
        <c:noMultiLvlLbl val="0"/>
      </c:catAx>
      <c:valAx>
        <c:axId val="296093952"/>
        <c:scaling>
          <c:orientation val="minMax"/>
          <c:min val="500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96092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933971488858013"/>
          <c:y val="0.12742894162890195"/>
          <c:w val="7.5023728094594233E-2"/>
          <c:h val="0.8235101229641116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</a:rPr>
              <a:t>Average Usage </a:t>
            </a:r>
            <a:r>
              <a:rPr lang="en-US"/>
              <a:t> Forecast Fan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21"/>
          <c:order val="0"/>
          <c:tx>
            <c:v>2020F</c:v>
          </c:tx>
          <c:val>
            <c:numRef>
              <c:f>'Total AU WN'!$G$3:$G$23</c:f>
              <c:numCache>
                <c:formatCode>_(* #,##0_);_(* \(#,##0\);_(* "-"??_);_(@_)</c:formatCode>
                <c:ptCount val="21"/>
                <c:pt idx="20">
                  <c:v>24839.54950326357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68-433E-BAE9-515C5E18FF49}"/>
            </c:ext>
          </c:extLst>
        </c:ser>
        <c:ser>
          <c:idx val="20"/>
          <c:order val="1"/>
          <c:tx>
            <c:v>2019F</c:v>
          </c:tx>
          <c:val>
            <c:numRef>
              <c:f>'Total AU WN'!$H$3:$H$23</c:f>
              <c:numCache>
                <c:formatCode>_(* #,##0_);_(* \(#,##0\);_(* "-"??_);_(@_)</c:formatCode>
                <c:ptCount val="21"/>
                <c:pt idx="19">
                  <c:v>25386.202912682566</c:v>
                </c:pt>
                <c:pt idx="20">
                  <c:v>25121.89566549912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68-433E-BAE9-515C5E18FF49}"/>
            </c:ext>
          </c:extLst>
        </c:ser>
        <c:ser>
          <c:idx val="19"/>
          <c:order val="2"/>
          <c:tx>
            <c:v>2018F</c:v>
          </c:tx>
          <c:val>
            <c:numRef>
              <c:f>'Total AU WN'!$I$3:$I$23</c:f>
              <c:numCache>
                <c:formatCode>_(* #,##0_);_(* \(#,##0\);_(* "-"??_);_(@_)</c:formatCode>
                <c:ptCount val="21"/>
                <c:pt idx="18">
                  <c:v>25713.827102668478</c:v>
                </c:pt>
                <c:pt idx="19">
                  <c:v>25463.728428231891</c:v>
                </c:pt>
                <c:pt idx="20">
                  <c:v>25252.800687917188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68-433E-BAE9-515C5E18FF49}"/>
            </c:ext>
          </c:extLst>
        </c:ser>
        <c:ser>
          <c:idx val="18"/>
          <c:order val="3"/>
          <c:tx>
            <c:v>2017F</c:v>
          </c:tx>
          <c:val>
            <c:numRef>
              <c:f>'Total AU WN'!$J$3:$J$23</c:f>
              <c:numCache>
                <c:formatCode>_(* #,##0_);_(* \(#,##0\);_(* "-"??_);_(@_)</c:formatCode>
                <c:ptCount val="21"/>
                <c:pt idx="17">
                  <c:v>25700.961910310536</c:v>
                </c:pt>
                <c:pt idx="18">
                  <c:v>25530.57562059542</c:v>
                </c:pt>
                <c:pt idx="19">
                  <c:v>25457.543406220513</c:v>
                </c:pt>
                <c:pt idx="20">
                  <c:v>25297.393710715154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68-433E-BAE9-515C5E18FF49}"/>
            </c:ext>
          </c:extLst>
        </c:ser>
        <c:ser>
          <c:idx val="17"/>
          <c:order val="4"/>
          <c:tx>
            <c:v>2016F</c:v>
          </c:tx>
          <c:val>
            <c:numRef>
              <c:f>'Total AU WN'!$K$3:$K$23</c:f>
              <c:numCache>
                <c:formatCode>_(* #,##0_);_(* \(#,##0\);_(* "-"??_);_(@_)</c:formatCode>
                <c:ptCount val="21"/>
                <c:pt idx="16">
                  <c:v>25651.840030352691</c:v>
                </c:pt>
                <c:pt idx="17">
                  <c:v>25479.616788951396</c:v>
                </c:pt>
                <c:pt idx="18">
                  <c:v>25285.340381218677</c:v>
                </c:pt>
                <c:pt idx="19">
                  <c:v>25175.810569866975</c:v>
                </c:pt>
                <c:pt idx="20">
                  <c:v>24970.402821410091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168-433E-BAE9-515C5E18FF49}"/>
            </c:ext>
          </c:extLst>
        </c:ser>
        <c:ser>
          <c:idx val="16"/>
          <c:order val="5"/>
          <c:tx>
            <c:v>2015F</c:v>
          </c:tx>
          <c:val>
            <c:numRef>
              <c:f>'Total AU WN'!$L$3:$L$23</c:f>
              <c:numCache>
                <c:formatCode>_(* #,##0_);_(* \(#,##0\);_(* "-"??_);_(@_)</c:formatCode>
                <c:ptCount val="21"/>
                <c:pt idx="15">
                  <c:v>26003.031332783874</c:v>
                </c:pt>
                <c:pt idx="16">
                  <c:v>25919.297574240711</c:v>
                </c:pt>
                <c:pt idx="17">
                  <c:v>25767.138259270305</c:v>
                </c:pt>
                <c:pt idx="18">
                  <c:v>25606.022765969796</c:v>
                </c:pt>
                <c:pt idx="19">
                  <c:v>25533.061387238722</c:v>
                </c:pt>
                <c:pt idx="20">
                  <c:v>25426.800147163645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168-433E-BAE9-515C5E18FF49}"/>
            </c:ext>
          </c:extLst>
        </c:ser>
        <c:ser>
          <c:idx val="15"/>
          <c:order val="6"/>
          <c:tx>
            <c:v>2014F</c:v>
          </c:tx>
          <c:val>
            <c:numRef>
              <c:f>'Total AU WN'!$M$3:$M$23</c:f>
              <c:numCache>
                <c:formatCode>_(* #,##0_);_(* \(#,##0\);_(* "-"??_);_(@_)</c:formatCode>
                <c:ptCount val="21"/>
                <c:pt idx="14">
                  <c:v>26065.386715604785</c:v>
                </c:pt>
                <c:pt idx="15">
                  <c:v>25837.469547298795</c:v>
                </c:pt>
                <c:pt idx="16">
                  <c:v>25697.081997061388</c:v>
                </c:pt>
                <c:pt idx="17">
                  <c:v>25640.485269035675</c:v>
                </c:pt>
                <c:pt idx="18">
                  <c:v>25570.491256560916</c:v>
                </c:pt>
                <c:pt idx="19">
                  <c:v>25513.63055376682</c:v>
                </c:pt>
                <c:pt idx="20">
                  <c:v>25432.018741593816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168-433E-BAE9-515C5E18FF49}"/>
            </c:ext>
          </c:extLst>
        </c:ser>
        <c:ser>
          <c:idx val="1"/>
          <c:order val="7"/>
          <c:tx>
            <c:strRef>
              <c:f>'Total AU WN'!$N$2</c:f>
              <c:strCache>
                <c:ptCount val="1"/>
                <c:pt idx="0">
                  <c:v>2013F</c:v>
                </c:pt>
              </c:strCache>
            </c:strRef>
          </c:tx>
          <c:cat>
            <c:numRef>
              <c:f>'Total AU WN'!$B$3:$B$23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 WN'!$N$3:$N$23</c:f>
              <c:numCache>
                <c:formatCode>_(* #,##0_);_(* \(#,##0\);_(* "-"??_);_(@_)</c:formatCode>
                <c:ptCount val="21"/>
                <c:pt idx="13">
                  <c:v>26298.729275781105</c:v>
                </c:pt>
                <c:pt idx="14">
                  <c:v>26189.514053734241</c:v>
                </c:pt>
                <c:pt idx="15">
                  <c:v>26037.366807765287</c:v>
                </c:pt>
                <c:pt idx="16">
                  <c:v>25950.553721552824</c:v>
                </c:pt>
                <c:pt idx="17">
                  <c:v>25886.150695939123</c:v>
                </c:pt>
                <c:pt idx="18">
                  <c:v>25836.320428030423</c:v>
                </c:pt>
                <c:pt idx="19">
                  <c:v>25779.655669493404</c:v>
                </c:pt>
                <c:pt idx="20">
                  <c:v>25697.327295676045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168-433E-BAE9-515C5E18FF49}"/>
            </c:ext>
          </c:extLst>
        </c:ser>
        <c:ser>
          <c:idx val="2"/>
          <c:order val="8"/>
          <c:tx>
            <c:strRef>
              <c:f>'Total AU WN'!$O$2</c:f>
              <c:strCache>
                <c:ptCount val="1"/>
                <c:pt idx="0">
                  <c:v>2012F</c:v>
                </c:pt>
              </c:strCache>
            </c:strRef>
          </c:tx>
          <c:cat>
            <c:numRef>
              <c:f>'Total AU WN'!$B$3:$B$23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 WN'!$O$3:$O$23</c:f>
              <c:numCache>
                <c:formatCode>_(* #,##0_);_(* \(#,##0\);_(* "-"??_);_(@_)</c:formatCode>
                <c:ptCount val="21"/>
                <c:pt idx="12">
                  <c:v>27993.266354556348</c:v>
                </c:pt>
                <c:pt idx="13">
                  <c:v>27842.690489374105</c:v>
                </c:pt>
                <c:pt idx="14">
                  <c:v>27551.410290811044</c:v>
                </c:pt>
                <c:pt idx="15">
                  <c:v>27355.400923733265</c:v>
                </c:pt>
                <c:pt idx="16">
                  <c:v>27234.220740189085</c:v>
                </c:pt>
                <c:pt idx="17">
                  <c:v>27110.978510442303</c:v>
                </c:pt>
                <c:pt idx="18">
                  <c:v>27022.76921992029</c:v>
                </c:pt>
                <c:pt idx="19">
                  <c:v>26946.059956571822</c:v>
                </c:pt>
                <c:pt idx="20">
                  <c:v>26872.605771236773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168-433E-BAE9-515C5E18FF49}"/>
            </c:ext>
          </c:extLst>
        </c:ser>
        <c:ser>
          <c:idx val="3"/>
          <c:order val="9"/>
          <c:tx>
            <c:strRef>
              <c:f>'Total AU WN'!$P$2</c:f>
              <c:strCache>
                <c:ptCount val="1"/>
                <c:pt idx="0">
                  <c:v>2011F</c:v>
                </c:pt>
              </c:strCache>
            </c:strRef>
          </c:tx>
          <c:cat>
            <c:numRef>
              <c:f>'Total AU WN'!$B$3:$B$23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 WN'!$P$3:$P$23</c:f>
              <c:numCache>
                <c:formatCode>_(* #,##0_);_(* \(#,##0\);_(* "-"??_);_(@_)</c:formatCode>
                <c:ptCount val="21"/>
                <c:pt idx="11">
                  <c:v>27974.326419547982</c:v>
                </c:pt>
                <c:pt idx="12">
                  <c:v>27951.600169593119</c:v>
                </c:pt>
                <c:pt idx="13">
                  <c:v>27893.279959609074</c:v>
                </c:pt>
                <c:pt idx="14">
                  <c:v>27801.764025653894</c:v>
                </c:pt>
                <c:pt idx="15">
                  <c:v>27683.559089124461</c:v>
                </c:pt>
                <c:pt idx="16">
                  <c:v>27581.116409723109</c:v>
                </c:pt>
                <c:pt idx="17">
                  <c:v>27483.890493167044</c:v>
                </c:pt>
                <c:pt idx="18">
                  <c:v>27400.790263863451</c:v>
                </c:pt>
                <c:pt idx="19">
                  <c:v>27324.766003511599</c:v>
                </c:pt>
                <c:pt idx="20">
                  <c:v>27251.421268000122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168-433E-BAE9-515C5E18FF49}"/>
            </c:ext>
          </c:extLst>
        </c:ser>
        <c:ser>
          <c:idx val="4"/>
          <c:order val="10"/>
          <c:tx>
            <c:strRef>
              <c:f>'Total AU WN'!$Q$2</c:f>
              <c:strCache>
                <c:ptCount val="1"/>
                <c:pt idx="0">
                  <c:v>2010F</c:v>
                </c:pt>
              </c:strCache>
            </c:strRef>
          </c:tx>
          <c:cat>
            <c:numRef>
              <c:f>'Total AU WN'!$B$3:$B$23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 WN'!$Q$3:$Q$23</c:f>
              <c:numCache>
                <c:formatCode>_(* #,##0_);_(* \(#,##0\);_(* "-"??_);_(@_)</c:formatCode>
                <c:ptCount val="21"/>
                <c:pt idx="10">
                  <c:v>28515.802858375097</c:v>
                </c:pt>
                <c:pt idx="11">
                  <c:v>28686.464631008064</c:v>
                </c:pt>
                <c:pt idx="12">
                  <c:v>28757.515335641427</c:v>
                </c:pt>
                <c:pt idx="13">
                  <c:v>28751.546279626888</c:v>
                </c:pt>
                <c:pt idx="14">
                  <c:v>28673.692967119732</c:v>
                </c:pt>
                <c:pt idx="15">
                  <c:v>28597.59882845281</c:v>
                </c:pt>
                <c:pt idx="16">
                  <c:v>28535.167300083616</c:v>
                </c:pt>
                <c:pt idx="17">
                  <c:v>28532.664447832456</c:v>
                </c:pt>
                <c:pt idx="18">
                  <c:v>28552.729605150453</c:v>
                </c:pt>
                <c:pt idx="19">
                  <c:v>28594.563261781237</c:v>
                </c:pt>
                <c:pt idx="20">
                  <c:v>28635.061882561167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168-433E-BAE9-515C5E18FF49}"/>
            </c:ext>
          </c:extLst>
        </c:ser>
        <c:ser>
          <c:idx val="5"/>
          <c:order val="11"/>
          <c:tx>
            <c:strRef>
              <c:f>'Total AU WN'!$R$2</c:f>
              <c:strCache>
                <c:ptCount val="1"/>
                <c:pt idx="0">
                  <c:v>2009F</c:v>
                </c:pt>
              </c:strCache>
            </c:strRef>
          </c:tx>
          <c:cat>
            <c:numRef>
              <c:f>'Total AU WN'!$B$3:$B$23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 WN'!$R$3:$R$23</c:f>
              <c:numCache>
                <c:formatCode>_(* #,##0_);_(* \(#,##0\);_(* "-"??_);_(@_)</c:formatCode>
                <c:ptCount val="21"/>
                <c:pt idx="9">
                  <c:v>29403.782092858055</c:v>
                </c:pt>
                <c:pt idx="10">
                  <c:v>29390.797429101051</c:v>
                </c:pt>
                <c:pt idx="11">
                  <c:v>29318.286656149063</c:v>
                </c:pt>
                <c:pt idx="12">
                  <c:v>29242.714197149882</c:v>
                </c:pt>
                <c:pt idx="13">
                  <c:v>29169.054143577825</c:v>
                </c:pt>
                <c:pt idx="14">
                  <c:v>29097.652429943246</c:v>
                </c:pt>
                <c:pt idx="15">
                  <c:v>29035.467731677109</c:v>
                </c:pt>
                <c:pt idx="16">
                  <c:v>28990.487443047339</c:v>
                </c:pt>
                <c:pt idx="17">
                  <c:v>28951.522052142136</c:v>
                </c:pt>
                <c:pt idx="18">
                  <c:v>28926.922550086874</c:v>
                </c:pt>
                <c:pt idx="19">
                  <c:v>28924.648123835988</c:v>
                </c:pt>
                <c:pt idx="20">
                  <c:v>28926.039164718688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168-433E-BAE9-515C5E18FF49}"/>
            </c:ext>
          </c:extLst>
        </c:ser>
        <c:ser>
          <c:idx val="6"/>
          <c:order val="12"/>
          <c:tx>
            <c:strRef>
              <c:f>'Total AU WN'!$S$2</c:f>
              <c:strCache>
                <c:ptCount val="1"/>
                <c:pt idx="0">
                  <c:v>2008F</c:v>
                </c:pt>
              </c:strCache>
            </c:strRef>
          </c:tx>
          <c:cat>
            <c:numRef>
              <c:f>'Total AU WN'!$B$3:$B$23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 WN'!$S$3:$S$23</c:f>
              <c:numCache>
                <c:formatCode>_(* #,##0_);_(* \(#,##0\);_(* "-"??_);_(@_)</c:formatCode>
                <c:ptCount val="21"/>
                <c:pt idx="8">
                  <c:v>29720.754193411762</c:v>
                </c:pt>
                <c:pt idx="9">
                  <c:v>29829.895178974733</c:v>
                </c:pt>
                <c:pt idx="10">
                  <c:v>29851.58888831532</c:v>
                </c:pt>
                <c:pt idx="11">
                  <c:v>29891.495861240008</c:v>
                </c:pt>
                <c:pt idx="12">
                  <c:v>30003.048329219557</c:v>
                </c:pt>
                <c:pt idx="13">
                  <c:v>30069.712381049179</c:v>
                </c:pt>
                <c:pt idx="14">
                  <c:v>30176.378656803106</c:v>
                </c:pt>
                <c:pt idx="15">
                  <c:v>30211.836865815487</c:v>
                </c:pt>
                <c:pt idx="16">
                  <c:v>30276.907639814028</c:v>
                </c:pt>
                <c:pt idx="17">
                  <c:v>30313.709962643512</c:v>
                </c:pt>
                <c:pt idx="18">
                  <c:v>30373.221755373161</c:v>
                </c:pt>
                <c:pt idx="19">
                  <c:v>30443.253327805498</c:v>
                </c:pt>
                <c:pt idx="20">
                  <c:v>30538.412581644709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168-433E-BAE9-515C5E18FF49}"/>
            </c:ext>
          </c:extLst>
        </c:ser>
        <c:ser>
          <c:idx val="7"/>
          <c:order val="13"/>
          <c:tx>
            <c:strRef>
              <c:f>'Total AU WN'!$T$2</c:f>
              <c:strCache>
                <c:ptCount val="1"/>
                <c:pt idx="0">
                  <c:v>2007F</c:v>
                </c:pt>
              </c:strCache>
            </c:strRef>
          </c:tx>
          <c:cat>
            <c:numRef>
              <c:f>'Total AU WN'!$B$3:$B$23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 WN'!$T$3:$T$23</c:f>
              <c:numCache>
                <c:formatCode>_(* #,##0_);_(* \(#,##0\);_(* "-"??_);_(@_)</c:formatCode>
                <c:ptCount val="21"/>
                <c:pt idx="7">
                  <c:v>29823.995619923342</c:v>
                </c:pt>
                <c:pt idx="8">
                  <c:v>29963.059443454124</c:v>
                </c:pt>
                <c:pt idx="9">
                  <c:v>30134.548797182026</c:v>
                </c:pt>
                <c:pt idx="10">
                  <c:v>30309.497414806036</c:v>
                </c:pt>
                <c:pt idx="11">
                  <c:v>30488.497051350896</c:v>
                </c:pt>
                <c:pt idx="12">
                  <c:v>30661.813784295107</c:v>
                </c:pt>
                <c:pt idx="13">
                  <c:v>30843.784353962288</c:v>
                </c:pt>
                <c:pt idx="14">
                  <c:v>31011.642539660927</c:v>
                </c:pt>
                <c:pt idx="15">
                  <c:v>31154.060302845199</c:v>
                </c:pt>
                <c:pt idx="16">
                  <c:v>31318.972724291529</c:v>
                </c:pt>
                <c:pt idx="17">
                  <c:v>31502.874509000176</c:v>
                </c:pt>
                <c:pt idx="18">
                  <c:v>31677.201884808805</c:v>
                </c:pt>
                <c:pt idx="19">
                  <c:v>31867.736858686152</c:v>
                </c:pt>
                <c:pt idx="20">
                  <c:v>32066.574358687449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168-433E-BAE9-515C5E18FF49}"/>
            </c:ext>
          </c:extLst>
        </c:ser>
        <c:ser>
          <c:idx val="8"/>
          <c:order val="14"/>
          <c:tx>
            <c:strRef>
              <c:f>'Total AU WN'!$U$2</c:f>
              <c:strCache>
                <c:ptCount val="1"/>
                <c:pt idx="0">
                  <c:v>2006F</c:v>
                </c:pt>
              </c:strCache>
            </c:strRef>
          </c:tx>
          <c:cat>
            <c:numRef>
              <c:f>'Total AU WN'!$B$3:$B$23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 WN'!$U$3:$U$23</c:f>
              <c:numCache>
                <c:formatCode>_(* #,##0_);_(* \(#,##0\);_(* "-"??_);_(@_)</c:formatCode>
                <c:ptCount val="21"/>
                <c:pt idx="6">
                  <c:v>30308.994783798982</c:v>
                </c:pt>
                <c:pt idx="7">
                  <c:v>30638.412529224279</c:v>
                </c:pt>
                <c:pt idx="8">
                  <c:v>30955.825254348169</c:v>
                </c:pt>
                <c:pt idx="9">
                  <c:v>31183.668230128158</c:v>
                </c:pt>
                <c:pt idx="10">
                  <c:v>31105.030429422175</c:v>
                </c:pt>
                <c:pt idx="11">
                  <c:v>31365.9815274104</c:v>
                </c:pt>
                <c:pt idx="12">
                  <c:v>31641.530610360165</c:v>
                </c:pt>
                <c:pt idx="13">
                  <c:v>31877.447310277417</c:v>
                </c:pt>
                <c:pt idx="14">
                  <c:v>32132.008316322772</c:v>
                </c:pt>
                <c:pt idx="15">
                  <c:v>32397.503422918304</c:v>
                </c:pt>
                <c:pt idx="16">
                  <c:v>32674.371784971434</c:v>
                </c:pt>
                <c:pt idx="17">
                  <c:v>32920.637496589727</c:v>
                </c:pt>
                <c:pt idx="18">
                  <c:v>33203.803965345694</c:v>
                </c:pt>
                <c:pt idx="19">
                  <c:v>33505.211079878754</c:v>
                </c:pt>
                <c:pt idx="20">
                  <c:v>33817.920161836111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168-433E-BAE9-515C5E18FF49}"/>
            </c:ext>
          </c:extLst>
        </c:ser>
        <c:ser>
          <c:idx val="9"/>
          <c:order val="15"/>
          <c:tx>
            <c:strRef>
              <c:f>'Total AU WN'!$V$2</c:f>
              <c:strCache>
                <c:ptCount val="1"/>
                <c:pt idx="0">
                  <c:v>2005F</c:v>
                </c:pt>
              </c:strCache>
            </c:strRef>
          </c:tx>
          <c:cat>
            <c:numRef>
              <c:f>'Total AU WN'!$B$3:$B$23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 WN'!$V$3:$V$23</c:f>
              <c:numCache>
                <c:formatCode>_(* #,##0_);_(* \(#,##0\);_(* "-"??_);_(@_)</c:formatCode>
                <c:ptCount val="21"/>
                <c:pt idx="5">
                  <c:v>30219.422919651897</c:v>
                </c:pt>
                <c:pt idx="6">
                  <c:v>30242.828806556317</c:v>
                </c:pt>
                <c:pt idx="7">
                  <c:v>30509.095316177507</c:v>
                </c:pt>
                <c:pt idx="8">
                  <c:v>30748.889010020608</c:v>
                </c:pt>
                <c:pt idx="9">
                  <c:v>31015.545887128683</c:v>
                </c:pt>
                <c:pt idx="10">
                  <c:v>30933.498483892217</c:v>
                </c:pt>
                <c:pt idx="11">
                  <c:v>31215.144154054164</c:v>
                </c:pt>
                <c:pt idx="12">
                  <c:v>31444.766778905843</c:v>
                </c:pt>
                <c:pt idx="13">
                  <c:v>31711.878497443744</c:v>
                </c:pt>
                <c:pt idx="14">
                  <c:v>31990.414014897517</c:v>
                </c:pt>
                <c:pt idx="15">
                  <c:v>32267.097509120915</c:v>
                </c:pt>
                <c:pt idx="16">
                  <c:v>32574.185163164704</c:v>
                </c:pt>
                <c:pt idx="17">
                  <c:v>32882.497838485258</c:v>
                </c:pt>
                <c:pt idx="18">
                  <c:v>33233.891521185527</c:v>
                </c:pt>
                <c:pt idx="19">
                  <c:v>33552.093898182728</c:v>
                </c:pt>
                <c:pt idx="20">
                  <c:v>33876.712960555196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168-433E-BAE9-515C5E18FF49}"/>
            </c:ext>
          </c:extLst>
        </c:ser>
        <c:ser>
          <c:idx val="10"/>
          <c:order val="16"/>
          <c:tx>
            <c:strRef>
              <c:f>'Total AU WN'!$W$2</c:f>
              <c:strCache>
                <c:ptCount val="1"/>
                <c:pt idx="0">
                  <c:v>2004F</c:v>
                </c:pt>
              </c:strCache>
            </c:strRef>
          </c:tx>
          <c:cat>
            <c:numRef>
              <c:f>'Total AU WN'!$B$3:$B$23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 WN'!$W$3:$W$23</c:f>
              <c:numCache>
                <c:formatCode>_(* #,##0_);_(* \(#,##0\);_(* "-"??_);_(@_)</c:formatCode>
                <c:ptCount val="21"/>
                <c:pt idx="4">
                  <c:v>30476.484624001816</c:v>
                </c:pt>
                <c:pt idx="5">
                  <c:v>30724.599961921816</c:v>
                </c:pt>
                <c:pt idx="6">
                  <c:v>30758.061084373741</c:v>
                </c:pt>
                <c:pt idx="7">
                  <c:v>30928.291699082729</c:v>
                </c:pt>
                <c:pt idx="8">
                  <c:v>31121.435845977376</c:v>
                </c:pt>
                <c:pt idx="9">
                  <c:v>31263.342587567662</c:v>
                </c:pt>
                <c:pt idx="10">
                  <c:v>31481.192402292349</c:v>
                </c:pt>
                <c:pt idx="11">
                  <c:v>31586.815325642172</c:v>
                </c:pt>
                <c:pt idx="12">
                  <c:v>31826.205130337974</c:v>
                </c:pt>
                <c:pt idx="13">
                  <c:v>32104.545902726913</c:v>
                </c:pt>
                <c:pt idx="14">
                  <c:v>32366.563088271552</c:v>
                </c:pt>
                <c:pt idx="15">
                  <c:v>32629.34720692203</c:v>
                </c:pt>
                <c:pt idx="16">
                  <c:v>32923.701148899258</c:v>
                </c:pt>
                <c:pt idx="17">
                  <c:v>33217.615130557118</c:v>
                </c:pt>
                <c:pt idx="18">
                  <c:v>33627.72545057362</c:v>
                </c:pt>
                <c:pt idx="19">
                  <c:v>33975.559206496429</c:v>
                </c:pt>
                <c:pt idx="20">
                  <c:v>34339.958395307091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3168-433E-BAE9-515C5E18FF49}"/>
            </c:ext>
          </c:extLst>
        </c:ser>
        <c:ser>
          <c:idx val="11"/>
          <c:order val="17"/>
          <c:tx>
            <c:strRef>
              <c:f>'Total AU WN'!$X$2</c:f>
              <c:strCache>
                <c:ptCount val="1"/>
                <c:pt idx="0">
                  <c:v>2003F</c:v>
                </c:pt>
              </c:strCache>
            </c:strRef>
          </c:tx>
          <c:cat>
            <c:numRef>
              <c:f>'Total AU WN'!$B$3:$B$23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 WN'!$X$3:$X$23</c:f>
              <c:numCache>
                <c:formatCode>_(* #,##0_);_(* \(#,##0\);_(* "-"??_);_(@_)</c:formatCode>
                <c:ptCount val="21"/>
                <c:pt idx="3">
                  <c:v>29925.406416185302</c:v>
                </c:pt>
                <c:pt idx="4">
                  <c:v>30188.287116548261</c:v>
                </c:pt>
                <c:pt idx="5">
                  <c:v>30482.538125432606</c:v>
                </c:pt>
                <c:pt idx="6">
                  <c:v>30903.594106060144</c:v>
                </c:pt>
                <c:pt idx="7">
                  <c:v>31235.609272688736</c:v>
                </c:pt>
                <c:pt idx="8">
                  <c:v>31513.976117118662</c:v>
                </c:pt>
                <c:pt idx="9">
                  <c:v>31870.042014276907</c:v>
                </c:pt>
                <c:pt idx="10">
                  <c:v>32204.581327484826</c:v>
                </c:pt>
                <c:pt idx="11">
                  <c:v>32598.90366844185</c:v>
                </c:pt>
                <c:pt idx="12">
                  <c:v>33006.132122125353</c:v>
                </c:pt>
                <c:pt idx="13">
                  <c:v>33437.680459853815</c:v>
                </c:pt>
                <c:pt idx="14">
                  <c:v>33875.142580139414</c:v>
                </c:pt>
                <c:pt idx="15">
                  <c:v>34305.396721502577</c:v>
                </c:pt>
                <c:pt idx="16">
                  <c:v>34756.718550045152</c:v>
                </c:pt>
                <c:pt idx="17">
                  <c:v>35223.83407443147</c:v>
                </c:pt>
                <c:pt idx="18">
                  <c:v>35701.823732917052</c:v>
                </c:pt>
                <c:pt idx="19">
                  <c:v>36195.899608740685</c:v>
                </c:pt>
                <c:pt idx="20">
                  <c:v>36703.273992891831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3168-433E-BAE9-515C5E18FF49}"/>
            </c:ext>
          </c:extLst>
        </c:ser>
        <c:ser>
          <c:idx val="12"/>
          <c:order val="18"/>
          <c:tx>
            <c:strRef>
              <c:f>'Total AU WN'!$Y$2</c:f>
              <c:strCache>
                <c:ptCount val="1"/>
                <c:pt idx="0">
                  <c:v>2002F</c:v>
                </c:pt>
              </c:strCache>
            </c:strRef>
          </c:tx>
          <c:cat>
            <c:numRef>
              <c:f>'Total AU WN'!$B$3:$B$23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 WN'!$Y$3:$Y$23</c:f>
              <c:numCache>
                <c:formatCode>_(* #,##0_);_(* \(#,##0\);_(* "-"??_);_(@_)</c:formatCode>
                <c:ptCount val="21"/>
                <c:pt idx="2">
                  <c:v>30438.386200889247</c:v>
                </c:pt>
                <c:pt idx="3">
                  <c:v>30355.237256166762</c:v>
                </c:pt>
                <c:pt idx="4">
                  <c:v>30778.782210433033</c:v>
                </c:pt>
                <c:pt idx="5">
                  <c:v>31145.940633851416</c:v>
                </c:pt>
                <c:pt idx="6">
                  <c:v>31458.360375828532</c:v>
                </c:pt>
                <c:pt idx="7">
                  <c:v>31775.578124195486</c:v>
                </c:pt>
                <c:pt idx="8">
                  <c:v>32026.732551715675</c:v>
                </c:pt>
                <c:pt idx="9">
                  <c:v>32330.888580568895</c:v>
                </c:pt>
                <c:pt idx="10">
                  <c:v>32576.001854102353</c:v>
                </c:pt>
                <c:pt idx="11">
                  <c:v>32845.489037242478</c:v>
                </c:pt>
                <c:pt idx="12">
                  <c:v>33147.280474897081</c:v>
                </c:pt>
                <c:pt idx="13">
                  <c:v>33441.19479593655</c:v>
                </c:pt>
                <c:pt idx="14">
                  <c:v>33725.089199631249</c:v>
                </c:pt>
                <c:pt idx="15">
                  <c:v>33995.200446237781</c:v>
                </c:pt>
                <c:pt idx="16">
                  <c:v>34263.58650354026</c:v>
                </c:pt>
                <c:pt idx="17">
                  <c:v>34506.924861657266</c:v>
                </c:pt>
                <c:pt idx="18">
                  <c:v>34756.537902010023</c:v>
                </c:pt>
                <c:pt idx="19">
                  <c:v>34997.257047198989</c:v>
                </c:pt>
                <c:pt idx="20">
                  <c:v>35219.311517017726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3168-433E-BAE9-515C5E18FF49}"/>
            </c:ext>
          </c:extLst>
        </c:ser>
        <c:ser>
          <c:idx val="13"/>
          <c:order val="19"/>
          <c:tx>
            <c:strRef>
              <c:f>'Total AU WN'!$Z$2</c:f>
              <c:strCache>
                <c:ptCount val="1"/>
                <c:pt idx="0">
                  <c:v>2001F</c:v>
                </c:pt>
              </c:strCache>
            </c:strRef>
          </c:tx>
          <c:cat>
            <c:numRef>
              <c:f>'Total AU WN'!$B$3:$B$23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 WN'!$Z$3:$Z$23</c:f>
              <c:numCache>
                <c:formatCode>_(* #,##0_);_(* \(#,##0\);_(* "-"??_);_(@_)</c:formatCode>
                <c:ptCount val="21"/>
                <c:pt idx="1">
                  <c:v>29900.286787844096</c:v>
                </c:pt>
                <c:pt idx="2">
                  <c:v>30114.26914790845</c:v>
                </c:pt>
                <c:pt idx="3">
                  <c:v>30371.400996456548</c:v>
                </c:pt>
                <c:pt idx="4">
                  <c:v>30730.610847868116</c:v>
                </c:pt>
                <c:pt idx="5">
                  <c:v>31093.253585442792</c:v>
                </c:pt>
                <c:pt idx="6">
                  <c:v>31344.016958085474</c:v>
                </c:pt>
                <c:pt idx="7">
                  <c:v>31717.396528309931</c:v>
                </c:pt>
                <c:pt idx="8">
                  <c:v>32069.34179501604</c:v>
                </c:pt>
                <c:pt idx="9">
                  <c:v>32406.994657806004</c:v>
                </c:pt>
                <c:pt idx="10">
                  <c:v>32614.353206152024</c:v>
                </c:pt>
                <c:pt idx="11">
                  <c:v>32919.312933763991</c:v>
                </c:pt>
                <c:pt idx="12">
                  <c:v>33204.17916841375</c:v>
                </c:pt>
                <c:pt idx="13">
                  <c:v>33467.275014457351</c:v>
                </c:pt>
                <c:pt idx="14">
                  <c:v>33719.963598063892</c:v>
                </c:pt>
                <c:pt idx="15">
                  <c:v>33957.375427131548</c:v>
                </c:pt>
                <c:pt idx="16">
                  <c:v>34185.591608966577</c:v>
                </c:pt>
                <c:pt idx="17">
                  <c:v>34400.734330459854</c:v>
                </c:pt>
                <c:pt idx="18">
                  <c:v>34599.50297643974</c:v>
                </c:pt>
                <c:pt idx="19">
                  <c:v>34784.354574171222</c:v>
                </c:pt>
                <c:pt idx="20">
                  <c:v>34955.5947371765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3168-433E-BAE9-515C5E18FF49}"/>
            </c:ext>
          </c:extLst>
        </c:ser>
        <c:ser>
          <c:idx val="14"/>
          <c:order val="20"/>
          <c:tx>
            <c:strRef>
              <c:f>'Total AU WN'!$AA$2</c:f>
              <c:strCache>
                <c:ptCount val="1"/>
                <c:pt idx="0">
                  <c:v>2000F</c:v>
                </c:pt>
              </c:strCache>
            </c:strRef>
          </c:tx>
          <c:cat>
            <c:numRef>
              <c:f>'Total AU WN'!$B$3:$B$23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 WN'!$AA$3:$AA$23</c:f>
              <c:numCache>
                <c:formatCode>_(* #,##0_);_(* \(#,##0\);_(* "-"??_);_(@_)</c:formatCode>
                <c:ptCount val="21"/>
                <c:pt idx="0">
                  <c:v>30131.214792412662</c:v>
                </c:pt>
                <c:pt idx="1">
                  <c:v>30462.448593753434</c:v>
                </c:pt>
                <c:pt idx="2">
                  <c:v>30665.206895144336</c:v>
                </c:pt>
                <c:pt idx="3">
                  <c:v>30776.699199505598</c:v>
                </c:pt>
                <c:pt idx="4">
                  <c:v>31135.152351047331</c:v>
                </c:pt>
                <c:pt idx="5">
                  <c:v>31483.128697561973</c:v>
                </c:pt>
                <c:pt idx="6">
                  <c:v>31882.369920895715</c:v>
                </c:pt>
                <c:pt idx="7">
                  <c:v>32154.313918263499</c:v>
                </c:pt>
                <c:pt idx="8">
                  <c:v>32188.588926364711</c:v>
                </c:pt>
                <c:pt idx="9">
                  <c:v>32369.452288407123</c:v>
                </c:pt>
                <c:pt idx="10">
                  <c:v>32659.732963463062</c:v>
                </c:pt>
                <c:pt idx="11">
                  <c:v>32906.152711592098</c:v>
                </c:pt>
                <c:pt idx="12">
                  <c:v>33197.6859600756</c:v>
                </c:pt>
                <c:pt idx="13">
                  <c:v>33296.485953003976</c:v>
                </c:pt>
                <c:pt idx="14">
                  <c:v>33382.065772640046</c:v>
                </c:pt>
                <c:pt idx="15">
                  <c:v>33470.458307353874</c:v>
                </c:pt>
                <c:pt idx="16">
                  <c:v>33682.319510258923</c:v>
                </c:pt>
                <c:pt idx="17">
                  <c:v>33912.888507061558</c:v>
                </c:pt>
                <c:pt idx="18">
                  <c:v>34147.417011549769</c:v>
                </c:pt>
                <c:pt idx="19">
                  <c:v>34366.851080148568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3168-433E-BAE9-515C5E18FF49}"/>
            </c:ext>
          </c:extLst>
        </c:ser>
        <c:ser>
          <c:idx val="0"/>
          <c:order val="21"/>
          <c:tx>
            <c:strRef>
              <c:f>'Total AU WN'!$C$2</c:f>
              <c:strCache>
                <c:ptCount val="1"/>
                <c:pt idx="0">
                  <c:v>Actual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8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'Total AU WN'!$B$3:$B$23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 WN'!$C$3:$C$23</c:f>
              <c:numCache>
                <c:formatCode>_(* #,##0_);_(* \(#,##0\);_(* "-"??_);_(@_)</c:formatCode>
                <c:ptCount val="21"/>
                <c:pt idx="0">
                  <c:v>29705.111802024963</c:v>
                </c:pt>
                <c:pt idx="1">
                  <c:v>29483.102630693807</c:v>
                </c:pt>
                <c:pt idx="2">
                  <c:v>30332.283164712688</c:v>
                </c:pt>
                <c:pt idx="3">
                  <c:v>29957.214124769282</c:v>
                </c:pt>
                <c:pt idx="4">
                  <c:v>29759.372304349858</c:v>
                </c:pt>
                <c:pt idx="5">
                  <c:v>29752.424905209857</c:v>
                </c:pt>
                <c:pt idx="6">
                  <c:v>29103.338011368785</c:v>
                </c:pt>
                <c:pt idx="7">
                  <c:v>29313.262576779802</c:v>
                </c:pt>
                <c:pt idx="8">
                  <c:v>28459.418540159717</c:v>
                </c:pt>
                <c:pt idx="9">
                  <c:v>28112.507021002639</c:v>
                </c:pt>
                <c:pt idx="10">
                  <c:v>28633.752845292584</c:v>
                </c:pt>
                <c:pt idx="11">
                  <c:v>27469.652032331047</c:v>
                </c:pt>
                <c:pt idx="12">
                  <c:v>26911.814550528252</c:v>
                </c:pt>
                <c:pt idx="13">
                  <c:v>26510.372615424847</c:v>
                </c:pt>
                <c:pt idx="14">
                  <c:v>26234.461440423249</c:v>
                </c:pt>
                <c:pt idx="15">
                  <c:v>26445.135932136141</c:v>
                </c:pt>
                <c:pt idx="16">
                  <c:v>26330.500721477176</c:v>
                </c:pt>
                <c:pt idx="17">
                  <c:v>25763.740616900992</c:v>
                </c:pt>
                <c:pt idx="18">
                  <c:v>25959.835690660795</c:v>
                </c:pt>
                <c:pt idx="19">
                  <c:v>25627.709605419976</c:v>
                </c:pt>
                <c:pt idx="20">
                  <c:v>25384.886346163061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3168-433E-BAE9-515C5E18F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092032"/>
        <c:axId val="296093952"/>
      </c:lineChart>
      <c:catAx>
        <c:axId val="2960920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96093952"/>
        <c:crosses val="autoZero"/>
        <c:auto val="1"/>
        <c:lblAlgn val="ctr"/>
        <c:lblOffset val="100"/>
        <c:noMultiLvlLbl val="0"/>
      </c:catAx>
      <c:valAx>
        <c:axId val="29609395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96092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933971488858013"/>
          <c:y val="0.12742894162890195"/>
          <c:w val="7.5023728094594233E-2"/>
          <c:h val="0.8235101229641116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'Total AU WN'!$D$91:$M$91</c:f>
              <c:numCache>
                <c:formatCode>0.0%</c:formatCode>
                <c:ptCount val="10"/>
                <c:pt idx="0">
                  <c:v>-1.2147793586276601E-2</c:v>
                </c:pt>
                <c:pt idx="1">
                  <c:v>1.7414374336031768E-2</c:v>
                </c:pt>
                <c:pt idx="2">
                  <c:v>-2.3649242954876248E-3</c:v>
                </c:pt>
                <c:pt idx="3">
                  <c:v>1.9008937573040008E-2</c:v>
                </c:pt>
                <c:pt idx="4">
                  <c:v>1.7399433710792112E-2</c:v>
                </c:pt>
                <c:pt idx="5">
                  <c:v>2.8213256583957014E-2</c:v>
                </c:pt>
                <c:pt idx="6">
                  <c:v>2.4562696582581367E-2</c:v>
                </c:pt>
                <c:pt idx="7">
                  <c:v>-3.5167567119197551E-3</c:v>
                </c:pt>
                <c:pt idx="8">
                  <c:v>1.8371388955350954E-2</c:v>
                </c:pt>
                <c:pt idx="9">
                  <c:v>-1.2600046170621049E-2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81-4893-870C-E602080DE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826111"/>
        <c:axId val="206832343"/>
      </c:barChart>
      <c:catAx>
        <c:axId val="20682611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832343"/>
        <c:crosses val="autoZero"/>
        <c:auto val="1"/>
        <c:lblAlgn val="ctr"/>
        <c:lblOffset val="100"/>
        <c:noMultiLvlLbl val="0"/>
      </c:catAx>
      <c:valAx>
        <c:axId val="206832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8261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Usage Forecast Fan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21"/>
          <c:order val="0"/>
          <c:tx>
            <c:v>2020F</c:v>
          </c:tx>
          <c:cat>
            <c:numRef>
              <c:f>'Total AU WN'!$B$16:$B$23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'Total AU WN'!$G$16:$G$23</c:f>
              <c:numCache>
                <c:formatCode>_(* #,##0_);_(* \(#,##0\);_(* "-"??_);_(@_)</c:formatCode>
                <c:ptCount val="8"/>
                <c:pt idx="7">
                  <c:v>24839.54950326357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51-4D04-8581-7FCB7E278826}"/>
            </c:ext>
          </c:extLst>
        </c:ser>
        <c:ser>
          <c:idx val="20"/>
          <c:order val="1"/>
          <c:tx>
            <c:v>2019F</c:v>
          </c:tx>
          <c:cat>
            <c:numRef>
              <c:f>'Total AU WN'!$B$16:$B$23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'Total AU WN'!$H$16:$H$23</c:f>
              <c:numCache>
                <c:formatCode>_(* #,##0_);_(* \(#,##0\);_(* "-"??_);_(@_)</c:formatCode>
                <c:ptCount val="8"/>
                <c:pt idx="6">
                  <c:v>25386.202912682566</c:v>
                </c:pt>
                <c:pt idx="7">
                  <c:v>25121.89566549912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51-4D04-8581-7FCB7E278826}"/>
            </c:ext>
          </c:extLst>
        </c:ser>
        <c:ser>
          <c:idx val="19"/>
          <c:order val="2"/>
          <c:tx>
            <c:v>2018F</c:v>
          </c:tx>
          <c:cat>
            <c:numRef>
              <c:f>'Total AU WN'!$B$16:$B$23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'Total AU WN'!$I$16:$I$23</c:f>
              <c:numCache>
                <c:formatCode>_(* #,##0_);_(* \(#,##0\);_(* "-"??_);_(@_)</c:formatCode>
                <c:ptCount val="8"/>
                <c:pt idx="5">
                  <c:v>25713.827102668478</c:v>
                </c:pt>
                <c:pt idx="6">
                  <c:v>25463.728428231891</c:v>
                </c:pt>
                <c:pt idx="7">
                  <c:v>25252.800687917188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51-4D04-8581-7FCB7E278826}"/>
            </c:ext>
          </c:extLst>
        </c:ser>
        <c:ser>
          <c:idx val="18"/>
          <c:order val="3"/>
          <c:tx>
            <c:v>2017F</c:v>
          </c:tx>
          <c:cat>
            <c:numRef>
              <c:f>'Total AU WN'!$B$16:$B$23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'Total AU WN'!$J$16:$J$23</c:f>
              <c:numCache>
                <c:formatCode>_(* #,##0_);_(* \(#,##0\);_(* "-"??_);_(@_)</c:formatCode>
                <c:ptCount val="8"/>
                <c:pt idx="4">
                  <c:v>25700.961910310536</c:v>
                </c:pt>
                <c:pt idx="5">
                  <c:v>25530.57562059542</c:v>
                </c:pt>
                <c:pt idx="6">
                  <c:v>25457.543406220513</c:v>
                </c:pt>
                <c:pt idx="7">
                  <c:v>25297.393710715154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51-4D04-8581-7FCB7E278826}"/>
            </c:ext>
          </c:extLst>
        </c:ser>
        <c:ser>
          <c:idx val="17"/>
          <c:order val="4"/>
          <c:tx>
            <c:v>2016F</c:v>
          </c:tx>
          <c:cat>
            <c:numRef>
              <c:f>'Total AU WN'!$B$16:$B$23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'Total AU WN'!$K$16:$K$23</c:f>
              <c:numCache>
                <c:formatCode>_(* #,##0_);_(* \(#,##0\);_(* "-"??_);_(@_)</c:formatCode>
                <c:ptCount val="8"/>
                <c:pt idx="3">
                  <c:v>25651.840030352691</c:v>
                </c:pt>
                <c:pt idx="4">
                  <c:v>25479.616788951396</c:v>
                </c:pt>
                <c:pt idx="5">
                  <c:v>25285.340381218677</c:v>
                </c:pt>
                <c:pt idx="6">
                  <c:v>25175.810569866975</c:v>
                </c:pt>
                <c:pt idx="7">
                  <c:v>24970.402821410091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A51-4D04-8581-7FCB7E278826}"/>
            </c:ext>
          </c:extLst>
        </c:ser>
        <c:ser>
          <c:idx val="16"/>
          <c:order val="5"/>
          <c:tx>
            <c:v>2015F</c:v>
          </c:tx>
          <c:cat>
            <c:numRef>
              <c:f>'Total AU WN'!$B$16:$B$23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'Total AU WN'!$L$16:$L$23</c:f>
              <c:numCache>
                <c:formatCode>_(* #,##0_);_(* \(#,##0\);_(* "-"??_);_(@_)</c:formatCode>
                <c:ptCount val="8"/>
                <c:pt idx="2">
                  <c:v>26003.031332783874</c:v>
                </c:pt>
                <c:pt idx="3">
                  <c:v>25919.297574240711</c:v>
                </c:pt>
                <c:pt idx="4">
                  <c:v>25767.138259270305</c:v>
                </c:pt>
                <c:pt idx="5">
                  <c:v>25606.022765969796</c:v>
                </c:pt>
                <c:pt idx="6">
                  <c:v>25533.061387238722</c:v>
                </c:pt>
                <c:pt idx="7">
                  <c:v>25426.800147163645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A51-4D04-8581-7FCB7E278826}"/>
            </c:ext>
          </c:extLst>
        </c:ser>
        <c:ser>
          <c:idx val="15"/>
          <c:order val="6"/>
          <c:tx>
            <c:v>2014F</c:v>
          </c:tx>
          <c:cat>
            <c:numRef>
              <c:f>'Total AU WN'!$B$16:$B$23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'Total AU WN'!$M$16:$M$23</c:f>
              <c:numCache>
                <c:formatCode>_(* #,##0_);_(* \(#,##0\);_(* "-"??_);_(@_)</c:formatCode>
                <c:ptCount val="8"/>
                <c:pt idx="1">
                  <c:v>26065.386715604785</c:v>
                </c:pt>
                <c:pt idx="2">
                  <c:v>25837.469547298795</c:v>
                </c:pt>
                <c:pt idx="3">
                  <c:v>25697.081997061388</c:v>
                </c:pt>
                <c:pt idx="4">
                  <c:v>25640.485269035675</c:v>
                </c:pt>
                <c:pt idx="5">
                  <c:v>25570.491256560916</c:v>
                </c:pt>
                <c:pt idx="6">
                  <c:v>25513.63055376682</c:v>
                </c:pt>
                <c:pt idx="7">
                  <c:v>25432.018741593816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A51-4D04-8581-7FCB7E278826}"/>
            </c:ext>
          </c:extLst>
        </c:ser>
        <c:ser>
          <c:idx val="1"/>
          <c:order val="7"/>
          <c:tx>
            <c:strRef>
              <c:f>'Total AU WN'!$N$2</c:f>
              <c:strCache>
                <c:ptCount val="1"/>
                <c:pt idx="0">
                  <c:v>2013F</c:v>
                </c:pt>
              </c:strCache>
            </c:strRef>
          </c:tx>
          <c:cat>
            <c:numRef>
              <c:f>'Total AU WN'!$B$16:$B$23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'Total AU WN'!$N$16:$N$23</c:f>
              <c:numCache>
                <c:formatCode>_(* #,##0_);_(* \(#,##0\);_(* "-"??_);_(@_)</c:formatCode>
                <c:ptCount val="8"/>
                <c:pt idx="0">
                  <c:v>26298.729275781105</c:v>
                </c:pt>
                <c:pt idx="1">
                  <c:v>26189.514053734241</c:v>
                </c:pt>
                <c:pt idx="2">
                  <c:v>26037.366807765287</c:v>
                </c:pt>
                <c:pt idx="3">
                  <c:v>25950.553721552824</c:v>
                </c:pt>
                <c:pt idx="4">
                  <c:v>25886.150695939123</c:v>
                </c:pt>
                <c:pt idx="5">
                  <c:v>25836.320428030423</c:v>
                </c:pt>
                <c:pt idx="6">
                  <c:v>25779.655669493404</c:v>
                </c:pt>
                <c:pt idx="7">
                  <c:v>25697.327295676045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A51-4D04-8581-7FCB7E278826}"/>
            </c:ext>
          </c:extLst>
        </c:ser>
        <c:ser>
          <c:idx val="0"/>
          <c:order val="8"/>
          <c:tx>
            <c:v>Actual</c:v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8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'Total AU WN'!$B$16:$B$23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'Total AU WN'!$C$16:$C$23</c:f>
              <c:numCache>
                <c:formatCode>_(* #,##0_);_(* \(#,##0\);_(* "-"??_);_(@_)</c:formatCode>
                <c:ptCount val="8"/>
                <c:pt idx="0">
                  <c:v>26510.372615424847</c:v>
                </c:pt>
                <c:pt idx="1">
                  <c:v>26234.461440423249</c:v>
                </c:pt>
                <c:pt idx="2">
                  <c:v>26445.135932136141</c:v>
                </c:pt>
                <c:pt idx="3">
                  <c:v>26330.500721477176</c:v>
                </c:pt>
                <c:pt idx="4">
                  <c:v>25763.740616900992</c:v>
                </c:pt>
                <c:pt idx="5">
                  <c:v>25959.835690660795</c:v>
                </c:pt>
                <c:pt idx="6">
                  <c:v>25627.709605419976</c:v>
                </c:pt>
                <c:pt idx="7">
                  <c:v>25384.886346163061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3A51-4D04-8581-7FCB7E278826}"/>
            </c:ext>
          </c:extLst>
        </c:ser>
        <c:ser>
          <c:idx val="2"/>
          <c:order val="9"/>
          <c:tx>
            <c:v>Actual WN</c:v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numRef>
              <c:f>'Total AU WN'!$B$16:$B$23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'Total AU WN'!$A$16:$A$23</c:f>
              <c:numCache>
                <c:formatCode>_(* #,##0_);_(* \(#,##0\);_(* "-"??_);_(@_)</c:formatCode>
                <c:ptCount val="8"/>
                <c:pt idx="0">
                  <c:v>26435.495147526584</c:v>
                </c:pt>
                <c:pt idx="1">
                  <c:v>26398.002769310278</c:v>
                </c:pt>
                <c:pt idx="2">
                  <c:v>25533.937436574961</c:v>
                </c:pt>
                <c:pt idx="3">
                  <c:v>25742.369681711571</c:v>
                </c:pt>
                <c:pt idx="4">
                  <c:v>25084.811301480953</c:v>
                </c:pt>
                <c:pt idx="5">
                  <c:v>25008.26257395064</c:v>
                </c:pt>
                <c:pt idx="6">
                  <c:v>24952.051349282447</c:v>
                </c:pt>
                <c:pt idx="7">
                  <c:v>24376.184140664747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3A51-4D04-8581-7FCB7E278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092032"/>
        <c:axId val="296093952"/>
      </c:lineChart>
      <c:catAx>
        <c:axId val="2960920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96093952"/>
        <c:crosses val="autoZero"/>
        <c:auto val="1"/>
        <c:lblAlgn val="ctr"/>
        <c:lblOffset val="100"/>
        <c:noMultiLvlLbl val="0"/>
      </c:catAx>
      <c:valAx>
        <c:axId val="296093952"/>
        <c:scaling>
          <c:orientation val="minMax"/>
          <c:max val="27500"/>
          <c:min val="24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96092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933971488858013"/>
          <c:y val="0.12742894162890195"/>
          <c:w val="8.0660321198456647E-2"/>
          <c:h val="0.3748863235126316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 Year Ahead'!$A$3</c:f>
              <c:strCache>
                <c:ptCount val="1"/>
                <c:pt idx="0">
                  <c:v>Total Customers</c:v>
                </c:pt>
              </c:strCache>
            </c:strRef>
          </c:tx>
          <c:cat>
            <c:strRef>
              <c:f>'1 Year Ahead'!$B$2:$Y$2</c:f>
              <c:strCache>
                <c:ptCount val="24"/>
                <c:pt idx="0">
                  <c:v>2023F</c:v>
                </c:pt>
                <c:pt idx="1">
                  <c:v>2022F</c:v>
                </c:pt>
                <c:pt idx="2">
                  <c:v>2021F</c:v>
                </c:pt>
                <c:pt idx="3">
                  <c:v>2020F</c:v>
                </c:pt>
                <c:pt idx="4">
                  <c:v>2019F</c:v>
                </c:pt>
                <c:pt idx="5">
                  <c:v>2018F</c:v>
                </c:pt>
                <c:pt idx="6">
                  <c:v>2017F</c:v>
                </c:pt>
                <c:pt idx="7">
                  <c:v>2016F</c:v>
                </c:pt>
                <c:pt idx="8">
                  <c:v>2015F</c:v>
                </c:pt>
                <c:pt idx="9">
                  <c:v>2014F</c:v>
                </c:pt>
                <c:pt idx="10">
                  <c:v>2013F</c:v>
                </c:pt>
                <c:pt idx="11">
                  <c:v>2012F</c:v>
                </c:pt>
                <c:pt idx="12">
                  <c:v>2011F</c:v>
                </c:pt>
                <c:pt idx="13">
                  <c:v>2010F</c:v>
                </c:pt>
                <c:pt idx="14">
                  <c:v>2009F</c:v>
                </c:pt>
                <c:pt idx="15">
                  <c:v>2008F</c:v>
                </c:pt>
                <c:pt idx="16">
                  <c:v>2007F</c:v>
                </c:pt>
                <c:pt idx="17">
                  <c:v>2006F</c:v>
                </c:pt>
                <c:pt idx="18">
                  <c:v>2005F</c:v>
                </c:pt>
                <c:pt idx="19">
                  <c:v>2004F</c:v>
                </c:pt>
                <c:pt idx="20">
                  <c:v>2003F</c:v>
                </c:pt>
                <c:pt idx="21">
                  <c:v>2002F</c:v>
                </c:pt>
                <c:pt idx="22">
                  <c:v>2001F</c:v>
                </c:pt>
                <c:pt idx="23">
                  <c:v>2000F</c:v>
                </c:pt>
              </c:strCache>
            </c:strRef>
          </c:cat>
          <c:val>
            <c:numRef>
              <c:f>'1 Year Ahead'!$B$3:$Y$3</c:f>
              <c:numCache>
                <c:formatCode>0.0%</c:formatCode>
                <c:ptCount val="24"/>
                <c:pt idx="0">
                  <c:v>1.7269210873189778E-3</c:v>
                </c:pt>
                <c:pt idx="1">
                  <c:v>-5.5968201498131087E-3</c:v>
                </c:pt>
                <c:pt idx="2">
                  <c:v>-3.3787423813613771E-3</c:v>
                </c:pt>
                <c:pt idx="3">
                  <c:v>-5.029063122963251E-5</c:v>
                </c:pt>
                <c:pt idx="4">
                  <c:v>-5.8530493807970041E-3</c:v>
                </c:pt>
                <c:pt idx="5">
                  <c:v>5.03094201237686E-3</c:v>
                </c:pt>
                <c:pt idx="6">
                  <c:v>-1.3150304153406456E-3</c:v>
                </c:pt>
                <c:pt idx="7">
                  <c:v>2.7623980397997183E-3</c:v>
                </c:pt>
                <c:pt idx="8">
                  <c:v>-3.1209750849927609E-3</c:v>
                </c:pt>
                <c:pt idx="9">
                  <c:v>-2.9409886279394559E-3</c:v>
                </c:pt>
                <c:pt idx="10">
                  <c:v>-3.7556331498498352E-3</c:v>
                </c:pt>
                <c:pt idx="11">
                  <c:v>-5.72902584638324E-3</c:v>
                </c:pt>
                <c:pt idx="12">
                  <c:v>1.1403762748463109E-3</c:v>
                </c:pt>
                <c:pt idx="13">
                  <c:v>2.1142846355690637E-3</c:v>
                </c:pt>
                <c:pt idx="14">
                  <c:v>1.9784791739626328E-2</c:v>
                </c:pt>
                <c:pt idx="15">
                  <c:v>2.613513278252011E-2</c:v>
                </c:pt>
                <c:pt idx="16">
                  <c:v>4.9473928009200474E-3</c:v>
                </c:pt>
                <c:pt idx="17">
                  <c:v>-6.7179121675791098E-3</c:v>
                </c:pt>
                <c:pt idx="18">
                  <c:v>-1.3708294107792618E-3</c:v>
                </c:pt>
                <c:pt idx="19">
                  <c:v>-1.7119373358901457E-3</c:v>
                </c:pt>
                <c:pt idx="20">
                  <c:v>-1.789616639430891E-3</c:v>
                </c:pt>
                <c:pt idx="21">
                  <c:v>-3.4323173811313668E-3</c:v>
                </c:pt>
                <c:pt idx="22">
                  <c:v>-3.3688662531491387E-3</c:v>
                </c:pt>
                <c:pt idx="23">
                  <c:v>-7.536955791106692E-3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22-488A-8195-3F8E49AD9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392768"/>
        <c:axId val="295408384"/>
      </c:lineChart>
      <c:catAx>
        <c:axId val="295392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5408384"/>
        <c:crosses val="autoZero"/>
        <c:auto val="1"/>
        <c:lblAlgn val="ctr"/>
        <c:lblOffset val="100"/>
        <c:noMultiLvlLbl val="0"/>
      </c:catAx>
      <c:valAx>
        <c:axId val="29540838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295392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'1 Year Ahead'!$A$4</c:f>
              <c:strCache>
                <c:ptCount val="1"/>
                <c:pt idx="0">
                  <c:v>Total Sales (WN)</c:v>
                </c:pt>
              </c:strCache>
            </c:strRef>
          </c:tx>
          <c:cat>
            <c:strRef>
              <c:f>'1 Year Ahead'!$B$2:$Y$2</c:f>
              <c:strCache>
                <c:ptCount val="24"/>
                <c:pt idx="0">
                  <c:v>2023F</c:v>
                </c:pt>
                <c:pt idx="1">
                  <c:v>2022F</c:v>
                </c:pt>
                <c:pt idx="2">
                  <c:v>2021F</c:v>
                </c:pt>
                <c:pt idx="3">
                  <c:v>2020F</c:v>
                </c:pt>
                <c:pt idx="4">
                  <c:v>2019F</c:v>
                </c:pt>
                <c:pt idx="5">
                  <c:v>2018F</c:v>
                </c:pt>
                <c:pt idx="6">
                  <c:v>2017F</c:v>
                </c:pt>
                <c:pt idx="7">
                  <c:v>2016F</c:v>
                </c:pt>
                <c:pt idx="8">
                  <c:v>2015F</c:v>
                </c:pt>
                <c:pt idx="9">
                  <c:v>2014F</c:v>
                </c:pt>
                <c:pt idx="10">
                  <c:v>2013F</c:v>
                </c:pt>
                <c:pt idx="11">
                  <c:v>2012F</c:v>
                </c:pt>
                <c:pt idx="12">
                  <c:v>2011F</c:v>
                </c:pt>
                <c:pt idx="13">
                  <c:v>2010F</c:v>
                </c:pt>
                <c:pt idx="14">
                  <c:v>2009F</c:v>
                </c:pt>
                <c:pt idx="15">
                  <c:v>2008F</c:v>
                </c:pt>
                <c:pt idx="16">
                  <c:v>2007F</c:v>
                </c:pt>
                <c:pt idx="17">
                  <c:v>2006F</c:v>
                </c:pt>
                <c:pt idx="18">
                  <c:v>2005F</c:v>
                </c:pt>
                <c:pt idx="19">
                  <c:v>2004F</c:v>
                </c:pt>
                <c:pt idx="20">
                  <c:v>2003F</c:v>
                </c:pt>
                <c:pt idx="21">
                  <c:v>2002F</c:v>
                </c:pt>
                <c:pt idx="22">
                  <c:v>2001F</c:v>
                </c:pt>
                <c:pt idx="23">
                  <c:v>2000F</c:v>
                </c:pt>
              </c:strCache>
            </c:strRef>
          </c:cat>
          <c:val>
            <c:numRef>
              <c:f>'1 Year Ahead'!$B$4:$Y$4</c:f>
              <c:numCache>
                <c:formatCode>0.0%</c:formatCode>
                <c:ptCount val="24"/>
                <c:pt idx="0">
                  <c:v>-1.0441850779866146E-2</c:v>
                </c:pt>
                <c:pt idx="1">
                  <c:v>1.172008906503863E-2</c:v>
                </c:pt>
                <c:pt idx="2">
                  <c:v>-5.7356762069031841E-3</c:v>
                </c:pt>
                <c:pt idx="3">
                  <c:v>1.8957690970340835E-2</c:v>
                </c:pt>
                <c:pt idx="4">
                  <c:v>1.1444544585287764E-2</c:v>
                </c:pt>
                <c:pt idx="5">
                  <c:v>3.3386137854187981E-2</c:v>
                </c:pt>
                <c:pt idx="6">
                  <c:v>2.3215365474151817E-2</c:v>
                </c:pt>
                <c:pt idx="7">
                  <c:v>-7.6407335396755371E-4</c:v>
                </c:pt>
                <c:pt idx="8">
                  <c:v>1.5193077223151885E-2</c:v>
                </c:pt>
                <c:pt idx="9">
                  <c:v>-1.5503978206061197E-2</c:v>
                </c:pt>
                <c:pt idx="10">
                  <c:v>-8.9097726332757476E-3</c:v>
                </c:pt>
                <c:pt idx="11">
                  <c:v>3.491613986540143E-2</c:v>
                </c:pt>
                <c:pt idx="12">
                  <c:v>3.9742652150276836E-2</c:v>
                </c:pt>
                <c:pt idx="13">
                  <c:v>3.6057530108231761E-2</c:v>
                </c:pt>
                <c:pt idx="14">
                  <c:v>7.3837058593692273E-2</c:v>
                </c:pt>
                <c:pt idx="15">
                  <c:v>6.0749684222380695E-2</c:v>
                </c:pt>
                <c:pt idx="16">
                  <c:v>3.0928434690276951E-2</c:v>
                </c:pt>
                <c:pt idx="17">
                  <c:v>2.2744783947169944E-2</c:v>
                </c:pt>
                <c:pt idx="18">
                  <c:v>2.5993806105417683E-3</c:v>
                </c:pt>
                <c:pt idx="19">
                  <c:v>1.3324779530986985E-2</c:v>
                </c:pt>
                <c:pt idx="20">
                  <c:v>-2.4231673093493278E-3</c:v>
                </c:pt>
                <c:pt idx="21">
                  <c:v>9.6669618265798896E-3</c:v>
                </c:pt>
                <c:pt idx="22">
                  <c:v>1.0733405299813592E-2</c:v>
                </c:pt>
                <c:pt idx="23">
                  <c:v>6.699363998063701E-3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15-44E0-B406-9B0D9BA6A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393472"/>
        <c:axId val="330395008"/>
      </c:lineChart>
      <c:catAx>
        <c:axId val="330393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30395008"/>
        <c:crosses val="autoZero"/>
        <c:auto val="1"/>
        <c:lblAlgn val="ctr"/>
        <c:lblOffset val="100"/>
        <c:noMultiLvlLbl val="0"/>
      </c:catAx>
      <c:valAx>
        <c:axId val="33039500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330393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'Total Customers'!$D$91:$M$91</c:f>
              <c:numCache>
                <c:formatCode>0.0%</c:formatCode>
                <c:ptCount val="10"/>
                <c:pt idx="0">
                  <c:v>1.7269210873189778E-3</c:v>
                </c:pt>
                <c:pt idx="1">
                  <c:v>-5.5968201498131087E-3</c:v>
                </c:pt>
                <c:pt idx="2">
                  <c:v>-3.3787423813613771E-3</c:v>
                </c:pt>
                <c:pt idx="3">
                  <c:v>-5.029063122963251E-5</c:v>
                </c:pt>
                <c:pt idx="4">
                  <c:v>-5.8530493807970041E-3</c:v>
                </c:pt>
                <c:pt idx="5">
                  <c:v>5.03094201237686E-3</c:v>
                </c:pt>
                <c:pt idx="6">
                  <c:v>-1.3150304153406456E-3</c:v>
                </c:pt>
                <c:pt idx="7">
                  <c:v>2.7623980397997183E-3</c:v>
                </c:pt>
                <c:pt idx="8">
                  <c:v>-3.1209750849927609E-3</c:v>
                </c:pt>
                <c:pt idx="9">
                  <c:v>-2.9409886279394559E-3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C-452E-B692-0D195D78F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826111"/>
        <c:axId val="206832343"/>
      </c:barChart>
      <c:catAx>
        <c:axId val="20682611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832343"/>
        <c:crosses val="autoZero"/>
        <c:auto val="1"/>
        <c:lblAlgn val="ctr"/>
        <c:lblOffset val="100"/>
        <c:noMultiLvlLbl val="0"/>
      </c:catAx>
      <c:valAx>
        <c:axId val="206832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8261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Customer Forecast Fan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21"/>
          <c:order val="0"/>
          <c:tx>
            <c:v>2020F</c:v>
          </c:tx>
          <c:val>
            <c:numRef>
              <c:f>'Total sales'!$G$3:$G$23</c:f>
              <c:numCache>
                <c:formatCode>_(* #,##0_);_(* \(#,##0\);_(* "-"??_);_(@_)</c:formatCode>
                <c:ptCount val="21"/>
                <c:pt idx="20">
                  <c:v>19524.088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C-4E18-98C0-814CF8DE512F}"/>
            </c:ext>
          </c:extLst>
        </c:ser>
        <c:ser>
          <c:idx val="20"/>
          <c:order val="1"/>
          <c:tx>
            <c:v>2019F</c:v>
          </c:tx>
          <c:val>
            <c:numRef>
              <c:f>'Total sales'!$H$3:$H$23</c:f>
              <c:numCache>
                <c:formatCode>_(* #,##0_);_(* \(#,##0\);_(* "-"??_);_(@_)</c:formatCode>
                <c:ptCount val="21"/>
                <c:pt idx="19">
                  <c:v>19482.430212129999</c:v>
                </c:pt>
                <c:pt idx="20">
                  <c:v>19633.515726570004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CC-4E18-98C0-814CF8DE512F}"/>
            </c:ext>
          </c:extLst>
        </c:ser>
        <c:ser>
          <c:idx val="19"/>
          <c:order val="2"/>
          <c:tx>
            <c:v>2018F</c:v>
          </c:tx>
          <c:val>
            <c:numRef>
              <c:f>'Total sales'!$I$3:$I$23</c:f>
              <c:numCache>
                <c:formatCode>_(* #,##0_);_(* \(#,##0\);_(* "-"??_);_(@_)</c:formatCode>
                <c:ptCount val="21"/>
                <c:pt idx="18">
                  <c:v>19544</c:v>
                </c:pt>
                <c:pt idx="19">
                  <c:v>19713</c:v>
                </c:pt>
                <c:pt idx="20">
                  <c:v>19911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CC-4E18-98C0-814CF8DE512F}"/>
            </c:ext>
          </c:extLst>
        </c:ser>
        <c:ser>
          <c:idx val="18"/>
          <c:order val="3"/>
          <c:tx>
            <c:v>2017F</c:v>
          </c:tx>
          <c:val>
            <c:numRef>
              <c:f>'Total sales'!$J$3:$J$23</c:f>
              <c:numCache>
                <c:formatCode>_(* #,##0_);_(* \(#,##0\);_(* "-"??_);_(@_)</c:formatCode>
                <c:ptCount val="21"/>
                <c:pt idx="17">
                  <c:v>19114.080630000004</c:v>
                </c:pt>
                <c:pt idx="18">
                  <c:v>19324.579300000001</c:v>
                </c:pt>
                <c:pt idx="19">
                  <c:v>19603.311450000001</c:v>
                </c:pt>
                <c:pt idx="20">
                  <c:v>19807.553430000004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CC-4E18-98C0-814CF8DE512F}"/>
            </c:ext>
          </c:extLst>
        </c:ser>
        <c:ser>
          <c:idx val="17"/>
          <c:order val="4"/>
          <c:tx>
            <c:v>2016F</c:v>
          </c:tx>
          <c:val>
            <c:numRef>
              <c:f>'Total sales'!$K$3:$K$23</c:f>
              <c:numCache>
                <c:formatCode>_(* #,##0_);_(* \(#,##0\);_(* "-"??_);_(@_)</c:formatCode>
                <c:ptCount val="21"/>
                <c:pt idx="16">
                  <c:v>18790.524978090001</c:v>
                </c:pt>
                <c:pt idx="17">
                  <c:v>19023.787425219998</c:v>
                </c:pt>
                <c:pt idx="18">
                  <c:v>19241.368001939998</c:v>
                </c:pt>
                <c:pt idx="19">
                  <c:v>19510.544408659996</c:v>
                </c:pt>
                <c:pt idx="20">
                  <c:v>19702.321381900001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CC-4E18-98C0-814CF8DE512F}"/>
            </c:ext>
          </c:extLst>
        </c:ser>
        <c:ser>
          <c:idx val="16"/>
          <c:order val="5"/>
          <c:tx>
            <c:v>2015F</c:v>
          </c:tx>
          <c:val>
            <c:numRef>
              <c:f>'Total sales'!$L$3:$L$23</c:f>
              <c:numCache>
                <c:formatCode>_(* #,##0_);_(* \(#,##0\);_(* "-"??_);_(@_)</c:formatCode>
                <c:ptCount val="21"/>
                <c:pt idx="15">
                  <c:v>18630.400440000001</c:v>
                </c:pt>
                <c:pt idx="16">
                  <c:v>18873.781659999997</c:v>
                </c:pt>
                <c:pt idx="17">
                  <c:v>19076.504980000002</c:v>
                </c:pt>
                <c:pt idx="18">
                  <c:v>19272.140019999999</c:v>
                </c:pt>
                <c:pt idx="19">
                  <c:v>19521.766529999997</c:v>
                </c:pt>
                <c:pt idx="20">
                  <c:v>19746.576059999999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CC-4E18-98C0-814CF8DE512F}"/>
            </c:ext>
          </c:extLst>
        </c:ser>
        <c:ser>
          <c:idx val="15"/>
          <c:order val="6"/>
          <c:tx>
            <c:v>2014F</c:v>
          </c:tx>
          <c:val>
            <c:numRef>
              <c:f>'Total sales'!$M$3:$M$23</c:f>
              <c:numCache>
                <c:formatCode>_(* #,##0_);_(* \(#,##0\);_(* "-"??_);_(@_)</c:formatCode>
                <c:ptCount val="21"/>
                <c:pt idx="14">
                  <c:v>18352.213659999998</c:v>
                </c:pt>
                <c:pt idx="15">
                  <c:v>18456.031599999998</c:v>
                </c:pt>
                <c:pt idx="16">
                  <c:v>18638.291440000001</c:v>
                </c:pt>
                <c:pt idx="17">
                  <c:v>18880.37902</c:v>
                </c:pt>
                <c:pt idx="18">
                  <c:v>19108.60284</c:v>
                </c:pt>
                <c:pt idx="19">
                  <c:v>19342.448960000005</c:v>
                </c:pt>
                <c:pt idx="20">
                  <c:v>19552.92669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CC-4E18-98C0-814CF8DE512F}"/>
            </c:ext>
          </c:extLst>
        </c:ser>
        <c:ser>
          <c:idx val="1"/>
          <c:order val="7"/>
          <c:tx>
            <c:strRef>
              <c:f>'Total sales'!$N$2</c:f>
              <c:strCache>
                <c:ptCount val="1"/>
                <c:pt idx="0">
                  <c:v>2013F</c:v>
                </c:pt>
              </c:strCache>
            </c:strRef>
          </c:tx>
          <c:cat>
            <c:numRef>
              <c:f>'Total sales'!$B$3:$B$23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sales'!$N$3:$N$23</c:f>
              <c:numCache>
                <c:formatCode>_(* #,##0_);_(* \(#,##0\);_(* "-"??_);_(@_)</c:formatCode>
                <c:ptCount val="21"/>
                <c:pt idx="13">
                  <c:v>18202.007999999998</c:v>
                </c:pt>
                <c:pt idx="14">
                  <c:v>18369.718000000001</c:v>
                </c:pt>
                <c:pt idx="15">
                  <c:v>18551.727999999999</c:v>
                </c:pt>
                <c:pt idx="16">
                  <c:v>18795.492999999999</c:v>
                </c:pt>
                <c:pt idx="17">
                  <c:v>19038.772000000001</c:v>
                </c:pt>
                <c:pt idx="18">
                  <c:v>19286.529000000002</c:v>
                </c:pt>
                <c:pt idx="19">
                  <c:v>19528.810999999998</c:v>
                </c:pt>
                <c:pt idx="20">
                  <c:v>19748.652999999998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CC-4E18-98C0-814CF8DE512F}"/>
            </c:ext>
          </c:extLst>
        </c:ser>
        <c:ser>
          <c:idx val="2"/>
          <c:order val="8"/>
          <c:tx>
            <c:strRef>
              <c:f>'Total sales'!$O$2</c:f>
              <c:strCache>
                <c:ptCount val="1"/>
                <c:pt idx="0">
                  <c:v>2012F</c:v>
                </c:pt>
              </c:strCache>
            </c:strRef>
          </c:tx>
          <c:cat>
            <c:numRef>
              <c:f>'Total sales'!$B$3:$B$23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sales'!$O$3:$O$23</c:f>
              <c:numCache>
                <c:formatCode>_(* #,##0_);_(* \(#,##0\);_(* "-"??_);_(@_)</c:formatCode>
                <c:ptCount val="21"/>
                <c:pt idx="12">
                  <c:v>19044.239000000001</c:v>
                </c:pt>
                <c:pt idx="13">
                  <c:v>19158.082000000002</c:v>
                </c:pt>
                <c:pt idx="14">
                  <c:v>19200.935999999998</c:v>
                </c:pt>
                <c:pt idx="15">
                  <c:v>19326.071</c:v>
                </c:pt>
                <c:pt idx="16">
                  <c:v>19527.834999999999</c:v>
                </c:pt>
                <c:pt idx="17">
                  <c:v>19718.628000000001</c:v>
                </c:pt>
                <c:pt idx="18">
                  <c:v>19926.563000000002</c:v>
                </c:pt>
                <c:pt idx="19">
                  <c:v>20140.59</c:v>
                </c:pt>
                <c:pt idx="20">
                  <c:v>20351.753000000001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CC-4E18-98C0-814CF8DE512F}"/>
            </c:ext>
          </c:extLst>
        </c:ser>
        <c:ser>
          <c:idx val="3"/>
          <c:order val="9"/>
          <c:tx>
            <c:strRef>
              <c:f>'Total sales'!$P$2</c:f>
              <c:strCache>
                <c:ptCount val="1"/>
                <c:pt idx="0">
                  <c:v>2011F</c:v>
                </c:pt>
              </c:strCache>
            </c:strRef>
          </c:tx>
          <c:cat>
            <c:numRef>
              <c:f>'Total sales'!$B$3:$B$23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sales'!$P$3:$P$23</c:f>
              <c:numCache>
                <c:formatCode>_(* #,##0_);_(* \(#,##0\);_(* "-"??_);_(@_)</c:formatCode>
                <c:ptCount val="21"/>
                <c:pt idx="11">
                  <c:v>18926.617999999999</c:v>
                </c:pt>
                <c:pt idx="12">
                  <c:v>19118.614999999998</c:v>
                </c:pt>
                <c:pt idx="13">
                  <c:v>19336.319</c:v>
                </c:pt>
                <c:pt idx="14">
                  <c:v>19546.057999999997</c:v>
                </c:pt>
                <c:pt idx="15">
                  <c:v>19742.807000000001</c:v>
                </c:pt>
                <c:pt idx="16">
                  <c:v>19971.182999999997</c:v>
                </c:pt>
                <c:pt idx="17">
                  <c:v>20205.798999999999</c:v>
                </c:pt>
                <c:pt idx="18">
                  <c:v>20450.114000000001</c:v>
                </c:pt>
                <c:pt idx="19">
                  <c:v>20698.237000000001</c:v>
                </c:pt>
                <c:pt idx="20">
                  <c:v>20938.03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CC-4E18-98C0-814CF8DE512F}"/>
            </c:ext>
          </c:extLst>
        </c:ser>
        <c:ser>
          <c:idx val="4"/>
          <c:order val="10"/>
          <c:tx>
            <c:strRef>
              <c:f>'Total sales'!$Q$2</c:f>
              <c:strCache>
                <c:ptCount val="1"/>
                <c:pt idx="0">
                  <c:v>2010F</c:v>
                </c:pt>
              </c:strCache>
            </c:strRef>
          </c:tx>
          <c:cat>
            <c:numRef>
              <c:f>'Total sales'!$B$3:$B$23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sales'!$Q$3:$Q$23</c:f>
              <c:numCache>
                <c:formatCode>_(* #,##0_);_(* \(#,##0\);_(* "-"??_);_(@_)</c:formatCode>
                <c:ptCount val="21"/>
                <c:pt idx="10">
                  <c:v>19174.310999999998</c:v>
                </c:pt>
                <c:pt idx="11">
                  <c:v>19496.726999999999</c:v>
                </c:pt>
                <c:pt idx="12">
                  <c:v>19802.195</c:v>
                </c:pt>
                <c:pt idx="13">
                  <c:v>20090.832999999999</c:v>
                </c:pt>
                <c:pt idx="14">
                  <c:v>20336.53</c:v>
                </c:pt>
                <c:pt idx="15">
                  <c:v>20582.607</c:v>
                </c:pt>
                <c:pt idx="16">
                  <c:v>20850.447</c:v>
                </c:pt>
                <c:pt idx="17">
                  <c:v>21166.415000000001</c:v>
                </c:pt>
                <c:pt idx="18">
                  <c:v>21500.805</c:v>
                </c:pt>
                <c:pt idx="19">
                  <c:v>21853.252</c:v>
                </c:pt>
                <c:pt idx="20">
                  <c:v>22197.27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2CC-4E18-98C0-814CF8DE512F}"/>
            </c:ext>
          </c:extLst>
        </c:ser>
        <c:ser>
          <c:idx val="5"/>
          <c:order val="11"/>
          <c:tx>
            <c:strRef>
              <c:f>'Total sales'!$R$2</c:f>
              <c:strCache>
                <c:ptCount val="1"/>
                <c:pt idx="0">
                  <c:v>2009F</c:v>
                </c:pt>
              </c:strCache>
            </c:strRef>
          </c:tx>
          <c:cat>
            <c:numRef>
              <c:f>'Total sales'!$B$3:$B$23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sales'!$R$3:$R$23</c:f>
              <c:numCache>
                <c:formatCode>_(* #,##0_);_(* \(#,##0\);_(* "-"??_);_(@_)</c:formatCode>
                <c:ptCount val="21"/>
                <c:pt idx="9">
                  <c:v>19992.837</c:v>
                </c:pt>
                <c:pt idx="10">
                  <c:v>20358.3</c:v>
                </c:pt>
                <c:pt idx="11">
                  <c:v>20757.904000000002</c:v>
                </c:pt>
                <c:pt idx="12">
                  <c:v>21179.064999999999</c:v>
                </c:pt>
                <c:pt idx="13">
                  <c:v>21618.906999999999</c:v>
                </c:pt>
                <c:pt idx="14">
                  <c:v>22077.610999999997</c:v>
                </c:pt>
                <c:pt idx="15">
                  <c:v>22552.022000000001</c:v>
                </c:pt>
                <c:pt idx="16">
                  <c:v>23039.870999999999</c:v>
                </c:pt>
                <c:pt idx="17">
                  <c:v>23545.607</c:v>
                </c:pt>
                <c:pt idx="18">
                  <c:v>24074.546999999999</c:v>
                </c:pt>
                <c:pt idx="19">
                  <c:v>24631.594000000001</c:v>
                </c:pt>
                <c:pt idx="20">
                  <c:v>25194.233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2CC-4E18-98C0-814CF8DE512F}"/>
            </c:ext>
          </c:extLst>
        </c:ser>
        <c:ser>
          <c:idx val="6"/>
          <c:order val="12"/>
          <c:tx>
            <c:strRef>
              <c:f>'Total sales'!$S$2</c:f>
              <c:strCache>
                <c:ptCount val="1"/>
                <c:pt idx="0">
                  <c:v>2008F</c:v>
                </c:pt>
              </c:strCache>
            </c:strRef>
          </c:tx>
          <c:cat>
            <c:numRef>
              <c:f>'Total sales'!$B$3:$B$23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sales'!$S$3:$S$23</c:f>
              <c:numCache>
                <c:formatCode>_(* #,##0_);_(* \(#,##0\);_(* "-"??_);_(@_)</c:formatCode>
                <c:ptCount val="21"/>
                <c:pt idx="8">
                  <c:v>20349.949000000001</c:v>
                </c:pt>
                <c:pt idx="9">
                  <c:v>20908.042000000001</c:v>
                </c:pt>
                <c:pt idx="10">
                  <c:v>21396.395</c:v>
                </c:pt>
                <c:pt idx="11">
                  <c:v>21908.942000000003</c:v>
                </c:pt>
                <c:pt idx="12">
                  <c:v>22499.856</c:v>
                </c:pt>
                <c:pt idx="13">
                  <c:v>23076.670000000002</c:v>
                </c:pt>
                <c:pt idx="14">
                  <c:v>23691.837</c:v>
                </c:pt>
                <c:pt idx="15">
                  <c:v>24263.670000000002</c:v>
                </c:pt>
                <c:pt idx="16">
                  <c:v>24863.335999999999</c:v>
                </c:pt>
                <c:pt idx="17">
                  <c:v>25455.847000000002</c:v>
                </c:pt>
                <c:pt idx="18">
                  <c:v>26081.85</c:v>
                </c:pt>
                <c:pt idx="19">
                  <c:v>26728.597999999998</c:v>
                </c:pt>
                <c:pt idx="20">
                  <c:v>27398.453000000001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2CC-4E18-98C0-814CF8DE512F}"/>
            </c:ext>
          </c:extLst>
        </c:ser>
        <c:ser>
          <c:idx val="7"/>
          <c:order val="13"/>
          <c:tx>
            <c:strRef>
              <c:f>'Total sales'!$T$2</c:f>
              <c:strCache>
                <c:ptCount val="1"/>
                <c:pt idx="0">
                  <c:v>2007F</c:v>
                </c:pt>
              </c:strCache>
            </c:strRef>
          </c:tx>
          <c:cat>
            <c:numRef>
              <c:f>'Total sales'!$B$3:$B$23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sales'!$T$3:$T$23</c:f>
              <c:numCache>
                <c:formatCode>_(* #,##0_);_(* \(#,##0\);_(* "-"??_);_(@_)</c:formatCode>
                <c:ptCount val="21"/>
                <c:pt idx="7">
                  <c:v>19971.650000000001</c:v>
                </c:pt>
                <c:pt idx="8">
                  <c:v>20535.661</c:v>
                </c:pt>
                <c:pt idx="9">
                  <c:v>21129.670000000002</c:v>
                </c:pt>
                <c:pt idx="10">
                  <c:v>21721.779000000002</c:v>
                </c:pt>
                <c:pt idx="11">
                  <c:v>22313.276999999998</c:v>
                </c:pt>
                <c:pt idx="12">
                  <c:v>22920.572</c:v>
                </c:pt>
                <c:pt idx="13">
                  <c:v>23567.859</c:v>
                </c:pt>
                <c:pt idx="14">
                  <c:v>24234.414000000001</c:v>
                </c:pt>
                <c:pt idx="15">
                  <c:v>24900.311999999998</c:v>
                </c:pt>
                <c:pt idx="16">
                  <c:v>25593.348999999998</c:v>
                </c:pt>
                <c:pt idx="17">
                  <c:v>26313.01</c:v>
                </c:pt>
                <c:pt idx="18">
                  <c:v>27033.058000000001</c:v>
                </c:pt>
                <c:pt idx="19">
                  <c:v>27777.328000000001</c:v>
                </c:pt>
                <c:pt idx="20">
                  <c:v>28531.805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2CC-4E18-98C0-814CF8DE512F}"/>
            </c:ext>
          </c:extLst>
        </c:ser>
        <c:ser>
          <c:idx val="8"/>
          <c:order val="14"/>
          <c:tx>
            <c:strRef>
              <c:f>'Total sales'!$U$2</c:f>
              <c:strCache>
                <c:ptCount val="1"/>
                <c:pt idx="0">
                  <c:v>2006F</c:v>
                </c:pt>
              </c:strCache>
            </c:strRef>
          </c:tx>
          <c:cat>
            <c:numRef>
              <c:f>'Total sales'!$B$3:$B$23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sales'!$U$3:$U$23</c:f>
              <c:numCache>
                <c:formatCode>_(* #,##0_);_(* \(#,##0\);_(* "-"??_);_(@_)</c:formatCode>
                <c:ptCount val="21"/>
                <c:pt idx="6">
                  <c:v>19680.041000000001</c:v>
                </c:pt>
                <c:pt idx="7">
                  <c:v>20360.894</c:v>
                </c:pt>
                <c:pt idx="8">
                  <c:v>21022.942000000003</c:v>
                </c:pt>
                <c:pt idx="9">
                  <c:v>21626.129000000001</c:v>
                </c:pt>
                <c:pt idx="10">
                  <c:v>22014.458999999999</c:v>
                </c:pt>
                <c:pt idx="11">
                  <c:v>22643.879000000001</c:v>
                </c:pt>
                <c:pt idx="12">
                  <c:v>23298.064000000002</c:v>
                </c:pt>
                <c:pt idx="13">
                  <c:v>23935.012999999999</c:v>
                </c:pt>
                <c:pt idx="14">
                  <c:v>24592.319</c:v>
                </c:pt>
                <c:pt idx="15">
                  <c:v>25272.879999999997</c:v>
                </c:pt>
                <c:pt idx="16">
                  <c:v>25974.814999999999</c:v>
                </c:pt>
                <c:pt idx="17">
                  <c:v>26655.376</c:v>
                </c:pt>
                <c:pt idx="18">
                  <c:v>27364.583000000002</c:v>
                </c:pt>
                <c:pt idx="19">
                  <c:v>28084.471999999998</c:v>
                </c:pt>
                <c:pt idx="20">
                  <c:v>28828.339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2CC-4E18-98C0-814CF8DE512F}"/>
            </c:ext>
          </c:extLst>
        </c:ser>
        <c:ser>
          <c:idx val="9"/>
          <c:order val="15"/>
          <c:tx>
            <c:strRef>
              <c:f>'Total sales'!$V$2</c:f>
              <c:strCache>
                <c:ptCount val="1"/>
                <c:pt idx="0">
                  <c:v>2005F</c:v>
                </c:pt>
              </c:strCache>
            </c:strRef>
          </c:tx>
          <c:cat>
            <c:numRef>
              <c:f>'Total sales'!$B$3:$B$23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sales'!$V$3:$V$23</c:f>
              <c:numCache>
                <c:formatCode>_(* #,##0_);_(* \(#,##0\);_(* "-"??_);_(@_)</c:formatCode>
                <c:ptCount val="21"/>
                <c:pt idx="5">
                  <c:v>19185.556126113999</c:v>
                </c:pt>
                <c:pt idx="6">
                  <c:v>19641.205168418001</c:v>
                </c:pt>
                <c:pt idx="7">
                  <c:v>20240.008414610005</c:v>
                </c:pt>
                <c:pt idx="8">
                  <c:v>20828.190455383599</c:v>
                </c:pt>
                <c:pt idx="9">
                  <c:v>21484.096449463392</c:v>
                </c:pt>
                <c:pt idx="10">
                  <c:v>21942.460615059557</c:v>
                </c:pt>
                <c:pt idx="11">
                  <c:v>22676.428761577572</c:v>
                </c:pt>
                <c:pt idx="12">
                  <c:v>23383.240475030972</c:v>
                </c:pt>
                <c:pt idx="13">
                  <c:v>24042.550954107959</c:v>
                </c:pt>
                <c:pt idx="14">
                  <c:v>24725.710896254437</c:v>
                </c:pt>
                <c:pt idx="15">
                  <c:v>25412.683170395783</c:v>
                </c:pt>
                <c:pt idx="16">
                  <c:v>26112.109841207948</c:v>
                </c:pt>
                <c:pt idx="17">
                  <c:v>26826.724520083524</c:v>
                </c:pt>
                <c:pt idx="18">
                  <c:v>27592.764127601193</c:v>
                </c:pt>
                <c:pt idx="19">
                  <c:v>28348.078912256082</c:v>
                </c:pt>
                <c:pt idx="20">
                  <c:v>29112.319151153082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2CC-4E18-98C0-814CF8DE512F}"/>
            </c:ext>
          </c:extLst>
        </c:ser>
        <c:ser>
          <c:idx val="10"/>
          <c:order val="16"/>
          <c:tx>
            <c:strRef>
              <c:f>'Total sales'!$W$2</c:f>
              <c:strCache>
                <c:ptCount val="1"/>
                <c:pt idx="0">
                  <c:v>2004F</c:v>
                </c:pt>
              </c:strCache>
            </c:strRef>
          </c:tx>
          <c:cat>
            <c:numRef>
              <c:f>'Total sales'!$B$3:$B$23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sales'!$W$3:$W$23</c:f>
              <c:numCache>
                <c:formatCode>_(* #,##0_);_(* \(#,##0\);_(* "-"??_);_(@_)</c:formatCode>
                <c:ptCount val="21"/>
                <c:pt idx="4">
                  <c:v>18848.953275539759</c:v>
                </c:pt>
                <c:pt idx="5">
                  <c:v>19426.615507321847</c:v>
                </c:pt>
                <c:pt idx="6">
                  <c:v>19914.861524499742</c:v>
                </c:pt>
                <c:pt idx="7">
                  <c:v>20465.185358587558</c:v>
                </c:pt>
                <c:pt idx="8">
                  <c:v>21021.068140116033</c:v>
                </c:pt>
                <c:pt idx="9">
                  <c:v>21553.315724144548</c:v>
                </c:pt>
                <c:pt idx="10">
                  <c:v>22143.957938675394</c:v>
                </c:pt>
                <c:pt idx="11">
                  <c:v>22630.179897010232</c:v>
                </c:pt>
                <c:pt idx="12">
                  <c:v>23221.088618697708</c:v>
                </c:pt>
                <c:pt idx="13">
                  <c:v>23854.037818731122</c:v>
                </c:pt>
                <c:pt idx="14">
                  <c:v>24488.018912592379</c:v>
                </c:pt>
                <c:pt idx="15">
                  <c:v>25130.80932445122</c:v>
                </c:pt>
                <c:pt idx="16">
                  <c:v>25793.09319728491</c:v>
                </c:pt>
                <c:pt idx="17">
                  <c:v>26468.077753580372</c:v>
                </c:pt>
                <c:pt idx="18">
                  <c:v>27251.188062988454</c:v>
                </c:pt>
                <c:pt idx="19">
                  <c:v>28000.63129442124</c:v>
                </c:pt>
                <c:pt idx="20">
                  <c:v>28768.911053528369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72CC-4E18-98C0-814CF8DE512F}"/>
            </c:ext>
          </c:extLst>
        </c:ser>
        <c:ser>
          <c:idx val="11"/>
          <c:order val="17"/>
          <c:tx>
            <c:strRef>
              <c:f>'Total sales'!$X$2</c:f>
              <c:strCache>
                <c:ptCount val="1"/>
                <c:pt idx="0">
                  <c:v>2003F</c:v>
                </c:pt>
              </c:strCache>
            </c:strRef>
          </c:tx>
          <c:cat>
            <c:numRef>
              <c:f>'Total sales'!$B$3:$B$23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sales'!$X$3:$X$23</c:f>
              <c:numCache>
                <c:formatCode>_(* #,##0_);_(* \(#,##0\);_(* "-"??_);_(@_)</c:formatCode>
                <c:ptCount val="21"/>
                <c:pt idx="3">
                  <c:v>18069.497854391921</c:v>
                </c:pt>
                <c:pt idx="4">
                  <c:v>18630.969164084483</c:v>
                </c:pt>
                <c:pt idx="5">
                  <c:v>19210.635982048592</c:v>
                </c:pt>
                <c:pt idx="6">
                  <c:v>19877.446683669259</c:v>
                </c:pt>
                <c:pt idx="7">
                  <c:v>20499.357192235464</c:v>
                </c:pt>
                <c:pt idx="8">
                  <c:v>21092.741314036266</c:v>
                </c:pt>
                <c:pt idx="9">
                  <c:v>21746.008785963735</c:v>
                </c:pt>
                <c:pt idx="10">
                  <c:v>22400.494259361512</c:v>
                </c:pt>
                <c:pt idx="11">
                  <c:v>23110.129210783674</c:v>
                </c:pt>
                <c:pt idx="12">
                  <c:v>23840.695269816377</c:v>
                </c:pt>
                <c:pt idx="13">
                  <c:v>24601.196932726314</c:v>
                </c:pt>
                <c:pt idx="14">
                  <c:v>25379.197200789506</c:v>
                </c:pt>
                <c:pt idx="15">
                  <c:v>26166.04066229238</c:v>
                </c:pt>
                <c:pt idx="16">
                  <c:v>26987.181178904117</c:v>
                </c:pt>
                <c:pt idx="17">
                  <c:v>27834.080449521767</c:v>
                </c:pt>
                <c:pt idx="18">
                  <c:v>28703.035282383004</c:v>
                </c:pt>
                <c:pt idx="19">
                  <c:v>29598.933760857541</c:v>
                </c:pt>
                <c:pt idx="20">
                  <c:v>30517.46862479733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72CC-4E18-98C0-814CF8DE512F}"/>
            </c:ext>
          </c:extLst>
        </c:ser>
        <c:ser>
          <c:idx val="12"/>
          <c:order val="18"/>
          <c:tx>
            <c:strRef>
              <c:f>'Total sales'!$Y$2</c:f>
              <c:strCache>
                <c:ptCount val="1"/>
                <c:pt idx="0">
                  <c:v>2002F</c:v>
                </c:pt>
              </c:strCache>
            </c:strRef>
          </c:tx>
          <c:cat>
            <c:numRef>
              <c:f>'Total sales'!$B$3:$B$23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sales'!$Y$3:$Y$23</c:f>
              <c:numCache>
                <c:formatCode>_(* #,##0_);_(* \(#,##0\);_(* "-"??_);_(@_)</c:formatCode>
                <c:ptCount val="21"/>
                <c:pt idx="2">
                  <c:v>17903.042000000001</c:v>
                </c:pt>
                <c:pt idx="3">
                  <c:v>18180.47</c:v>
                </c:pt>
                <c:pt idx="4">
                  <c:v>18748.948</c:v>
                </c:pt>
                <c:pt idx="5">
                  <c:v>19292.253000000001</c:v>
                </c:pt>
                <c:pt idx="6">
                  <c:v>19824.460999999999</c:v>
                </c:pt>
                <c:pt idx="7">
                  <c:v>20365.254000000004</c:v>
                </c:pt>
                <c:pt idx="8">
                  <c:v>20869.900000000001</c:v>
                </c:pt>
                <c:pt idx="9">
                  <c:v>21415.042999999998</c:v>
                </c:pt>
                <c:pt idx="10">
                  <c:v>21926.972000000002</c:v>
                </c:pt>
                <c:pt idx="11">
                  <c:v>22430.282999999999</c:v>
                </c:pt>
                <c:pt idx="12">
                  <c:v>22955.453000000001</c:v>
                </c:pt>
                <c:pt idx="13">
                  <c:v>23454.817999999999</c:v>
                </c:pt>
                <c:pt idx="14">
                  <c:v>23961.170000000006</c:v>
                </c:pt>
                <c:pt idx="15">
                  <c:v>24500.069</c:v>
                </c:pt>
                <c:pt idx="16">
                  <c:v>25076.353999999999</c:v>
                </c:pt>
                <c:pt idx="17">
                  <c:v>25685.126</c:v>
                </c:pt>
                <c:pt idx="18">
                  <c:v>26328.286</c:v>
                </c:pt>
                <c:pt idx="19">
                  <c:v>27010.742999999995</c:v>
                </c:pt>
                <c:pt idx="20">
                  <c:v>27724.959000000003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72CC-4E18-98C0-814CF8DE512F}"/>
            </c:ext>
          </c:extLst>
        </c:ser>
        <c:ser>
          <c:idx val="13"/>
          <c:order val="19"/>
          <c:tx>
            <c:strRef>
              <c:f>'Total sales'!$Z$2</c:f>
              <c:strCache>
                <c:ptCount val="1"/>
                <c:pt idx="0">
                  <c:v>2001F</c:v>
                </c:pt>
              </c:strCache>
            </c:strRef>
          </c:tx>
          <c:cat>
            <c:numRef>
              <c:f>'Total sales'!$B$3:$B$23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sales'!$Z$3:$Z$23</c:f>
              <c:numCache>
                <c:formatCode>_(* #,##0_);_(* \(#,##0\);_(* "-"??_);_(@_)</c:formatCode>
                <c:ptCount val="21"/>
                <c:pt idx="1">
                  <c:v>17157.978835473492</c:v>
                </c:pt>
                <c:pt idx="2">
                  <c:v>17643.542837851746</c:v>
                </c:pt>
                <c:pt idx="3">
                  <c:v>18096.958978666502</c:v>
                </c:pt>
                <c:pt idx="4">
                  <c:v>18583.742063711899</c:v>
                </c:pt>
                <c:pt idx="5">
                  <c:v>19077.736650513987</c:v>
                </c:pt>
                <c:pt idx="6">
                  <c:v>19502.1551062457</c:v>
                </c:pt>
                <c:pt idx="7">
                  <c:v>20011.412681112222</c:v>
                </c:pt>
                <c:pt idx="8">
                  <c:v>20516.711988108978</c:v>
                </c:pt>
                <c:pt idx="9">
                  <c:v>21022.262059214216</c:v>
                </c:pt>
                <c:pt idx="10">
                  <c:v>21451.197176825161</c:v>
                </c:pt>
                <c:pt idx="11">
                  <c:v>21949.626637177898</c:v>
                </c:pt>
                <c:pt idx="12">
                  <c:v>22443.434274864168</c:v>
                </c:pt>
                <c:pt idx="13">
                  <c:v>22931.047589837683</c:v>
                </c:pt>
                <c:pt idx="14">
                  <c:v>23419.877234910487</c:v>
                </c:pt>
                <c:pt idx="15">
                  <c:v>23906.324180345542</c:v>
                </c:pt>
                <c:pt idx="16">
                  <c:v>24385.719949458515</c:v>
                </c:pt>
                <c:pt idx="17">
                  <c:v>24863.496922250717</c:v>
                </c:pt>
                <c:pt idx="18">
                  <c:v>25336.975355709743</c:v>
                </c:pt>
                <c:pt idx="19">
                  <c:v>25807.613205036447</c:v>
                </c:pt>
                <c:pt idx="20">
                  <c:v>26275.337953507005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72CC-4E18-98C0-814CF8DE512F}"/>
            </c:ext>
          </c:extLst>
        </c:ser>
        <c:ser>
          <c:idx val="14"/>
          <c:order val="20"/>
          <c:tx>
            <c:strRef>
              <c:f>'Total sales'!$AA$2</c:f>
              <c:strCache>
                <c:ptCount val="1"/>
                <c:pt idx="0">
                  <c:v>2000F</c:v>
                </c:pt>
              </c:strCache>
            </c:strRef>
          </c:tx>
          <c:cat>
            <c:numRef>
              <c:f>'Total sales'!$B$3:$B$23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sales'!$AA$3:$AA$23</c:f>
              <c:numCache>
                <c:formatCode>_(* #,##0_);_(* \(#,##0\);_(* "-"??_);_(@_)</c:formatCode>
                <c:ptCount val="21"/>
                <c:pt idx="0">
                  <c:v>16749.323432633602</c:v>
                </c:pt>
                <c:pt idx="1">
                  <c:v>17289.617846268498</c:v>
                </c:pt>
                <c:pt idx="2">
                  <c:v>17739.624134021116</c:v>
                </c:pt>
                <c:pt idx="3">
                  <c:v>18091.8630077901</c:v>
                </c:pt>
                <c:pt idx="4">
                  <c:v>18594.242947763953</c:v>
                </c:pt>
                <c:pt idx="5">
                  <c:v>19081.575932553133</c:v>
                </c:pt>
                <c:pt idx="6">
                  <c:v>19592.960480915899</c:v>
                </c:pt>
                <c:pt idx="7">
                  <c:v>20027.258538607879</c:v>
                </c:pt>
                <c:pt idx="8">
                  <c:v>20332.211757521651</c:v>
                </c:pt>
                <c:pt idx="9">
                  <c:v>20722.017483877844</c:v>
                </c:pt>
                <c:pt idx="10">
                  <c:v>21185.852055954772</c:v>
                </c:pt>
                <c:pt idx="11">
                  <c:v>21601.990649332049</c:v>
                </c:pt>
                <c:pt idx="12">
                  <c:v>22059.878765190075</c:v>
                </c:pt>
                <c:pt idx="13">
                  <c:v>22409.488874919087</c:v>
                </c:pt>
                <c:pt idx="14">
                  <c:v>22783.803498159341</c:v>
                </c:pt>
                <c:pt idx="15">
                  <c:v>23145.630483648092</c:v>
                </c:pt>
                <c:pt idx="16">
                  <c:v>23625.354533403846</c:v>
                </c:pt>
                <c:pt idx="17">
                  <c:v>24107.666355171088</c:v>
                </c:pt>
                <c:pt idx="18">
                  <c:v>24597.071762523537</c:v>
                </c:pt>
                <c:pt idx="19">
                  <c:v>25079.539560266123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72CC-4E18-98C0-814CF8DE512F}"/>
            </c:ext>
          </c:extLst>
        </c:ser>
        <c:ser>
          <c:idx val="0"/>
          <c:order val="21"/>
          <c:tx>
            <c:strRef>
              <c:f>'Total sales'!$C$2</c:f>
              <c:strCache>
                <c:ptCount val="1"/>
                <c:pt idx="0">
                  <c:v>Actual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8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'Total sales'!$B$3:$B$23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sales'!$C$3:$C$23</c:f>
              <c:numCache>
                <c:formatCode>_(* #,##0_);_(* \(#,##0\);_(* "-"??_);_(@_)</c:formatCode>
                <c:ptCount val="21"/>
                <c:pt idx="0">
                  <c:v>16637.860349999999</c:v>
                </c:pt>
                <c:pt idx="1">
                  <c:v>16975.771005000002</c:v>
                </c:pt>
                <c:pt idx="2">
                  <c:v>17902.080663839999</c:v>
                </c:pt>
                <c:pt idx="3">
                  <c:v>18121.13380268</c:v>
                </c:pt>
                <c:pt idx="4">
                  <c:v>18437</c:v>
                </c:pt>
                <c:pt idx="5">
                  <c:v>18915</c:v>
                </c:pt>
                <c:pt idx="6">
                  <c:v>19025</c:v>
                </c:pt>
                <c:pt idx="7">
                  <c:v>19533</c:v>
                </c:pt>
                <c:pt idx="8">
                  <c:v>18990</c:v>
                </c:pt>
                <c:pt idx="9">
                  <c:v>18744</c:v>
                </c:pt>
                <c:pt idx="10">
                  <c:v>19213</c:v>
                </c:pt>
                <c:pt idx="11">
                  <c:v>18564</c:v>
                </c:pt>
                <c:pt idx="12">
                  <c:v>18414.005428980698</c:v>
                </c:pt>
                <c:pt idx="13">
                  <c:v>18417.661627000001</c:v>
                </c:pt>
                <c:pt idx="14">
                  <c:v>18525.740408000001</c:v>
                </c:pt>
                <c:pt idx="15">
                  <c:v>19006.473999999998</c:v>
                </c:pt>
                <c:pt idx="16">
                  <c:v>19234.525127999997</c:v>
                </c:pt>
                <c:pt idx="17">
                  <c:v>19186</c:v>
                </c:pt>
                <c:pt idx="18">
                  <c:v>19632.212273847865</c:v>
                </c:pt>
                <c:pt idx="19">
                  <c:v>19783.566707000002</c:v>
                </c:pt>
                <c:pt idx="20">
                  <c:v>19953.730681000001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72CC-4E18-98C0-814CF8DE5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092032"/>
        <c:axId val="296093952"/>
      </c:lineChart>
      <c:catAx>
        <c:axId val="2960920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96093952"/>
        <c:crosses val="autoZero"/>
        <c:auto val="1"/>
        <c:lblAlgn val="ctr"/>
        <c:lblOffset val="100"/>
        <c:noMultiLvlLbl val="0"/>
      </c:catAx>
      <c:valAx>
        <c:axId val="296093952"/>
        <c:scaling>
          <c:orientation val="minMax"/>
          <c:min val="500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96092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933971488858013"/>
          <c:y val="0.12742894162890195"/>
          <c:w val="7.5023728094594233E-2"/>
          <c:h val="0.8235101229641116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'Total sales'!$D$91:$M$91</c:f>
              <c:numCache>
                <c:formatCode>0.0%</c:formatCode>
                <c:ptCount val="10"/>
                <c:pt idx="0">
                  <c:v>-3.9239897027685378E-2</c:v>
                </c:pt>
                <c:pt idx="1">
                  <c:v>-3.2001511302738983E-2</c:v>
                </c:pt>
                <c:pt idx="2">
                  <c:v>-2.5061508748662864E-2</c:v>
                </c:pt>
                <c:pt idx="3">
                  <c:v>-2.1531947477326008E-2</c:v>
                </c:pt>
                <c:pt idx="4">
                  <c:v>-1.5221547223001619E-2</c:v>
                </c:pt>
                <c:pt idx="5">
                  <c:v>-4.4932416488473459E-3</c:v>
                </c:pt>
                <c:pt idx="6">
                  <c:v>-3.7485338267484458E-3</c:v>
                </c:pt>
                <c:pt idx="7">
                  <c:v>-2.3083499434236487E-2</c:v>
                </c:pt>
                <c:pt idx="8">
                  <c:v>-1.978660323845427E-2</c:v>
                </c:pt>
                <c:pt idx="9">
                  <c:v>-9.3667915116132372E-3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C3-4642-A19C-F6B25241A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826111"/>
        <c:axId val="206832343"/>
      </c:barChart>
      <c:catAx>
        <c:axId val="20682611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832343"/>
        <c:crosses val="autoZero"/>
        <c:auto val="1"/>
        <c:lblAlgn val="ctr"/>
        <c:lblOffset val="100"/>
        <c:noMultiLvlLbl val="0"/>
      </c:catAx>
      <c:valAx>
        <c:axId val="206832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8261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Customer Forecast Fan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21"/>
          <c:order val="0"/>
          <c:tx>
            <c:v>2020F</c:v>
          </c:tx>
          <c:val>
            <c:numRef>
              <c:f>'Total sales WN'!$G$3:$G$23</c:f>
              <c:numCache>
                <c:formatCode>_(* #,##0_);_(* \(#,##0\);_(* "-"??_);_(@_)</c:formatCode>
                <c:ptCount val="21"/>
                <c:pt idx="20">
                  <c:v>19524.088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FB-4151-B1E5-DD3A0D55F04B}"/>
            </c:ext>
          </c:extLst>
        </c:ser>
        <c:ser>
          <c:idx val="20"/>
          <c:order val="1"/>
          <c:tx>
            <c:v>2019F</c:v>
          </c:tx>
          <c:val>
            <c:numRef>
              <c:f>'Total sales WN'!$H$3:$H$23</c:f>
              <c:numCache>
                <c:formatCode>_(* #,##0_);_(* \(#,##0\);_(* "-"??_);_(@_)</c:formatCode>
                <c:ptCount val="21"/>
                <c:pt idx="19">
                  <c:v>19482.430212129999</c:v>
                </c:pt>
                <c:pt idx="20">
                  <c:v>19633.515726570004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FB-4151-B1E5-DD3A0D55F04B}"/>
            </c:ext>
          </c:extLst>
        </c:ser>
        <c:ser>
          <c:idx val="19"/>
          <c:order val="2"/>
          <c:tx>
            <c:v>2018F</c:v>
          </c:tx>
          <c:val>
            <c:numRef>
              <c:f>'Total sales WN'!$I$3:$I$23</c:f>
              <c:numCache>
                <c:formatCode>_(* #,##0_);_(* \(#,##0\);_(* "-"??_);_(@_)</c:formatCode>
                <c:ptCount val="21"/>
                <c:pt idx="18">
                  <c:v>19544</c:v>
                </c:pt>
                <c:pt idx="19">
                  <c:v>19713</c:v>
                </c:pt>
                <c:pt idx="20">
                  <c:v>19911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FB-4151-B1E5-DD3A0D55F04B}"/>
            </c:ext>
          </c:extLst>
        </c:ser>
        <c:ser>
          <c:idx val="18"/>
          <c:order val="3"/>
          <c:tx>
            <c:v>2017F</c:v>
          </c:tx>
          <c:val>
            <c:numRef>
              <c:f>'Total sales WN'!$J$3:$J$23</c:f>
              <c:numCache>
                <c:formatCode>_(* #,##0_);_(* \(#,##0\);_(* "-"??_);_(@_)</c:formatCode>
                <c:ptCount val="21"/>
                <c:pt idx="17">
                  <c:v>19114.080630000004</c:v>
                </c:pt>
                <c:pt idx="18">
                  <c:v>19324.579300000001</c:v>
                </c:pt>
                <c:pt idx="19">
                  <c:v>19603.311450000001</c:v>
                </c:pt>
                <c:pt idx="20">
                  <c:v>19807.553430000004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FB-4151-B1E5-DD3A0D55F04B}"/>
            </c:ext>
          </c:extLst>
        </c:ser>
        <c:ser>
          <c:idx val="17"/>
          <c:order val="4"/>
          <c:tx>
            <c:v>2016F</c:v>
          </c:tx>
          <c:val>
            <c:numRef>
              <c:f>'Total sales WN'!$K$3:$K$23</c:f>
              <c:numCache>
                <c:formatCode>_(* #,##0_);_(* \(#,##0\);_(* "-"??_);_(@_)</c:formatCode>
                <c:ptCount val="21"/>
                <c:pt idx="16">
                  <c:v>18790.524978090001</c:v>
                </c:pt>
                <c:pt idx="17">
                  <c:v>19023.787425219998</c:v>
                </c:pt>
                <c:pt idx="18">
                  <c:v>19241.368001939998</c:v>
                </c:pt>
                <c:pt idx="19">
                  <c:v>19510.544408659996</c:v>
                </c:pt>
                <c:pt idx="20">
                  <c:v>19702.321381900001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EFB-4151-B1E5-DD3A0D55F04B}"/>
            </c:ext>
          </c:extLst>
        </c:ser>
        <c:ser>
          <c:idx val="16"/>
          <c:order val="5"/>
          <c:tx>
            <c:v>2015F</c:v>
          </c:tx>
          <c:val>
            <c:numRef>
              <c:f>'Total sales WN'!$L$3:$L$23</c:f>
              <c:numCache>
                <c:formatCode>_(* #,##0_);_(* \(#,##0\);_(* "-"??_);_(@_)</c:formatCode>
                <c:ptCount val="21"/>
                <c:pt idx="15">
                  <c:v>18630.400440000001</c:v>
                </c:pt>
                <c:pt idx="16">
                  <c:v>18873.781659999997</c:v>
                </c:pt>
                <c:pt idx="17">
                  <c:v>19076.504980000002</c:v>
                </c:pt>
                <c:pt idx="18">
                  <c:v>19272.140019999999</c:v>
                </c:pt>
                <c:pt idx="19">
                  <c:v>19521.766529999997</c:v>
                </c:pt>
                <c:pt idx="20">
                  <c:v>19746.576059999999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EFB-4151-B1E5-DD3A0D55F04B}"/>
            </c:ext>
          </c:extLst>
        </c:ser>
        <c:ser>
          <c:idx val="15"/>
          <c:order val="6"/>
          <c:tx>
            <c:v>2014F</c:v>
          </c:tx>
          <c:val>
            <c:numRef>
              <c:f>'Total sales WN'!$M$3:$M$23</c:f>
              <c:numCache>
                <c:formatCode>_(* #,##0_);_(* \(#,##0\);_(* "-"??_);_(@_)</c:formatCode>
                <c:ptCount val="21"/>
                <c:pt idx="14">
                  <c:v>18352.213659999998</c:v>
                </c:pt>
                <c:pt idx="15">
                  <c:v>18456.031599999998</c:v>
                </c:pt>
                <c:pt idx="16">
                  <c:v>18638.291440000001</c:v>
                </c:pt>
                <c:pt idx="17">
                  <c:v>18880.37902</c:v>
                </c:pt>
                <c:pt idx="18">
                  <c:v>19108.60284</c:v>
                </c:pt>
                <c:pt idx="19">
                  <c:v>19342.448960000005</c:v>
                </c:pt>
                <c:pt idx="20">
                  <c:v>19552.92669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EFB-4151-B1E5-DD3A0D55F04B}"/>
            </c:ext>
          </c:extLst>
        </c:ser>
        <c:ser>
          <c:idx val="1"/>
          <c:order val="7"/>
          <c:tx>
            <c:strRef>
              <c:f>'Total sales WN'!$N$2</c:f>
              <c:strCache>
                <c:ptCount val="1"/>
                <c:pt idx="0">
                  <c:v>2013F</c:v>
                </c:pt>
              </c:strCache>
            </c:strRef>
          </c:tx>
          <c:cat>
            <c:numRef>
              <c:f>'Total sales WN'!$B$3:$B$23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 WN'!$N$3:$N$23</c:f>
              <c:numCache>
                <c:formatCode>_(* #,##0_);_(* \(#,##0\);_(* "-"??_);_(@_)</c:formatCode>
                <c:ptCount val="21"/>
                <c:pt idx="13">
                  <c:v>18202.007999999998</c:v>
                </c:pt>
                <c:pt idx="14">
                  <c:v>18369.718000000001</c:v>
                </c:pt>
                <c:pt idx="15">
                  <c:v>18551.727999999999</c:v>
                </c:pt>
                <c:pt idx="16">
                  <c:v>18795.492999999999</c:v>
                </c:pt>
                <c:pt idx="17">
                  <c:v>19038.772000000001</c:v>
                </c:pt>
                <c:pt idx="18">
                  <c:v>19286.529000000002</c:v>
                </c:pt>
                <c:pt idx="19">
                  <c:v>19528.810999999998</c:v>
                </c:pt>
                <c:pt idx="20">
                  <c:v>19748.652999999998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EFB-4151-B1E5-DD3A0D55F04B}"/>
            </c:ext>
          </c:extLst>
        </c:ser>
        <c:ser>
          <c:idx val="2"/>
          <c:order val="8"/>
          <c:tx>
            <c:strRef>
              <c:f>'Total sales WN'!$O$2</c:f>
              <c:strCache>
                <c:ptCount val="1"/>
                <c:pt idx="0">
                  <c:v>2012F</c:v>
                </c:pt>
              </c:strCache>
            </c:strRef>
          </c:tx>
          <c:cat>
            <c:numRef>
              <c:f>'Total sales WN'!$B$3:$B$23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 WN'!$O$3:$O$23</c:f>
              <c:numCache>
                <c:formatCode>_(* #,##0_);_(* \(#,##0\);_(* "-"??_);_(@_)</c:formatCode>
                <c:ptCount val="21"/>
                <c:pt idx="12">
                  <c:v>19044.239000000001</c:v>
                </c:pt>
                <c:pt idx="13">
                  <c:v>19158.082000000002</c:v>
                </c:pt>
                <c:pt idx="14">
                  <c:v>19200.935999999998</c:v>
                </c:pt>
                <c:pt idx="15">
                  <c:v>19326.071</c:v>
                </c:pt>
                <c:pt idx="16">
                  <c:v>19527.834999999999</c:v>
                </c:pt>
                <c:pt idx="17">
                  <c:v>19718.628000000001</c:v>
                </c:pt>
                <c:pt idx="18">
                  <c:v>19926.563000000002</c:v>
                </c:pt>
                <c:pt idx="19">
                  <c:v>20140.59</c:v>
                </c:pt>
                <c:pt idx="20">
                  <c:v>20351.753000000001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EFB-4151-B1E5-DD3A0D55F04B}"/>
            </c:ext>
          </c:extLst>
        </c:ser>
        <c:ser>
          <c:idx val="3"/>
          <c:order val="9"/>
          <c:tx>
            <c:strRef>
              <c:f>'Total sales WN'!$P$2</c:f>
              <c:strCache>
                <c:ptCount val="1"/>
                <c:pt idx="0">
                  <c:v>2011F</c:v>
                </c:pt>
              </c:strCache>
            </c:strRef>
          </c:tx>
          <c:cat>
            <c:numRef>
              <c:f>'Total sales WN'!$B$3:$B$23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 WN'!$P$3:$P$23</c:f>
              <c:numCache>
                <c:formatCode>_(* #,##0_);_(* \(#,##0\);_(* "-"??_);_(@_)</c:formatCode>
                <c:ptCount val="21"/>
                <c:pt idx="11">
                  <c:v>18926.617999999999</c:v>
                </c:pt>
                <c:pt idx="12">
                  <c:v>19118.614999999998</c:v>
                </c:pt>
                <c:pt idx="13">
                  <c:v>19336.319</c:v>
                </c:pt>
                <c:pt idx="14">
                  <c:v>19546.057999999997</c:v>
                </c:pt>
                <c:pt idx="15">
                  <c:v>19742.807000000001</c:v>
                </c:pt>
                <c:pt idx="16">
                  <c:v>19971.182999999997</c:v>
                </c:pt>
                <c:pt idx="17">
                  <c:v>20205.798999999999</c:v>
                </c:pt>
                <c:pt idx="18">
                  <c:v>20450.114000000001</c:v>
                </c:pt>
                <c:pt idx="19">
                  <c:v>20698.237000000001</c:v>
                </c:pt>
                <c:pt idx="20">
                  <c:v>20938.03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EFB-4151-B1E5-DD3A0D55F04B}"/>
            </c:ext>
          </c:extLst>
        </c:ser>
        <c:ser>
          <c:idx val="4"/>
          <c:order val="10"/>
          <c:tx>
            <c:strRef>
              <c:f>'Total sales WN'!$Q$2</c:f>
              <c:strCache>
                <c:ptCount val="1"/>
                <c:pt idx="0">
                  <c:v>2010F</c:v>
                </c:pt>
              </c:strCache>
            </c:strRef>
          </c:tx>
          <c:cat>
            <c:numRef>
              <c:f>'Total sales WN'!$B$3:$B$23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 WN'!$Q$3:$Q$23</c:f>
              <c:numCache>
                <c:formatCode>_(* #,##0_);_(* \(#,##0\);_(* "-"??_);_(@_)</c:formatCode>
                <c:ptCount val="21"/>
                <c:pt idx="10">
                  <c:v>19174.310999999998</c:v>
                </c:pt>
                <c:pt idx="11">
                  <c:v>19496.726999999999</c:v>
                </c:pt>
                <c:pt idx="12">
                  <c:v>19802.195</c:v>
                </c:pt>
                <c:pt idx="13">
                  <c:v>20090.832999999999</c:v>
                </c:pt>
                <c:pt idx="14">
                  <c:v>20336.53</c:v>
                </c:pt>
                <c:pt idx="15">
                  <c:v>20582.607</c:v>
                </c:pt>
                <c:pt idx="16">
                  <c:v>20850.447</c:v>
                </c:pt>
                <c:pt idx="17">
                  <c:v>21166.415000000001</c:v>
                </c:pt>
                <c:pt idx="18">
                  <c:v>21500.805</c:v>
                </c:pt>
                <c:pt idx="19">
                  <c:v>21853.252</c:v>
                </c:pt>
                <c:pt idx="20">
                  <c:v>22197.27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EFB-4151-B1E5-DD3A0D55F04B}"/>
            </c:ext>
          </c:extLst>
        </c:ser>
        <c:ser>
          <c:idx val="5"/>
          <c:order val="11"/>
          <c:tx>
            <c:strRef>
              <c:f>'Total sales WN'!$R$2</c:f>
              <c:strCache>
                <c:ptCount val="1"/>
                <c:pt idx="0">
                  <c:v>2009F</c:v>
                </c:pt>
              </c:strCache>
            </c:strRef>
          </c:tx>
          <c:cat>
            <c:numRef>
              <c:f>'Total sales WN'!$B$3:$B$23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 WN'!$R$3:$R$23</c:f>
              <c:numCache>
                <c:formatCode>_(* #,##0_);_(* \(#,##0\);_(* "-"??_);_(@_)</c:formatCode>
                <c:ptCount val="21"/>
                <c:pt idx="9">
                  <c:v>19992.837</c:v>
                </c:pt>
                <c:pt idx="10">
                  <c:v>20358.3</c:v>
                </c:pt>
                <c:pt idx="11">
                  <c:v>20757.904000000002</c:v>
                </c:pt>
                <c:pt idx="12">
                  <c:v>21179.064999999999</c:v>
                </c:pt>
                <c:pt idx="13">
                  <c:v>21618.906999999999</c:v>
                </c:pt>
                <c:pt idx="14">
                  <c:v>22077.610999999997</c:v>
                </c:pt>
                <c:pt idx="15">
                  <c:v>22552.022000000001</c:v>
                </c:pt>
                <c:pt idx="16">
                  <c:v>23039.870999999999</c:v>
                </c:pt>
                <c:pt idx="17">
                  <c:v>23545.607</c:v>
                </c:pt>
                <c:pt idx="18">
                  <c:v>24074.546999999999</c:v>
                </c:pt>
                <c:pt idx="19">
                  <c:v>24631.594000000001</c:v>
                </c:pt>
                <c:pt idx="20">
                  <c:v>25194.233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EFB-4151-B1E5-DD3A0D55F04B}"/>
            </c:ext>
          </c:extLst>
        </c:ser>
        <c:ser>
          <c:idx val="6"/>
          <c:order val="12"/>
          <c:tx>
            <c:strRef>
              <c:f>'Total sales WN'!$S$2</c:f>
              <c:strCache>
                <c:ptCount val="1"/>
                <c:pt idx="0">
                  <c:v>2008F</c:v>
                </c:pt>
              </c:strCache>
            </c:strRef>
          </c:tx>
          <c:cat>
            <c:numRef>
              <c:f>'Total sales WN'!$B$3:$B$23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 WN'!$S$3:$S$23</c:f>
              <c:numCache>
                <c:formatCode>_(* #,##0_);_(* \(#,##0\);_(* "-"??_);_(@_)</c:formatCode>
                <c:ptCount val="21"/>
                <c:pt idx="8">
                  <c:v>20349.949000000001</c:v>
                </c:pt>
                <c:pt idx="9">
                  <c:v>20908.042000000001</c:v>
                </c:pt>
                <c:pt idx="10">
                  <c:v>21396.395</c:v>
                </c:pt>
                <c:pt idx="11">
                  <c:v>21908.942000000003</c:v>
                </c:pt>
                <c:pt idx="12">
                  <c:v>22499.856</c:v>
                </c:pt>
                <c:pt idx="13">
                  <c:v>23076.670000000002</c:v>
                </c:pt>
                <c:pt idx="14">
                  <c:v>23691.837</c:v>
                </c:pt>
                <c:pt idx="15">
                  <c:v>24263.670000000002</c:v>
                </c:pt>
                <c:pt idx="16">
                  <c:v>24863.335999999999</c:v>
                </c:pt>
                <c:pt idx="17">
                  <c:v>25455.847000000002</c:v>
                </c:pt>
                <c:pt idx="18">
                  <c:v>26081.85</c:v>
                </c:pt>
                <c:pt idx="19">
                  <c:v>26728.597999999998</c:v>
                </c:pt>
                <c:pt idx="20">
                  <c:v>27398.453000000001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EFB-4151-B1E5-DD3A0D55F04B}"/>
            </c:ext>
          </c:extLst>
        </c:ser>
        <c:ser>
          <c:idx val="7"/>
          <c:order val="13"/>
          <c:tx>
            <c:strRef>
              <c:f>'Total sales WN'!$T$2</c:f>
              <c:strCache>
                <c:ptCount val="1"/>
                <c:pt idx="0">
                  <c:v>2007F</c:v>
                </c:pt>
              </c:strCache>
            </c:strRef>
          </c:tx>
          <c:cat>
            <c:numRef>
              <c:f>'Total sales WN'!$B$3:$B$23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 WN'!$T$3:$T$23</c:f>
              <c:numCache>
                <c:formatCode>_(* #,##0_);_(* \(#,##0\);_(* "-"??_);_(@_)</c:formatCode>
                <c:ptCount val="21"/>
                <c:pt idx="7">
                  <c:v>19971.650000000001</c:v>
                </c:pt>
                <c:pt idx="8">
                  <c:v>20535.661</c:v>
                </c:pt>
                <c:pt idx="9">
                  <c:v>21129.670000000002</c:v>
                </c:pt>
                <c:pt idx="10">
                  <c:v>21721.779000000002</c:v>
                </c:pt>
                <c:pt idx="11">
                  <c:v>22313.276999999998</c:v>
                </c:pt>
                <c:pt idx="12">
                  <c:v>22920.572</c:v>
                </c:pt>
                <c:pt idx="13">
                  <c:v>23567.859</c:v>
                </c:pt>
                <c:pt idx="14">
                  <c:v>24234.414000000001</c:v>
                </c:pt>
                <c:pt idx="15">
                  <c:v>24900.311999999998</c:v>
                </c:pt>
                <c:pt idx="16">
                  <c:v>25593.348999999998</c:v>
                </c:pt>
                <c:pt idx="17">
                  <c:v>26313.01</c:v>
                </c:pt>
                <c:pt idx="18">
                  <c:v>27033.058000000001</c:v>
                </c:pt>
                <c:pt idx="19">
                  <c:v>27777.328000000001</c:v>
                </c:pt>
                <c:pt idx="20">
                  <c:v>28531.805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EFB-4151-B1E5-DD3A0D55F04B}"/>
            </c:ext>
          </c:extLst>
        </c:ser>
        <c:ser>
          <c:idx val="8"/>
          <c:order val="14"/>
          <c:tx>
            <c:strRef>
              <c:f>'Total sales WN'!$U$2</c:f>
              <c:strCache>
                <c:ptCount val="1"/>
                <c:pt idx="0">
                  <c:v>2006F</c:v>
                </c:pt>
              </c:strCache>
            </c:strRef>
          </c:tx>
          <c:cat>
            <c:numRef>
              <c:f>'Total sales WN'!$B$3:$B$23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 WN'!$U$3:$U$23</c:f>
              <c:numCache>
                <c:formatCode>_(* #,##0_);_(* \(#,##0\);_(* "-"??_);_(@_)</c:formatCode>
                <c:ptCount val="21"/>
                <c:pt idx="6">
                  <c:v>19680.041000000001</c:v>
                </c:pt>
                <c:pt idx="7">
                  <c:v>20360.894</c:v>
                </c:pt>
                <c:pt idx="8">
                  <c:v>21022.942000000003</c:v>
                </c:pt>
                <c:pt idx="9">
                  <c:v>21626.129000000001</c:v>
                </c:pt>
                <c:pt idx="10">
                  <c:v>22014.458999999999</c:v>
                </c:pt>
                <c:pt idx="11">
                  <c:v>22643.879000000001</c:v>
                </c:pt>
                <c:pt idx="12">
                  <c:v>23298.064000000002</c:v>
                </c:pt>
                <c:pt idx="13">
                  <c:v>23935.012999999999</c:v>
                </c:pt>
                <c:pt idx="14">
                  <c:v>24592.319</c:v>
                </c:pt>
                <c:pt idx="15">
                  <c:v>25272.879999999997</c:v>
                </c:pt>
                <c:pt idx="16">
                  <c:v>25974.814999999999</c:v>
                </c:pt>
                <c:pt idx="17">
                  <c:v>26655.376</c:v>
                </c:pt>
                <c:pt idx="18">
                  <c:v>27364.583000000002</c:v>
                </c:pt>
                <c:pt idx="19">
                  <c:v>28084.471999999998</c:v>
                </c:pt>
                <c:pt idx="20">
                  <c:v>28828.339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EFB-4151-B1E5-DD3A0D55F04B}"/>
            </c:ext>
          </c:extLst>
        </c:ser>
        <c:ser>
          <c:idx val="9"/>
          <c:order val="15"/>
          <c:tx>
            <c:strRef>
              <c:f>'Total sales WN'!$V$2</c:f>
              <c:strCache>
                <c:ptCount val="1"/>
                <c:pt idx="0">
                  <c:v>2005F</c:v>
                </c:pt>
              </c:strCache>
            </c:strRef>
          </c:tx>
          <c:cat>
            <c:numRef>
              <c:f>'Total sales WN'!$B$3:$B$23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 WN'!$V$3:$V$23</c:f>
              <c:numCache>
                <c:formatCode>_(* #,##0_);_(* \(#,##0\);_(* "-"??_);_(@_)</c:formatCode>
                <c:ptCount val="21"/>
                <c:pt idx="5">
                  <c:v>19185.556126113999</c:v>
                </c:pt>
                <c:pt idx="6">
                  <c:v>19641.205168418001</c:v>
                </c:pt>
                <c:pt idx="7">
                  <c:v>20240.008414610005</c:v>
                </c:pt>
                <c:pt idx="8">
                  <c:v>20828.190455383599</c:v>
                </c:pt>
                <c:pt idx="9">
                  <c:v>21484.096449463392</c:v>
                </c:pt>
                <c:pt idx="10">
                  <c:v>21942.460615059557</c:v>
                </c:pt>
                <c:pt idx="11">
                  <c:v>22676.428761577572</c:v>
                </c:pt>
                <c:pt idx="12">
                  <c:v>23383.240475030972</c:v>
                </c:pt>
                <c:pt idx="13">
                  <c:v>24042.550954107959</c:v>
                </c:pt>
                <c:pt idx="14">
                  <c:v>24725.710896254437</c:v>
                </c:pt>
                <c:pt idx="15">
                  <c:v>25412.683170395783</c:v>
                </c:pt>
                <c:pt idx="16">
                  <c:v>26112.109841207948</c:v>
                </c:pt>
                <c:pt idx="17">
                  <c:v>26826.724520083524</c:v>
                </c:pt>
                <c:pt idx="18">
                  <c:v>27592.764127601193</c:v>
                </c:pt>
                <c:pt idx="19">
                  <c:v>28348.078912256082</c:v>
                </c:pt>
                <c:pt idx="20">
                  <c:v>29112.319151153082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9EFB-4151-B1E5-DD3A0D55F04B}"/>
            </c:ext>
          </c:extLst>
        </c:ser>
        <c:ser>
          <c:idx val="10"/>
          <c:order val="16"/>
          <c:tx>
            <c:strRef>
              <c:f>'Total sales WN'!$W$2</c:f>
              <c:strCache>
                <c:ptCount val="1"/>
                <c:pt idx="0">
                  <c:v>2004F</c:v>
                </c:pt>
              </c:strCache>
            </c:strRef>
          </c:tx>
          <c:cat>
            <c:numRef>
              <c:f>'Total sales WN'!$B$3:$B$23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 WN'!$W$3:$W$23</c:f>
              <c:numCache>
                <c:formatCode>_(* #,##0_);_(* \(#,##0\);_(* "-"??_);_(@_)</c:formatCode>
                <c:ptCount val="21"/>
                <c:pt idx="4">
                  <c:v>18848.953275539759</c:v>
                </c:pt>
                <c:pt idx="5">
                  <c:v>19426.615507321847</c:v>
                </c:pt>
                <c:pt idx="6">
                  <c:v>19914.861524499742</c:v>
                </c:pt>
                <c:pt idx="7">
                  <c:v>20465.185358587558</c:v>
                </c:pt>
                <c:pt idx="8">
                  <c:v>21021.068140116033</c:v>
                </c:pt>
                <c:pt idx="9">
                  <c:v>21553.315724144548</c:v>
                </c:pt>
                <c:pt idx="10">
                  <c:v>22143.957938675394</c:v>
                </c:pt>
                <c:pt idx="11">
                  <c:v>22630.179897010232</c:v>
                </c:pt>
                <c:pt idx="12">
                  <c:v>23221.088618697708</c:v>
                </c:pt>
                <c:pt idx="13">
                  <c:v>23854.037818731122</c:v>
                </c:pt>
                <c:pt idx="14">
                  <c:v>24488.018912592379</c:v>
                </c:pt>
                <c:pt idx="15">
                  <c:v>25130.80932445122</c:v>
                </c:pt>
                <c:pt idx="16">
                  <c:v>25793.09319728491</c:v>
                </c:pt>
                <c:pt idx="17">
                  <c:v>26468.077753580372</c:v>
                </c:pt>
                <c:pt idx="18">
                  <c:v>27251.188062988454</c:v>
                </c:pt>
                <c:pt idx="19">
                  <c:v>28000.63129442124</c:v>
                </c:pt>
                <c:pt idx="20">
                  <c:v>28768.911053528369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9EFB-4151-B1E5-DD3A0D55F04B}"/>
            </c:ext>
          </c:extLst>
        </c:ser>
        <c:ser>
          <c:idx val="11"/>
          <c:order val="17"/>
          <c:tx>
            <c:strRef>
              <c:f>'Total sales WN'!$X$2</c:f>
              <c:strCache>
                <c:ptCount val="1"/>
                <c:pt idx="0">
                  <c:v>2003F</c:v>
                </c:pt>
              </c:strCache>
            </c:strRef>
          </c:tx>
          <c:cat>
            <c:numRef>
              <c:f>'Total sales WN'!$B$3:$B$23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 WN'!$X$3:$X$23</c:f>
              <c:numCache>
                <c:formatCode>_(* #,##0_);_(* \(#,##0\);_(* "-"??_);_(@_)</c:formatCode>
                <c:ptCount val="21"/>
                <c:pt idx="3">
                  <c:v>18069.497854391921</c:v>
                </c:pt>
                <c:pt idx="4">
                  <c:v>18630.969164084483</c:v>
                </c:pt>
                <c:pt idx="5">
                  <c:v>19210.635982048592</c:v>
                </c:pt>
                <c:pt idx="6">
                  <c:v>19877.446683669259</c:v>
                </c:pt>
                <c:pt idx="7">
                  <c:v>20499.357192235464</c:v>
                </c:pt>
                <c:pt idx="8">
                  <c:v>21092.741314036266</c:v>
                </c:pt>
                <c:pt idx="9">
                  <c:v>21746.008785963735</c:v>
                </c:pt>
                <c:pt idx="10">
                  <c:v>22400.494259361512</c:v>
                </c:pt>
                <c:pt idx="11">
                  <c:v>23110.129210783674</c:v>
                </c:pt>
                <c:pt idx="12">
                  <c:v>23840.695269816377</c:v>
                </c:pt>
                <c:pt idx="13">
                  <c:v>24601.196932726314</c:v>
                </c:pt>
                <c:pt idx="14">
                  <c:v>25379.197200789506</c:v>
                </c:pt>
                <c:pt idx="15">
                  <c:v>26166.04066229238</c:v>
                </c:pt>
                <c:pt idx="16">
                  <c:v>26987.181178904117</c:v>
                </c:pt>
                <c:pt idx="17">
                  <c:v>27834.080449521767</c:v>
                </c:pt>
                <c:pt idx="18">
                  <c:v>28703.035282383004</c:v>
                </c:pt>
                <c:pt idx="19">
                  <c:v>29598.933760857541</c:v>
                </c:pt>
                <c:pt idx="20">
                  <c:v>30517.46862479733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9EFB-4151-B1E5-DD3A0D55F04B}"/>
            </c:ext>
          </c:extLst>
        </c:ser>
        <c:ser>
          <c:idx val="12"/>
          <c:order val="18"/>
          <c:tx>
            <c:strRef>
              <c:f>'Total sales WN'!$Y$2</c:f>
              <c:strCache>
                <c:ptCount val="1"/>
                <c:pt idx="0">
                  <c:v>2002F</c:v>
                </c:pt>
              </c:strCache>
            </c:strRef>
          </c:tx>
          <c:cat>
            <c:numRef>
              <c:f>'Total sales WN'!$B$3:$B$23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 WN'!$Y$3:$Y$23</c:f>
              <c:numCache>
                <c:formatCode>_(* #,##0_);_(* \(#,##0\);_(* "-"??_);_(@_)</c:formatCode>
                <c:ptCount val="21"/>
                <c:pt idx="2">
                  <c:v>17903.042000000001</c:v>
                </c:pt>
                <c:pt idx="3">
                  <c:v>18180.47</c:v>
                </c:pt>
                <c:pt idx="4">
                  <c:v>18748.948</c:v>
                </c:pt>
                <c:pt idx="5">
                  <c:v>19292.253000000001</c:v>
                </c:pt>
                <c:pt idx="6">
                  <c:v>19824.460999999999</c:v>
                </c:pt>
                <c:pt idx="7">
                  <c:v>20365.254000000004</c:v>
                </c:pt>
                <c:pt idx="8">
                  <c:v>20869.900000000001</c:v>
                </c:pt>
                <c:pt idx="9">
                  <c:v>21415.042999999998</c:v>
                </c:pt>
                <c:pt idx="10">
                  <c:v>21926.972000000002</c:v>
                </c:pt>
                <c:pt idx="11">
                  <c:v>22430.282999999999</c:v>
                </c:pt>
                <c:pt idx="12">
                  <c:v>22955.453000000001</c:v>
                </c:pt>
                <c:pt idx="13">
                  <c:v>23454.817999999999</c:v>
                </c:pt>
                <c:pt idx="14">
                  <c:v>23961.170000000006</c:v>
                </c:pt>
                <c:pt idx="15">
                  <c:v>24500.069</c:v>
                </c:pt>
                <c:pt idx="16">
                  <c:v>25076.353999999999</c:v>
                </c:pt>
                <c:pt idx="17">
                  <c:v>25685.126</c:v>
                </c:pt>
                <c:pt idx="18">
                  <c:v>26328.286</c:v>
                </c:pt>
                <c:pt idx="19">
                  <c:v>27010.742999999995</c:v>
                </c:pt>
                <c:pt idx="20">
                  <c:v>27724.959000000003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9EFB-4151-B1E5-DD3A0D55F04B}"/>
            </c:ext>
          </c:extLst>
        </c:ser>
        <c:ser>
          <c:idx val="13"/>
          <c:order val="19"/>
          <c:tx>
            <c:strRef>
              <c:f>'Total sales WN'!$Z$2</c:f>
              <c:strCache>
                <c:ptCount val="1"/>
                <c:pt idx="0">
                  <c:v>2001F</c:v>
                </c:pt>
              </c:strCache>
            </c:strRef>
          </c:tx>
          <c:cat>
            <c:numRef>
              <c:f>'Total sales WN'!$B$3:$B$23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 WN'!$Z$3:$Z$23</c:f>
              <c:numCache>
                <c:formatCode>_(* #,##0_);_(* \(#,##0\);_(* "-"??_);_(@_)</c:formatCode>
                <c:ptCount val="21"/>
                <c:pt idx="1">
                  <c:v>17157.978835473492</c:v>
                </c:pt>
                <c:pt idx="2">
                  <c:v>17643.542837851746</c:v>
                </c:pt>
                <c:pt idx="3">
                  <c:v>18096.958978666502</c:v>
                </c:pt>
                <c:pt idx="4">
                  <c:v>18583.742063711899</c:v>
                </c:pt>
                <c:pt idx="5">
                  <c:v>19077.736650513987</c:v>
                </c:pt>
                <c:pt idx="6">
                  <c:v>19502.1551062457</c:v>
                </c:pt>
                <c:pt idx="7">
                  <c:v>20011.412681112222</c:v>
                </c:pt>
                <c:pt idx="8">
                  <c:v>20516.711988108978</c:v>
                </c:pt>
                <c:pt idx="9">
                  <c:v>21022.262059214216</c:v>
                </c:pt>
                <c:pt idx="10">
                  <c:v>21451.197176825161</c:v>
                </c:pt>
                <c:pt idx="11">
                  <c:v>21949.626637177898</c:v>
                </c:pt>
                <c:pt idx="12">
                  <c:v>22443.434274864168</c:v>
                </c:pt>
                <c:pt idx="13">
                  <c:v>22931.047589837683</c:v>
                </c:pt>
                <c:pt idx="14">
                  <c:v>23419.877234910487</c:v>
                </c:pt>
                <c:pt idx="15">
                  <c:v>23906.324180345542</c:v>
                </c:pt>
                <c:pt idx="16">
                  <c:v>24385.719949458515</c:v>
                </c:pt>
                <c:pt idx="17">
                  <c:v>24863.496922250717</c:v>
                </c:pt>
                <c:pt idx="18">
                  <c:v>25336.975355709743</c:v>
                </c:pt>
                <c:pt idx="19">
                  <c:v>25807.613205036447</c:v>
                </c:pt>
                <c:pt idx="20">
                  <c:v>26275.337953507005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9EFB-4151-B1E5-DD3A0D55F04B}"/>
            </c:ext>
          </c:extLst>
        </c:ser>
        <c:ser>
          <c:idx val="14"/>
          <c:order val="20"/>
          <c:tx>
            <c:strRef>
              <c:f>'Total sales WN'!$AA$2</c:f>
              <c:strCache>
                <c:ptCount val="1"/>
                <c:pt idx="0">
                  <c:v>2000F</c:v>
                </c:pt>
              </c:strCache>
            </c:strRef>
          </c:tx>
          <c:cat>
            <c:numRef>
              <c:f>'Total sales WN'!$B$3:$B$23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 WN'!$AA$3:$AA$23</c:f>
              <c:numCache>
                <c:formatCode>_(* #,##0_);_(* \(#,##0\);_(* "-"??_);_(@_)</c:formatCode>
                <c:ptCount val="21"/>
                <c:pt idx="0">
                  <c:v>16749.323432633602</c:v>
                </c:pt>
                <c:pt idx="1">
                  <c:v>17289.617846268498</c:v>
                </c:pt>
                <c:pt idx="2">
                  <c:v>17739.624134021116</c:v>
                </c:pt>
                <c:pt idx="3">
                  <c:v>18091.8630077901</c:v>
                </c:pt>
                <c:pt idx="4">
                  <c:v>18594.242947763953</c:v>
                </c:pt>
                <c:pt idx="5">
                  <c:v>19081.575932553133</c:v>
                </c:pt>
                <c:pt idx="6">
                  <c:v>19592.960480915899</c:v>
                </c:pt>
                <c:pt idx="7">
                  <c:v>20027.258538607879</c:v>
                </c:pt>
                <c:pt idx="8">
                  <c:v>20332.211757521651</c:v>
                </c:pt>
                <c:pt idx="9">
                  <c:v>20722.017483877844</c:v>
                </c:pt>
                <c:pt idx="10">
                  <c:v>21185.852055954772</c:v>
                </c:pt>
                <c:pt idx="11">
                  <c:v>21601.990649332049</c:v>
                </c:pt>
                <c:pt idx="12">
                  <c:v>22059.878765190075</c:v>
                </c:pt>
                <c:pt idx="13">
                  <c:v>22409.488874919087</c:v>
                </c:pt>
                <c:pt idx="14">
                  <c:v>22783.803498159341</c:v>
                </c:pt>
                <c:pt idx="15">
                  <c:v>23145.630483648092</c:v>
                </c:pt>
                <c:pt idx="16">
                  <c:v>23625.354533403846</c:v>
                </c:pt>
                <c:pt idx="17">
                  <c:v>24107.666355171088</c:v>
                </c:pt>
                <c:pt idx="18">
                  <c:v>24597.071762523537</c:v>
                </c:pt>
                <c:pt idx="19">
                  <c:v>25079.539560266123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EFB-4151-B1E5-DD3A0D55F04B}"/>
            </c:ext>
          </c:extLst>
        </c:ser>
        <c:ser>
          <c:idx val="0"/>
          <c:order val="21"/>
          <c:tx>
            <c:strRef>
              <c:f>'Total sales WN'!$C$2</c:f>
              <c:strCache>
                <c:ptCount val="1"/>
                <c:pt idx="0">
                  <c:v>Actual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8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'Total sales WN'!$B$3:$B$23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sales WN'!$C$3:$C$23</c:f>
              <c:numCache>
                <c:formatCode>_(* #,##0_);_(* \(#,##0\);_(* "-"??_);_(@_)</c:formatCode>
                <c:ptCount val="21"/>
                <c:pt idx="0">
                  <c:v>16637.860349999999</c:v>
                </c:pt>
                <c:pt idx="1">
                  <c:v>16975.771005000002</c:v>
                </c:pt>
                <c:pt idx="2">
                  <c:v>17902.080663839999</c:v>
                </c:pt>
                <c:pt idx="3">
                  <c:v>18121.13380268</c:v>
                </c:pt>
                <c:pt idx="4">
                  <c:v>18437</c:v>
                </c:pt>
                <c:pt idx="5">
                  <c:v>18915</c:v>
                </c:pt>
                <c:pt idx="6">
                  <c:v>19025</c:v>
                </c:pt>
                <c:pt idx="7">
                  <c:v>19533</c:v>
                </c:pt>
                <c:pt idx="8">
                  <c:v>18990</c:v>
                </c:pt>
                <c:pt idx="9">
                  <c:v>18744</c:v>
                </c:pt>
                <c:pt idx="10">
                  <c:v>19213</c:v>
                </c:pt>
                <c:pt idx="11">
                  <c:v>18564</c:v>
                </c:pt>
                <c:pt idx="12">
                  <c:v>18414.005428980698</c:v>
                </c:pt>
                <c:pt idx="13">
                  <c:v>18417.661627000001</c:v>
                </c:pt>
                <c:pt idx="14">
                  <c:v>18525.740408000001</c:v>
                </c:pt>
                <c:pt idx="15">
                  <c:v>19006.473999999998</c:v>
                </c:pt>
                <c:pt idx="16">
                  <c:v>19234.525127999997</c:v>
                </c:pt>
                <c:pt idx="17">
                  <c:v>19186</c:v>
                </c:pt>
                <c:pt idx="18">
                  <c:v>19632.212273847865</c:v>
                </c:pt>
                <c:pt idx="19">
                  <c:v>19783.566707000005</c:v>
                </c:pt>
                <c:pt idx="20">
                  <c:v>19953.730681000001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9EFB-4151-B1E5-DD3A0D55F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092032"/>
        <c:axId val="296093952"/>
      </c:lineChart>
      <c:catAx>
        <c:axId val="2960920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96093952"/>
        <c:crosses val="autoZero"/>
        <c:auto val="1"/>
        <c:lblAlgn val="ctr"/>
        <c:lblOffset val="100"/>
        <c:noMultiLvlLbl val="0"/>
      </c:catAx>
      <c:valAx>
        <c:axId val="296093952"/>
        <c:scaling>
          <c:orientation val="minMax"/>
          <c:min val="500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96092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933971488858013"/>
          <c:y val="0.12742894162890195"/>
          <c:w val="7.5023728094594233E-2"/>
          <c:h val="0.8235101229641116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'Total sales WN'!$D$91:$M$91</c:f>
              <c:numCache>
                <c:formatCode>0.0%</c:formatCode>
                <c:ptCount val="10"/>
                <c:pt idx="0">
                  <c:v>-1.0441850779866146E-2</c:v>
                </c:pt>
                <c:pt idx="1">
                  <c:v>1.172008906503863E-2</c:v>
                </c:pt>
                <c:pt idx="2">
                  <c:v>-5.7356762069031841E-3</c:v>
                </c:pt>
                <c:pt idx="3">
                  <c:v>1.8957690970340835E-2</c:v>
                </c:pt>
                <c:pt idx="4">
                  <c:v>1.1444544585287764E-2</c:v>
                </c:pt>
                <c:pt idx="5">
                  <c:v>3.3386137854187981E-2</c:v>
                </c:pt>
                <c:pt idx="6">
                  <c:v>2.3215365474151817E-2</c:v>
                </c:pt>
                <c:pt idx="7">
                  <c:v>-7.6407335396755371E-4</c:v>
                </c:pt>
                <c:pt idx="8">
                  <c:v>1.5193077223151885E-2</c:v>
                </c:pt>
                <c:pt idx="9">
                  <c:v>-1.5503978206061197E-2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13-48BC-9DD3-D3916D57A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826111"/>
        <c:axId val="206832343"/>
      </c:barChart>
      <c:catAx>
        <c:axId val="20682611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832343"/>
        <c:crosses val="autoZero"/>
        <c:auto val="1"/>
        <c:lblAlgn val="ctr"/>
        <c:lblOffset val="100"/>
        <c:noMultiLvlLbl val="0"/>
      </c:catAx>
      <c:valAx>
        <c:axId val="206832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8261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</a:rPr>
              <a:t>Average Usage </a:t>
            </a:r>
            <a:r>
              <a:rPr lang="en-US"/>
              <a:t> Forecast Fan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21"/>
          <c:order val="0"/>
          <c:tx>
            <c:v>2020F</c:v>
          </c:tx>
          <c:val>
            <c:numRef>
              <c:f>'Total AU'!$G$3:$G$23</c:f>
              <c:numCache>
                <c:formatCode>_(* #,##0_);_(* \(#,##0\);_(* "-"??_);_(@_)</c:formatCode>
                <c:ptCount val="21"/>
                <c:pt idx="20">
                  <c:v>24839.54950326357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2F-43B9-969C-EF600720C588}"/>
            </c:ext>
          </c:extLst>
        </c:ser>
        <c:ser>
          <c:idx val="20"/>
          <c:order val="1"/>
          <c:tx>
            <c:v>2019F</c:v>
          </c:tx>
          <c:val>
            <c:numRef>
              <c:f>'Total AU'!$H$3:$H$23</c:f>
              <c:numCache>
                <c:formatCode>_(* #,##0_);_(* \(#,##0\);_(* "-"??_);_(@_)</c:formatCode>
                <c:ptCount val="21"/>
                <c:pt idx="19">
                  <c:v>25386.202912682566</c:v>
                </c:pt>
                <c:pt idx="20">
                  <c:v>25121.89566549912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2F-43B9-969C-EF600720C588}"/>
            </c:ext>
          </c:extLst>
        </c:ser>
        <c:ser>
          <c:idx val="19"/>
          <c:order val="2"/>
          <c:tx>
            <c:v>2018F</c:v>
          </c:tx>
          <c:val>
            <c:numRef>
              <c:f>'Total AU'!$I$3:$I$23</c:f>
              <c:numCache>
                <c:formatCode>_(* #,##0_);_(* \(#,##0\);_(* "-"??_);_(@_)</c:formatCode>
                <c:ptCount val="21"/>
                <c:pt idx="18">
                  <c:v>25713.827102668478</c:v>
                </c:pt>
                <c:pt idx="19">
                  <c:v>25463.728428231891</c:v>
                </c:pt>
                <c:pt idx="20">
                  <c:v>25252.800687917188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2F-43B9-969C-EF600720C588}"/>
            </c:ext>
          </c:extLst>
        </c:ser>
        <c:ser>
          <c:idx val="18"/>
          <c:order val="3"/>
          <c:tx>
            <c:v>2017F</c:v>
          </c:tx>
          <c:val>
            <c:numRef>
              <c:f>'Total AU'!$J$3:$J$23</c:f>
              <c:numCache>
                <c:formatCode>_(* #,##0_);_(* \(#,##0\);_(* "-"??_);_(@_)</c:formatCode>
                <c:ptCount val="21"/>
                <c:pt idx="17">
                  <c:v>25700.961910310536</c:v>
                </c:pt>
                <c:pt idx="18">
                  <c:v>25530.57562059542</c:v>
                </c:pt>
                <c:pt idx="19">
                  <c:v>25457.543406220513</c:v>
                </c:pt>
                <c:pt idx="20">
                  <c:v>25297.393710715154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2F-43B9-969C-EF600720C588}"/>
            </c:ext>
          </c:extLst>
        </c:ser>
        <c:ser>
          <c:idx val="17"/>
          <c:order val="4"/>
          <c:tx>
            <c:v>2016F</c:v>
          </c:tx>
          <c:val>
            <c:numRef>
              <c:f>'Total AU'!$K$3:$K$23</c:f>
              <c:numCache>
                <c:formatCode>_(* #,##0_);_(* \(#,##0\);_(* "-"??_);_(@_)</c:formatCode>
                <c:ptCount val="21"/>
                <c:pt idx="16">
                  <c:v>25651.840030352691</c:v>
                </c:pt>
                <c:pt idx="17">
                  <c:v>25479.616788951396</c:v>
                </c:pt>
                <c:pt idx="18">
                  <c:v>25285.340381218677</c:v>
                </c:pt>
                <c:pt idx="19">
                  <c:v>25175.810569866975</c:v>
                </c:pt>
                <c:pt idx="20">
                  <c:v>24970.402821410091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52F-43B9-969C-EF600720C588}"/>
            </c:ext>
          </c:extLst>
        </c:ser>
        <c:ser>
          <c:idx val="16"/>
          <c:order val="5"/>
          <c:tx>
            <c:v>2015F</c:v>
          </c:tx>
          <c:val>
            <c:numRef>
              <c:f>'Total AU'!$L$3:$L$23</c:f>
              <c:numCache>
                <c:formatCode>_(* #,##0_);_(* \(#,##0\);_(* "-"??_);_(@_)</c:formatCode>
                <c:ptCount val="21"/>
                <c:pt idx="15">
                  <c:v>26003.031332783874</c:v>
                </c:pt>
                <c:pt idx="16">
                  <c:v>25919.297574240711</c:v>
                </c:pt>
                <c:pt idx="17">
                  <c:v>25767.138259270305</c:v>
                </c:pt>
                <c:pt idx="18">
                  <c:v>25606.022765969796</c:v>
                </c:pt>
                <c:pt idx="19">
                  <c:v>25533.061387238722</c:v>
                </c:pt>
                <c:pt idx="20">
                  <c:v>25426.800147163645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52F-43B9-969C-EF600720C588}"/>
            </c:ext>
          </c:extLst>
        </c:ser>
        <c:ser>
          <c:idx val="15"/>
          <c:order val="6"/>
          <c:tx>
            <c:v>2014F</c:v>
          </c:tx>
          <c:val>
            <c:numRef>
              <c:f>'Total AU'!$M$3:$M$23</c:f>
              <c:numCache>
                <c:formatCode>_(* #,##0_);_(* \(#,##0\);_(* "-"??_);_(@_)</c:formatCode>
                <c:ptCount val="21"/>
                <c:pt idx="14">
                  <c:v>26065.386715604785</c:v>
                </c:pt>
                <c:pt idx="15">
                  <c:v>25837.469547298795</c:v>
                </c:pt>
                <c:pt idx="16">
                  <c:v>25697.081997061388</c:v>
                </c:pt>
                <c:pt idx="17">
                  <c:v>25640.485269035675</c:v>
                </c:pt>
                <c:pt idx="18">
                  <c:v>25570.491256560916</c:v>
                </c:pt>
                <c:pt idx="19">
                  <c:v>25513.63055376682</c:v>
                </c:pt>
                <c:pt idx="20">
                  <c:v>25432.018741593816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52F-43B9-969C-EF600720C588}"/>
            </c:ext>
          </c:extLst>
        </c:ser>
        <c:ser>
          <c:idx val="1"/>
          <c:order val="7"/>
          <c:tx>
            <c:strRef>
              <c:f>'Total AU'!$N$2</c:f>
              <c:strCache>
                <c:ptCount val="1"/>
                <c:pt idx="0">
                  <c:v>2013F</c:v>
                </c:pt>
              </c:strCache>
            </c:strRef>
          </c:tx>
          <c:cat>
            <c:numRef>
              <c:f>'Total AU'!$B$3:$B$23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AU'!$N$3:$N$23</c:f>
              <c:numCache>
                <c:formatCode>_(* #,##0_);_(* \(#,##0\);_(* "-"??_);_(@_)</c:formatCode>
                <c:ptCount val="21"/>
                <c:pt idx="13">
                  <c:v>26298.729275781105</c:v>
                </c:pt>
                <c:pt idx="14">
                  <c:v>26189.514053734241</c:v>
                </c:pt>
                <c:pt idx="15">
                  <c:v>26037.366807765287</c:v>
                </c:pt>
                <c:pt idx="16">
                  <c:v>25950.553721552824</c:v>
                </c:pt>
                <c:pt idx="17">
                  <c:v>25886.150695939123</c:v>
                </c:pt>
                <c:pt idx="18">
                  <c:v>25836.320428030423</c:v>
                </c:pt>
                <c:pt idx="19">
                  <c:v>25779.655669493404</c:v>
                </c:pt>
                <c:pt idx="20">
                  <c:v>25697.327295676045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52F-43B9-969C-EF600720C588}"/>
            </c:ext>
          </c:extLst>
        </c:ser>
        <c:ser>
          <c:idx val="2"/>
          <c:order val="8"/>
          <c:tx>
            <c:strRef>
              <c:f>'Total AU'!$O$2</c:f>
              <c:strCache>
                <c:ptCount val="1"/>
                <c:pt idx="0">
                  <c:v>2012F</c:v>
                </c:pt>
              </c:strCache>
            </c:strRef>
          </c:tx>
          <c:cat>
            <c:numRef>
              <c:f>'Total AU'!$B$3:$B$23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AU'!$O$3:$O$23</c:f>
              <c:numCache>
                <c:formatCode>_(* #,##0_);_(* \(#,##0\);_(* "-"??_);_(@_)</c:formatCode>
                <c:ptCount val="21"/>
                <c:pt idx="12">
                  <c:v>27993.266354556348</c:v>
                </c:pt>
                <c:pt idx="13">
                  <c:v>27842.690489374105</c:v>
                </c:pt>
                <c:pt idx="14">
                  <c:v>27551.410290811044</c:v>
                </c:pt>
                <c:pt idx="15">
                  <c:v>27355.400923733265</c:v>
                </c:pt>
                <c:pt idx="16">
                  <c:v>27234.220740189085</c:v>
                </c:pt>
                <c:pt idx="17">
                  <c:v>27110.978510442303</c:v>
                </c:pt>
                <c:pt idx="18">
                  <c:v>27022.76921992029</c:v>
                </c:pt>
                <c:pt idx="19">
                  <c:v>26946.059956571822</c:v>
                </c:pt>
                <c:pt idx="20">
                  <c:v>26872.605771236773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52F-43B9-969C-EF600720C588}"/>
            </c:ext>
          </c:extLst>
        </c:ser>
        <c:ser>
          <c:idx val="3"/>
          <c:order val="9"/>
          <c:tx>
            <c:strRef>
              <c:f>'Total AU'!$P$2</c:f>
              <c:strCache>
                <c:ptCount val="1"/>
                <c:pt idx="0">
                  <c:v>2011F</c:v>
                </c:pt>
              </c:strCache>
            </c:strRef>
          </c:tx>
          <c:cat>
            <c:numRef>
              <c:f>'Total AU'!$B$3:$B$23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AU'!$P$3:$P$23</c:f>
              <c:numCache>
                <c:formatCode>_(* #,##0_);_(* \(#,##0\);_(* "-"??_);_(@_)</c:formatCode>
                <c:ptCount val="21"/>
                <c:pt idx="11">
                  <c:v>27974.326419547982</c:v>
                </c:pt>
                <c:pt idx="12">
                  <c:v>27951.600169593119</c:v>
                </c:pt>
                <c:pt idx="13">
                  <c:v>27893.279959609074</c:v>
                </c:pt>
                <c:pt idx="14">
                  <c:v>27801.764025653894</c:v>
                </c:pt>
                <c:pt idx="15">
                  <c:v>27683.559089124461</c:v>
                </c:pt>
                <c:pt idx="16">
                  <c:v>27581.116409723109</c:v>
                </c:pt>
                <c:pt idx="17">
                  <c:v>27483.890493167044</c:v>
                </c:pt>
                <c:pt idx="18">
                  <c:v>27400.790263863451</c:v>
                </c:pt>
                <c:pt idx="19">
                  <c:v>27324.766003511599</c:v>
                </c:pt>
                <c:pt idx="20">
                  <c:v>27251.421268000122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52F-43B9-969C-EF600720C588}"/>
            </c:ext>
          </c:extLst>
        </c:ser>
        <c:ser>
          <c:idx val="4"/>
          <c:order val="10"/>
          <c:tx>
            <c:strRef>
              <c:f>'Total AU'!$Q$2</c:f>
              <c:strCache>
                <c:ptCount val="1"/>
                <c:pt idx="0">
                  <c:v>2010F</c:v>
                </c:pt>
              </c:strCache>
            </c:strRef>
          </c:tx>
          <c:cat>
            <c:numRef>
              <c:f>'Total AU'!$B$3:$B$23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AU'!$Q$3:$Q$23</c:f>
              <c:numCache>
                <c:formatCode>_(* #,##0_);_(* \(#,##0\);_(* "-"??_);_(@_)</c:formatCode>
                <c:ptCount val="21"/>
                <c:pt idx="10">
                  <c:v>28515.802858375097</c:v>
                </c:pt>
                <c:pt idx="11">
                  <c:v>28686.464631008064</c:v>
                </c:pt>
                <c:pt idx="12">
                  <c:v>28757.515335641427</c:v>
                </c:pt>
                <c:pt idx="13">
                  <c:v>28751.546279626888</c:v>
                </c:pt>
                <c:pt idx="14">
                  <c:v>28673.692967119732</c:v>
                </c:pt>
                <c:pt idx="15">
                  <c:v>28597.59882845281</c:v>
                </c:pt>
                <c:pt idx="16">
                  <c:v>28535.167300083616</c:v>
                </c:pt>
                <c:pt idx="17">
                  <c:v>28532.664447832456</c:v>
                </c:pt>
                <c:pt idx="18">
                  <c:v>28552.729605150453</c:v>
                </c:pt>
                <c:pt idx="19">
                  <c:v>28594.563261781237</c:v>
                </c:pt>
                <c:pt idx="20">
                  <c:v>28635.061882561167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52F-43B9-969C-EF600720C588}"/>
            </c:ext>
          </c:extLst>
        </c:ser>
        <c:ser>
          <c:idx val="5"/>
          <c:order val="11"/>
          <c:tx>
            <c:strRef>
              <c:f>'Total AU'!$R$2</c:f>
              <c:strCache>
                <c:ptCount val="1"/>
                <c:pt idx="0">
                  <c:v>2009F</c:v>
                </c:pt>
              </c:strCache>
            </c:strRef>
          </c:tx>
          <c:cat>
            <c:numRef>
              <c:f>'Total AU'!$B$3:$B$23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AU'!$R$3:$R$23</c:f>
              <c:numCache>
                <c:formatCode>_(* #,##0_);_(* \(#,##0\);_(* "-"??_);_(@_)</c:formatCode>
                <c:ptCount val="21"/>
                <c:pt idx="9">
                  <c:v>29403.782092858055</c:v>
                </c:pt>
                <c:pt idx="10">
                  <c:v>29390.797429101051</c:v>
                </c:pt>
                <c:pt idx="11">
                  <c:v>29318.286656149063</c:v>
                </c:pt>
                <c:pt idx="12">
                  <c:v>29242.714197149882</c:v>
                </c:pt>
                <c:pt idx="13">
                  <c:v>29169.054143577825</c:v>
                </c:pt>
                <c:pt idx="14">
                  <c:v>29097.652429943246</c:v>
                </c:pt>
                <c:pt idx="15">
                  <c:v>29035.467731677109</c:v>
                </c:pt>
                <c:pt idx="16">
                  <c:v>28990.487443047339</c:v>
                </c:pt>
                <c:pt idx="17">
                  <c:v>28951.522052142136</c:v>
                </c:pt>
                <c:pt idx="18">
                  <c:v>28926.922550086874</c:v>
                </c:pt>
                <c:pt idx="19">
                  <c:v>28924.648123835988</c:v>
                </c:pt>
                <c:pt idx="20">
                  <c:v>28926.039164718688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52F-43B9-969C-EF600720C588}"/>
            </c:ext>
          </c:extLst>
        </c:ser>
        <c:ser>
          <c:idx val="6"/>
          <c:order val="12"/>
          <c:tx>
            <c:strRef>
              <c:f>'Total AU'!$S$2</c:f>
              <c:strCache>
                <c:ptCount val="1"/>
                <c:pt idx="0">
                  <c:v>2008F</c:v>
                </c:pt>
              </c:strCache>
            </c:strRef>
          </c:tx>
          <c:cat>
            <c:numRef>
              <c:f>'Total AU'!$B$3:$B$23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AU'!$S$3:$S$23</c:f>
              <c:numCache>
                <c:formatCode>_(* #,##0_);_(* \(#,##0\);_(* "-"??_);_(@_)</c:formatCode>
                <c:ptCount val="21"/>
                <c:pt idx="8">
                  <c:v>29720.754193411762</c:v>
                </c:pt>
                <c:pt idx="9">
                  <c:v>29829.895178974733</c:v>
                </c:pt>
                <c:pt idx="10">
                  <c:v>29851.58888831532</c:v>
                </c:pt>
                <c:pt idx="11">
                  <c:v>29891.495861240008</c:v>
                </c:pt>
                <c:pt idx="12">
                  <c:v>30003.048329219557</c:v>
                </c:pt>
                <c:pt idx="13">
                  <c:v>30069.712381049179</c:v>
                </c:pt>
                <c:pt idx="14">
                  <c:v>30176.378656803106</c:v>
                </c:pt>
                <c:pt idx="15">
                  <c:v>30211.836865815487</c:v>
                </c:pt>
                <c:pt idx="16">
                  <c:v>30276.907639814028</c:v>
                </c:pt>
                <c:pt idx="17">
                  <c:v>30313.709962643512</c:v>
                </c:pt>
                <c:pt idx="18">
                  <c:v>30373.221755373161</c:v>
                </c:pt>
                <c:pt idx="19">
                  <c:v>30443.253327805498</c:v>
                </c:pt>
                <c:pt idx="20">
                  <c:v>30538.412581644709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52F-43B9-969C-EF600720C588}"/>
            </c:ext>
          </c:extLst>
        </c:ser>
        <c:ser>
          <c:idx val="7"/>
          <c:order val="13"/>
          <c:tx>
            <c:strRef>
              <c:f>'Total AU'!$T$2</c:f>
              <c:strCache>
                <c:ptCount val="1"/>
                <c:pt idx="0">
                  <c:v>2007F</c:v>
                </c:pt>
              </c:strCache>
            </c:strRef>
          </c:tx>
          <c:cat>
            <c:numRef>
              <c:f>'Total AU'!$B$3:$B$23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AU'!$T$3:$T$23</c:f>
              <c:numCache>
                <c:formatCode>_(* #,##0_);_(* \(#,##0\);_(* "-"??_);_(@_)</c:formatCode>
                <c:ptCount val="21"/>
                <c:pt idx="7">
                  <c:v>29823.995619923342</c:v>
                </c:pt>
                <c:pt idx="8">
                  <c:v>29963.059443454124</c:v>
                </c:pt>
                <c:pt idx="9">
                  <c:v>30134.548797182026</c:v>
                </c:pt>
                <c:pt idx="10">
                  <c:v>30309.497414806036</c:v>
                </c:pt>
                <c:pt idx="11">
                  <c:v>30488.497051350896</c:v>
                </c:pt>
                <c:pt idx="12">
                  <c:v>30661.813784295107</c:v>
                </c:pt>
                <c:pt idx="13">
                  <c:v>30843.784353962288</c:v>
                </c:pt>
                <c:pt idx="14">
                  <c:v>31011.642539660927</c:v>
                </c:pt>
                <c:pt idx="15">
                  <c:v>31154.060302845199</c:v>
                </c:pt>
                <c:pt idx="16">
                  <c:v>31318.972724291529</c:v>
                </c:pt>
                <c:pt idx="17">
                  <c:v>31502.874509000176</c:v>
                </c:pt>
                <c:pt idx="18">
                  <c:v>31677.201884808805</c:v>
                </c:pt>
                <c:pt idx="19">
                  <c:v>31867.736858686152</c:v>
                </c:pt>
                <c:pt idx="20">
                  <c:v>32066.574358687449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52F-43B9-969C-EF600720C588}"/>
            </c:ext>
          </c:extLst>
        </c:ser>
        <c:ser>
          <c:idx val="8"/>
          <c:order val="14"/>
          <c:tx>
            <c:strRef>
              <c:f>'Total AU'!$U$2</c:f>
              <c:strCache>
                <c:ptCount val="1"/>
                <c:pt idx="0">
                  <c:v>2006F</c:v>
                </c:pt>
              </c:strCache>
            </c:strRef>
          </c:tx>
          <c:cat>
            <c:numRef>
              <c:f>'Total AU'!$B$3:$B$23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AU'!$U$3:$U$23</c:f>
              <c:numCache>
                <c:formatCode>_(* #,##0_);_(* \(#,##0\);_(* "-"??_);_(@_)</c:formatCode>
                <c:ptCount val="21"/>
                <c:pt idx="6">
                  <c:v>30308.994783798982</c:v>
                </c:pt>
                <c:pt idx="7">
                  <c:v>30638.412529224279</c:v>
                </c:pt>
                <c:pt idx="8">
                  <c:v>30955.825254348169</c:v>
                </c:pt>
                <c:pt idx="9">
                  <c:v>31183.668230128158</c:v>
                </c:pt>
                <c:pt idx="10">
                  <c:v>31105.030429422175</c:v>
                </c:pt>
                <c:pt idx="11">
                  <c:v>31365.9815274104</c:v>
                </c:pt>
                <c:pt idx="12">
                  <c:v>31641.530610360165</c:v>
                </c:pt>
                <c:pt idx="13">
                  <c:v>31877.447310277417</c:v>
                </c:pt>
                <c:pt idx="14">
                  <c:v>32132.008316322772</c:v>
                </c:pt>
                <c:pt idx="15">
                  <c:v>32397.503422918304</c:v>
                </c:pt>
                <c:pt idx="16">
                  <c:v>32674.371784971434</c:v>
                </c:pt>
                <c:pt idx="17">
                  <c:v>32920.637496589727</c:v>
                </c:pt>
                <c:pt idx="18">
                  <c:v>33203.803965345694</c:v>
                </c:pt>
                <c:pt idx="19">
                  <c:v>33505.211079878754</c:v>
                </c:pt>
                <c:pt idx="20">
                  <c:v>33817.920161836111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52F-43B9-969C-EF600720C588}"/>
            </c:ext>
          </c:extLst>
        </c:ser>
        <c:ser>
          <c:idx val="9"/>
          <c:order val="15"/>
          <c:tx>
            <c:strRef>
              <c:f>'Total AU'!$V$2</c:f>
              <c:strCache>
                <c:ptCount val="1"/>
                <c:pt idx="0">
                  <c:v>2005F</c:v>
                </c:pt>
              </c:strCache>
            </c:strRef>
          </c:tx>
          <c:cat>
            <c:numRef>
              <c:f>'Total AU'!$B$3:$B$23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AU'!$V$3:$V$23</c:f>
              <c:numCache>
                <c:formatCode>_(* #,##0_);_(* \(#,##0\);_(* "-"??_);_(@_)</c:formatCode>
                <c:ptCount val="21"/>
                <c:pt idx="5">
                  <c:v>30219.422919651897</c:v>
                </c:pt>
                <c:pt idx="6">
                  <c:v>30242.828806556317</c:v>
                </c:pt>
                <c:pt idx="7">
                  <c:v>30509.095316177507</c:v>
                </c:pt>
                <c:pt idx="8">
                  <c:v>30748.889010020608</c:v>
                </c:pt>
                <c:pt idx="9">
                  <c:v>31015.545887128683</c:v>
                </c:pt>
                <c:pt idx="10">
                  <c:v>30933.498483892217</c:v>
                </c:pt>
                <c:pt idx="11">
                  <c:v>31215.144154054164</c:v>
                </c:pt>
                <c:pt idx="12">
                  <c:v>31444.766778905843</c:v>
                </c:pt>
                <c:pt idx="13">
                  <c:v>31711.878497443744</c:v>
                </c:pt>
                <c:pt idx="14">
                  <c:v>31990.414014897517</c:v>
                </c:pt>
                <c:pt idx="15">
                  <c:v>32267.097509120915</c:v>
                </c:pt>
                <c:pt idx="16">
                  <c:v>32574.185163164704</c:v>
                </c:pt>
                <c:pt idx="17">
                  <c:v>32882.497838485258</c:v>
                </c:pt>
                <c:pt idx="18">
                  <c:v>33233.891521185527</c:v>
                </c:pt>
                <c:pt idx="19">
                  <c:v>33552.093898182728</c:v>
                </c:pt>
                <c:pt idx="20">
                  <c:v>33876.712960555196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052F-43B9-969C-EF600720C588}"/>
            </c:ext>
          </c:extLst>
        </c:ser>
        <c:ser>
          <c:idx val="10"/>
          <c:order val="16"/>
          <c:tx>
            <c:strRef>
              <c:f>'Total AU'!$W$2</c:f>
              <c:strCache>
                <c:ptCount val="1"/>
                <c:pt idx="0">
                  <c:v>2004F</c:v>
                </c:pt>
              </c:strCache>
            </c:strRef>
          </c:tx>
          <c:cat>
            <c:numRef>
              <c:f>'Total AU'!$B$3:$B$23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AU'!$W$3:$W$23</c:f>
              <c:numCache>
                <c:formatCode>_(* #,##0_);_(* \(#,##0\);_(* "-"??_);_(@_)</c:formatCode>
                <c:ptCount val="21"/>
                <c:pt idx="4">
                  <c:v>30476.484624001816</c:v>
                </c:pt>
                <c:pt idx="5">
                  <c:v>30724.599961921816</c:v>
                </c:pt>
                <c:pt idx="6">
                  <c:v>30758.061084373741</c:v>
                </c:pt>
                <c:pt idx="7">
                  <c:v>30928.291699082729</c:v>
                </c:pt>
                <c:pt idx="8">
                  <c:v>31121.435845977376</c:v>
                </c:pt>
                <c:pt idx="9">
                  <c:v>31263.342587567662</c:v>
                </c:pt>
                <c:pt idx="10">
                  <c:v>31481.192402292349</c:v>
                </c:pt>
                <c:pt idx="11">
                  <c:v>31586.815325642172</c:v>
                </c:pt>
                <c:pt idx="12">
                  <c:v>31826.205130337974</c:v>
                </c:pt>
                <c:pt idx="13">
                  <c:v>32104.545902726913</c:v>
                </c:pt>
                <c:pt idx="14">
                  <c:v>32366.563088271552</c:v>
                </c:pt>
                <c:pt idx="15">
                  <c:v>32629.34720692203</c:v>
                </c:pt>
                <c:pt idx="16">
                  <c:v>32923.701148899258</c:v>
                </c:pt>
                <c:pt idx="17">
                  <c:v>33217.615130557118</c:v>
                </c:pt>
                <c:pt idx="18">
                  <c:v>33627.72545057362</c:v>
                </c:pt>
                <c:pt idx="19">
                  <c:v>33975.559206496429</c:v>
                </c:pt>
                <c:pt idx="20">
                  <c:v>34339.958395307091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052F-43B9-969C-EF600720C588}"/>
            </c:ext>
          </c:extLst>
        </c:ser>
        <c:ser>
          <c:idx val="11"/>
          <c:order val="17"/>
          <c:tx>
            <c:strRef>
              <c:f>'Total AU'!$X$2</c:f>
              <c:strCache>
                <c:ptCount val="1"/>
                <c:pt idx="0">
                  <c:v>2003F</c:v>
                </c:pt>
              </c:strCache>
            </c:strRef>
          </c:tx>
          <c:cat>
            <c:numRef>
              <c:f>'Total AU'!$B$3:$B$23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AU'!$X$3:$X$23</c:f>
              <c:numCache>
                <c:formatCode>_(* #,##0_);_(* \(#,##0\);_(* "-"??_);_(@_)</c:formatCode>
                <c:ptCount val="21"/>
                <c:pt idx="3">
                  <c:v>29925.406416185302</c:v>
                </c:pt>
                <c:pt idx="4">
                  <c:v>30188.287116548261</c:v>
                </c:pt>
                <c:pt idx="5">
                  <c:v>30482.538125432606</c:v>
                </c:pt>
                <c:pt idx="6">
                  <c:v>30903.594106060144</c:v>
                </c:pt>
                <c:pt idx="7">
                  <c:v>31235.609272688736</c:v>
                </c:pt>
                <c:pt idx="8">
                  <c:v>31513.976117118662</c:v>
                </c:pt>
                <c:pt idx="9">
                  <c:v>31870.042014276907</c:v>
                </c:pt>
                <c:pt idx="10">
                  <c:v>32204.581327484826</c:v>
                </c:pt>
                <c:pt idx="11">
                  <c:v>32598.90366844185</c:v>
                </c:pt>
                <c:pt idx="12">
                  <c:v>33006.132122125353</c:v>
                </c:pt>
                <c:pt idx="13">
                  <c:v>33437.680459853815</c:v>
                </c:pt>
                <c:pt idx="14">
                  <c:v>33875.142580139414</c:v>
                </c:pt>
                <c:pt idx="15">
                  <c:v>34305.396721502577</c:v>
                </c:pt>
                <c:pt idx="16">
                  <c:v>34756.718550045152</c:v>
                </c:pt>
                <c:pt idx="17">
                  <c:v>35223.83407443147</c:v>
                </c:pt>
                <c:pt idx="18">
                  <c:v>35701.823732917052</c:v>
                </c:pt>
                <c:pt idx="19">
                  <c:v>36195.899608740685</c:v>
                </c:pt>
                <c:pt idx="20">
                  <c:v>36703.273992891831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052F-43B9-969C-EF600720C588}"/>
            </c:ext>
          </c:extLst>
        </c:ser>
        <c:ser>
          <c:idx val="12"/>
          <c:order val="18"/>
          <c:tx>
            <c:strRef>
              <c:f>'Total AU'!$Y$2</c:f>
              <c:strCache>
                <c:ptCount val="1"/>
                <c:pt idx="0">
                  <c:v>2002F</c:v>
                </c:pt>
              </c:strCache>
            </c:strRef>
          </c:tx>
          <c:cat>
            <c:numRef>
              <c:f>'Total AU'!$B$3:$B$23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AU'!$Y$3:$Y$23</c:f>
              <c:numCache>
                <c:formatCode>_(* #,##0_);_(* \(#,##0\);_(* "-"??_);_(@_)</c:formatCode>
                <c:ptCount val="21"/>
                <c:pt idx="2">
                  <c:v>30438.386200889247</c:v>
                </c:pt>
                <c:pt idx="3">
                  <c:v>30355.237256166762</c:v>
                </c:pt>
                <c:pt idx="4">
                  <c:v>30778.782210433033</c:v>
                </c:pt>
                <c:pt idx="5">
                  <c:v>31145.940633851416</c:v>
                </c:pt>
                <c:pt idx="6">
                  <c:v>31458.360375828532</c:v>
                </c:pt>
                <c:pt idx="7">
                  <c:v>31775.578124195486</c:v>
                </c:pt>
                <c:pt idx="8">
                  <c:v>32026.732551715675</c:v>
                </c:pt>
                <c:pt idx="9">
                  <c:v>32330.888580568895</c:v>
                </c:pt>
                <c:pt idx="10">
                  <c:v>32576.001854102353</c:v>
                </c:pt>
                <c:pt idx="11">
                  <c:v>32845.489037242478</c:v>
                </c:pt>
                <c:pt idx="12">
                  <c:v>33147.280474897081</c:v>
                </c:pt>
                <c:pt idx="13">
                  <c:v>33441.19479593655</c:v>
                </c:pt>
                <c:pt idx="14">
                  <c:v>33725.089199631249</c:v>
                </c:pt>
                <c:pt idx="15">
                  <c:v>33995.200446237781</c:v>
                </c:pt>
                <c:pt idx="16">
                  <c:v>34263.58650354026</c:v>
                </c:pt>
                <c:pt idx="17">
                  <c:v>34506.924861657266</c:v>
                </c:pt>
                <c:pt idx="18">
                  <c:v>34756.537902010023</c:v>
                </c:pt>
                <c:pt idx="19">
                  <c:v>34997.257047198989</c:v>
                </c:pt>
                <c:pt idx="20">
                  <c:v>35219.311517017726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52F-43B9-969C-EF600720C588}"/>
            </c:ext>
          </c:extLst>
        </c:ser>
        <c:ser>
          <c:idx val="13"/>
          <c:order val="19"/>
          <c:tx>
            <c:strRef>
              <c:f>'Total AU'!$Z$2</c:f>
              <c:strCache>
                <c:ptCount val="1"/>
                <c:pt idx="0">
                  <c:v>2001F</c:v>
                </c:pt>
              </c:strCache>
            </c:strRef>
          </c:tx>
          <c:cat>
            <c:numRef>
              <c:f>'Total AU'!$B$3:$B$23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AU'!$Z$3:$Z$23</c:f>
              <c:numCache>
                <c:formatCode>_(* #,##0_);_(* \(#,##0\);_(* "-"??_);_(@_)</c:formatCode>
                <c:ptCount val="21"/>
                <c:pt idx="1">
                  <c:v>29900.286787844096</c:v>
                </c:pt>
                <c:pt idx="2">
                  <c:v>30114.26914790845</c:v>
                </c:pt>
                <c:pt idx="3">
                  <c:v>30371.400996456548</c:v>
                </c:pt>
                <c:pt idx="4">
                  <c:v>30730.610847868116</c:v>
                </c:pt>
                <c:pt idx="5">
                  <c:v>31093.253585442792</c:v>
                </c:pt>
                <c:pt idx="6">
                  <c:v>31344.016958085474</c:v>
                </c:pt>
                <c:pt idx="7">
                  <c:v>31717.396528309931</c:v>
                </c:pt>
                <c:pt idx="8">
                  <c:v>32069.34179501604</c:v>
                </c:pt>
                <c:pt idx="9">
                  <c:v>32406.994657806004</c:v>
                </c:pt>
                <c:pt idx="10">
                  <c:v>32614.353206152024</c:v>
                </c:pt>
                <c:pt idx="11">
                  <c:v>32919.312933763991</c:v>
                </c:pt>
                <c:pt idx="12">
                  <c:v>33204.17916841375</c:v>
                </c:pt>
                <c:pt idx="13">
                  <c:v>33467.275014457351</c:v>
                </c:pt>
                <c:pt idx="14">
                  <c:v>33719.963598063892</c:v>
                </c:pt>
                <c:pt idx="15">
                  <c:v>33957.375427131548</c:v>
                </c:pt>
                <c:pt idx="16">
                  <c:v>34185.591608966577</c:v>
                </c:pt>
                <c:pt idx="17">
                  <c:v>34400.734330459854</c:v>
                </c:pt>
                <c:pt idx="18">
                  <c:v>34599.50297643974</c:v>
                </c:pt>
                <c:pt idx="19">
                  <c:v>34784.354574171222</c:v>
                </c:pt>
                <c:pt idx="20">
                  <c:v>34955.5947371765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52F-43B9-969C-EF600720C588}"/>
            </c:ext>
          </c:extLst>
        </c:ser>
        <c:ser>
          <c:idx val="14"/>
          <c:order val="20"/>
          <c:tx>
            <c:strRef>
              <c:f>'Total AU'!$AA$2</c:f>
              <c:strCache>
                <c:ptCount val="1"/>
                <c:pt idx="0">
                  <c:v>2000F</c:v>
                </c:pt>
              </c:strCache>
            </c:strRef>
          </c:tx>
          <c:cat>
            <c:numRef>
              <c:f>'Total AU'!$B$3:$B$23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AU'!$AA$3:$AA$23</c:f>
              <c:numCache>
                <c:formatCode>_(* #,##0_);_(* \(#,##0\);_(* "-"??_);_(@_)</c:formatCode>
                <c:ptCount val="21"/>
                <c:pt idx="0">
                  <c:v>30131.214792412662</c:v>
                </c:pt>
                <c:pt idx="1">
                  <c:v>30462.448593753434</c:v>
                </c:pt>
                <c:pt idx="2">
                  <c:v>30665.206895144336</c:v>
                </c:pt>
                <c:pt idx="3">
                  <c:v>30776.699199505598</c:v>
                </c:pt>
                <c:pt idx="4">
                  <c:v>31135.152351047331</c:v>
                </c:pt>
                <c:pt idx="5">
                  <c:v>31483.128697561973</c:v>
                </c:pt>
                <c:pt idx="6">
                  <c:v>31882.369920895715</c:v>
                </c:pt>
                <c:pt idx="7">
                  <c:v>32154.313918263499</c:v>
                </c:pt>
                <c:pt idx="8">
                  <c:v>32188.588926364711</c:v>
                </c:pt>
                <c:pt idx="9">
                  <c:v>32369.452288407123</c:v>
                </c:pt>
                <c:pt idx="10">
                  <c:v>32659.732963463062</c:v>
                </c:pt>
                <c:pt idx="11">
                  <c:v>32906.152711592098</c:v>
                </c:pt>
                <c:pt idx="12">
                  <c:v>33197.6859600756</c:v>
                </c:pt>
                <c:pt idx="13">
                  <c:v>33296.485953003976</c:v>
                </c:pt>
                <c:pt idx="14">
                  <c:v>33382.065772640046</c:v>
                </c:pt>
                <c:pt idx="15">
                  <c:v>33470.458307353874</c:v>
                </c:pt>
                <c:pt idx="16">
                  <c:v>33682.319510258923</c:v>
                </c:pt>
                <c:pt idx="17">
                  <c:v>33912.888507061558</c:v>
                </c:pt>
                <c:pt idx="18">
                  <c:v>34147.417011549769</c:v>
                </c:pt>
                <c:pt idx="19">
                  <c:v>34366.851080148568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052F-43B9-969C-EF600720C588}"/>
            </c:ext>
          </c:extLst>
        </c:ser>
        <c:ser>
          <c:idx val="0"/>
          <c:order val="21"/>
          <c:tx>
            <c:strRef>
              <c:f>'Total AU'!$C$2</c:f>
              <c:strCache>
                <c:ptCount val="1"/>
                <c:pt idx="0">
                  <c:v>Actual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8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'Total AU'!$B$3:$B$23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AU'!$C$3:$C$23</c:f>
              <c:numCache>
                <c:formatCode>_(* #,##0_);_(* \(#,##0\);_(* "-"??_);_(@_)</c:formatCode>
                <c:ptCount val="21"/>
                <c:pt idx="0">
                  <c:v>29705.111802024963</c:v>
                </c:pt>
                <c:pt idx="1">
                  <c:v>29483.102630693807</c:v>
                </c:pt>
                <c:pt idx="2">
                  <c:v>30332.283164712688</c:v>
                </c:pt>
                <c:pt idx="3">
                  <c:v>29957.214124769282</c:v>
                </c:pt>
                <c:pt idx="4">
                  <c:v>29759.372304349858</c:v>
                </c:pt>
                <c:pt idx="5">
                  <c:v>29752.424905209857</c:v>
                </c:pt>
                <c:pt idx="6">
                  <c:v>29103.338011368785</c:v>
                </c:pt>
                <c:pt idx="7">
                  <c:v>29313.262576779802</c:v>
                </c:pt>
                <c:pt idx="8">
                  <c:v>28459.418540159717</c:v>
                </c:pt>
                <c:pt idx="9">
                  <c:v>28112.507021002639</c:v>
                </c:pt>
                <c:pt idx="10">
                  <c:v>28633.752845292584</c:v>
                </c:pt>
                <c:pt idx="11">
                  <c:v>27469.652032331047</c:v>
                </c:pt>
                <c:pt idx="12">
                  <c:v>26911.814550528252</c:v>
                </c:pt>
                <c:pt idx="13">
                  <c:v>26510.372615424847</c:v>
                </c:pt>
                <c:pt idx="14">
                  <c:v>26234.461440423249</c:v>
                </c:pt>
                <c:pt idx="15">
                  <c:v>26445.135932136141</c:v>
                </c:pt>
                <c:pt idx="16">
                  <c:v>26330.500721477176</c:v>
                </c:pt>
                <c:pt idx="17">
                  <c:v>25763.740616900992</c:v>
                </c:pt>
                <c:pt idx="18">
                  <c:v>25959.835690660795</c:v>
                </c:pt>
                <c:pt idx="19">
                  <c:v>25627.709605419976</c:v>
                </c:pt>
                <c:pt idx="20">
                  <c:v>25384.886346163061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052F-43B9-969C-EF600720C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092032"/>
        <c:axId val="296093952"/>
      </c:lineChart>
      <c:catAx>
        <c:axId val="2960920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96093952"/>
        <c:crosses val="autoZero"/>
        <c:auto val="1"/>
        <c:lblAlgn val="ctr"/>
        <c:lblOffset val="100"/>
        <c:noMultiLvlLbl val="0"/>
      </c:catAx>
      <c:valAx>
        <c:axId val="29609395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96092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933971488858013"/>
          <c:y val="0.12742894162890195"/>
          <c:w val="7.5023728094594233E-2"/>
          <c:h val="0.8235101229641116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'Total AU'!$D$91:$M$91</c:f>
              <c:numCache>
                <c:formatCode>0.0%</c:formatCode>
                <c:ptCount val="10"/>
                <c:pt idx="0">
                  <c:v>-4.0896193615857945E-2</c:v>
                </c:pt>
                <c:pt idx="1">
                  <c:v>-2.655330522666266E-2</c:v>
                </c:pt>
                <c:pt idx="2">
                  <c:v>-2.1756275216435861E-2</c:v>
                </c:pt>
                <c:pt idx="3">
                  <c:v>-2.148273722651195E-2</c:v>
                </c:pt>
                <c:pt idx="4">
                  <c:v>-9.4236549600333896E-3</c:v>
                </c:pt>
                <c:pt idx="5">
                  <c:v>-9.4765078995018293E-3</c:v>
                </c:pt>
                <c:pt idx="6">
                  <c:v>-2.4367077562205131E-3</c:v>
                </c:pt>
                <c:pt idx="7">
                  <c:v>-2.5774697500185351E-2</c:v>
                </c:pt>
                <c:pt idx="8">
                  <c:v>-1.6717804003231529E-2</c:v>
                </c:pt>
                <c:pt idx="9">
                  <c:v>-6.4447568402508093E-3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37-4701-9843-871B545A6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826111"/>
        <c:axId val="206832343"/>
      </c:barChart>
      <c:catAx>
        <c:axId val="20682611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832343"/>
        <c:crosses val="autoZero"/>
        <c:auto val="1"/>
        <c:lblAlgn val="ctr"/>
        <c:lblOffset val="100"/>
        <c:noMultiLvlLbl val="0"/>
      </c:catAx>
      <c:valAx>
        <c:axId val="206832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8261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Usage Forecast Fan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21"/>
          <c:order val="0"/>
          <c:tx>
            <c:v>2020F</c:v>
          </c:tx>
          <c:cat>
            <c:numRef>
              <c:f>'Total AU'!$B$16:$B$23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'Total AU'!$G$16:$G$23</c:f>
              <c:numCache>
                <c:formatCode>_(* #,##0_);_(* \(#,##0\);_(* "-"??_);_(@_)</c:formatCode>
                <c:ptCount val="8"/>
                <c:pt idx="7">
                  <c:v>24839.54950326357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A8-4B08-9C55-4FAAE852E8BA}"/>
            </c:ext>
          </c:extLst>
        </c:ser>
        <c:ser>
          <c:idx val="20"/>
          <c:order val="1"/>
          <c:tx>
            <c:v>2019F</c:v>
          </c:tx>
          <c:cat>
            <c:numRef>
              <c:f>'Total AU'!$B$16:$B$23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'Total AU'!$H$16:$H$23</c:f>
              <c:numCache>
                <c:formatCode>_(* #,##0_);_(* \(#,##0\);_(* "-"??_);_(@_)</c:formatCode>
                <c:ptCount val="8"/>
                <c:pt idx="6">
                  <c:v>25386.202912682566</c:v>
                </c:pt>
                <c:pt idx="7">
                  <c:v>25121.89566549912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A8-4B08-9C55-4FAAE852E8BA}"/>
            </c:ext>
          </c:extLst>
        </c:ser>
        <c:ser>
          <c:idx val="19"/>
          <c:order val="2"/>
          <c:tx>
            <c:v>2018F</c:v>
          </c:tx>
          <c:cat>
            <c:numRef>
              <c:f>'Total AU'!$B$16:$B$23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'Total AU'!$I$16:$I$23</c:f>
              <c:numCache>
                <c:formatCode>_(* #,##0_);_(* \(#,##0\);_(* "-"??_);_(@_)</c:formatCode>
                <c:ptCount val="8"/>
                <c:pt idx="5">
                  <c:v>25713.827102668478</c:v>
                </c:pt>
                <c:pt idx="6">
                  <c:v>25463.728428231891</c:v>
                </c:pt>
                <c:pt idx="7">
                  <c:v>25252.800687917188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A8-4B08-9C55-4FAAE852E8BA}"/>
            </c:ext>
          </c:extLst>
        </c:ser>
        <c:ser>
          <c:idx val="18"/>
          <c:order val="3"/>
          <c:tx>
            <c:v>2017F</c:v>
          </c:tx>
          <c:cat>
            <c:numRef>
              <c:f>'Total AU'!$B$16:$B$23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'Total AU'!$J$16:$J$23</c:f>
              <c:numCache>
                <c:formatCode>_(* #,##0_);_(* \(#,##0\);_(* "-"??_);_(@_)</c:formatCode>
                <c:ptCount val="8"/>
                <c:pt idx="4">
                  <c:v>25700.961910310536</c:v>
                </c:pt>
                <c:pt idx="5">
                  <c:v>25530.57562059542</c:v>
                </c:pt>
                <c:pt idx="6">
                  <c:v>25457.543406220513</c:v>
                </c:pt>
                <c:pt idx="7">
                  <c:v>25297.393710715154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A8-4B08-9C55-4FAAE852E8BA}"/>
            </c:ext>
          </c:extLst>
        </c:ser>
        <c:ser>
          <c:idx val="17"/>
          <c:order val="4"/>
          <c:tx>
            <c:v>2016F</c:v>
          </c:tx>
          <c:cat>
            <c:numRef>
              <c:f>'Total AU'!$B$16:$B$23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'Total AU'!$K$16:$K$23</c:f>
              <c:numCache>
                <c:formatCode>_(* #,##0_);_(* \(#,##0\);_(* "-"??_);_(@_)</c:formatCode>
                <c:ptCount val="8"/>
                <c:pt idx="3">
                  <c:v>25651.840030352691</c:v>
                </c:pt>
                <c:pt idx="4">
                  <c:v>25479.616788951396</c:v>
                </c:pt>
                <c:pt idx="5">
                  <c:v>25285.340381218677</c:v>
                </c:pt>
                <c:pt idx="6">
                  <c:v>25175.810569866975</c:v>
                </c:pt>
                <c:pt idx="7">
                  <c:v>24970.402821410091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A8-4B08-9C55-4FAAE852E8BA}"/>
            </c:ext>
          </c:extLst>
        </c:ser>
        <c:ser>
          <c:idx val="16"/>
          <c:order val="5"/>
          <c:tx>
            <c:v>2015F</c:v>
          </c:tx>
          <c:cat>
            <c:numRef>
              <c:f>'Total AU'!$B$16:$B$23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'Total AU'!$L$16:$L$23</c:f>
              <c:numCache>
                <c:formatCode>_(* #,##0_);_(* \(#,##0\);_(* "-"??_);_(@_)</c:formatCode>
                <c:ptCount val="8"/>
                <c:pt idx="2">
                  <c:v>26003.031332783874</c:v>
                </c:pt>
                <c:pt idx="3">
                  <c:v>25919.297574240711</c:v>
                </c:pt>
                <c:pt idx="4">
                  <c:v>25767.138259270305</c:v>
                </c:pt>
                <c:pt idx="5">
                  <c:v>25606.022765969796</c:v>
                </c:pt>
                <c:pt idx="6">
                  <c:v>25533.061387238722</c:v>
                </c:pt>
                <c:pt idx="7">
                  <c:v>25426.800147163645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CA8-4B08-9C55-4FAAE852E8BA}"/>
            </c:ext>
          </c:extLst>
        </c:ser>
        <c:ser>
          <c:idx val="15"/>
          <c:order val="6"/>
          <c:tx>
            <c:v>2014F</c:v>
          </c:tx>
          <c:cat>
            <c:numRef>
              <c:f>'Total AU'!$B$16:$B$23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'Total AU'!$M$16:$M$23</c:f>
              <c:numCache>
                <c:formatCode>_(* #,##0_);_(* \(#,##0\);_(* "-"??_);_(@_)</c:formatCode>
                <c:ptCount val="8"/>
                <c:pt idx="1">
                  <c:v>26065.386715604785</c:v>
                </c:pt>
                <c:pt idx="2">
                  <c:v>25837.469547298795</c:v>
                </c:pt>
                <c:pt idx="3">
                  <c:v>25697.081997061388</c:v>
                </c:pt>
                <c:pt idx="4">
                  <c:v>25640.485269035675</c:v>
                </c:pt>
                <c:pt idx="5">
                  <c:v>25570.491256560916</c:v>
                </c:pt>
                <c:pt idx="6">
                  <c:v>25513.63055376682</c:v>
                </c:pt>
                <c:pt idx="7">
                  <c:v>25432.018741593816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A8-4B08-9C55-4FAAE852E8BA}"/>
            </c:ext>
          </c:extLst>
        </c:ser>
        <c:ser>
          <c:idx val="1"/>
          <c:order val="7"/>
          <c:tx>
            <c:strRef>
              <c:f>'Total AU'!$N$2</c:f>
              <c:strCache>
                <c:ptCount val="1"/>
                <c:pt idx="0">
                  <c:v>2013F</c:v>
                </c:pt>
              </c:strCache>
            </c:strRef>
          </c:tx>
          <c:cat>
            <c:numRef>
              <c:f>'Total AU'!$B$16:$B$23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'Total AU'!$N$16:$N$23</c:f>
              <c:numCache>
                <c:formatCode>_(* #,##0_);_(* \(#,##0\);_(* "-"??_);_(@_)</c:formatCode>
                <c:ptCount val="8"/>
                <c:pt idx="0">
                  <c:v>26298.729275781105</c:v>
                </c:pt>
                <c:pt idx="1">
                  <c:v>26189.514053734241</c:v>
                </c:pt>
                <c:pt idx="2">
                  <c:v>26037.366807765287</c:v>
                </c:pt>
                <c:pt idx="3">
                  <c:v>25950.553721552824</c:v>
                </c:pt>
                <c:pt idx="4">
                  <c:v>25886.150695939123</c:v>
                </c:pt>
                <c:pt idx="5">
                  <c:v>25836.320428030423</c:v>
                </c:pt>
                <c:pt idx="6">
                  <c:v>25779.655669493404</c:v>
                </c:pt>
                <c:pt idx="7">
                  <c:v>25697.327295676045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CA8-4B08-9C55-4FAAE852E8BA}"/>
            </c:ext>
          </c:extLst>
        </c:ser>
        <c:ser>
          <c:idx val="0"/>
          <c:order val="8"/>
          <c:tx>
            <c:v>Actual</c:v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8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'Total AU'!$B$16:$B$23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'Total AU'!$C$16:$C$23</c:f>
              <c:numCache>
                <c:formatCode>_(* #,##0_);_(* \(#,##0\);_(* "-"??_);_(@_)</c:formatCode>
                <c:ptCount val="8"/>
                <c:pt idx="0">
                  <c:v>26510.372615424847</c:v>
                </c:pt>
                <c:pt idx="1">
                  <c:v>26234.461440423249</c:v>
                </c:pt>
                <c:pt idx="2">
                  <c:v>26445.135932136141</c:v>
                </c:pt>
                <c:pt idx="3">
                  <c:v>26330.500721477176</c:v>
                </c:pt>
                <c:pt idx="4">
                  <c:v>25763.740616900992</c:v>
                </c:pt>
                <c:pt idx="5">
                  <c:v>25959.835690660795</c:v>
                </c:pt>
                <c:pt idx="6">
                  <c:v>25627.709605419976</c:v>
                </c:pt>
                <c:pt idx="7">
                  <c:v>25384.886346163061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CA8-4B08-9C55-4FAAE852E8BA}"/>
            </c:ext>
          </c:extLst>
        </c:ser>
        <c:ser>
          <c:idx val="2"/>
          <c:order val="9"/>
          <c:tx>
            <c:v>Actual WN</c:v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numRef>
              <c:f>'Total AU'!$B$16:$B$23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'Total AU'!$A$16:$A$23</c:f>
              <c:numCache>
                <c:formatCode>_(* #,##0_);_(* \(#,##0\);_(* "-"??_);_(@_)</c:formatCode>
                <c:ptCount val="8"/>
                <c:pt idx="0">
                  <c:v>26435.495147526584</c:v>
                </c:pt>
                <c:pt idx="1">
                  <c:v>26398.002769310278</c:v>
                </c:pt>
                <c:pt idx="2">
                  <c:v>25533.937436574961</c:v>
                </c:pt>
                <c:pt idx="3">
                  <c:v>25742.369681711571</c:v>
                </c:pt>
                <c:pt idx="4">
                  <c:v>25084.811301480953</c:v>
                </c:pt>
                <c:pt idx="5">
                  <c:v>25008.26257395064</c:v>
                </c:pt>
                <c:pt idx="6">
                  <c:v>24952.051349282447</c:v>
                </c:pt>
                <c:pt idx="7">
                  <c:v>24376.184140664747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CA8-4B08-9C55-4FAAE852E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092032"/>
        <c:axId val="296093952"/>
      </c:lineChart>
      <c:catAx>
        <c:axId val="2960920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96093952"/>
        <c:crosses val="autoZero"/>
        <c:auto val="1"/>
        <c:lblAlgn val="ctr"/>
        <c:lblOffset val="100"/>
        <c:noMultiLvlLbl val="0"/>
      </c:catAx>
      <c:valAx>
        <c:axId val="296093952"/>
        <c:scaling>
          <c:orientation val="minMax"/>
          <c:max val="27500"/>
          <c:min val="24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96092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933971488858013"/>
          <c:y val="0.12742894162890195"/>
          <c:w val="8.0660321198456647E-2"/>
          <c:h val="0.3748863235126316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447675</xdr:colOff>
      <xdr:row>4</xdr:row>
      <xdr:rowOff>66673</xdr:rowOff>
    </xdr:from>
    <xdr:to>
      <xdr:col>44</xdr:col>
      <xdr:colOff>161925</xdr:colOff>
      <xdr:row>37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43655</xdr:colOff>
      <xdr:row>92</xdr:row>
      <xdr:rowOff>144008</xdr:rowOff>
    </xdr:from>
    <xdr:to>
      <xdr:col>13</xdr:col>
      <xdr:colOff>730249</xdr:colOff>
      <xdr:row>102</xdr:row>
      <xdr:rowOff>31297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B5355FA-7F48-4B2A-A7D0-8FD0680E7B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447675</xdr:colOff>
      <xdr:row>4</xdr:row>
      <xdr:rowOff>66673</xdr:rowOff>
    </xdr:from>
    <xdr:to>
      <xdr:col>44</xdr:col>
      <xdr:colOff>161925</xdr:colOff>
      <xdr:row>37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093681-AC83-4C7D-B5E6-23C4E5292C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43655</xdr:colOff>
      <xdr:row>92</xdr:row>
      <xdr:rowOff>144008</xdr:rowOff>
    </xdr:from>
    <xdr:to>
      <xdr:col>13</xdr:col>
      <xdr:colOff>730249</xdr:colOff>
      <xdr:row>102</xdr:row>
      <xdr:rowOff>31297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07CAF3D-8422-406D-8841-8ED4DC67ED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447675</xdr:colOff>
      <xdr:row>4</xdr:row>
      <xdr:rowOff>66673</xdr:rowOff>
    </xdr:from>
    <xdr:to>
      <xdr:col>44</xdr:col>
      <xdr:colOff>161925</xdr:colOff>
      <xdr:row>37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B02DFC-6CC8-4700-B5F4-B276E8C64F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43655</xdr:colOff>
      <xdr:row>92</xdr:row>
      <xdr:rowOff>144008</xdr:rowOff>
    </xdr:from>
    <xdr:to>
      <xdr:col>13</xdr:col>
      <xdr:colOff>730249</xdr:colOff>
      <xdr:row>102</xdr:row>
      <xdr:rowOff>31297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2E387A6-325E-4C63-9FE0-857719BD6D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447675</xdr:colOff>
      <xdr:row>4</xdr:row>
      <xdr:rowOff>66673</xdr:rowOff>
    </xdr:from>
    <xdr:to>
      <xdr:col>44</xdr:col>
      <xdr:colOff>161925</xdr:colOff>
      <xdr:row>37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446D5A-651B-4BDA-A560-5407A8D764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43655</xdr:colOff>
      <xdr:row>92</xdr:row>
      <xdr:rowOff>144008</xdr:rowOff>
    </xdr:from>
    <xdr:to>
      <xdr:col>13</xdr:col>
      <xdr:colOff>730249</xdr:colOff>
      <xdr:row>102</xdr:row>
      <xdr:rowOff>31297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460F6CA-9A71-4C1A-9AC5-99671AD83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45</xdr:col>
      <xdr:colOff>0</xdr:colOff>
      <xdr:row>4</xdr:row>
      <xdr:rowOff>0</xdr:rowOff>
    </xdr:from>
    <xdr:to>
      <xdr:col>60</xdr:col>
      <xdr:colOff>326571</xdr:colOff>
      <xdr:row>37</xdr:row>
      <xdr:rowOff>19051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BEF8BB0-D31E-45F4-BFF8-1DA38F9B95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447675</xdr:colOff>
      <xdr:row>4</xdr:row>
      <xdr:rowOff>66673</xdr:rowOff>
    </xdr:from>
    <xdr:to>
      <xdr:col>44</xdr:col>
      <xdr:colOff>161925</xdr:colOff>
      <xdr:row>37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6D12E0-967D-4199-9792-3790D83241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43655</xdr:colOff>
      <xdr:row>92</xdr:row>
      <xdr:rowOff>144008</xdr:rowOff>
    </xdr:from>
    <xdr:to>
      <xdr:col>13</xdr:col>
      <xdr:colOff>730249</xdr:colOff>
      <xdr:row>102</xdr:row>
      <xdr:rowOff>31297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84EBA8C-4CAD-4504-95F9-02120A5F71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45</xdr:col>
      <xdr:colOff>0</xdr:colOff>
      <xdr:row>4</xdr:row>
      <xdr:rowOff>0</xdr:rowOff>
    </xdr:from>
    <xdr:to>
      <xdr:col>60</xdr:col>
      <xdr:colOff>326571</xdr:colOff>
      <xdr:row>37</xdr:row>
      <xdr:rowOff>19051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37B2B17-E4CB-4550-B152-089FF89596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244122</xdr:colOff>
      <xdr:row>5</xdr:row>
      <xdr:rowOff>56266</xdr:rowOff>
    </xdr:from>
    <xdr:to>
      <xdr:col>15</xdr:col>
      <xdr:colOff>478367</xdr:colOff>
      <xdr:row>21</xdr:row>
      <xdr:rowOff>136524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557390</xdr:colOff>
      <xdr:row>5</xdr:row>
      <xdr:rowOff>63501</xdr:rowOff>
    </xdr:from>
    <xdr:to>
      <xdr:col>24</xdr:col>
      <xdr:colOff>437446</xdr:colOff>
      <xdr:row>21</xdr:row>
      <xdr:rowOff>144465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452614</xdr:colOff>
      <xdr:row>16</xdr:row>
      <xdr:rowOff>145168</xdr:rowOff>
    </xdr:from>
    <xdr:to>
      <xdr:col>22</xdr:col>
      <xdr:colOff>290689</xdr:colOff>
      <xdr:row>19</xdr:row>
      <xdr:rowOff>88019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8CF9D09-13AC-4016-B404-FF261FAE27A7}"/>
            </a:ext>
          </a:extLst>
        </xdr:cNvPr>
        <xdr:cNvSpPr/>
      </xdr:nvSpPr>
      <xdr:spPr>
        <a:xfrm>
          <a:off x="8037336" y="3080279"/>
          <a:ext cx="3478742" cy="493184"/>
        </a:xfrm>
        <a:prstGeom prst="rect">
          <a:avLst/>
        </a:prstGeom>
        <a:solidFill>
          <a:schemeClr val="accent1">
            <a:alpha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74A37-D3E1-4D5F-A3E8-1EE0389CD86A}">
  <dimension ref="A2:M10"/>
  <sheetViews>
    <sheetView tabSelected="1" workbookViewId="0">
      <selection activeCell="B8" sqref="B8"/>
    </sheetView>
  </sheetViews>
  <sheetFormatPr defaultRowHeight="14.6" x14ac:dyDescent="0.4"/>
  <cols>
    <col min="1" max="1" width="31.23046875" bestFit="1" customWidth="1"/>
    <col min="8" max="8" width="30.07421875" bestFit="1" customWidth="1"/>
  </cols>
  <sheetData>
    <row r="2" spans="1:13" x14ac:dyDescent="0.4">
      <c r="I2" s="39" t="s">
        <v>64</v>
      </c>
      <c r="J2" s="39"/>
      <c r="K2" s="39"/>
      <c r="L2" s="39"/>
      <c r="M2" s="39"/>
    </row>
    <row r="3" spans="1:13" x14ac:dyDescent="0.4">
      <c r="B3" s="5" t="s">
        <v>59</v>
      </c>
      <c r="C3" s="5" t="s">
        <v>60</v>
      </c>
      <c r="D3" s="5" t="s">
        <v>61</v>
      </c>
      <c r="E3" s="5" t="s">
        <v>62</v>
      </c>
      <c r="F3" s="5" t="s">
        <v>63</v>
      </c>
      <c r="I3" s="5" t="s">
        <v>59</v>
      </c>
      <c r="J3" s="5" t="s">
        <v>60</v>
      </c>
      <c r="K3" s="5" t="s">
        <v>61</v>
      </c>
      <c r="L3" s="5" t="s">
        <v>62</v>
      </c>
      <c r="M3" s="5" t="s">
        <v>63</v>
      </c>
    </row>
    <row r="4" spans="1:13" x14ac:dyDescent="0.4">
      <c r="A4" s="5" t="s">
        <v>52</v>
      </c>
      <c r="B4" s="3">
        <f>+'Total Customers'!G95</f>
        <v>-1.2735635531978429E-3</v>
      </c>
      <c r="C4" s="3">
        <f>+'Total sales'!G95</f>
        <v>-1.9353508143931462E-2</v>
      </c>
      <c r="D4" s="3">
        <f>+'Total sales WN'!G95</f>
        <v>8.1471326625360829E-3</v>
      </c>
      <c r="E4" s="3">
        <f>+'Total AU'!G95</f>
        <v>-1.8096264024489182E-2</v>
      </c>
      <c r="F4" s="3">
        <f>+'Total AU WN'!G95</f>
        <v>9.4340566977448199E-3</v>
      </c>
      <c r="H4" s="5" t="s">
        <v>52</v>
      </c>
      <c r="I4" s="3">
        <f>+'Total Customers'!H95</f>
        <v>-1.1666701542710988E-3</v>
      </c>
      <c r="J4" s="3">
        <f>+'Total sales'!H95</f>
        <v>-3.5663801113566596E-3</v>
      </c>
      <c r="K4" s="3">
        <f>+'Total sales WN'!H95</f>
        <v>1.6877762306738497E-2</v>
      </c>
      <c r="L4" s="3">
        <f>+'Total AU'!H95</f>
        <v>-2.3819718646099441E-3</v>
      </c>
      <c r="M4" s="3">
        <f>+'Total AU WN'!H95</f>
        <v>1.8056570418854244E-2</v>
      </c>
    </row>
    <row r="5" spans="1:13" x14ac:dyDescent="0.4">
      <c r="A5" s="30" t="s">
        <v>53</v>
      </c>
      <c r="B5" s="3">
        <f>+'Total Customers'!G96</f>
        <v>-2.630396291176429E-3</v>
      </c>
      <c r="C5" s="3">
        <f>+'Total sales'!G96</f>
        <v>-2.6611282355882969E-2</v>
      </c>
      <c r="D5" s="3">
        <f>+'Total sales WN'!G96</f>
        <v>5.18895952677958E-3</v>
      </c>
      <c r="E5" s="3">
        <f>+'Total AU'!G96</f>
        <v>-2.4022433249100361E-2</v>
      </c>
      <c r="F5" s="3">
        <f>+'Total AU WN'!G96</f>
        <v>7.8620055476199321E-3</v>
      </c>
      <c r="H5" s="30" t="s">
        <v>53</v>
      </c>
      <c r="I5" s="3">
        <f>+'Total Customers'!H96</f>
        <v>-4.9914296579076642E-4</v>
      </c>
      <c r="J5" s="3">
        <f>+'Total sales'!H96</f>
        <v>-1.3266685074257678E-2</v>
      </c>
      <c r="K5" s="3">
        <f>+'Total sales WN'!H96</f>
        <v>1.6495010356562378E-2</v>
      </c>
      <c r="L5" s="3">
        <f>+'Total AU'!H96</f>
        <v>-1.2765874423834523E-2</v>
      </c>
      <c r="M5" s="3">
        <f>+'Total AU WN'!H96</f>
        <v>1.7006003824152339E-2</v>
      </c>
    </row>
    <row r="6" spans="1:13" x14ac:dyDescent="0.4">
      <c r="A6" s="31" t="s">
        <v>65</v>
      </c>
      <c r="B6" s="38">
        <f>+'Total Customers'!G97</f>
        <v>-2.4162138146185028E-3</v>
      </c>
      <c r="C6" s="38">
        <f>+'Total sales'!G97</f>
        <v>-3.2100972359695744E-2</v>
      </c>
      <c r="D6" s="38">
        <f>+'Total sales WN'!G97</f>
        <v>-1.4858126405769001E-3</v>
      </c>
      <c r="E6" s="38">
        <f>+'Total AU'!G97</f>
        <v>-2.9735258019652155E-2</v>
      </c>
      <c r="F6" s="38">
        <f>+'Total AU WN'!G97</f>
        <v>9.6721881808918087E-4</v>
      </c>
    </row>
    <row r="7" spans="1:13" x14ac:dyDescent="0.4">
      <c r="A7" s="5"/>
    </row>
    <row r="8" spans="1:13" x14ac:dyDescent="0.4">
      <c r="A8" s="5"/>
    </row>
    <row r="9" spans="1:13" x14ac:dyDescent="0.4">
      <c r="A9" s="36" t="s">
        <v>54</v>
      </c>
    </row>
    <row r="10" spans="1:13" x14ac:dyDescent="0.4">
      <c r="A10" s="36" t="s">
        <v>45</v>
      </c>
    </row>
  </sheetData>
  <mergeCells count="1">
    <mergeCell ref="I2:M2"/>
  </mergeCells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1"/>
  <sheetViews>
    <sheetView zoomScale="80" zoomScaleNormal="80" workbookViewId="0">
      <pane xSplit="3" ySplit="2" topLeftCell="D90" activePane="bottomRight" state="frozen"/>
      <selection activeCell="I71" sqref="I71"/>
      <selection pane="topRight" activeCell="I71" sqref="I71"/>
      <selection pane="bottomLeft" activeCell="I71" sqref="I71"/>
      <selection pane="bottomRight" activeCell="A97" sqref="A97:XFD97"/>
    </sheetView>
  </sheetViews>
  <sheetFormatPr defaultColWidth="8.69140625" defaultRowHeight="14.6" x14ac:dyDescent="0.4"/>
  <cols>
    <col min="1" max="1" width="11.53515625" bestFit="1" customWidth="1"/>
    <col min="3" max="3" width="14.4609375" bestFit="1" customWidth="1"/>
    <col min="4" max="7" width="10.4609375" customWidth="1"/>
    <col min="8" max="8" width="9.61328125" customWidth="1"/>
    <col min="9" max="9" width="11" customWidth="1"/>
    <col min="10" max="11" width="9.07421875" bestFit="1" customWidth="1"/>
    <col min="12" max="13" width="11.15234375" bestFit="1" customWidth="1"/>
    <col min="14" max="17" width="11.23046875" bestFit="1" customWidth="1"/>
    <col min="18" max="18" width="9.69140625" bestFit="1" customWidth="1"/>
  </cols>
  <sheetData>
    <row r="1" spans="1:27" x14ac:dyDescent="0.4">
      <c r="B1" t="s">
        <v>17</v>
      </c>
      <c r="D1" s="23">
        <f>+E1+365</f>
        <v>44682</v>
      </c>
      <c r="E1" s="23">
        <f>+F1+365</f>
        <v>44317</v>
      </c>
      <c r="F1" s="23">
        <f>+G1+366</f>
        <v>43952</v>
      </c>
      <c r="G1" s="23">
        <v>43586</v>
      </c>
      <c r="H1" s="23">
        <v>43221</v>
      </c>
      <c r="I1" s="23">
        <v>42887</v>
      </c>
      <c r="J1" s="23">
        <v>42522</v>
      </c>
      <c r="K1" s="23">
        <v>42156</v>
      </c>
      <c r="L1" s="23" t="s">
        <v>28</v>
      </c>
      <c r="M1" s="23" t="s">
        <v>29</v>
      </c>
      <c r="N1" s="23" t="s">
        <v>30</v>
      </c>
      <c r="O1" s="23" t="s">
        <v>31</v>
      </c>
      <c r="P1" s="23" t="s">
        <v>32</v>
      </c>
      <c r="Q1" s="23" t="s">
        <v>33</v>
      </c>
      <c r="R1" s="23" t="s">
        <v>34</v>
      </c>
      <c r="S1" s="23" t="s">
        <v>35</v>
      </c>
      <c r="T1" s="23" t="s">
        <v>36</v>
      </c>
      <c r="U1" s="23" t="s">
        <v>37</v>
      </c>
      <c r="V1" s="23" t="s">
        <v>38</v>
      </c>
      <c r="W1" s="23" t="s">
        <v>39</v>
      </c>
      <c r="X1" s="23" t="s">
        <v>40</v>
      </c>
      <c r="Y1" s="23" t="s">
        <v>41</v>
      </c>
      <c r="Z1" s="23" t="s">
        <v>42</v>
      </c>
      <c r="AA1" s="23" t="s">
        <v>43</v>
      </c>
    </row>
    <row r="2" spans="1:27" x14ac:dyDescent="0.4">
      <c r="C2" s="11" t="s">
        <v>0</v>
      </c>
      <c r="D2" s="11" t="s">
        <v>57</v>
      </c>
      <c r="E2" s="11" t="s">
        <v>56</v>
      </c>
      <c r="F2" s="11" t="s">
        <v>55</v>
      </c>
      <c r="G2" s="29" t="s">
        <v>51</v>
      </c>
      <c r="H2" s="11" t="s">
        <v>50</v>
      </c>
      <c r="I2" s="11" t="s">
        <v>49</v>
      </c>
      <c r="J2" s="11" t="s">
        <v>47</v>
      </c>
      <c r="K2" s="11" t="s">
        <v>46</v>
      </c>
      <c r="L2" s="11" t="s">
        <v>27</v>
      </c>
      <c r="M2" s="11" t="s">
        <v>26</v>
      </c>
      <c r="N2" s="11" t="s">
        <v>14</v>
      </c>
      <c r="O2" s="11" t="s">
        <v>13</v>
      </c>
      <c r="P2" s="11" t="s">
        <v>12</v>
      </c>
      <c r="Q2" s="11" t="s">
        <v>11</v>
      </c>
      <c r="R2" s="11" t="s">
        <v>1</v>
      </c>
      <c r="S2" s="11" t="s">
        <v>2</v>
      </c>
      <c r="T2" s="11" t="s">
        <v>3</v>
      </c>
      <c r="U2" s="11" t="s">
        <v>4</v>
      </c>
      <c r="V2" s="11" t="s">
        <v>5</v>
      </c>
      <c r="W2" s="11" t="s">
        <v>6</v>
      </c>
      <c r="X2" s="11" t="s">
        <v>7</v>
      </c>
      <c r="Y2" s="11" t="s">
        <v>8</v>
      </c>
      <c r="Z2" s="11" t="s">
        <v>9</v>
      </c>
      <c r="AA2" s="11" t="s">
        <v>10</v>
      </c>
    </row>
    <row r="3" spans="1:27" x14ac:dyDescent="0.4">
      <c r="A3" s="13"/>
      <c r="B3" s="8">
        <v>2000</v>
      </c>
      <c r="C3" s="12">
        <v>560100.91666666663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4"/>
      <c r="U3" s="4"/>
      <c r="V3" s="4"/>
      <c r="W3" s="4"/>
      <c r="X3" s="4"/>
      <c r="Y3" s="4"/>
      <c r="Z3" s="4"/>
      <c r="AA3" s="9">
        <v>555879.46081919165</v>
      </c>
    </row>
    <row r="4" spans="1:27" x14ac:dyDescent="0.4">
      <c r="A4" s="13"/>
      <c r="B4" s="8">
        <f t="shared" ref="B4:B24" si="0">+B3+1</f>
        <v>2001</v>
      </c>
      <c r="C4" s="12">
        <v>575779.66666666663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4"/>
      <c r="U4" s="4"/>
      <c r="V4" s="4"/>
      <c r="W4" s="4"/>
      <c r="X4" s="4"/>
      <c r="Y4" s="4"/>
      <c r="Z4" s="9">
        <v>573839.94197838381</v>
      </c>
      <c r="AA4" s="9">
        <v>567571.50670461438</v>
      </c>
    </row>
    <row r="5" spans="1:27" x14ac:dyDescent="0.4">
      <c r="A5" s="13"/>
      <c r="B5" s="8">
        <f t="shared" si="0"/>
        <v>2002</v>
      </c>
      <c r="C5" s="12">
        <v>590198.91666666663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4"/>
      <c r="U5" s="4"/>
      <c r="V5" s="4"/>
      <c r="W5" s="4"/>
      <c r="X5" s="4"/>
      <c r="Y5" s="9">
        <v>588173.16666666674</v>
      </c>
      <c r="Z5" s="9">
        <v>585886.4696730373</v>
      </c>
      <c r="AA5" s="9">
        <v>578493.54138321779</v>
      </c>
    </row>
    <row r="6" spans="1:27" x14ac:dyDescent="0.4">
      <c r="A6" s="13"/>
      <c r="B6" s="8">
        <f t="shared" si="0"/>
        <v>2003</v>
      </c>
      <c r="C6" s="12">
        <v>604900.5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4"/>
      <c r="U6" s="4"/>
      <c r="V6" s="4"/>
      <c r="W6" s="4"/>
      <c r="X6" s="9">
        <v>603817.96</v>
      </c>
      <c r="Y6" s="9">
        <v>598923.66666666663</v>
      </c>
      <c r="Z6" s="9">
        <v>595855.25806919101</v>
      </c>
      <c r="AA6" s="9">
        <v>587842.86419125577</v>
      </c>
    </row>
    <row r="7" spans="1:27" x14ac:dyDescent="0.4">
      <c r="A7" s="13"/>
      <c r="B7" s="8">
        <f t="shared" si="0"/>
        <v>2004</v>
      </c>
      <c r="C7" s="12">
        <v>619535.91666666663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4"/>
      <c r="U7" s="4"/>
      <c r="V7" s="4"/>
      <c r="W7" s="9">
        <v>618475.31000000006</v>
      </c>
      <c r="X7" s="9">
        <v>617158.87</v>
      </c>
      <c r="Y7" s="9">
        <v>609151.71600404324</v>
      </c>
      <c r="Z7" s="9">
        <v>604730.64319192059</v>
      </c>
      <c r="AA7" s="9">
        <v>597210.59778718173</v>
      </c>
    </row>
    <row r="8" spans="1:27" x14ac:dyDescent="0.4">
      <c r="A8" s="13"/>
      <c r="B8" s="8">
        <f t="shared" si="0"/>
        <v>2005</v>
      </c>
      <c r="C8" s="12">
        <v>635746.5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4"/>
      <c r="U8" s="4"/>
      <c r="V8" s="9">
        <v>634875</v>
      </c>
      <c r="W8" s="9">
        <v>632282.13</v>
      </c>
      <c r="X8" s="9">
        <v>630217.73</v>
      </c>
      <c r="Y8" s="9">
        <v>619414.68478341401</v>
      </c>
      <c r="Z8" s="9">
        <v>613565.1451878224</v>
      </c>
      <c r="AA8" s="9">
        <v>606088.93467537721</v>
      </c>
    </row>
    <row r="9" spans="1:27" x14ac:dyDescent="0.4">
      <c r="A9" s="13"/>
      <c r="B9" s="8">
        <f t="shared" si="0"/>
        <v>2006</v>
      </c>
      <c r="C9" s="12">
        <v>653705.08333333337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4"/>
      <c r="U9" s="9">
        <v>649313.55000000005</v>
      </c>
      <c r="V9" s="9">
        <v>649450</v>
      </c>
      <c r="W9" s="9">
        <v>647468.04</v>
      </c>
      <c r="X9" s="9">
        <v>643208.25</v>
      </c>
      <c r="Y9" s="9">
        <v>630181</v>
      </c>
      <c r="Z9" s="9">
        <v>622197.05701170326</v>
      </c>
      <c r="AA9" s="9">
        <v>614539.02358979487</v>
      </c>
    </row>
    <row r="10" spans="1:27" x14ac:dyDescent="0.4">
      <c r="A10" s="13"/>
      <c r="B10" s="8">
        <f t="shared" si="0"/>
        <v>2007</v>
      </c>
      <c r="C10" s="12">
        <v>666353.66666666663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8"/>
      <c r="O10" s="8"/>
      <c r="P10" s="8"/>
      <c r="Q10" s="8"/>
      <c r="R10" s="8"/>
      <c r="S10" s="8"/>
      <c r="T10" s="9">
        <v>669650.38</v>
      </c>
      <c r="U10" s="9">
        <v>664554.47</v>
      </c>
      <c r="V10" s="9">
        <v>663409</v>
      </c>
      <c r="W10" s="9">
        <v>661697.89</v>
      </c>
      <c r="X10" s="9">
        <v>656281.65</v>
      </c>
      <c r="Y10" s="9">
        <v>640909</v>
      </c>
      <c r="Z10" s="9">
        <v>630928.60295928374</v>
      </c>
      <c r="AA10" s="9">
        <v>622848.26196314802</v>
      </c>
    </row>
    <row r="11" spans="1:27" x14ac:dyDescent="0.4">
      <c r="A11" s="13"/>
      <c r="B11" s="8">
        <f t="shared" si="0"/>
        <v>2008</v>
      </c>
      <c r="C11" s="12">
        <v>667265.91666666663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8"/>
      <c r="O11" s="8"/>
      <c r="P11" s="8"/>
      <c r="Q11" s="8"/>
      <c r="R11" s="24"/>
      <c r="S11" s="16">
        <v>684705</v>
      </c>
      <c r="T11" s="9">
        <v>685365.96</v>
      </c>
      <c r="U11" s="9">
        <v>679127.17</v>
      </c>
      <c r="V11" s="9">
        <v>677364</v>
      </c>
      <c r="W11" s="9">
        <v>675453.03</v>
      </c>
      <c r="X11" s="9">
        <v>669313.87</v>
      </c>
      <c r="Y11" s="9">
        <v>651640</v>
      </c>
      <c r="Z11" s="9">
        <v>639760.9317724607</v>
      </c>
      <c r="AA11" s="9">
        <v>631658.99580233369</v>
      </c>
    </row>
    <row r="12" spans="1:27" x14ac:dyDescent="0.4">
      <c r="A12" s="13"/>
      <c r="B12" s="8">
        <f t="shared" si="0"/>
        <v>2009</v>
      </c>
      <c r="C12" s="12">
        <v>666749.5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8"/>
      <c r="O12" s="8"/>
      <c r="Q12" s="8"/>
      <c r="R12" s="15">
        <v>679941</v>
      </c>
      <c r="S12" s="16">
        <v>700909</v>
      </c>
      <c r="T12" s="9">
        <v>701177.58</v>
      </c>
      <c r="U12" s="9">
        <v>693508.18</v>
      </c>
      <c r="V12" s="9">
        <v>692688</v>
      </c>
      <c r="W12" s="9">
        <v>689411.75</v>
      </c>
      <c r="X12" s="9">
        <v>682333.86</v>
      </c>
      <c r="Y12" s="9">
        <v>662371</v>
      </c>
      <c r="Z12" s="9">
        <v>648695.20550096722</v>
      </c>
      <c r="AA12" s="9">
        <v>640172.01462810289</v>
      </c>
    </row>
    <row r="13" spans="1:27" x14ac:dyDescent="0.4">
      <c r="A13" s="13"/>
      <c r="B13" s="8">
        <f t="shared" si="0"/>
        <v>2010</v>
      </c>
      <c r="C13" s="12">
        <v>670991.33333333337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8"/>
      <c r="O13" s="8"/>
      <c r="P13" s="14"/>
      <c r="Q13" s="14">
        <v>672410</v>
      </c>
      <c r="R13" s="15">
        <v>692676</v>
      </c>
      <c r="S13" s="16">
        <v>716759</v>
      </c>
      <c r="T13" s="9">
        <v>716665.76</v>
      </c>
      <c r="U13" s="9">
        <v>707745.94</v>
      </c>
      <c r="V13" s="9">
        <v>709343</v>
      </c>
      <c r="W13" s="9">
        <v>703402.77</v>
      </c>
      <c r="X13" s="9">
        <v>695568.56</v>
      </c>
      <c r="Y13" s="9">
        <v>673102</v>
      </c>
      <c r="Z13" s="9">
        <v>657722.59965525963</v>
      </c>
      <c r="AA13" s="9">
        <v>648684.17876091343</v>
      </c>
    </row>
    <row r="14" spans="1:27" x14ac:dyDescent="0.4">
      <c r="A14" s="13"/>
      <c r="B14" s="8">
        <f t="shared" si="0"/>
        <v>2011</v>
      </c>
      <c r="C14" s="12">
        <v>675800.33333333337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8"/>
      <c r="O14" s="14"/>
      <c r="P14" s="14">
        <v>676571</v>
      </c>
      <c r="Q14" s="14">
        <v>679649</v>
      </c>
      <c r="R14" s="15">
        <v>708019</v>
      </c>
      <c r="S14" s="16">
        <v>732949</v>
      </c>
      <c r="T14" s="9">
        <v>731858.87</v>
      </c>
      <c r="U14" s="9">
        <v>721924.77</v>
      </c>
      <c r="V14" s="9">
        <v>726456</v>
      </c>
      <c r="W14" s="9">
        <v>716443.86</v>
      </c>
      <c r="X14" s="9">
        <v>708923.51</v>
      </c>
      <c r="Y14" s="9">
        <v>682903</v>
      </c>
      <c r="Z14" s="9">
        <v>666770.49673977448</v>
      </c>
      <c r="AA14" s="9">
        <v>656472.69185990724</v>
      </c>
    </row>
    <row r="15" spans="1:27" x14ac:dyDescent="0.4">
      <c r="A15" s="13"/>
      <c r="B15" s="8">
        <f t="shared" si="0"/>
        <v>2012</v>
      </c>
      <c r="C15" s="12">
        <v>684235</v>
      </c>
      <c r="D15" s="12"/>
      <c r="E15" s="12"/>
      <c r="F15" s="12"/>
      <c r="G15" s="12"/>
      <c r="H15" s="12"/>
      <c r="I15" s="12"/>
      <c r="J15" s="12"/>
      <c r="K15" s="12"/>
      <c r="L15" s="25"/>
      <c r="M15" s="25"/>
      <c r="N15" s="14"/>
      <c r="O15" s="14">
        <v>680315</v>
      </c>
      <c r="P15" s="14">
        <v>683990</v>
      </c>
      <c r="Q15" s="14">
        <v>688592</v>
      </c>
      <c r="R15" s="15">
        <v>724251</v>
      </c>
      <c r="S15" s="16">
        <v>749919</v>
      </c>
      <c r="T15" s="9">
        <v>747528.25</v>
      </c>
      <c r="U15" s="9">
        <v>736312.8</v>
      </c>
      <c r="V15" s="9">
        <v>743629</v>
      </c>
      <c r="W15" s="9">
        <v>729621.66</v>
      </c>
      <c r="X15" s="9">
        <v>722311.09</v>
      </c>
      <c r="Y15" s="9">
        <v>692529</v>
      </c>
      <c r="Z15" s="9">
        <v>675921.97238274186</v>
      </c>
      <c r="AA15" s="9">
        <v>664500.49535741308</v>
      </c>
    </row>
    <row r="16" spans="1:27" x14ac:dyDescent="0.4">
      <c r="B16" s="8">
        <f t="shared" si="0"/>
        <v>2013</v>
      </c>
      <c r="C16" s="12">
        <v>694734.16666666663</v>
      </c>
      <c r="D16" s="12"/>
      <c r="E16" s="12"/>
      <c r="F16" s="12"/>
      <c r="G16" s="12"/>
      <c r="H16" s="12"/>
      <c r="I16" s="12"/>
      <c r="J16" s="12"/>
      <c r="K16" s="12"/>
      <c r="L16" s="8"/>
      <c r="M16" s="14"/>
      <c r="N16" s="14">
        <v>692125</v>
      </c>
      <c r="O16" s="14">
        <v>688083</v>
      </c>
      <c r="P16" s="14">
        <v>693225</v>
      </c>
      <c r="Q16" s="14">
        <v>698774</v>
      </c>
      <c r="R16" s="15">
        <v>741159</v>
      </c>
      <c r="S16" s="16">
        <v>767439</v>
      </c>
      <c r="T16" s="9">
        <v>764104</v>
      </c>
      <c r="U16" s="9">
        <v>750844.72</v>
      </c>
      <c r="V16" s="9">
        <v>758156</v>
      </c>
      <c r="W16" s="9">
        <v>743011.22</v>
      </c>
      <c r="X16" s="9">
        <v>735732.76</v>
      </c>
      <c r="Y16" s="9">
        <v>701375</v>
      </c>
      <c r="Z16" s="9">
        <v>685178.21005539957</v>
      </c>
      <c r="AA16" s="9">
        <v>673028.64652290207</v>
      </c>
    </row>
    <row r="17" spans="2:27" x14ac:dyDescent="0.4">
      <c r="B17" s="8">
        <f t="shared" si="0"/>
        <v>2014</v>
      </c>
      <c r="C17" s="12">
        <v>706160.5</v>
      </c>
      <c r="D17" s="12"/>
      <c r="E17" s="12"/>
      <c r="F17" s="12"/>
      <c r="G17" s="12"/>
      <c r="H17" s="12"/>
      <c r="I17" s="12"/>
      <c r="J17" s="12"/>
      <c r="K17" s="14"/>
      <c r="L17" s="14"/>
      <c r="M17" s="14">
        <v>704083.69</v>
      </c>
      <c r="N17" s="14">
        <v>701415</v>
      </c>
      <c r="O17" s="14">
        <v>696913</v>
      </c>
      <c r="P17" s="14">
        <v>703051</v>
      </c>
      <c r="Q17" s="14">
        <v>709240</v>
      </c>
      <c r="R17" s="15">
        <v>758742</v>
      </c>
      <c r="S17" s="16">
        <v>785112</v>
      </c>
      <c r="T17" s="9">
        <v>781461.8</v>
      </c>
      <c r="U17" s="9">
        <v>765352.69</v>
      </c>
      <c r="V17" s="9">
        <v>772910</v>
      </c>
      <c r="W17" s="9">
        <v>756583.85</v>
      </c>
      <c r="X17" s="9">
        <v>749198.24</v>
      </c>
      <c r="Y17" s="9">
        <v>710485</v>
      </c>
      <c r="Z17" s="9">
        <v>694540.406806821</v>
      </c>
      <c r="AA17" s="9">
        <v>682516.28444255702</v>
      </c>
    </row>
    <row r="18" spans="2:27" x14ac:dyDescent="0.4">
      <c r="B18" s="8">
        <f t="shared" si="0"/>
        <v>2015</v>
      </c>
      <c r="C18" s="12">
        <v>718713.41666666663</v>
      </c>
      <c r="D18" s="12"/>
      <c r="E18" s="12"/>
      <c r="F18" s="12"/>
      <c r="G18" s="12"/>
      <c r="H18" s="12"/>
      <c r="I18" s="12"/>
      <c r="J18" s="12"/>
      <c r="K18" s="14"/>
      <c r="L18" s="14">
        <v>716470.33</v>
      </c>
      <c r="M18" s="14">
        <v>714312.66</v>
      </c>
      <c r="N18" s="14">
        <v>712504</v>
      </c>
      <c r="O18" s="14">
        <v>706481</v>
      </c>
      <c r="P18" s="14">
        <v>713160</v>
      </c>
      <c r="Q18" s="14">
        <v>719732</v>
      </c>
      <c r="R18" s="15">
        <v>776706</v>
      </c>
      <c r="S18" s="16">
        <v>803118</v>
      </c>
      <c r="T18" s="9">
        <v>799263.78</v>
      </c>
      <c r="U18" s="9">
        <v>780087.27</v>
      </c>
      <c r="V18" s="9">
        <v>787572.64</v>
      </c>
      <c r="W18" s="9">
        <v>770190.38</v>
      </c>
      <c r="X18" s="9">
        <v>762738.32</v>
      </c>
      <c r="Y18" s="9">
        <v>720692</v>
      </c>
      <c r="Z18" s="9">
        <v>704009.77341860952</v>
      </c>
      <c r="AA18" s="9">
        <v>691524.15754530346</v>
      </c>
    </row>
    <row r="19" spans="2:27" x14ac:dyDescent="0.4">
      <c r="B19" s="8">
        <f t="shared" si="0"/>
        <v>2016</v>
      </c>
      <c r="C19" s="12">
        <v>730503.58333333337</v>
      </c>
      <c r="D19" s="12"/>
      <c r="E19" s="12"/>
      <c r="F19" s="12"/>
      <c r="G19" s="12"/>
      <c r="H19" s="12"/>
      <c r="I19" s="12"/>
      <c r="J19" s="8"/>
      <c r="K19" s="14">
        <v>732521.52500000002</v>
      </c>
      <c r="L19" s="14">
        <v>728174.89</v>
      </c>
      <c r="M19" s="14">
        <v>725307.7</v>
      </c>
      <c r="N19" s="14">
        <v>724281</v>
      </c>
      <c r="O19" s="14">
        <v>717033</v>
      </c>
      <c r="P19" s="14">
        <v>724089</v>
      </c>
      <c r="Q19" s="14">
        <v>730693</v>
      </c>
      <c r="R19" s="15">
        <v>794739</v>
      </c>
      <c r="S19" s="16">
        <v>821198</v>
      </c>
      <c r="T19" s="9">
        <v>817183.54</v>
      </c>
      <c r="U19" s="9">
        <v>794959.89</v>
      </c>
      <c r="V19" s="9">
        <v>801619.74</v>
      </c>
      <c r="W19" s="9">
        <v>783420.22</v>
      </c>
      <c r="X19" s="9">
        <v>776459.41</v>
      </c>
      <c r="Y19" s="9">
        <v>731866</v>
      </c>
      <c r="Z19" s="9">
        <v>713333.27292959159</v>
      </c>
      <c r="AA19" s="9">
        <v>701417.0899426348</v>
      </c>
    </row>
    <row r="20" spans="2:27" x14ac:dyDescent="0.4">
      <c r="B20" s="8">
        <f t="shared" si="0"/>
        <v>2017</v>
      </c>
      <c r="C20" s="12">
        <v>744690</v>
      </c>
      <c r="D20" s="12"/>
      <c r="E20" s="12"/>
      <c r="F20" s="12"/>
      <c r="G20" s="12"/>
      <c r="H20" s="12"/>
      <c r="I20" s="8"/>
      <c r="J20" s="14">
        <v>743710.71</v>
      </c>
      <c r="K20" s="14">
        <v>746627.69</v>
      </c>
      <c r="L20" s="14">
        <v>740342.4</v>
      </c>
      <c r="M20" s="14">
        <v>736350.3</v>
      </c>
      <c r="N20" s="14">
        <v>735481</v>
      </c>
      <c r="O20" s="14">
        <v>727330</v>
      </c>
      <c r="P20" s="14">
        <v>735187</v>
      </c>
      <c r="Q20" s="14">
        <v>741831</v>
      </c>
      <c r="R20" s="15">
        <v>813277</v>
      </c>
      <c r="S20" s="16">
        <v>839747</v>
      </c>
      <c r="T20" s="9">
        <v>835257.43</v>
      </c>
      <c r="U20" s="9">
        <v>809685.9</v>
      </c>
      <c r="V20" s="9">
        <v>815835.97</v>
      </c>
      <c r="W20" s="9">
        <v>796808.49</v>
      </c>
      <c r="X20" s="9">
        <v>790205.87</v>
      </c>
      <c r="Y20" s="9">
        <v>744347</v>
      </c>
      <c r="Z20" s="9">
        <v>722760.6446829692</v>
      </c>
      <c r="AA20" s="9">
        <v>710870.33327023254</v>
      </c>
    </row>
    <row r="21" spans="2:27" x14ac:dyDescent="0.4">
      <c r="B21" s="8">
        <f t="shared" si="0"/>
        <v>2018</v>
      </c>
      <c r="C21" s="12">
        <v>756253.33333333337</v>
      </c>
      <c r="D21" s="12"/>
      <c r="E21" s="12"/>
      <c r="F21" s="12"/>
      <c r="G21" s="12"/>
      <c r="H21" s="8"/>
      <c r="I21" s="14">
        <v>760058</v>
      </c>
      <c r="J21" s="14">
        <v>756919.06</v>
      </c>
      <c r="K21" s="14">
        <v>760969.3091666667</v>
      </c>
      <c r="L21" s="14">
        <v>752640.9</v>
      </c>
      <c r="M21" s="14">
        <v>747291.19</v>
      </c>
      <c r="N21" s="14">
        <v>746489</v>
      </c>
      <c r="O21" s="14">
        <v>737399</v>
      </c>
      <c r="P21" s="14">
        <v>746333</v>
      </c>
      <c r="Q21" s="14">
        <v>753021</v>
      </c>
      <c r="R21" s="15">
        <v>832254</v>
      </c>
      <c r="S21" s="16">
        <v>858712</v>
      </c>
      <c r="T21" s="9">
        <v>853391.6</v>
      </c>
      <c r="U21" s="9">
        <v>824140</v>
      </c>
      <c r="V21" s="9">
        <v>830259.8</v>
      </c>
      <c r="W21" s="9">
        <v>810378.57</v>
      </c>
      <c r="X21" s="9">
        <v>803965.52</v>
      </c>
      <c r="Y21" s="9">
        <v>757506</v>
      </c>
      <c r="Z21" s="9">
        <v>732293.044005943</v>
      </c>
      <c r="AA21" s="9">
        <v>720320.1271183705</v>
      </c>
    </row>
    <row r="22" spans="2:27" x14ac:dyDescent="0.4">
      <c r="B22" s="8">
        <f t="shared" si="0"/>
        <v>2019</v>
      </c>
      <c r="C22" s="12">
        <v>771960</v>
      </c>
      <c r="D22" s="12"/>
      <c r="E22" s="12"/>
      <c r="F22" s="12"/>
      <c r="G22" s="8"/>
      <c r="H22" s="14">
        <v>767441.67999999993</v>
      </c>
      <c r="I22" s="14">
        <v>774160</v>
      </c>
      <c r="J22" s="14">
        <v>770039.4</v>
      </c>
      <c r="K22" s="14">
        <v>774971.84666666668</v>
      </c>
      <c r="L22" s="14">
        <v>764568.19</v>
      </c>
      <c r="M22" s="14">
        <v>758122.17</v>
      </c>
      <c r="N22" s="14">
        <v>757528</v>
      </c>
      <c r="O22" s="14">
        <v>747441</v>
      </c>
      <c r="P22" s="14">
        <v>757490</v>
      </c>
      <c r="Q22" s="14">
        <v>764245</v>
      </c>
      <c r="R22" s="15">
        <v>851578</v>
      </c>
      <c r="S22" s="16">
        <v>877981</v>
      </c>
      <c r="T22" s="9">
        <v>871644.2</v>
      </c>
      <c r="U22" s="9">
        <v>838212.06</v>
      </c>
      <c r="V22" s="9">
        <v>844897.46</v>
      </c>
      <c r="W22" s="9">
        <v>824140.41</v>
      </c>
      <c r="X22" s="9">
        <v>817742.73</v>
      </c>
      <c r="Y22" s="9">
        <v>771796</v>
      </c>
      <c r="Z22" s="9">
        <v>741931.63912259659</v>
      </c>
      <c r="AA22" s="9">
        <v>729759.60182610096</v>
      </c>
    </row>
    <row r="23" spans="2:27" x14ac:dyDescent="0.4">
      <c r="B23" s="8">
        <f t="shared" si="0"/>
        <v>2020</v>
      </c>
      <c r="C23" s="32">
        <v>786047.66666666663</v>
      </c>
      <c r="D23" s="8"/>
      <c r="E23" s="8"/>
      <c r="F23" s="8"/>
      <c r="G23" s="14">
        <v>786008.13583333336</v>
      </c>
      <c r="H23" s="14">
        <v>781530.02416666655</v>
      </c>
      <c r="I23" s="14">
        <v>788467</v>
      </c>
      <c r="J23" s="14">
        <v>782987.91</v>
      </c>
      <c r="K23" s="14">
        <v>789026.97416666662</v>
      </c>
      <c r="L23" s="14">
        <v>776604.84</v>
      </c>
      <c r="M23" s="14">
        <v>768831.09</v>
      </c>
      <c r="N23" s="14">
        <v>768510</v>
      </c>
      <c r="O23" s="14">
        <v>757342</v>
      </c>
      <c r="P23" s="14">
        <v>768328</v>
      </c>
      <c r="Q23" s="14">
        <v>775178</v>
      </c>
      <c r="R23" s="15">
        <v>870988</v>
      </c>
      <c r="S23" s="16">
        <v>897180</v>
      </c>
      <c r="T23" s="9">
        <v>889767.79</v>
      </c>
      <c r="U23" s="9">
        <v>852457.48</v>
      </c>
      <c r="V23" s="9">
        <v>859360.8</v>
      </c>
      <c r="W23" s="9">
        <v>837767.79</v>
      </c>
      <c r="X23" s="9">
        <v>831464.48</v>
      </c>
      <c r="Y23" s="9">
        <v>787209</v>
      </c>
      <c r="Z23" s="9">
        <v>751677.61129700544</v>
      </c>
      <c r="AA23" s="9"/>
    </row>
    <row r="24" spans="2:27" x14ac:dyDescent="0.4">
      <c r="B24" s="8">
        <f t="shared" si="0"/>
        <v>2021</v>
      </c>
      <c r="C24" s="32">
        <v>802048.91666666663</v>
      </c>
      <c r="D24" s="8"/>
      <c r="E24" s="8"/>
      <c r="F24" s="15">
        <v>799339</v>
      </c>
      <c r="G24" s="14">
        <v>799615.92416666658</v>
      </c>
      <c r="H24" s="14">
        <v>794859.73083333345</v>
      </c>
      <c r="I24" s="14">
        <v>802246</v>
      </c>
      <c r="J24" s="14">
        <v>795499.29</v>
      </c>
      <c r="K24" s="14">
        <v>802753.41333333333</v>
      </c>
      <c r="L24" s="14">
        <v>788006.44</v>
      </c>
      <c r="M24" s="14">
        <v>779377.74</v>
      </c>
      <c r="N24" s="14">
        <v>778819</v>
      </c>
      <c r="O24" s="14">
        <v>766690</v>
      </c>
      <c r="P24" s="14">
        <v>778388</v>
      </c>
      <c r="Q24" s="14">
        <v>785389</v>
      </c>
      <c r="R24" s="15">
        <v>890235</v>
      </c>
      <c r="S24" s="16">
        <v>915976</v>
      </c>
      <c r="T24" s="9">
        <v>907628.53</v>
      </c>
      <c r="U24" s="9">
        <v>866693.5</v>
      </c>
      <c r="V24" s="9">
        <v>872904.87</v>
      </c>
      <c r="W24" s="9"/>
      <c r="X24" s="9"/>
      <c r="Y24" s="9"/>
      <c r="Z24" s="9"/>
      <c r="AA24" s="9"/>
    </row>
    <row r="25" spans="2:27" x14ac:dyDescent="0.4">
      <c r="B25" s="8">
        <v>2022</v>
      </c>
      <c r="C25" s="32">
        <v>819766.08333333337</v>
      </c>
      <c r="D25" s="8"/>
      <c r="E25" s="15">
        <v>815178</v>
      </c>
      <c r="F25" s="15">
        <v>812439</v>
      </c>
      <c r="G25" s="14">
        <v>813247.27166666673</v>
      </c>
      <c r="H25" s="14">
        <v>808075.90083333338</v>
      </c>
      <c r="I25" s="14">
        <v>815986</v>
      </c>
      <c r="J25" s="14">
        <v>807780.63</v>
      </c>
      <c r="K25" s="14"/>
      <c r="L25" s="14"/>
      <c r="M25" s="14"/>
      <c r="N25" s="14"/>
      <c r="O25" s="14"/>
      <c r="P25" s="14"/>
      <c r="Q25" s="14"/>
      <c r="R25" s="15"/>
      <c r="S25" s="16"/>
      <c r="T25" s="9"/>
      <c r="U25" s="9"/>
      <c r="V25" s="9"/>
      <c r="W25" s="9"/>
      <c r="X25" s="9"/>
      <c r="Y25" s="9"/>
      <c r="Z25" s="9"/>
      <c r="AA25" s="9"/>
    </row>
    <row r="26" spans="2:27" x14ac:dyDescent="0.4">
      <c r="B26" s="8">
        <v>2023</v>
      </c>
      <c r="C26" s="32">
        <v>834143.5</v>
      </c>
      <c r="D26" s="15">
        <v>835584</v>
      </c>
      <c r="E26" s="15">
        <v>828917</v>
      </c>
      <c r="F26" s="15">
        <v>825047</v>
      </c>
      <c r="G26" s="14">
        <v>826651</v>
      </c>
      <c r="H26" s="14">
        <v>821065</v>
      </c>
      <c r="I26" s="14"/>
      <c r="J26" s="14"/>
      <c r="K26" s="14"/>
      <c r="L26" s="14"/>
      <c r="M26" s="14"/>
      <c r="N26" s="14"/>
      <c r="O26" s="14"/>
      <c r="P26" s="14"/>
      <c r="Q26" s="14"/>
      <c r="R26" s="15"/>
      <c r="S26" s="16"/>
      <c r="T26" s="9"/>
      <c r="U26" s="9"/>
      <c r="V26" s="9"/>
      <c r="W26" s="9"/>
      <c r="X26" s="9"/>
      <c r="Y26" s="9"/>
      <c r="Z26" s="9"/>
      <c r="AA26" s="9"/>
    </row>
    <row r="27" spans="2:27" x14ac:dyDescent="0.4">
      <c r="B27" s="8">
        <f>+B26+1</f>
        <v>2024</v>
      </c>
      <c r="C27" s="8"/>
      <c r="D27" s="15">
        <v>849045</v>
      </c>
      <c r="E27" s="15">
        <v>842136</v>
      </c>
      <c r="F27" s="15">
        <v>837099</v>
      </c>
      <c r="G27" s="14">
        <v>839344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5"/>
      <c r="S27" s="16"/>
      <c r="T27" s="9"/>
      <c r="U27" s="9"/>
      <c r="V27" s="9"/>
      <c r="W27" s="9"/>
      <c r="X27" s="9"/>
      <c r="Y27" s="9"/>
      <c r="Z27" s="9"/>
      <c r="AA27" s="9"/>
    </row>
    <row r="28" spans="2:27" x14ac:dyDescent="0.4">
      <c r="B28" s="8">
        <f t="shared" ref="B28:B30" si="1">+B27+1</f>
        <v>2025</v>
      </c>
      <c r="C28" s="8"/>
      <c r="D28" s="15">
        <v>861823</v>
      </c>
      <c r="E28" s="15">
        <v>854689</v>
      </c>
      <c r="F28" s="15">
        <v>848596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5"/>
      <c r="S28" s="16"/>
      <c r="T28" s="9"/>
      <c r="U28" s="9"/>
      <c r="V28" s="9"/>
      <c r="W28" s="9"/>
      <c r="X28" s="9"/>
      <c r="Y28" s="9"/>
      <c r="Z28" s="9"/>
      <c r="AA28" s="9"/>
    </row>
    <row r="29" spans="2:27" x14ac:dyDescent="0.4">
      <c r="B29" s="8">
        <f t="shared" si="1"/>
        <v>2026</v>
      </c>
      <c r="C29" s="8"/>
      <c r="D29" s="15">
        <v>874080</v>
      </c>
      <c r="E29" s="15">
        <v>866163</v>
      </c>
      <c r="F29" s="8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5"/>
      <c r="S29" s="16"/>
      <c r="T29" s="9"/>
      <c r="U29" s="9"/>
      <c r="V29" s="9"/>
      <c r="W29" s="9"/>
      <c r="X29" s="9"/>
      <c r="Y29" s="9"/>
      <c r="Z29" s="9"/>
      <c r="AA29" s="9"/>
    </row>
    <row r="30" spans="2:27" x14ac:dyDescent="0.4">
      <c r="B30" s="8">
        <f t="shared" si="1"/>
        <v>2027</v>
      </c>
      <c r="D30" s="37">
        <v>885837</v>
      </c>
      <c r="H30" s="13"/>
    </row>
    <row r="31" spans="2:27" x14ac:dyDescent="0.4">
      <c r="H31" s="13"/>
    </row>
    <row r="32" spans="2:27" x14ac:dyDescent="0.4">
      <c r="D32" s="27" t="str">
        <f t="shared" ref="D32:F32" si="2">+D2</f>
        <v>2023F</v>
      </c>
      <c r="E32" s="27" t="str">
        <f t="shared" si="2"/>
        <v>2022F</v>
      </c>
      <c r="F32" s="27" t="str">
        <f t="shared" si="2"/>
        <v>2021F</v>
      </c>
      <c r="G32" s="27" t="str">
        <f>+G2</f>
        <v>2020F</v>
      </c>
      <c r="H32" s="11" t="s">
        <v>50</v>
      </c>
      <c r="I32" s="11" t="s">
        <v>49</v>
      </c>
      <c r="J32" s="11" t="s">
        <v>47</v>
      </c>
      <c r="K32" s="11" t="s">
        <v>46</v>
      </c>
      <c r="L32" s="11" t="s">
        <v>27</v>
      </c>
      <c r="M32" s="11" t="s">
        <v>26</v>
      </c>
      <c r="N32" s="11" t="s">
        <v>14</v>
      </c>
      <c r="O32" s="11" t="s">
        <v>13</v>
      </c>
      <c r="P32" s="11" t="s">
        <v>12</v>
      </c>
      <c r="Q32" s="11" t="s">
        <v>11</v>
      </c>
      <c r="R32" s="11" t="s">
        <v>1</v>
      </c>
      <c r="S32" s="11" t="s">
        <v>2</v>
      </c>
      <c r="T32" s="11" t="s">
        <v>3</v>
      </c>
      <c r="U32" s="11" t="s">
        <v>4</v>
      </c>
      <c r="V32" s="11" t="s">
        <v>5</v>
      </c>
      <c r="W32" s="11" t="s">
        <v>6</v>
      </c>
      <c r="X32" s="11" t="s">
        <v>7</v>
      </c>
      <c r="Y32" s="11" t="s">
        <v>8</v>
      </c>
      <c r="Z32" s="11" t="s">
        <v>9</v>
      </c>
      <c r="AA32" s="11" t="s">
        <v>10</v>
      </c>
    </row>
    <row r="33" spans="2:27" x14ac:dyDescent="0.4">
      <c r="B33" s="8">
        <v>2000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9"/>
      <c r="O33" s="9"/>
      <c r="P33" s="9"/>
      <c r="Q33" s="10"/>
      <c r="R33" s="9"/>
      <c r="S33" s="9"/>
      <c r="T33" s="9"/>
      <c r="U33" s="9"/>
      <c r="V33" s="9"/>
      <c r="W33" s="9"/>
      <c r="X33" s="9"/>
      <c r="Y33" s="9"/>
      <c r="Z33" s="9"/>
      <c r="AA33" s="18">
        <f t="shared" ref="AA33:AA52" si="3">+AA3-$C3</f>
        <v>-4221.4558474749792</v>
      </c>
    </row>
    <row r="34" spans="2:27" x14ac:dyDescent="0.4">
      <c r="B34" s="8">
        <f t="shared" ref="B34:B48" si="4">+B33+1</f>
        <v>2001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9"/>
      <c r="O34" s="9"/>
      <c r="P34" s="9"/>
      <c r="Q34" s="10"/>
      <c r="R34" s="9"/>
      <c r="S34" s="9"/>
      <c r="T34" s="9"/>
      <c r="U34" s="9"/>
      <c r="V34" s="9"/>
      <c r="W34" s="9"/>
      <c r="X34" s="9"/>
      <c r="Y34" s="9"/>
      <c r="Z34" s="18">
        <f t="shared" ref="Z34:Z52" si="5">+Z4-$C4</f>
        <v>-1939.7246882828185</v>
      </c>
      <c r="AA34" s="9">
        <f t="shared" si="3"/>
        <v>-8208.1599620522466</v>
      </c>
    </row>
    <row r="35" spans="2:27" x14ac:dyDescent="0.4">
      <c r="B35" s="8">
        <f t="shared" si="4"/>
        <v>2002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9"/>
      <c r="O35" s="9"/>
      <c r="P35" s="9"/>
      <c r="Q35" s="10"/>
      <c r="R35" s="9"/>
      <c r="S35" s="9"/>
      <c r="T35" s="9"/>
      <c r="U35" s="9"/>
      <c r="V35" s="9"/>
      <c r="W35" s="9"/>
      <c r="X35" s="9"/>
      <c r="Y35" s="18">
        <f t="shared" ref="Y35:Y48" si="6">+Y5-$C5</f>
        <v>-2025.7499999998836</v>
      </c>
      <c r="Z35" s="9">
        <f t="shared" si="5"/>
        <v>-4312.4469936293317</v>
      </c>
      <c r="AA35" s="9">
        <f t="shared" si="3"/>
        <v>-11705.37528344884</v>
      </c>
    </row>
    <row r="36" spans="2:27" x14ac:dyDescent="0.4">
      <c r="B36" s="8">
        <f t="shared" si="4"/>
        <v>2003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9"/>
      <c r="O36" s="9"/>
      <c r="P36" s="9"/>
      <c r="Q36" s="9"/>
      <c r="R36" s="9"/>
      <c r="S36" s="9"/>
      <c r="T36" s="9"/>
      <c r="U36" s="9"/>
      <c r="V36" s="9"/>
      <c r="W36" s="9"/>
      <c r="X36" s="18">
        <f t="shared" ref="X36:X48" si="7">+X6-$C6</f>
        <v>-1082.5400000000373</v>
      </c>
      <c r="Y36" s="9">
        <f t="shared" si="6"/>
        <v>-5976.8333333333721</v>
      </c>
      <c r="Z36" s="9">
        <f t="shared" si="5"/>
        <v>-9045.2419308089884</v>
      </c>
      <c r="AA36" s="9">
        <f t="shared" si="3"/>
        <v>-17057.635808744235</v>
      </c>
    </row>
    <row r="37" spans="2:27" x14ac:dyDescent="0.4">
      <c r="B37" s="8">
        <f t="shared" si="4"/>
        <v>2004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9"/>
      <c r="O37" s="9"/>
      <c r="P37" s="9"/>
      <c r="Q37" s="9"/>
      <c r="R37" s="9"/>
      <c r="S37" s="9"/>
      <c r="T37" s="9"/>
      <c r="U37" s="9"/>
      <c r="V37" s="9"/>
      <c r="W37" s="18">
        <f t="shared" ref="W37:W48" si="8">+W7-$C7</f>
        <v>-1060.606666666572</v>
      </c>
      <c r="X37" s="9">
        <f t="shared" si="7"/>
        <v>-2377.0466666666325</v>
      </c>
      <c r="Y37" s="9">
        <f t="shared" si="6"/>
        <v>-10384.200662623392</v>
      </c>
      <c r="Z37" s="9">
        <f t="shared" si="5"/>
        <v>-14805.273474746034</v>
      </c>
      <c r="AA37" s="18">
        <f t="shared" si="3"/>
        <v>-22325.318879484897</v>
      </c>
    </row>
    <row r="38" spans="2:27" x14ac:dyDescent="0.4">
      <c r="B38" s="8">
        <f t="shared" si="4"/>
        <v>2005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9"/>
      <c r="O38" s="9"/>
      <c r="P38" s="9"/>
      <c r="Q38" s="9"/>
      <c r="R38" s="9"/>
      <c r="S38" s="9"/>
      <c r="T38" s="9"/>
      <c r="U38" s="9"/>
      <c r="V38" s="18">
        <f t="shared" ref="V38:V48" si="9">+V8-$C8</f>
        <v>-871.5</v>
      </c>
      <c r="W38" s="9">
        <f t="shared" si="8"/>
        <v>-3464.3699999999953</v>
      </c>
      <c r="X38" s="9">
        <f t="shared" si="7"/>
        <v>-5528.7700000000186</v>
      </c>
      <c r="Y38" s="9">
        <f t="shared" si="6"/>
        <v>-16331.815216585994</v>
      </c>
      <c r="Z38" s="18">
        <f t="shared" si="5"/>
        <v>-22181.354812177597</v>
      </c>
      <c r="AA38" s="9">
        <f t="shared" si="3"/>
        <v>-29657.565324622788</v>
      </c>
    </row>
    <row r="39" spans="2:27" x14ac:dyDescent="0.4">
      <c r="B39" s="8">
        <f t="shared" si="4"/>
        <v>2006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9"/>
      <c r="O39" s="9"/>
      <c r="P39" s="9"/>
      <c r="Q39" s="9"/>
      <c r="R39" s="9"/>
      <c r="S39" s="9"/>
      <c r="T39" s="9"/>
      <c r="U39" s="18">
        <f t="shared" ref="U39:U48" si="10">+U9-$C9</f>
        <v>-4391.5333333333256</v>
      </c>
      <c r="V39" s="9">
        <f t="shared" si="9"/>
        <v>-4255.0833333333721</v>
      </c>
      <c r="W39" s="9">
        <f t="shared" si="8"/>
        <v>-6237.0433333333349</v>
      </c>
      <c r="X39" s="9">
        <f t="shared" si="7"/>
        <v>-10496.833333333372</v>
      </c>
      <c r="Y39" s="18">
        <f t="shared" si="6"/>
        <v>-23524.083333333372</v>
      </c>
      <c r="Z39" s="9">
        <f t="shared" si="5"/>
        <v>-31508.02632163011</v>
      </c>
      <c r="AA39" s="9">
        <f t="shared" si="3"/>
        <v>-39166.059743538499</v>
      </c>
    </row>
    <row r="40" spans="2:27" x14ac:dyDescent="0.4">
      <c r="B40" s="8">
        <f t="shared" si="4"/>
        <v>2007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9"/>
      <c r="O40" s="9"/>
      <c r="P40" s="9"/>
      <c r="Q40" s="9"/>
      <c r="R40" s="9"/>
      <c r="S40" s="9"/>
      <c r="T40" s="18">
        <f t="shared" ref="T40:T48" si="11">+T10-$C10</f>
        <v>3296.7133333333768</v>
      </c>
      <c r="U40" s="9">
        <f t="shared" si="10"/>
        <v>-1799.1966666666558</v>
      </c>
      <c r="V40" s="9">
        <f t="shared" si="9"/>
        <v>-2944.6666666666279</v>
      </c>
      <c r="W40" s="9">
        <f t="shared" si="8"/>
        <v>-4655.7766666666139</v>
      </c>
      <c r="X40" s="18">
        <f t="shared" si="7"/>
        <v>-10072.016666666605</v>
      </c>
      <c r="Y40" s="9">
        <f t="shared" si="6"/>
        <v>-25444.666666666628</v>
      </c>
      <c r="Z40" s="9">
        <f t="shared" si="5"/>
        <v>-35425.063707382884</v>
      </c>
      <c r="AA40" s="9">
        <f t="shared" si="3"/>
        <v>-43505.404703518609</v>
      </c>
    </row>
    <row r="41" spans="2:27" x14ac:dyDescent="0.4">
      <c r="B41" s="8">
        <f t="shared" si="4"/>
        <v>2008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9"/>
      <c r="O41" s="9"/>
      <c r="P41" s="9"/>
      <c r="Q41" s="9"/>
      <c r="R41" s="9"/>
      <c r="S41" s="18">
        <f t="shared" ref="S41:S48" si="12">+S11-$C11</f>
        <v>17439.083333333372</v>
      </c>
      <c r="T41" s="9">
        <f t="shared" si="11"/>
        <v>18100.043333333335</v>
      </c>
      <c r="U41" s="9">
        <f t="shared" si="10"/>
        <v>11861.253333333414</v>
      </c>
      <c r="V41" s="9">
        <f t="shared" si="9"/>
        <v>10098.083333333372</v>
      </c>
      <c r="W41" s="18">
        <f t="shared" si="8"/>
        <v>8187.1133333334001</v>
      </c>
      <c r="X41" s="9">
        <f t="shared" si="7"/>
        <v>2047.9533333333675</v>
      </c>
      <c r="Y41" s="9">
        <f t="shared" si="6"/>
        <v>-15625.916666666628</v>
      </c>
      <c r="Z41" s="9">
        <f t="shared" si="5"/>
        <v>-27504.984894205933</v>
      </c>
      <c r="AA41" s="9">
        <f t="shared" si="3"/>
        <v>-35606.920864332933</v>
      </c>
    </row>
    <row r="42" spans="2:27" x14ac:dyDescent="0.4">
      <c r="B42" s="8">
        <f t="shared" si="4"/>
        <v>2009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9"/>
      <c r="O42" s="9"/>
      <c r="P42" s="9"/>
      <c r="Q42" s="9"/>
      <c r="R42" s="18">
        <f t="shared" ref="R42:R48" si="13">+R12-$C12</f>
        <v>13191.5</v>
      </c>
      <c r="S42" s="9">
        <f t="shared" si="12"/>
        <v>34159.5</v>
      </c>
      <c r="T42" s="9">
        <f t="shared" si="11"/>
        <v>34428.079999999958</v>
      </c>
      <c r="U42" s="9">
        <f t="shared" si="10"/>
        <v>26758.680000000051</v>
      </c>
      <c r="V42" s="18">
        <f t="shared" si="9"/>
        <v>25938.5</v>
      </c>
      <c r="W42" s="9">
        <f t="shared" si="8"/>
        <v>22662.25</v>
      </c>
      <c r="X42" s="9">
        <f t="shared" si="7"/>
        <v>15584.359999999986</v>
      </c>
      <c r="Y42" s="9">
        <f t="shared" si="6"/>
        <v>-4378.5</v>
      </c>
      <c r="Z42" s="9">
        <f t="shared" si="5"/>
        <v>-18054.294499032781</v>
      </c>
      <c r="AA42" s="9">
        <f t="shared" si="3"/>
        <v>-26577.485371897114</v>
      </c>
    </row>
    <row r="43" spans="2:27" x14ac:dyDescent="0.4">
      <c r="B43" s="8">
        <f t="shared" si="4"/>
        <v>2010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9"/>
      <c r="O43" s="9"/>
      <c r="P43" s="9"/>
      <c r="Q43" s="18">
        <f t="shared" ref="Q43:Q48" si="14">+Q13-$C13</f>
        <v>1418.6666666666279</v>
      </c>
      <c r="R43" s="9">
        <f t="shared" si="13"/>
        <v>21684.666666666628</v>
      </c>
      <c r="S43" s="9">
        <f t="shared" si="12"/>
        <v>45767.666666666628</v>
      </c>
      <c r="T43" s="9">
        <f t="shared" si="11"/>
        <v>45674.426666666637</v>
      </c>
      <c r="U43" s="18">
        <f t="shared" si="10"/>
        <v>36754.606666666572</v>
      </c>
      <c r="V43" s="9">
        <f t="shared" si="9"/>
        <v>38351.666666666628</v>
      </c>
      <c r="W43" s="9">
        <f t="shared" si="8"/>
        <v>32411.436666666646</v>
      </c>
      <c r="X43" s="9">
        <f t="shared" si="7"/>
        <v>24577.226666666684</v>
      </c>
      <c r="Y43" s="9">
        <f t="shared" si="6"/>
        <v>2110.6666666666279</v>
      </c>
      <c r="Z43" s="9">
        <f t="shared" si="5"/>
        <v>-13268.733678073739</v>
      </c>
      <c r="AA43" s="9">
        <f t="shared" si="3"/>
        <v>-22307.154572419939</v>
      </c>
    </row>
    <row r="44" spans="2:27" x14ac:dyDescent="0.4">
      <c r="B44" s="8">
        <f t="shared" si="4"/>
        <v>2011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9"/>
      <c r="O44" s="9"/>
      <c r="P44" s="18">
        <f t="shared" ref="P44:P52" si="15">+P14-$C14</f>
        <v>770.66666666662786</v>
      </c>
      <c r="Q44" s="9">
        <f t="shared" si="14"/>
        <v>3848.6666666666279</v>
      </c>
      <c r="R44" s="9">
        <f t="shared" si="13"/>
        <v>32218.666666666628</v>
      </c>
      <c r="S44" s="9">
        <f t="shared" si="12"/>
        <v>57148.666666666628</v>
      </c>
      <c r="T44" s="18">
        <f t="shared" si="11"/>
        <v>56058.536666666623</v>
      </c>
      <c r="U44" s="9">
        <f t="shared" si="10"/>
        <v>46124.436666666646</v>
      </c>
      <c r="V44" s="9">
        <f t="shared" si="9"/>
        <v>50655.666666666628</v>
      </c>
      <c r="W44" s="9">
        <f t="shared" si="8"/>
        <v>40643.526666666614</v>
      </c>
      <c r="X44" s="9">
        <f t="shared" si="7"/>
        <v>33123.176666666637</v>
      </c>
      <c r="Y44" s="9">
        <f t="shared" si="6"/>
        <v>7102.6666666666279</v>
      </c>
      <c r="Z44" s="9">
        <f t="shared" si="5"/>
        <v>-9029.8365935588954</v>
      </c>
      <c r="AA44" s="9">
        <f t="shared" si="3"/>
        <v>-19327.641473426134</v>
      </c>
    </row>
    <row r="45" spans="2:27" x14ac:dyDescent="0.4">
      <c r="B45" s="8">
        <f t="shared" si="4"/>
        <v>2012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9"/>
      <c r="O45" s="18">
        <f t="shared" ref="O45:O52" si="16">+O15-$C15</f>
        <v>-3920</v>
      </c>
      <c r="P45" s="9">
        <f t="shared" si="15"/>
        <v>-245</v>
      </c>
      <c r="Q45" s="9">
        <f t="shared" si="14"/>
        <v>4357</v>
      </c>
      <c r="R45" s="9">
        <f t="shared" si="13"/>
        <v>40016</v>
      </c>
      <c r="S45" s="18">
        <f t="shared" si="12"/>
        <v>65684</v>
      </c>
      <c r="T45" s="9">
        <f t="shared" si="11"/>
        <v>63293.25</v>
      </c>
      <c r="U45" s="9">
        <f t="shared" si="10"/>
        <v>52077.800000000047</v>
      </c>
      <c r="V45" s="9">
        <f t="shared" si="9"/>
        <v>59394</v>
      </c>
      <c r="W45" s="9">
        <f t="shared" si="8"/>
        <v>45386.660000000033</v>
      </c>
      <c r="X45" s="9">
        <f t="shared" si="7"/>
        <v>38076.089999999967</v>
      </c>
      <c r="Y45" s="9">
        <f t="shared" si="6"/>
        <v>8294</v>
      </c>
      <c r="Z45" s="9">
        <f t="shared" si="5"/>
        <v>-8313.0276172581362</v>
      </c>
      <c r="AA45" s="9">
        <f t="shared" si="3"/>
        <v>-19734.504642586922</v>
      </c>
    </row>
    <row r="46" spans="2:27" x14ac:dyDescent="0.4">
      <c r="B46" s="8">
        <f t="shared" si="4"/>
        <v>2013</v>
      </c>
      <c r="C46" s="8"/>
      <c r="D46" s="8"/>
      <c r="E46" s="8"/>
      <c r="F46" s="8"/>
      <c r="G46" s="8"/>
      <c r="H46" s="8"/>
      <c r="I46" s="8"/>
      <c r="J46" s="8"/>
      <c r="K46" s="8"/>
      <c r="L46" s="9"/>
      <c r="M46" s="9"/>
      <c r="N46" s="18">
        <f t="shared" ref="N46:N52" si="17">+N16-$C16</f>
        <v>-2609.1666666666279</v>
      </c>
      <c r="O46" s="9">
        <f t="shared" si="16"/>
        <v>-6651.1666666666279</v>
      </c>
      <c r="P46" s="9">
        <f t="shared" si="15"/>
        <v>-1509.1666666666279</v>
      </c>
      <c r="Q46" s="9">
        <f t="shared" si="14"/>
        <v>4039.8333333333721</v>
      </c>
      <c r="R46" s="18">
        <f t="shared" si="13"/>
        <v>46424.833333333372</v>
      </c>
      <c r="S46" s="9">
        <f t="shared" si="12"/>
        <v>72704.833333333372</v>
      </c>
      <c r="T46" s="9">
        <f t="shared" si="11"/>
        <v>69369.833333333372</v>
      </c>
      <c r="U46" s="9">
        <f t="shared" si="10"/>
        <v>56110.553333333344</v>
      </c>
      <c r="V46" s="9">
        <f t="shared" si="9"/>
        <v>63421.833333333372</v>
      </c>
      <c r="W46" s="9">
        <f t="shared" si="8"/>
        <v>48277.053333333344</v>
      </c>
      <c r="X46" s="9">
        <f t="shared" si="7"/>
        <v>40998.593333333381</v>
      </c>
      <c r="Y46" s="9">
        <f t="shared" si="6"/>
        <v>6640.8333333333721</v>
      </c>
      <c r="Z46" s="9">
        <f t="shared" si="5"/>
        <v>-9555.9566112670582</v>
      </c>
      <c r="AA46" s="9">
        <f t="shared" si="3"/>
        <v>-21705.520143764559</v>
      </c>
    </row>
    <row r="47" spans="2:27" x14ac:dyDescent="0.4">
      <c r="B47" s="8">
        <f t="shared" si="4"/>
        <v>2014</v>
      </c>
      <c r="C47" s="8"/>
      <c r="D47" s="8"/>
      <c r="E47" s="8"/>
      <c r="F47" s="8"/>
      <c r="G47" s="8"/>
      <c r="H47" s="8"/>
      <c r="I47" s="8"/>
      <c r="J47" s="8"/>
      <c r="K47" s="8"/>
      <c r="L47" s="9"/>
      <c r="M47" s="18">
        <f t="shared" ref="M47:M52" si="18">+M17-$C17</f>
        <v>-2076.8100000000559</v>
      </c>
      <c r="N47" s="9">
        <f t="shared" si="17"/>
        <v>-4745.5</v>
      </c>
      <c r="O47" s="9">
        <f t="shared" si="16"/>
        <v>-9247.5</v>
      </c>
      <c r="P47" s="9">
        <f t="shared" si="15"/>
        <v>-3109.5</v>
      </c>
      <c r="Q47" s="18">
        <f t="shared" si="14"/>
        <v>3079.5</v>
      </c>
      <c r="R47" s="9">
        <f t="shared" si="13"/>
        <v>52581.5</v>
      </c>
      <c r="S47" s="9">
        <f t="shared" si="12"/>
        <v>78951.5</v>
      </c>
      <c r="T47" s="9">
        <f t="shared" si="11"/>
        <v>75301.300000000047</v>
      </c>
      <c r="U47" s="9">
        <f t="shared" si="10"/>
        <v>59192.189999999944</v>
      </c>
      <c r="V47" s="9">
        <f t="shared" si="9"/>
        <v>66749.5</v>
      </c>
      <c r="W47" s="9">
        <f t="shared" si="8"/>
        <v>50423.349999999977</v>
      </c>
      <c r="X47" s="9">
        <f t="shared" si="7"/>
        <v>43037.739999999991</v>
      </c>
      <c r="Y47" s="9">
        <f t="shared" si="6"/>
        <v>4324.5</v>
      </c>
      <c r="Z47" s="9">
        <f t="shared" si="5"/>
        <v>-11620.093193178996</v>
      </c>
      <c r="AA47" s="9">
        <f t="shared" si="3"/>
        <v>-23644.215557442978</v>
      </c>
    </row>
    <row r="48" spans="2:27" x14ac:dyDescent="0.4">
      <c r="B48" s="8">
        <f t="shared" si="4"/>
        <v>2015</v>
      </c>
      <c r="C48" s="8"/>
      <c r="D48" s="8"/>
      <c r="E48" s="8"/>
      <c r="F48" s="8"/>
      <c r="G48" s="8"/>
      <c r="H48" s="8"/>
      <c r="I48" s="8"/>
      <c r="J48" s="8"/>
      <c r="K48" s="8"/>
      <c r="L48" s="18">
        <f>+L18-$C18</f>
        <v>-2243.0866666666698</v>
      </c>
      <c r="M48" s="9">
        <f t="shared" si="18"/>
        <v>-4400.7566666665953</v>
      </c>
      <c r="N48" s="9">
        <f t="shared" si="17"/>
        <v>-6209.4166666666279</v>
      </c>
      <c r="O48" s="9">
        <f t="shared" si="16"/>
        <v>-12232.416666666628</v>
      </c>
      <c r="P48" s="18">
        <f t="shared" si="15"/>
        <v>-5553.4166666666279</v>
      </c>
      <c r="Q48" s="9">
        <f t="shared" si="14"/>
        <v>1018.5833333333721</v>
      </c>
      <c r="R48" s="9">
        <f t="shared" si="13"/>
        <v>57992.583333333372</v>
      </c>
      <c r="S48" s="9">
        <f t="shared" si="12"/>
        <v>84404.583333333372</v>
      </c>
      <c r="T48" s="9">
        <f t="shared" si="11"/>
        <v>80550.3633333334</v>
      </c>
      <c r="U48" s="9">
        <f t="shared" si="10"/>
        <v>61373.853333333391</v>
      </c>
      <c r="V48" s="9">
        <f t="shared" si="9"/>
        <v>68859.223333333386</v>
      </c>
      <c r="W48" s="9">
        <f t="shared" si="8"/>
        <v>51476.963333333377</v>
      </c>
      <c r="X48" s="9">
        <f t="shared" si="7"/>
        <v>44024.903333333321</v>
      </c>
      <c r="Y48" s="9">
        <f t="shared" si="6"/>
        <v>1978.5833333333721</v>
      </c>
      <c r="Z48" s="9">
        <f t="shared" si="5"/>
        <v>-14703.643248057109</v>
      </c>
      <c r="AA48" s="9">
        <f t="shared" si="3"/>
        <v>-27189.259121363168</v>
      </c>
    </row>
    <row r="49" spans="2:27" x14ac:dyDescent="0.4">
      <c r="B49" s="8">
        <v>2016</v>
      </c>
      <c r="C49" s="8"/>
      <c r="D49" s="8"/>
      <c r="E49" s="8"/>
      <c r="F49" s="8"/>
      <c r="G49" s="8"/>
      <c r="H49" s="8"/>
      <c r="I49" s="8"/>
      <c r="J49" s="8"/>
      <c r="K49" s="18">
        <f>+K19-$C19</f>
        <v>2017.9416666666511</v>
      </c>
      <c r="L49" s="9">
        <f>+L19-$C19</f>
        <v>-2328.6933333333582</v>
      </c>
      <c r="M49" s="9">
        <f t="shared" si="18"/>
        <v>-5195.8833333334187</v>
      </c>
      <c r="N49" s="9">
        <f t="shared" si="17"/>
        <v>-6222.5833333333721</v>
      </c>
      <c r="O49" s="18">
        <f t="shared" si="16"/>
        <v>-13470.583333333372</v>
      </c>
      <c r="P49" s="9">
        <f t="shared" si="15"/>
        <v>-6414.5833333333721</v>
      </c>
      <c r="Q49" s="9">
        <f t="shared" ref="Q49:Y49" si="19">+Q19-$C19</f>
        <v>189.41666666662786</v>
      </c>
      <c r="R49" s="9">
        <f t="shared" si="19"/>
        <v>64235.416666666628</v>
      </c>
      <c r="S49" s="9">
        <f t="shared" si="19"/>
        <v>90694.416666666628</v>
      </c>
      <c r="T49" s="9">
        <f t="shared" si="19"/>
        <v>86679.956666666665</v>
      </c>
      <c r="U49" s="9">
        <f t="shared" si="19"/>
        <v>64456.306666666642</v>
      </c>
      <c r="V49" s="9">
        <f t="shared" si="19"/>
        <v>71116.156666666619</v>
      </c>
      <c r="W49" s="9">
        <f t="shared" si="19"/>
        <v>52916.6366666666</v>
      </c>
      <c r="X49" s="9">
        <f t="shared" si="19"/>
        <v>45955.82666666666</v>
      </c>
      <c r="Y49" s="9">
        <f t="shared" si="19"/>
        <v>1362.4166666666279</v>
      </c>
      <c r="Z49" s="9">
        <f t="shared" si="5"/>
        <v>-17170.31040374178</v>
      </c>
      <c r="AA49" s="9">
        <f t="shared" si="3"/>
        <v>-29086.493390698568</v>
      </c>
    </row>
    <row r="50" spans="2:27" x14ac:dyDescent="0.4">
      <c r="B50" s="8">
        <v>2017</v>
      </c>
      <c r="C50" s="8"/>
      <c r="D50" s="8"/>
      <c r="E50" s="8"/>
      <c r="F50" s="8"/>
      <c r="G50" s="8"/>
      <c r="H50" s="8"/>
      <c r="I50" s="8"/>
      <c r="J50" s="18">
        <f>+J20-$C20</f>
        <v>-979.29000000003725</v>
      </c>
      <c r="K50" s="9">
        <f>+K20-$C20</f>
        <v>1937.6899999999441</v>
      </c>
      <c r="L50" s="9">
        <f>+L20-$C20</f>
        <v>-4347.5999999999767</v>
      </c>
      <c r="M50" s="9">
        <f t="shared" si="18"/>
        <v>-8339.6999999999534</v>
      </c>
      <c r="N50" s="18">
        <f t="shared" si="17"/>
        <v>-9209</v>
      </c>
      <c r="O50" s="9">
        <f t="shared" si="16"/>
        <v>-17360</v>
      </c>
      <c r="P50" s="9">
        <f t="shared" si="15"/>
        <v>-9503</v>
      </c>
      <c r="Q50" s="9">
        <f t="shared" ref="Q50:Y50" si="20">+Q20-$C20</f>
        <v>-2859</v>
      </c>
      <c r="R50" s="9">
        <f t="shared" si="20"/>
        <v>68587</v>
      </c>
      <c r="S50" s="9">
        <f t="shared" si="20"/>
        <v>95057</v>
      </c>
      <c r="T50" s="9">
        <f t="shared" si="20"/>
        <v>90567.430000000051</v>
      </c>
      <c r="U50" s="9">
        <f t="shared" si="20"/>
        <v>64995.900000000023</v>
      </c>
      <c r="V50" s="9">
        <f t="shared" si="20"/>
        <v>71145.969999999972</v>
      </c>
      <c r="W50" s="9">
        <f t="shared" si="20"/>
        <v>52118.489999999991</v>
      </c>
      <c r="X50" s="9">
        <f t="shared" si="20"/>
        <v>45515.869999999995</v>
      </c>
      <c r="Y50" s="9">
        <f t="shared" si="20"/>
        <v>-343</v>
      </c>
      <c r="Z50" s="9">
        <f t="shared" si="5"/>
        <v>-21929.355317030801</v>
      </c>
      <c r="AA50" s="9">
        <f t="shared" si="3"/>
        <v>-33819.666729767458</v>
      </c>
    </row>
    <row r="51" spans="2:27" x14ac:dyDescent="0.4">
      <c r="B51" s="8">
        <v>2018</v>
      </c>
      <c r="C51" s="8"/>
      <c r="D51" s="8"/>
      <c r="E51" s="8"/>
      <c r="F51" s="8"/>
      <c r="G51" s="8"/>
      <c r="H51" s="8"/>
      <c r="I51" s="18">
        <f>+I21-$C21</f>
        <v>3804.6666666666279</v>
      </c>
      <c r="J51" s="9">
        <f>+J21-$C21</f>
        <v>665.72666666668374</v>
      </c>
      <c r="K51" s="9">
        <f>+K21-$C21</f>
        <v>4715.9758333333302</v>
      </c>
      <c r="L51" s="9">
        <f>+L21-$C21</f>
        <v>-3612.4333333333489</v>
      </c>
      <c r="M51" s="18">
        <f t="shared" si="18"/>
        <v>-8962.143333333428</v>
      </c>
      <c r="N51" s="9">
        <f t="shared" si="17"/>
        <v>-9764.3333333333721</v>
      </c>
      <c r="O51" s="9">
        <f t="shared" si="16"/>
        <v>-18854.333333333372</v>
      </c>
      <c r="P51" s="9">
        <f t="shared" si="15"/>
        <v>-9920.3333333333721</v>
      </c>
      <c r="Q51" s="9">
        <f t="shared" ref="Q51:Y51" si="21">+Q21-$C21</f>
        <v>-3232.3333333333721</v>
      </c>
      <c r="R51" s="9">
        <f t="shared" si="21"/>
        <v>76000.666666666628</v>
      </c>
      <c r="S51" s="9">
        <f t="shared" si="21"/>
        <v>102458.66666666663</v>
      </c>
      <c r="T51" s="9">
        <f t="shared" si="21"/>
        <v>97138.266666666605</v>
      </c>
      <c r="U51" s="9">
        <f t="shared" si="21"/>
        <v>67886.666666666628</v>
      </c>
      <c r="V51" s="9">
        <f t="shared" si="21"/>
        <v>74006.466666666674</v>
      </c>
      <c r="W51" s="9">
        <f t="shared" si="21"/>
        <v>54125.236666666577</v>
      </c>
      <c r="X51" s="9">
        <f t="shared" si="21"/>
        <v>47712.186666666646</v>
      </c>
      <c r="Y51" s="9">
        <f t="shared" si="21"/>
        <v>1252.6666666666279</v>
      </c>
      <c r="Z51" s="9">
        <f t="shared" si="5"/>
        <v>-23960.289327390376</v>
      </c>
      <c r="AA51" s="9">
        <f t="shared" si="3"/>
        <v>-35933.206214962876</v>
      </c>
    </row>
    <row r="52" spans="2:27" x14ac:dyDescent="0.4">
      <c r="B52" s="8">
        <v>2019</v>
      </c>
      <c r="C52" s="8"/>
      <c r="D52" s="8"/>
      <c r="E52" s="8"/>
      <c r="F52" s="8"/>
      <c r="G52" s="9"/>
      <c r="H52" s="18">
        <f>+H22-$C22</f>
        <v>-4518.3200000000652</v>
      </c>
      <c r="I52" s="9">
        <f>+I22-$C22</f>
        <v>2200</v>
      </c>
      <c r="J52" s="9">
        <f>+J22-$C22</f>
        <v>-1920.5999999999767</v>
      </c>
      <c r="K52" s="9">
        <f>+K22-$C22</f>
        <v>3011.8466666666791</v>
      </c>
      <c r="L52" s="18">
        <f>+L22-$C22</f>
        <v>-7391.8100000000559</v>
      </c>
      <c r="M52" s="9">
        <f t="shared" si="18"/>
        <v>-13837.829999999958</v>
      </c>
      <c r="N52" s="9">
        <f t="shared" si="17"/>
        <v>-14432</v>
      </c>
      <c r="O52" s="9">
        <f t="shared" si="16"/>
        <v>-24519</v>
      </c>
      <c r="P52" s="9">
        <f t="shared" si="15"/>
        <v>-14470</v>
      </c>
      <c r="Q52" s="9">
        <f t="shared" ref="Q52:Y52" si="22">+Q22-$C22</f>
        <v>-7715</v>
      </c>
      <c r="R52" s="9">
        <f t="shared" si="22"/>
        <v>79618</v>
      </c>
      <c r="S52" s="9">
        <f t="shared" si="22"/>
        <v>106021</v>
      </c>
      <c r="T52" s="9">
        <f t="shared" si="22"/>
        <v>99684.199999999953</v>
      </c>
      <c r="U52" s="9">
        <f t="shared" si="22"/>
        <v>66252.060000000056</v>
      </c>
      <c r="V52" s="9">
        <f t="shared" si="22"/>
        <v>72937.459999999963</v>
      </c>
      <c r="W52" s="9">
        <f t="shared" si="22"/>
        <v>52180.410000000033</v>
      </c>
      <c r="X52" s="9">
        <f t="shared" si="22"/>
        <v>45782.729999999981</v>
      </c>
      <c r="Y52" s="9">
        <f t="shared" si="22"/>
        <v>-164</v>
      </c>
      <c r="Z52" s="9">
        <f t="shared" si="5"/>
        <v>-30028.360877403407</v>
      </c>
      <c r="AA52" s="9">
        <f t="shared" si="3"/>
        <v>-42200.398173899041</v>
      </c>
    </row>
    <row r="53" spans="2:27" x14ac:dyDescent="0.4">
      <c r="B53" s="8">
        <f>+B52+1</f>
        <v>2020</v>
      </c>
      <c r="C53" s="8"/>
      <c r="D53" s="8"/>
      <c r="E53" s="8"/>
      <c r="F53" s="8"/>
      <c r="G53" s="18">
        <f>+G23-$C23</f>
        <v>-39.530833333265036</v>
      </c>
      <c r="H53" s="9"/>
      <c r="I53" s="9"/>
      <c r="J53" s="9"/>
      <c r="K53" s="18">
        <f>+K23-$C23</f>
        <v>2979.3074999999953</v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</row>
    <row r="54" spans="2:27" x14ac:dyDescent="0.4">
      <c r="B54" s="8">
        <f t="shared" ref="B54:B56" si="23">+B53+1</f>
        <v>2021</v>
      </c>
      <c r="C54" s="8"/>
      <c r="D54" s="8"/>
      <c r="E54" s="8"/>
      <c r="F54" s="18">
        <f>+F24-$C24</f>
        <v>-2709.9166666666279</v>
      </c>
      <c r="G54" s="9"/>
      <c r="H54" s="9"/>
      <c r="I54" s="9"/>
      <c r="J54" s="18">
        <f>+J24-$C24</f>
        <v>-6549.6266666665906</v>
      </c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</row>
    <row r="55" spans="2:27" x14ac:dyDescent="0.4">
      <c r="B55" s="8">
        <f t="shared" si="23"/>
        <v>2022</v>
      </c>
      <c r="C55" s="8"/>
      <c r="D55" s="8"/>
      <c r="E55" s="18">
        <f>+E25-$C25</f>
        <v>-4588.0833333333721</v>
      </c>
      <c r="F55" s="8"/>
      <c r="G55" s="9"/>
      <c r="H55" s="9"/>
      <c r="I55" s="18">
        <f>+I25-$C25</f>
        <v>-3780.0833333333721</v>
      </c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</row>
    <row r="56" spans="2:27" x14ac:dyDescent="0.4">
      <c r="B56" s="8">
        <f t="shared" si="23"/>
        <v>2023</v>
      </c>
      <c r="C56" s="8"/>
      <c r="D56" s="18">
        <f>+D26-$C26</f>
        <v>1440.5</v>
      </c>
      <c r="E56" s="8"/>
      <c r="F56" s="8"/>
      <c r="G56" s="9"/>
      <c r="H56" s="18">
        <f>+H26-$C26</f>
        <v>-13078.5</v>
      </c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</row>
    <row r="57" spans="2:27" x14ac:dyDescent="0.4">
      <c r="B57" s="8"/>
      <c r="C57" s="8"/>
      <c r="D57" s="8"/>
      <c r="E57" s="8"/>
      <c r="F57" s="8"/>
      <c r="G57" s="8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  <row r="58" spans="2:27" x14ac:dyDescent="0.4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spans="2:27" x14ac:dyDescent="0.4">
      <c r="B59" s="8"/>
      <c r="C59" s="8" t="s">
        <v>15</v>
      </c>
      <c r="D59" s="16">
        <f>+D57</f>
        <v>0</v>
      </c>
      <c r="E59" s="19">
        <f>+E55</f>
        <v>-4588.0833333333721</v>
      </c>
      <c r="F59" s="19">
        <f>+F54</f>
        <v>-2709.9166666666279</v>
      </c>
      <c r="G59" s="19">
        <f>+G53</f>
        <v>-39.530833333265036</v>
      </c>
      <c r="H59" s="19">
        <f>+H52</f>
        <v>-4518.3200000000652</v>
      </c>
      <c r="I59" s="19">
        <f>+I51</f>
        <v>3804.6666666666279</v>
      </c>
      <c r="J59" s="19">
        <f>+J50</f>
        <v>-979.29000000003725</v>
      </c>
      <c r="K59" s="19">
        <f>+K49</f>
        <v>2017.9416666666511</v>
      </c>
      <c r="L59" s="19">
        <f>+L48</f>
        <v>-2243.0866666666698</v>
      </c>
      <c r="M59" s="19">
        <f>+M47</f>
        <v>-2076.8100000000559</v>
      </c>
      <c r="N59" s="9">
        <f>+N46</f>
        <v>-2609.1666666666279</v>
      </c>
      <c r="O59" s="9">
        <f>+O45</f>
        <v>-3920</v>
      </c>
      <c r="P59" s="9">
        <f>+P44</f>
        <v>770.66666666662786</v>
      </c>
      <c r="Q59" s="9">
        <f>+Q43</f>
        <v>1418.6666666666279</v>
      </c>
      <c r="R59" s="9">
        <f>+R42</f>
        <v>13191.5</v>
      </c>
      <c r="S59" s="9">
        <f>+S41</f>
        <v>17439.083333333372</v>
      </c>
      <c r="T59" s="9">
        <f>+T40</f>
        <v>3296.7133333333768</v>
      </c>
      <c r="U59" s="9">
        <f>+U39</f>
        <v>-4391.5333333333256</v>
      </c>
      <c r="V59" s="9">
        <f>+V38</f>
        <v>-871.5</v>
      </c>
      <c r="W59" s="9">
        <f>+W37</f>
        <v>-1060.606666666572</v>
      </c>
      <c r="X59" s="9">
        <f>+X36</f>
        <v>-1082.5400000000373</v>
      </c>
      <c r="Y59" s="9">
        <f>+Y35</f>
        <v>-2025.7499999998836</v>
      </c>
      <c r="Z59" s="9">
        <f>+Z34</f>
        <v>-1939.7246882828185</v>
      </c>
      <c r="AA59" s="9">
        <f>+AA33</f>
        <v>-4221.4558474749792</v>
      </c>
    </row>
    <row r="60" spans="2:27" x14ac:dyDescent="0.4">
      <c r="B60" s="8"/>
      <c r="C60" s="8" t="s">
        <v>16</v>
      </c>
      <c r="D60" s="16"/>
      <c r="E60" s="16"/>
      <c r="F60" s="16"/>
      <c r="G60" s="16"/>
      <c r="H60" s="19">
        <f>+H56</f>
        <v>-13078.5</v>
      </c>
      <c r="I60" s="19">
        <f>+I55</f>
        <v>-3780.0833333333721</v>
      </c>
      <c r="J60" s="19">
        <f>+J54</f>
        <v>-6549.6266666665906</v>
      </c>
      <c r="K60" s="19">
        <f>+K53</f>
        <v>2979.3074999999953</v>
      </c>
      <c r="L60" s="19">
        <f>+L52</f>
        <v>-7391.8100000000559</v>
      </c>
      <c r="M60" s="19">
        <f>+M51</f>
        <v>-8962.143333333428</v>
      </c>
      <c r="N60" s="9">
        <f>+N50</f>
        <v>-9209</v>
      </c>
      <c r="O60" s="9">
        <f>+O49</f>
        <v>-13470.583333333372</v>
      </c>
      <c r="P60" s="9">
        <f>+P48</f>
        <v>-5553.4166666666279</v>
      </c>
      <c r="Q60" s="9">
        <f>+Q47</f>
        <v>3079.5</v>
      </c>
      <c r="R60" s="9">
        <f>+R46</f>
        <v>46424.833333333372</v>
      </c>
      <c r="S60" s="9">
        <f>+S45</f>
        <v>65684</v>
      </c>
      <c r="T60" s="9">
        <f>+T44</f>
        <v>56058.536666666623</v>
      </c>
      <c r="U60" s="9">
        <f>+U43</f>
        <v>36754.606666666572</v>
      </c>
      <c r="V60" s="9">
        <f>+V42</f>
        <v>25938.5</v>
      </c>
      <c r="W60" s="9">
        <f>+W41</f>
        <v>8187.1133333334001</v>
      </c>
      <c r="X60" s="9">
        <f>+X40</f>
        <v>-10072.016666666605</v>
      </c>
      <c r="Y60" s="9">
        <f>+Y39</f>
        <v>-23524.083333333372</v>
      </c>
      <c r="Z60" s="9">
        <f>+Z38</f>
        <v>-22181.354812177597</v>
      </c>
      <c r="AA60" s="9">
        <f>+AA37</f>
        <v>-22325.318879484897</v>
      </c>
    </row>
    <row r="61" spans="2:27" x14ac:dyDescent="0.4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</row>
    <row r="62" spans="2:27" x14ac:dyDescent="0.4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</row>
    <row r="63" spans="2:27" x14ac:dyDescent="0.4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</row>
    <row r="64" spans="2:27" x14ac:dyDescent="0.4">
      <c r="G64" s="27" t="s">
        <v>51</v>
      </c>
      <c r="H64" s="11" t="s">
        <v>50</v>
      </c>
      <c r="I64" s="11" t="s">
        <v>49</v>
      </c>
      <c r="J64" s="11" t="s">
        <v>47</v>
      </c>
      <c r="K64" s="11" t="s">
        <v>46</v>
      </c>
      <c r="L64" s="11" t="s">
        <v>27</v>
      </c>
      <c r="M64" s="11" t="s">
        <v>26</v>
      </c>
      <c r="N64" s="11" t="s">
        <v>14</v>
      </c>
      <c r="O64" s="11" t="s">
        <v>13</v>
      </c>
      <c r="P64" s="11" t="s">
        <v>12</v>
      </c>
      <c r="Q64" s="11" t="s">
        <v>11</v>
      </c>
      <c r="R64" s="11" t="s">
        <v>1</v>
      </c>
      <c r="S64" s="11" t="s">
        <v>2</v>
      </c>
      <c r="T64" s="11" t="s">
        <v>3</v>
      </c>
      <c r="U64" s="11" t="s">
        <v>4</v>
      </c>
      <c r="V64" s="11" t="s">
        <v>5</v>
      </c>
      <c r="W64" s="11" t="s">
        <v>6</v>
      </c>
      <c r="X64" s="11" t="s">
        <v>7</v>
      </c>
      <c r="Y64" s="11" t="s">
        <v>8</v>
      </c>
      <c r="Z64" s="11" t="s">
        <v>9</v>
      </c>
      <c r="AA64" s="11" t="s">
        <v>10</v>
      </c>
    </row>
    <row r="65" spans="2:27" x14ac:dyDescent="0.4">
      <c r="B65" s="8">
        <v>2000</v>
      </c>
      <c r="C65" s="8"/>
      <c r="D65" s="8"/>
      <c r="E65" s="8"/>
      <c r="F65" s="8"/>
      <c r="G65" s="8"/>
      <c r="H65" s="8"/>
      <c r="I65" s="8"/>
      <c r="J65" s="8"/>
      <c r="K65" s="8"/>
      <c r="L65" s="20"/>
      <c r="M65" s="20"/>
      <c r="N65" s="4"/>
      <c r="O65" s="4"/>
      <c r="P65" s="4"/>
      <c r="Q65" s="21"/>
      <c r="R65" s="4"/>
      <c r="S65" s="4"/>
      <c r="T65" s="4"/>
      <c r="U65" s="4"/>
      <c r="V65" s="4"/>
      <c r="W65" s="4"/>
      <c r="X65" s="4"/>
      <c r="Y65" s="4"/>
      <c r="Z65" s="4"/>
      <c r="AA65" s="22">
        <f t="shared" ref="AA65:AA84" si="24">+AA3/$C3-1</f>
        <v>-7.536955791106692E-3</v>
      </c>
    </row>
    <row r="66" spans="2:27" x14ac:dyDescent="0.4">
      <c r="B66" s="8">
        <f t="shared" ref="B66:B80" si="25">+B65+1</f>
        <v>2001</v>
      </c>
      <c r="C66" s="8"/>
      <c r="D66" s="8"/>
      <c r="E66" s="8"/>
      <c r="F66" s="8"/>
      <c r="G66" s="8"/>
      <c r="H66" s="8"/>
      <c r="I66" s="8"/>
      <c r="J66" s="8"/>
      <c r="K66" s="8"/>
      <c r="L66" s="20"/>
      <c r="M66" s="20"/>
      <c r="N66" s="4"/>
      <c r="O66" s="4"/>
      <c r="P66" s="4"/>
      <c r="Q66" s="21"/>
      <c r="R66" s="4"/>
      <c r="S66" s="4"/>
      <c r="T66" s="4"/>
      <c r="U66" s="4"/>
      <c r="V66" s="4"/>
      <c r="W66" s="4"/>
      <c r="X66" s="4"/>
      <c r="Y66" s="4"/>
      <c r="Z66" s="22">
        <f t="shared" ref="Z66:Z84" si="26">+Z4/$C4-1</f>
        <v>-3.3688662531491387E-3</v>
      </c>
      <c r="AA66" s="4">
        <f t="shared" si="24"/>
        <v>-1.4255730858943605E-2</v>
      </c>
    </row>
    <row r="67" spans="2:27" x14ac:dyDescent="0.4">
      <c r="B67" s="8">
        <f t="shared" si="25"/>
        <v>2002</v>
      </c>
      <c r="C67" s="8"/>
      <c r="D67" s="8"/>
      <c r="E67" s="8"/>
      <c r="F67" s="8"/>
      <c r="G67" s="8"/>
      <c r="H67" s="8"/>
      <c r="I67" s="8"/>
      <c r="J67" s="8"/>
      <c r="K67" s="8"/>
      <c r="L67" s="20"/>
      <c r="M67" s="20"/>
      <c r="N67" s="4"/>
      <c r="O67" s="4"/>
      <c r="P67" s="4"/>
      <c r="Q67" s="21"/>
      <c r="R67" s="4"/>
      <c r="S67" s="4"/>
      <c r="T67" s="4"/>
      <c r="U67" s="4"/>
      <c r="V67" s="4"/>
      <c r="W67" s="4"/>
      <c r="X67" s="4"/>
      <c r="Y67" s="22">
        <f t="shared" ref="Y67:Y84" si="27">+Y5/$C5-1</f>
        <v>-3.4323173811313668E-3</v>
      </c>
      <c r="Z67" s="4">
        <f t="shared" si="26"/>
        <v>-7.3067687382166735E-3</v>
      </c>
      <c r="AA67" s="4">
        <f t="shared" si="24"/>
        <v>-1.983293251292062E-2</v>
      </c>
    </row>
    <row r="68" spans="2:27" x14ac:dyDescent="0.4">
      <c r="B68" s="8">
        <f t="shared" si="25"/>
        <v>2003</v>
      </c>
      <c r="C68" s="8"/>
      <c r="D68" s="8"/>
      <c r="E68" s="8"/>
      <c r="F68" s="8"/>
      <c r="G68" s="8"/>
      <c r="H68" s="8"/>
      <c r="I68" s="8"/>
      <c r="J68" s="8"/>
      <c r="K68" s="8"/>
      <c r="L68" s="20"/>
      <c r="M68" s="20"/>
      <c r="N68" s="4"/>
      <c r="O68" s="4"/>
      <c r="P68" s="4"/>
      <c r="Q68" s="4"/>
      <c r="R68" s="4"/>
      <c r="S68" s="4"/>
      <c r="T68" s="4"/>
      <c r="U68" s="4"/>
      <c r="V68" s="4"/>
      <c r="W68" s="4"/>
      <c r="X68" s="22">
        <f t="shared" ref="X68:X84" si="28">+X6/$C6-1</f>
        <v>-1.789616639430891E-3</v>
      </c>
      <c r="Y68" s="4">
        <f t="shared" si="27"/>
        <v>-9.8806883666543444E-3</v>
      </c>
      <c r="Z68" s="4">
        <f t="shared" si="26"/>
        <v>-1.4953272365965997E-2</v>
      </c>
      <c r="AA68" s="4">
        <f t="shared" si="24"/>
        <v>-2.819907705274538E-2</v>
      </c>
    </row>
    <row r="69" spans="2:27" x14ac:dyDescent="0.4">
      <c r="B69" s="8">
        <f t="shared" si="25"/>
        <v>2004</v>
      </c>
      <c r="C69" s="8"/>
      <c r="D69" s="8"/>
      <c r="E69" s="8"/>
      <c r="F69" s="8"/>
      <c r="G69" s="8"/>
      <c r="H69" s="8"/>
      <c r="I69" s="8"/>
      <c r="J69" s="8"/>
      <c r="K69" s="8"/>
      <c r="L69" s="20"/>
      <c r="M69" s="20"/>
      <c r="N69" s="4"/>
      <c r="O69" s="4"/>
      <c r="P69" s="4"/>
      <c r="Q69" s="4"/>
      <c r="R69" s="4"/>
      <c r="S69" s="4"/>
      <c r="T69" s="4"/>
      <c r="U69" s="4"/>
      <c r="V69" s="4"/>
      <c r="W69" s="22">
        <f t="shared" ref="W69:W84" si="29">+W7/$C7-1</f>
        <v>-1.7119373358901457E-3</v>
      </c>
      <c r="X69" s="4">
        <f t="shared" si="28"/>
        <v>-3.8368181774771637E-3</v>
      </c>
      <c r="Y69" s="4">
        <f t="shared" si="27"/>
        <v>-1.6761256907419142E-2</v>
      </c>
      <c r="Z69" s="4">
        <f t="shared" si="26"/>
        <v>-2.3897361035021047E-2</v>
      </c>
      <c r="AA69" s="22">
        <f t="shared" si="24"/>
        <v>-3.6035552223676381E-2</v>
      </c>
    </row>
    <row r="70" spans="2:27" x14ac:dyDescent="0.4">
      <c r="B70" s="8">
        <f t="shared" si="25"/>
        <v>2005</v>
      </c>
      <c r="C70" s="8"/>
      <c r="D70" s="8"/>
      <c r="E70" s="8"/>
      <c r="F70" s="8"/>
      <c r="G70" s="8"/>
      <c r="H70" s="8"/>
      <c r="I70" s="8"/>
      <c r="J70" s="8"/>
      <c r="K70" s="8"/>
      <c r="L70" s="20"/>
      <c r="M70" s="20"/>
      <c r="N70" s="4"/>
      <c r="O70" s="4"/>
      <c r="P70" s="4"/>
      <c r="Q70" s="4"/>
      <c r="R70" s="4"/>
      <c r="S70" s="4"/>
      <c r="T70" s="4"/>
      <c r="U70" s="4"/>
      <c r="V70" s="22">
        <f t="shared" ref="V70:V84" si="30">+V8/$C8-1</f>
        <v>-1.3708294107792618E-3</v>
      </c>
      <c r="W70" s="4">
        <f t="shared" si="29"/>
        <v>-5.4492946481026205E-3</v>
      </c>
      <c r="X70" s="4">
        <f t="shared" si="28"/>
        <v>-8.6965008851799253E-3</v>
      </c>
      <c r="Y70" s="4">
        <f t="shared" si="27"/>
        <v>-2.5689194068053811E-2</v>
      </c>
      <c r="Z70" s="22">
        <f t="shared" si="26"/>
        <v>-3.4890250771616671E-2</v>
      </c>
      <c r="AA70" s="4">
        <f t="shared" si="24"/>
        <v>-4.664998600011605E-2</v>
      </c>
    </row>
    <row r="71" spans="2:27" x14ac:dyDescent="0.4">
      <c r="B71" s="8">
        <f t="shared" si="25"/>
        <v>2006</v>
      </c>
      <c r="C71" s="8"/>
      <c r="D71" s="8"/>
      <c r="E71" s="8"/>
      <c r="F71" s="8"/>
      <c r="G71" s="8"/>
      <c r="H71" s="8"/>
      <c r="I71" s="8"/>
      <c r="J71" s="8"/>
      <c r="K71" s="8"/>
      <c r="L71" s="20"/>
      <c r="M71" s="20"/>
      <c r="N71" s="4"/>
      <c r="O71" s="4"/>
      <c r="P71" s="4"/>
      <c r="Q71" s="4"/>
      <c r="R71" s="4"/>
      <c r="S71" s="4"/>
      <c r="T71" s="4"/>
      <c r="U71" s="22">
        <f t="shared" ref="U71:U84" si="31">+U9/$C9-1</f>
        <v>-6.7179121675791098E-3</v>
      </c>
      <c r="V71" s="4">
        <f t="shared" si="30"/>
        <v>-6.5091788970587094E-3</v>
      </c>
      <c r="W71" s="4">
        <f t="shared" si="29"/>
        <v>-9.5410659827360744E-3</v>
      </c>
      <c r="X71" s="4">
        <f t="shared" si="28"/>
        <v>-1.6057444864599368E-2</v>
      </c>
      <c r="Y71" s="22">
        <f t="shared" si="27"/>
        <v>-3.5985773911043739E-2</v>
      </c>
      <c r="Z71" s="4">
        <f t="shared" si="26"/>
        <v>-4.8199145340841354E-2</v>
      </c>
      <c r="AA71" s="4">
        <f t="shared" si="24"/>
        <v>-5.9913959279351614E-2</v>
      </c>
    </row>
    <row r="72" spans="2:27" x14ac:dyDescent="0.4">
      <c r="B72" s="8">
        <f t="shared" si="25"/>
        <v>2007</v>
      </c>
      <c r="C72" s="8"/>
      <c r="D72" s="8"/>
      <c r="E72" s="8"/>
      <c r="F72" s="8"/>
      <c r="G72" s="8"/>
      <c r="H72" s="8"/>
      <c r="I72" s="8"/>
      <c r="J72" s="8"/>
      <c r="K72" s="8"/>
      <c r="L72" s="20"/>
      <c r="M72" s="20"/>
      <c r="N72" s="4"/>
      <c r="O72" s="4"/>
      <c r="P72" s="4"/>
      <c r="Q72" s="4"/>
      <c r="R72" s="4"/>
      <c r="S72" s="4"/>
      <c r="T72" s="22">
        <f t="shared" ref="T72:T84" si="32">+T10/$C10-1</f>
        <v>4.9473928009200474E-3</v>
      </c>
      <c r="U72" s="4">
        <f t="shared" si="31"/>
        <v>-2.7000626794280169E-3</v>
      </c>
      <c r="V72" s="4">
        <f t="shared" si="30"/>
        <v>-4.4190747555976628E-3</v>
      </c>
      <c r="W72" s="4">
        <f t="shared" si="29"/>
        <v>-6.9869453708515383E-3</v>
      </c>
      <c r="X72" s="22">
        <f t="shared" si="28"/>
        <v>-1.5115121549567401E-2</v>
      </c>
      <c r="Y72" s="4">
        <f t="shared" si="27"/>
        <v>-3.8184927823613157E-2</v>
      </c>
      <c r="Z72" s="4">
        <f t="shared" si="26"/>
        <v>-5.3162555380825594E-2</v>
      </c>
      <c r="AA72" s="4">
        <f t="shared" si="24"/>
        <v>-6.5288760128158096E-2</v>
      </c>
    </row>
    <row r="73" spans="2:27" x14ac:dyDescent="0.4">
      <c r="B73" s="8">
        <f t="shared" si="25"/>
        <v>2008</v>
      </c>
      <c r="C73" s="8"/>
      <c r="D73" s="8"/>
      <c r="E73" s="8"/>
      <c r="F73" s="8"/>
      <c r="G73" s="8"/>
      <c r="H73" s="8"/>
      <c r="I73" s="8"/>
      <c r="J73" s="8"/>
      <c r="K73" s="8"/>
      <c r="L73" s="20"/>
      <c r="M73" s="20"/>
      <c r="N73" s="4"/>
      <c r="O73" s="4"/>
      <c r="P73" s="4"/>
      <c r="Q73" s="4"/>
      <c r="R73" s="4"/>
      <c r="S73" s="22">
        <f t="shared" ref="S73:S84" si="33">+S11/$C11-1</f>
        <v>2.613513278252011E-2</v>
      </c>
      <c r="T73" s="4">
        <f t="shared" si="32"/>
        <v>2.7125682402230789E-2</v>
      </c>
      <c r="U73" s="4">
        <f t="shared" si="31"/>
        <v>1.7775901686371887E-2</v>
      </c>
      <c r="V73" s="4">
        <f t="shared" si="30"/>
        <v>1.5133521855542176E-2</v>
      </c>
      <c r="W73" s="22">
        <f t="shared" si="29"/>
        <v>1.2269641126332775E-2</v>
      </c>
      <c r="X73" s="4">
        <f t="shared" si="28"/>
        <v>3.0691711987387293E-3</v>
      </c>
      <c r="Y73" s="4">
        <f t="shared" si="27"/>
        <v>-2.3417825302281314E-2</v>
      </c>
      <c r="Z73" s="4">
        <f t="shared" si="26"/>
        <v>-4.1220425331489063E-2</v>
      </c>
      <c r="AA73" s="4">
        <f t="shared" si="24"/>
        <v>-5.3362415155576381E-2</v>
      </c>
    </row>
    <row r="74" spans="2:27" x14ac:dyDescent="0.4">
      <c r="B74" s="8">
        <f t="shared" si="25"/>
        <v>2009</v>
      </c>
      <c r="C74" s="8"/>
      <c r="D74" s="8"/>
      <c r="E74" s="8"/>
      <c r="F74" s="8"/>
      <c r="G74" s="8"/>
      <c r="H74" s="8"/>
      <c r="I74" s="8"/>
      <c r="J74" s="8"/>
      <c r="K74" s="8"/>
      <c r="L74" s="20"/>
      <c r="M74" s="20"/>
      <c r="N74" s="4"/>
      <c r="O74" s="4"/>
      <c r="P74" s="4"/>
      <c r="Q74" s="4"/>
      <c r="R74" s="22">
        <f t="shared" ref="R74:R84" si="34">+R12/$C12-1</f>
        <v>1.9784791739626328E-2</v>
      </c>
      <c r="S74" s="4">
        <f t="shared" si="33"/>
        <v>5.1232884314123872E-2</v>
      </c>
      <c r="T74" s="4">
        <f t="shared" si="32"/>
        <v>5.1635704263745197E-2</v>
      </c>
      <c r="U74" s="4">
        <f t="shared" si="31"/>
        <v>4.0133033470591384E-2</v>
      </c>
      <c r="V74" s="22">
        <f t="shared" si="30"/>
        <v>3.8902916312648195E-2</v>
      </c>
      <c r="W74" s="4">
        <f t="shared" si="29"/>
        <v>3.3989151847882981E-2</v>
      </c>
      <c r="X74" s="4">
        <f t="shared" si="28"/>
        <v>2.3373635825748584E-2</v>
      </c>
      <c r="Y74" s="4">
        <f t="shared" si="27"/>
        <v>-6.566934058443219E-3</v>
      </c>
      <c r="Z74" s="4">
        <f t="shared" si="26"/>
        <v>-2.7078077297444936E-2</v>
      </c>
      <c r="AA74" s="4">
        <f t="shared" si="24"/>
        <v>-3.9861275294390319E-2</v>
      </c>
    </row>
    <row r="75" spans="2:27" x14ac:dyDescent="0.4">
      <c r="B75" s="8">
        <f t="shared" si="25"/>
        <v>2010</v>
      </c>
      <c r="C75" s="8"/>
      <c r="D75" s="8"/>
      <c r="E75" s="8"/>
      <c r="F75" s="8"/>
      <c r="G75" s="8"/>
      <c r="H75" s="8"/>
      <c r="I75" s="8"/>
      <c r="J75" s="8"/>
      <c r="K75" s="8"/>
      <c r="L75" s="20"/>
      <c r="M75" s="20"/>
      <c r="N75" s="4"/>
      <c r="O75" s="4"/>
      <c r="P75" s="4"/>
      <c r="Q75" s="22">
        <f t="shared" ref="Q75:Q84" si="35">+Q13/$C13-1</f>
        <v>2.1142846355690637E-3</v>
      </c>
      <c r="R75" s="4">
        <f t="shared" si="34"/>
        <v>3.231735730317431E-2</v>
      </c>
      <c r="S75" s="4">
        <f t="shared" si="33"/>
        <v>6.8209028035135955E-2</v>
      </c>
      <c r="T75" s="4">
        <f t="shared" si="32"/>
        <v>6.8070069459416738E-2</v>
      </c>
      <c r="U75" s="22">
        <f t="shared" si="31"/>
        <v>5.4776574362112918E-2</v>
      </c>
      <c r="V75" s="4">
        <f t="shared" si="30"/>
        <v>5.7156724329275876E-2</v>
      </c>
      <c r="W75" s="4">
        <f t="shared" si="29"/>
        <v>4.8303808196231035E-2</v>
      </c>
      <c r="X75" s="4">
        <f t="shared" si="28"/>
        <v>3.6628232654768444E-2</v>
      </c>
      <c r="Y75" s="4">
        <f t="shared" si="27"/>
        <v>3.1455945282949926E-3</v>
      </c>
      <c r="Z75" s="4">
        <f t="shared" si="26"/>
        <v>-1.9774821251651198E-2</v>
      </c>
      <c r="AA75" s="4">
        <f t="shared" si="24"/>
        <v>-3.3245071082517619E-2</v>
      </c>
    </row>
    <row r="76" spans="2:27" x14ac:dyDescent="0.4">
      <c r="B76" s="8">
        <f t="shared" si="25"/>
        <v>2011</v>
      </c>
      <c r="C76" s="8"/>
      <c r="D76" s="8"/>
      <c r="E76" s="8"/>
      <c r="F76" s="8"/>
      <c r="G76" s="8"/>
      <c r="H76" s="8"/>
      <c r="I76" s="8"/>
      <c r="J76" s="8"/>
      <c r="K76" s="8"/>
      <c r="L76" s="20"/>
      <c r="M76" s="20"/>
      <c r="N76" s="4"/>
      <c r="O76" s="4"/>
      <c r="P76" s="22">
        <f t="shared" ref="P76:P84" si="36">+P14/$C14-1</f>
        <v>1.1403762748463109E-3</v>
      </c>
      <c r="Q76" s="4">
        <f t="shared" si="35"/>
        <v>5.6949759815645429E-3</v>
      </c>
      <c r="R76" s="4">
        <f t="shared" si="34"/>
        <v>4.7674830978183369E-2</v>
      </c>
      <c r="S76" s="4">
        <f t="shared" si="33"/>
        <v>8.456442509399964E-2</v>
      </c>
      <c r="T76" s="22">
        <f t="shared" si="32"/>
        <v>8.2951330299235293E-2</v>
      </c>
      <c r="U76" s="4">
        <f t="shared" si="31"/>
        <v>6.8251574306217533E-2</v>
      </c>
      <c r="V76" s="4">
        <f t="shared" si="30"/>
        <v>7.4956557681484792E-2</v>
      </c>
      <c r="W76" s="4">
        <f t="shared" si="29"/>
        <v>6.0141323793368784E-2</v>
      </c>
      <c r="X76" s="4">
        <f t="shared" si="28"/>
        <v>4.9013258847164343E-2</v>
      </c>
      <c r="Y76" s="4">
        <f t="shared" si="27"/>
        <v>1.0510007640323726E-2</v>
      </c>
      <c r="Z76" s="4">
        <f t="shared" si="26"/>
        <v>-1.3361693015183862E-2</v>
      </c>
      <c r="AA76" s="4">
        <f t="shared" si="24"/>
        <v>-2.8599632939057651E-2</v>
      </c>
    </row>
    <row r="77" spans="2:27" x14ac:dyDescent="0.4">
      <c r="B77" s="8">
        <f t="shared" si="25"/>
        <v>2012</v>
      </c>
      <c r="C77" s="8"/>
      <c r="D77" s="8"/>
      <c r="E77" s="8"/>
      <c r="F77" s="8"/>
      <c r="G77" s="8"/>
      <c r="H77" s="8"/>
      <c r="I77" s="8"/>
      <c r="J77" s="8"/>
      <c r="K77" s="8"/>
      <c r="L77" s="20"/>
      <c r="M77" s="20"/>
      <c r="N77" s="4"/>
      <c r="O77" s="22">
        <f t="shared" ref="O77:O84" si="37">+O15/$C15-1</f>
        <v>-5.72902584638324E-3</v>
      </c>
      <c r="P77" s="4">
        <f t="shared" si="36"/>
        <v>-3.5806411539895944E-4</v>
      </c>
      <c r="Q77" s="4">
        <f t="shared" si="35"/>
        <v>6.3676953093600996E-3</v>
      </c>
      <c r="R77" s="4">
        <f t="shared" si="34"/>
        <v>5.8482831191038143E-2</v>
      </c>
      <c r="S77" s="22">
        <f t="shared" si="33"/>
        <v>9.5996258595365536E-2</v>
      </c>
      <c r="T77" s="4">
        <f t="shared" si="32"/>
        <v>9.2502210497855231E-2</v>
      </c>
      <c r="U77" s="4">
        <f t="shared" si="31"/>
        <v>7.6110985260911868E-2</v>
      </c>
      <c r="V77" s="4">
        <f t="shared" si="30"/>
        <v>8.6803510489817048E-2</v>
      </c>
      <c r="W77" s="4">
        <f t="shared" si="29"/>
        <v>6.6331976586991415E-2</v>
      </c>
      <c r="X77" s="4">
        <f t="shared" si="28"/>
        <v>5.5647679525309135E-2</v>
      </c>
      <c r="Y77" s="4">
        <f t="shared" si="27"/>
        <v>1.2121566420893348E-2</v>
      </c>
      <c r="Z77" s="4">
        <f t="shared" si="26"/>
        <v>-1.2149375020655384E-2</v>
      </c>
      <c r="AA77" s="4">
        <f t="shared" si="24"/>
        <v>-2.884170590891566E-2</v>
      </c>
    </row>
    <row r="78" spans="2:27" x14ac:dyDescent="0.4">
      <c r="B78" s="8">
        <f t="shared" si="25"/>
        <v>2013</v>
      </c>
      <c r="C78" s="8"/>
      <c r="D78" s="8"/>
      <c r="E78" s="8"/>
      <c r="F78" s="8"/>
      <c r="G78" s="8"/>
      <c r="H78" s="8"/>
      <c r="I78" s="8"/>
      <c r="J78" s="8"/>
      <c r="K78" s="8"/>
      <c r="L78" s="4"/>
      <c r="M78" s="4"/>
      <c r="N78" s="22">
        <f>+N16/$C16-1</f>
        <v>-3.7556331498498352E-3</v>
      </c>
      <c r="O78" s="4">
        <f t="shared" si="37"/>
        <v>-9.573685858259906E-3</v>
      </c>
      <c r="P78" s="4">
        <f t="shared" si="36"/>
        <v>-2.1722937190603586E-3</v>
      </c>
      <c r="Q78" s="4">
        <f t="shared" si="35"/>
        <v>5.8149340095312585E-3</v>
      </c>
      <c r="R78" s="22">
        <f t="shared" si="34"/>
        <v>6.6823881076814917E-2</v>
      </c>
      <c r="S78" s="4">
        <f t="shared" si="33"/>
        <v>0.1046512994778579</v>
      </c>
      <c r="T78" s="4">
        <f t="shared" si="32"/>
        <v>9.9850902203600711E-2</v>
      </c>
      <c r="U78" s="4">
        <f t="shared" si="31"/>
        <v>8.0765501432802145E-2</v>
      </c>
      <c r="V78" s="4">
        <f t="shared" si="30"/>
        <v>9.1289354081477203E-2</v>
      </c>
      <c r="W78" s="4">
        <f t="shared" si="29"/>
        <v>6.9489965586357449E-2</v>
      </c>
      <c r="X78" s="4">
        <f t="shared" si="28"/>
        <v>5.9013354028699228E-2</v>
      </c>
      <c r="Y78" s="4">
        <f t="shared" si="27"/>
        <v>9.5588120636072027E-3</v>
      </c>
      <c r="Z78" s="4">
        <f t="shared" si="26"/>
        <v>-1.3754839001393182E-2</v>
      </c>
      <c r="AA78" s="4">
        <f t="shared" si="24"/>
        <v>-3.1242914463107008E-2</v>
      </c>
    </row>
    <row r="79" spans="2:27" x14ac:dyDescent="0.4">
      <c r="B79" s="8">
        <f t="shared" si="25"/>
        <v>2014</v>
      </c>
      <c r="C79" s="8"/>
      <c r="D79" s="8"/>
      <c r="E79" s="8"/>
      <c r="F79" s="8"/>
      <c r="G79" s="8"/>
      <c r="H79" s="8"/>
      <c r="I79" s="8"/>
      <c r="J79" s="8"/>
      <c r="K79" s="8"/>
      <c r="L79" s="4"/>
      <c r="M79" s="22">
        <f>+M17/$C17-1</f>
        <v>-2.9409886279394559E-3</v>
      </c>
      <c r="N79" s="4">
        <f>+N17/$C17-1</f>
        <v>-6.7201436500625711E-3</v>
      </c>
      <c r="O79" s="4">
        <f t="shared" si="37"/>
        <v>-1.309546484120816E-2</v>
      </c>
      <c r="P79" s="4">
        <f t="shared" si="36"/>
        <v>-4.4033898809123784E-3</v>
      </c>
      <c r="Q79" s="22">
        <f t="shared" si="35"/>
        <v>4.3609066210867908E-3</v>
      </c>
      <c r="R79" s="4">
        <f t="shared" si="34"/>
        <v>7.4461117550471911E-2</v>
      </c>
      <c r="S79" s="4">
        <f t="shared" si="33"/>
        <v>0.11180390293708009</v>
      </c>
      <c r="T79" s="4">
        <f t="shared" si="32"/>
        <v>0.10663482310324635</v>
      </c>
      <c r="U79" s="4">
        <f t="shared" si="31"/>
        <v>8.3822572913664795E-2</v>
      </c>
      <c r="V79" s="4">
        <f t="shared" si="30"/>
        <v>9.4524545057391274E-2</v>
      </c>
      <c r="W79" s="4">
        <f t="shared" si="29"/>
        <v>7.1404942644058833E-2</v>
      </c>
      <c r="X79" s="4">
        <f t="shared" si="28"/>
        <v>6.0946116357400326E-2</v>
      </c>
      <c r="Y79" s="4">
        <f t="shared" si="27"/>
        <v>6.1239619038448989E-3</v>
      </c>
      <c r="Z79" s="4">
        <f t="shared" si="26"/>
        <v>-1.6455314610742122E-2</v>
      </c>
      <c r="AA79" s="4">
        <f t="shared" si="24"/>
        <v>-3.3482778429893778E-2</v>
      </c>
    </row>
    <row r="80" spans="2:27" x14ac:dyDescent="0.4">
      <c r="B80" s="8">
        <f t="shared" si="25"/>
        <v>2015</v>
      </c>
      <c r="C80" s="8"/>
      <c r="D80" s="8"/>
      <c r="E80" s="8"/>
      <c r="F80" s="8"/>
      <c r="G80" s="8"/>
      <c r="H80" s="8"/>
      <c r="I80" s="8"/>
      <c r="J80" s="8"/>
      <c r="K80" s="8"/>
      <c r="L80" s="22">
        <f>+L18/$C18-1</f>
        <v>-3.1209750849927609E-3</v>
      </c>
      <c r="M80" s="4"/>
      <c r="N80" s="4">
        <f t="shared" ref="N80" si="38">+N18/$C18-1</f>
        <v>-8.6396281503486883E-3</v>
      </c>
      <c r="O80" s="4">
        <f t="shared" si="37"/>
        <v>-1.7019880780018815E-2</v>
      </c>
      <c r="P80" s="22">
        <f t="shared" si="36"/>
        <v>-7.7268860409241968E-3</v>
      </c>
      <c r="Q80" s="4">
        <f t="shared" si="35"/>
        <v>1.4172315553220294E-3</v>
      </c>
      <c r="R80" s="4">
        <f t="shared" si="34"/>
        <v>8.0689440308903793E-2</v>
      </c>
      <c r="S80" s="4">
        <f t="shared" si="33"/>
        <v>0.11743844121457325</v>
      </c>
      <c r="T80" s="4">
        <f t="shared" si="32"/>
        <v>0.11207577521916767</v>
      </c>
      <c r="U80" s="4">
        <f t="shared" si="31"/>
        <v>8.5394055419168557E-2</v>
      </c>
      <c r="V80" s="4">
        <f t="shared" si="30"/>
        <v>9.5809013351520145E-2</v>
      </c>
      <c r="W80" s="4">
        <f t="shared" si="29"/>
        <v>7.1623768444561975E-2</v>
      </c>
      <c r="X80" s="4">
        <f t="shared" si="28"/>
        <v>6.1255157219016754E-2</v>
      </c>
      <c r="Y80" s="4">
        <f t="shared" si="27"/>
        <v>2.7529517154554206E-3</v>
      </c>
      <c r="Z80" s="4">
        <f t="shared" si="26"/>
        <v>-2.0458284076915412E-2</v>
      </c>
      <c r="AA80" s="4">
        <f t="shared" si="24"/>
        <v>-3.7830459945307093E-2</v>
      </c>
    </row>
    <row r="81" spans="2:27" x14ac:dyDescent="0.4">
      <c r="B81" s="8">
        <v>2016</v>
      </c>
      <c r="C81" s="8"/>
      <c r="D81" s="8"/>
      <c r="E81" s="8"/>
      <c r="F81" s="8"/>
      <c r="G81" s="8"/>
      <c r="H81" s="8"/>
      <c r="I81" s="8"/>
      <c r="J81" s="8"/>
      <c r="K81" s="22">
        <f>+K19/$C19-1</f>
        <v>2.7623980397997183E-3</v>
      </c>
      <c r="L81" s="4">
        <f>+L19/$C19-1</f>
        <v>-3.1877918007019446E-3</v>
      </c>
      <c r="M81" s="4">
        <f>+M19/$C19-1</f>
        <v>-7.1127417467609089E-3</v>
      </c>
      <c r="N81" s="4">
        <f t="shared" ref="N81" si="39">+N19/$C19-1</f>
        <v>-8.5182105540664299E-3</v>
      </c>
      <c r="O81" s="22">
        <f t="shared" si="37"/>
        <v>-1.844013313646764E-2</v>
      </c>
      <c r="P81" s="4">
        <f t="shared" si="36"/>
        <v>-8.7810429403551993E-3</v>
      </c>
      <c r="Q81" s="4">
        <f t="shared" si="35"/>
        <v>2.5929601303564809E-4</v>
      </c>
      <c r="R81" s="4">
        <f t="shared" si="34"/>
        <v>8.7933061701841897E-2</v>
      </c>
      <c r="S81" s="4">
        <f t="shared" si="33"/>
        <v>0.12415328101858503</v>
      </c>
      <c r="T81" s="4">
        <f t="shared" si="32"/>
        <v>0.11865781174014312</v>
      </c>
      <c r="U81" s="4">
        <f t="shared" si="31"/>
        <v>8.8235442148755006E-2</v>
      </c>
      <c r="V81" s="4">
        <f t="shared" si="30"/>
        <v>9.7352235210345084E-2</v>
      </c>
      <c r="W81" s="4">
        <f t="shared" si="29"/>
        <v>7.2438572341020802E-2</v>
      </c>
      <c r="X81" s="4">
        <f t="shared" si="28"/>
        <v>6.2909789513923231E-2</v>
      </c>
      <c r="Y81" s="4">
        <f t="shared" si="27"/>
        <v>1.865037623018706E-3</v>
      </c>
      <c r="Z81" s="4">
        <f t="shared" si="26"/>
        <v>-2.3504758628825062E-2</v>
      </c>
      <c r="AA81" s="4">
        <f t="shared" si="24"/>
        <v>-3.9817044097135157E-2</v>
      </c>
    </row>
    <row r="82" spans="2:27" x14ac:dyDescent="0.4">
      <c r="B82" s="8">
        <v>2017</v>
      </c>
      <c r="C82" s="8"/>
      <c r="D82" s="8"/>
      <c r="E82" s="8"/>
      <c r="F82" s="8"/>
      <c r="G82" s="8"/>
      <c r="H82" s="8"/>
      <c r="I82" s="8"/>
      <c r="J82" s="22">
        <f>+J20/$C20-1</f>
        <v>-1.3150304153406456E-3</v>
      </c>
      <c r="K82" s="4">
        <f>+K20/$C20-1</f>
        <v>2.6020088896050453E-3</v>
      </c>
      <c r="L82" s="4">
        <f>+L20/$C20-1</f>
        <v>-5.8381339886395267E-3</v>
      </c>
      <c r="M82" s="4">
        <f>+M20/$C20-1</f>
        <v>-1.1198888127945783E-2</v>
      </c>
      <c r="N82" s="22">
        <f>+N20/$C20-1</f>
        <v>-1.2366219500731801E-2</v>
      </c>
      <c r="O82" s="4">
        <f t="shared" si="37"/>
        <v>-2.3311713598947237E-2</v>
      </c>
      <c r="P82" s="4">
        <f t="shared" si="36"/>
        <v>-1.2761014650391478E-2</v>
      </c>
      <c r="Q82" s="4">
        <f t="shared" si="35"/>
        <v>-3.8391814043426953E-3</v>
      </c>
      <c r="R82" s="4">
        <f t="shared" si="34"/>
        <v>9.2101411325518079E-2</v>
      </c>
      <c r="S82" s="4">
        <f t="shared" si="33"/>
        <v>0.12764640320133203</v>
      </c>
      <c r="T82" s="4">
        <f t="shared" si="32"/>
        <v>0.12161762612630755</v>
      </c>
      <c r="U82" s="4">
        <f t="shared" si="31"/>
        <v>8.727913628489703E-2</v>
      </c>
      <c r="V82" s="4">
        <f t="shared" si="30"/>
        <v>9.553770025111108E-2</v>
      </c>
      <c r="W82" s="4">
        <f t="shared" si="29"/>
        <v>6.9986826733271501E-2</v>
      </c>
      <c r="X82" s="4">
        <f t="shared" si="28"/>
        <v>6.1120560233117072E-2</v>
      </c>
      <c r="Y82" s="4">
        <f t="shared" si="27"/>
        <v>-4.6059434126954901E-4</v>
      </c>
      <c r="Z82" s="4">
        <f t="shared" si="26"/>
        <v>-2.9447629640562911E-2</v>
      </c>
      <c r="AA82" s="4">
        <f t="shared" si="24"/>
        <v>-4.5414423088489753E-2</v>
      </c>
    </row>
    <row r="83" spans="2:27" x14ac:dyDescent="0.4">
      <c r="B83" s="8">
        <v>2018</v>
      </c>
      <c r="C83" s="8"/>
      <c r="D83" s="8"/>
      <c r="E83" s="8"/>
      <c r="F83" s="8"/>
      <c r="G83" s="8"/>
      <c r="H83" s="8"/>
      <c r="I83" s="22">
        <f>+I21/$C21-1</f>
        <v>5.03094201237686E-3</v>
      </c>
      <c r="J83" s="4">
        <f>+J21/$C21-1</f>
        <v>8.8029584442606001E-4</v>
      </c>
      <c r="K83" s="4">
        <f>+K21/$C21-1</f>
        <v>6.2359736155432888E-3</v>
      </c>
      <c r="L83" s="4">
        <f>+L21/$C21-1</f>
        <v>-4.7767502953155461E-3</v>
      </c>
      <c r="M83" s="22">
        <f>+M21/$C21-1</f>
        <v>-1.1850715809517243E-2</v>
      </c>
      <c r="N83" s="4">
        <f>+N21/$C21-1</f>
        <v>-1.2911458241506413E-2</v>
      </c>
      <c r="O83" s="4">
        <f t="shared" si="37"/>
        <v>-2.4931239972496022E-2</v>
      </c>
      <c r="P83" s="4">
        <f t="shared" si="36"/>
        <v>-1.3117738324018413E-2</v>
      </c>
      <c r="Q83" s="4">
        <f t="shared" si="35"/>
        <v>-4.2741409404256636E-3</v>
      </c>
      <c r="R83" s="4">
        <f t="shared" si="34"/>
        <v>0.10049630635236873</v>
      </c>
      <c r="S83" s="4">
        <f t="shared" si="33"/>
        <v>0.13548193726969782</v>
      </c>
      <c r="T83" s="4">
        <f t="shared" si="32"/>
        <v>0.1284467286094606</v>
      </c>
      <c r="U83" s="4">
        <f t="shared" si="31"/>
        <v>8.9767097445300426E-2</v>
      </c>
      <c r="V83" s="4">
        <f t="shared" si="30"/>
        <v>9.7859359297589821E-2</v>
      </c>
      <c r="W83" s="4">
        <f t="shared" si="29"/>
        <v>7.1570245420405687E-2</v>
      </c>
      <c r="X83" s="4">
        <f t="shared" si="28"/>
        <v>6.3090216682240463E-2</v>
      </c>
      <c r="Y83" s="4">
        <f t="shared" si="27"/>
        <v>1.6564114317954015E-3</v>
      </c>
      <c r="Z83" s="4">
        <f t="shared" si="26"/>
        <v>-3.1682887560681272E-2</v>
      </c>
      <c r="AA83" s="4">
        <f t="shared" si="24"/>
        <v>-4.7514773993233561E-2</v>
      </c>
    </row>
    <row r="84" spans="2:27" x14ac:dyDescent="0.4">
      <c r="B84" s="8">
        <v>2019</v>
      </c>
      <c r="C84" s="8"/>
      <c r="D84" s="8"/>
      <c r="E84" s="8"/>
      <c r="F84" s="8"/>
      <c r="G84" s="8"/>
      <c r="H84" s="22">
        <f>+H22/$C22-1</f>
        <v>-5.8530493807970041E-3</v>
      </c>
      <c r="I84" s="4">
        <f>+I22/$C22-1</f>
        <v>2.8498885952639164E-3</v>
      </c>
      <c r="J84" s="4">
        <f>+J22/$C22-1</f>
        <v>-2.4879527436654225E-3</v>
      </c>
      <c r="K84" s="4">
        <f>+K22/$C22-1</f>
        <v>3.9015579390988542E-3</v>
      </c>
      <c r="L84" s="22">
        <f>+L22/$C22-1</f>
        <v>-9.5753795533447539E-3</v>
      </c>
      <c r="M84" s="4">
        <f>+M22/$C22-1</f>
        <v>-1.7925579045546369E-2</v>
      </c>
      <c r="N84" s="4">
        <f>+N22/$C22-1</f>
        <v>-1.8695269184931806E-2</v>
      </c>
      <c r="O84" s="4">
        <f t="shared" si="37"/>
        <v>-3.1762008394217278E-2</v>
      </c>
      <c r="P84" s="4">
        <f t="shared" si="36"/>
        <v>-1.874449453339555E-2</v>
      </c>
      <c r="Q84" s="4">
        <f t="shared" si="35"/>
        <v>-9.994041142028065E-3</v>
      </c>
      <c r="R84" s="4">
        <f t="shared" si="34"/>
        <v>0.10313746826260428</v>
      </c>
      <c r="S84" s="4">
        <f t="shared" si="33"/>
        <v>0.13734001761749304</v>
      </c>
      <c r="T84" s="4">
        <f t="shared" si="32"/>
        <v>0.12913130214000712</v>
      </c>
      <c r="U84" s="4">
        <f t="shared" si="31"/>
        <v>8.5823177366703085E-2</v>
      </c>
      <c r="V84" s="4">
        <f t="shared" si="30"/>
        <v>9.4483470646147483E-2</v>
      </c>
      <c r="W84" s="4">
        <f t="shared" si="29"/>
        <v>6.7594706979636321E-2</v>
      </c>
      <c r="X84" s="4">
        <f t="shared" si="28"/>
        <v>5.9307127312296037E-2</v>
      </c>
      <c r="Y84" s="4">
        <f t="shared" si="27"/>
        <v>-2.1244624073790686E-4</v>
      </c>
      <c r="Z84" s="4">
        <f t="shared" si="26"/>
        <v>-3.8898855999538018E-2</v>
      </c>
      <c r="AA84" s="4">
        <f t="shared" si="24"/>
        <v>-5.4666560668815811E-2</v>
      </c>
    </row>
    <row r="85" spans="2:27" x14ac:dyDescent="0.4">
      <c r="B85" s="8">
        <f>+B84+1</f>
        <v>2020</v>
      </c>
      <c r="C85" s="8"/>
      <c r="D85" s="8"/>
      <c r="E85" s="8"/>
      <c r="F85" s="8"/>
      <c r="G85" s="22">
        <f>+G23/$C23-1</f>
        <v>-5.029063122963251E-5</v>
      </c>
      <c r="H85" s="4">
        <f t="shared" ref="H85" si="40">+H23/$C23-1</f>
        <v>-5.7472882263714942E-3</v>
      </c>
      <c r="I85" s="4">
        <f>+I23/$C23-1</f>
        <v>3.0778455759468137E-3</v>
      </c>
      <c r="J85" s="4">
        <f>+J23/$C23-1</f>
        <v>-3.8925841223368396E-3</v>
      </c>
      <c r="K85" s="22">
        <f>+K23/$C23-1</f>
        <v>3.7902376997493992E-3</v>
      </c>
      <c r="L85" s="8"/>
      <c r="M85" s="8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2:27" x14ac:dyDescent="0.4">
      <c r="B86" s="8">
        <f t="shared" ref="B86:B88" si="41">+B85+1</f>
        <v>2021</v>
      </c>
      <c r="C86" s="8"/>
      <c r="D86" s="8"/>
      <c r="E86" s="8"/>
      <c r="F86" s="22">
        <f>+F24/$C24-1</f>
        <v>-3.3787423813613771E-3</v>
      </c>
      <c r="G86" s="4">
        <f>+G24/$C24-1</f>
        <v>-3.0334714622041181E-3</v>
      </c>
      <c r="H86" s="4">
        <f>+H24/$C24-1</f>
        <v>-8.9635253959466921E-3</v>
      </c>
      <c r="I86" s="4">
        <f>+I24/$C24-1</f>
        <v>2.4572482954332564E-4</v>
      </c>
      <c r="J86" s="22">
        <f>+J24/$C24-1</f>
        <v>-8.1661187124184575E-3</v>
      </c>
      <c r="K86" s="8"/>
      <c r="L86" s="8"/>
      <c r="M86" s="8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2:27" x14ac:dyDescent="0.4">
      <c r="B87" s="8">
        <f t="shared" si="41"/>
        <v>2022</v>
      </c>
      <c r="C87" s="8"/>
      <c r="D87" s="8"/>
      <c r="E87" s="22">
        <f>+E25/$C25-1</f>
        <v>-5.5968201498131087E-3</v>
      </c>
      <c r="F87" s="4">
        <f>+F25/$C25-1</f>
        <v>-8.9380171762413196E-3</v>
      </c>
      <c r="G87" s="4">
        <f>+G25/$C25-1</f>
        <v>-7.9520387573975837E-3</v>
      </c>
      <c r="H87" s="4">
        <f>+H25/$C25-1</f>
        <v>-1.4260388100548638E-2</v>
      </c>
      <c r="I87" s="22">
        <f>+I25/$C25-1</f>
        <v>-4.611173126317647E-3</v>
      </c>
      <c r="J87" s="8"/>
      <c r="K87" s="8"/>
      <c r="L87" s="8"/>
      <c r="M87" s="8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2:27" x14ac:dyDescent="0.4">
      <c r="B88" s="8">
        <f t="shared" si="41"/>
        <v>2023</v>
      </c>
      <c r="C88" s="8"/>
      <c r="D88" s="22">
        <f>+D26/$C26-1</f>
        <v>1.7269210873189778E-3</v>
      </c>
      <c r="E88" s="4">
        <f t="shared" ref="E88:F88" si="42">+E26/$C26-1</f>
        <v>-6.2657084782175021E-3</v>
      </c>
      <c r="F88" s="4">
        <f t="shared" si="42"/>
        <v>-1.0905197966536884E-2</v>
      </c>
      <c r="G88" s="4">
        <f>+G26/$C26-1</f>
        <v>-8.9822674395951818E-3</v>
      </c>
      <c r="H88" s="22">
        <f>+H26/$C26-1</f>
        <v>-1.5678956918084186E-2</v>
      </c>
      <c r="I88" s="8"/>
      <c r="J88" s="8"/>
      <c r="K88" s="8"/>
      <c r="L88" s="8"/>
      <c r="M88" s="8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2:27" x14ac:dyDescent="0.4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2:27" x14ac:dyDescent="0.4"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2:27" x14ac:dyDescent="0.4">
      <c r="C91" s="8" t="s">
        <v>15</v>
      </c>
      <c r="D91" s="17">
        <f>+D88</f>
        <v>1.7269210873189778E-3</v>
      </c>
      <c r="E91" s="17">
        <f>+E87</f>
        <v>-5.5968201498131087E-3</v>
      </c>
      <c r="F91" s="17">
        <f>+F86</f>
        <v>-3.3787423813613771E-3</v>
      </c>
      <c r="G91" s="17">
        <f>+G85</f>
        <v>-5.029063122963251E-5</v>
      </c>
      <c r="H91" s="17">
        <f>+H84</f>
        <v>-5.8530493807970041E-3</v>
      </c>
      <c r="I91" s="17">
        <f>+I83</f>
        <v>5.03094201237686E-3</v>
      </c>
      <c r="J91" s="17">
        <f>+J82</f>
        <v>-1.3150304153406456E-3</v>
      </c>
      <c r="K91" s="17">
        <f>+K81</f>
        <v>2.7623980397997183E-3</v>
      </c>
      <c r="L91" s="17">
        <f>+L80</f>
        <v>-3.1209750849927609E-3</v>
      </c>
      <c r="M91" s="17">
        <f>+M79</f>
        <v>-2.9409886279394559E-3</v>
      </c>
      <c r="N91" s="4">
        <f>+N78</f>
        <v>-3.7556331498498352E-3</v>
      </c>
      <c r="O91" s="4">
        <f>+O77</f>
        <v>-5.72902584638324E-3</v>
      </c>
      <c r="P91" s="4">
        <f>+P76</f>
        <v>1.1403762748463109E-3</v>
      </c>
      <c r="Q91" s="4">
        <f>+Q75</f>
        <v>2.1142846355690637E-3</v>
      </c>
      <c r="R91" s="4">
        <f>+R74</f>
        <v>1.9784791739626328E-2</v>
      </c>
      <c r="S91" s="4">
        <f>+S73</f>
        <v>2.613513278252011E-2</v>
      </c>
      <c r="T91" s="4">
        <f>+T72</f>
        <v>4.9473928009200474E-3</v>
      </c>
      <c r="U91" s="4">
        <f>+U71</f>
        <v>-6.7179121675791098E-3</v>
      </c>
      <c r="V91" s="4">
        <f>+V70</f>
        <v>-1.3708294107792618E-3</v>
      </c>
      <c r="W91" s="4">
        <f>+W69</f>
        <v>-1.7119373358901457E-3</v>
      </c>
      <c r="X91" s="4">
        <f>+X68</f>
        <v>-1.789616639430891E-3</v>
      </c>
      <c r="Y91" s="4">
        <f>+Y67</f>
        <v>-3.4323173811313668E-3</v>
      </c>
      <c r="Z91" s="4">
        <f>+Z66</f>
        <v>-3.3688662531491387E-3</v>
      </c>
      <c r="AA91" s="4">
        <f>+AA65</f>
        <v>-7.536955791106692E-3</v>
      </c>
    </row>
    <row r="92" spans="2:27" x14ac:dyDescent="0.4">
      <c r="C92" s="8" t="s">
        <v>16</v>
      </c>
      <c r="D92" s="16"/>
      <c r="E92" s="16"/>
      <c r="F92" s="16"/>
      <c r="G92" s="16"/>
      <c r="H92" s="17">
        <f>+H88</f>
        <v>-1.5678956918084186E-2</v>
      </c>
      <c r="I92" s="17">
        <f>+I87</f>
        <v>-4.611173126317647E-3</v>
      </c>
      <c r="J92" s="17">
        <f>+J86</f>
        <v>-8.1661187124184575E-3</v>
      </c>
      <c r="K92" s="17">
        <f>+K85</f>
        <v>3.7902376997493992E-3</v>
      </c>
      <c r="L92" s="17">
        <f>+L84</f>
        <v>-9.5753795533447539E-3</v>
      </c>
      <c r="M92" s="17">
        <f>+M83</f>
        <v>-1.1850715809517243E-2</v>
      </c>
      <c r="N92" s="4">
        <f>+N82</f>
        <v>-1.2366219500731801E-2</v>
      </c>
      <c r="O92" s="4">
        <f>+O81</f>
        <v>-1.844013313646764E-2</v>
      </c>
      <c r="P92" s="4">
        <f>+P80</f>
        <v>-7.7268860409241968E-3</v>
      </c>
      <c r="Q92" s="4">
        <f>+Q79</f>
        <v>4.3609066210867908E-3</v>
      </c>
      <c r="R92" s="4">
        <f>+R78</f>
        <v>6.6823881076814917E-2</v>
      </c>
      <c r="S92" s="4">
        <f>+S77</f>
        <v>9.5996258595365536E-2</v>
      </c>
      <c r="T92" s="4">
        <f>+T76</f>
        <v>8.2951330299235293E-2</v>
      </c>
      <c r="U92" s="4">
        <f>+U75</f>
        <v>5.4776574362112918E-2</v>
      </c>
      <c r="V92" s="4">
        <f>+V74</f>
        <v>3.8902916312648195E-2</v>
      </c>
      <c r="W92" s="4">
        <f>+W73</f>
        <v>1.2269641126332775E-2</v>
      </c>
      <c r="X92" s="4">
        <f>+X72</f>
        <v>-1.5115121549567401E-2</v>
      </c>
      <c r="Y92" s="4">
        <f>+Y71</f>
        <v>-3.5985773911043739E-2</v>
      </c>
      <c r="Z92" s="4">
        <f>+Z70</f>
        <v>-3.4890250771616671E-2</v>
      </c>
      <c r="AA92" s="4">
        <f>+AA69</f>
        <v>-3.6035552223676381E-2</v>
      </c>
    </row>
    <row r="93" spans="2:27" x14ac:dyDescent="0.4">
      <c r="C93" s="8"/>
      <c r="D93" s="16"/>
      <c r="E93" s="16"/>
      <c r="F93" s="16"/>
      <c r="G93" s="16"/>
      <c r="H93" s="16"/>
      <c r="I93" s="16"/>
      <c r="J93" s="16"/>
      <c r="K93" s="16"/>
      <c r="L93" s="8"/>
      <c r="M93" s="8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2:27" x14ac:dyDescent="0.4">
      <c r="H94" s="5" t="s">
        <v>58</v>
      </c>
      <c r="T94" s="4"/>
    </row>
    <row r="95" spans="2:27" x14ac:dyDescent="0.4">
      <c r="C95" t="s">
        <v>52</v>
      </c>
      <c r="G95" s="34">
        <f>AVERAGE(D91:M91)</f>
        <v>-1.2735635531978429E-3</v>
      </c>
      <c r="H95" s="3">
        <v>-1.1666701542710988E-3</v>
      </c>
    </row>
    <row r="96" spans="2:27" x14ac:dyDescent="0.4">
      <c r="C96" s="30" t="s">
        <v>53</v>
      </c>
      <c r="D96" s="30"/>
      <c r="E96" s="30"/>
      <c r="F96" s="30"/>
      <c r="G96" s="34">
        <f>AVERAGE(D91:H91)</f>
        <v>-2.630396291176429E-3</v>
      </c>
      <c r="H96" s="3">
        <v>-4.9914296579076642E-4</v>
      </c>
    </row>
    <row r="97" spans="3:7" x14ac:dyDescent="0.4">
      <c r="C97" s="31" t="s">
        <v>65</v>
      </c>
      <c r="G97" s="35">
        <f>AVERAGE(D91:F91)</f>
        <v>-2.4162138146185028E-3</v>
      </c>
    </row>
    <row r="100" spans="3:7" x14ac:dyDescent="0.4">
      <c r="C100" s="26" t="s">
        <v>54</v>
      </c>
      <c r="D100" s="26"/>
      <c r="E100" s="26"/>
      <c r="F100" s="26"/>
    </row>
    <row r="101" spans="3:7" x14ac:dyDescent="0.4">
      <c r="C101" s="26" t="s">
        <v>45</v>
      </c>
      <c r="D101" s="26"/>
      <c r="E101" s="26"/>
      <c r="F101" s="26"/>
    </row>
  </sheetData>
  <phoneticPr fontId="9" type="noConversion"/>
  <pageMargins left="0.25" right="0.25" top="0.75" bottom="0.75" header="0.3" footer="0.3"/>
  <pageSetup scale="59" orientation="portrait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D8C1D-6053-4027-837A-96F11C7985AE}">
  <sheetPr>
    <pageSetUpPr fitToPage="1"/>
  </sheetPr>
  <dimension ref="A1:AA101"/>
  <sheetViews>
    <sheetView zoomScale="80" zoomScaleNormal="80" workbookViewId="0">
      <pane xSplit="3" ySplit="2" topLeftCell="D90" activePane="bottomRight" state="frozen"/>
      <selection activeCell="I71" sqref="I71"/>
      <selection pane="topRight" activeCell="I71" sqref="I71"/>
      <selection pane="bottomLeft" activeCell="I71" sqref="I71"/>
      <selection pane="bottomRight" activeCell="A97" sqref="A97:XFD97"/>
    </sheetView>
  </sheetViews>
  <sheetFormatPr defaultColWidth="8.69140625" defaultRowHeight="14.6" x14ac:dyDescent="0.4"/>
  <cols>
    <col min="1" max="1" width="11.53515625" bestFit="1" customWidth="1"/>
    <col min="3" max="3" width="14.4609375" bestFit="1" customWidth="1"/>
    <col min="4" max="4" width="8.84375" customWidth="1"/>
    <col min="5" max="6" width="10.4609375" customWidth="1"/>
    <col min="7" max="8" width="11.4609375" bestFit="1" customWidth="1"/>
    <col min="9" max="9" width="11" customWidth="1"/>
    <col min="10" max="11" width="10.3828125" bestFit="1" customWidth="1"/>
    <col min="12" max="13" width="11.23046875" bestFit="1" customWidth="1"/>
    <col min="14" max="17" width="11.3046875" bestFit="1" customWidth="1"/>
    <col min="18" max="27" width="10.3828125" bestFit="1" customWidth="1"/>
  </cols>
  <sheetData>
    <row r="1" spans="1:27" x14ac:dyDescent="0.4">
      <c r="B1" t="s">
        <v>18</v>
      </c>
      <c r="D1" s="23">
        <f>+E1+365</f>
        <v>44682</v>
      </c>
      <c r="E1" s="23">
        <f>+F1+365</f>
        <v>44317</v>
      </c>
      <c r="F1" s="23">
        <f>+G1+366</f>
        <v>43952</v>
      </c>
      <c r="G1" s="23">
        <v>43586</v>
      </c>
      <c r="H1" s="23">
        <v>43221</v>
      </c>
      <c r="I1" s="23">
        <v>42887</v>
      </c>
      <c r="J1" s="23">
        <v>42522</v>
      </c>
      <c r="K1" s="23">
        <v>42156</v>
      </c>
      <c r="L1" s="23" t="s">
        <v>28</v>
      </c>
      <c r="M1" s="23" t="s">
        <v>29</v>
      </c>
      <c r="N1" s="23" t="s">
        <v>30</v>
      </c>
      <c r="O1" s="23" t="s">
        <v>31</v>
      </c>
      <c r="P1" s="23" t="s">
        <v>32</v>
      </c>
      <c r="Q1" s="23" t="s">
        <v>33</v>
      </c>
      <c r="R1" s="23" t="s">
        <v>34</v>
      </c>
      <c r="S1" s="23" t="s">
        <v>35</v>
      </c>
      <c r="T1" s="23" t="s">
        <v>36</v>
      </c>
      <c r="U1" s="23" t="s">
        <v>37</v>
      </c>
      <c r="V1" s="23" t="s">
        <v>38</v>
      </c>
      <c r="W1" s="23" t="s">
        <v>39</v>
      </c>
      <c r="X1" s="23" t="s">
        <v>40</v>
      </c>
      <c r="Y1" s="23" t="s">
        <v>41</v>
      </c>
      <c r="Z1" s="23" t="s">
        <v>42</v>
      </c>
      <c r="AA1" s="23" t="s">
        <v>43</v>
      </c>
    </row>
    <row r="2" spans="1:27" x14ac:dyDescent="0.4">
      <c r="A2" s="2" t="s">
        <v>19</v>
      </c>
      <c r="C2" s="11" t="s">
        <v>0</v>
      </c>
      <c r="D2" s="11" t="s">
        <v>57</v>
      </c>
      <c r="E2" s="11" t="s">
        <v>56</v>
      </c>
      <c r="F2" s="11" t="s">
        <v>55</v>
      </c>
      <c r="G2" s="29" t="s">
        <v>51</v>
      </c>
      <c r="H2" s="11" t="s">
        <v>50</v>
      </c>
      <c r="I2" s="11" t="s">
        <v>49</v>
      </c>
      <c r="J2" s="11" t="s">
        <v>47</v>
      </c>
      <c r="K2" s="11" t="s">
        <v>46</v>
      </c>
      <c r="L2" s="11" t="s">
        <v>27</v>
      </c>
      <c r="M2" s="11" t="s">
        <v>26</v>
      </c>
      <c r="N2" s="11" t="s">
        <v>14</v>
      </c>
      <c r="O2" s="11" t="s">
        <v>13</v>
      </c>
      <c r="P2" s="11" t="s">
        <v>12</v>
      </c>
      <c r="Q2" s="11" t="s">
        <v>11</v>
      </c>
      <c r="R2" s="11" t="s">
        <v>1</v>
      </c>
      <c r="S2" s="11" t="s">
        <v>2</v>
      </c>
      <c r="T2" s="11" t="s">
        <v>3</v>
      </c>
      <c r="U2" s="11" t="s">
        <v>4</v>
      </c>
      <c r="V2" s="11" t="s">
        <v>5</v>
      </c>
      <c r="W2" s="11" t="s">
        <v>6</v>
      </c>
      <c r="X2" s="11" t="s">
        <v>7</v>
      </c>
      <c r="Y2" s="11" t="s">
        <v>8</v>
      </c>
      <c r="Z2" s="11" t="s">
        <v>9</v>
      </c>
      <c r="AA2" s="11" t="s">
        <v>10</v>
      </c>
    </row>
    <row r="3" spans="1:27" x14ac:dyDescent="0.4">
      <c r="B3" s="8">
        <v>2000</v>
      </c>
      <c r="C3" s="13">
        <v>16637.860349999999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9"/>
      <c r="U3" s="9"/>
      <c r="V3" s="9"/>
      <c r="W3" s="9"/>
      <c r="X3" s="9"/>
      <c r="Y3" s="9"/>
      <c r="Z3" s="9"/>
      <c r="AA3" s="9">
        <v>16749.323432633602</v>
      </c>
    </row>
    <row r="4" spans="1:27" x14ac:dyDescent="0.4">
      <c r="B4" s="8">
        <f t="shared" ref="B4:B22" si="0">+B3+1</f>
        <v>2001</v>
      </c>
      <c r="C4" s="13">
        <v>16975.771005000002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9"/>
      <c r="U4" s="9"/>
      <c r="V4" s="9"/>
      <c r="W4" s="9"/>
      <c r="X4" s="9"/>
      <c r="Y4" s="9"/>
      <c r="Z4" s="9">
        <v>17157.978835473492</v>
      </c>
      <c r="AA4" s="9">
        <v>17289.617846268498</v>
      </c>
    </row>
    <row r="5" spans="1:27" x14ac:dyDescent="0.4">
      <c r="A5" s="13">
        <v>17731.631000000001</v>
      </c>
      <c r="B5" s="8">
        <f t="shared" si="0"/>
        <v>2002</v>
      </c>
      <c r="C5" s="13">
        <v>17902.080663839999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9"/>
      <c r="U5" s="9"/>
      <c r="V5" s="9"/>
      <c r="W5" s="9"/>
      <c r="X5" s="9"/>
      <c r="Y5" s="9">
        <v>17903.042000000001</v>
      </c>
      <c r="Z5" s="9">
        <v>17643.542837851746</v>
      </c>
      <c r="AA5" s="9">
        <v>17739.624134021116</v>
      </c>
    </row>
    <row r="6" spans="1:27" x14ac:dyDescent="0.4">
      <c r="A6" s="13">
        <v>18113.389627999997</v>
      </c>
      <c r="B6" s="8">
        <f t="shared" si="0"/>
        <v>2003</v>
      </c>
      <c r="C6" s="13">
        <v>18121.13380268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9"/>
      <c r="U6" s="9"/>
      <c r="V6" s="9"/>
      <c r="W6" s="9"/>
      <c r="X6" s="9">
        <v>18069.497854391921</v>
      </c>
      <c r="Y6" s="9">
        <v>18180.47</v>
      </c>
      <c r="Z6" s="9">
        <v>18096.958978666502</v>
      </c>
      <c r="AA6" s="9">
        <v>18091.8630077901</v>
      </c>
    </row>
    <row r="7" spans="1:27" x14ac:dyDescent="0.4">
      <c r="A7" s="13">
        <v>18601.097748999997</v>
      </c>
      <c r="B7" s="8">
        <f t="shared" si="0"/>
        <v>2004</v>
      </c>
      <c r="C7" s="13">
        <v>18437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9"/>
      <c r="U7" s="9"/>
      <c r="V7" s="9"/>
      <c r="W7" s="9">
        <v>18848.953275539759</v>
      </c>
      <c r="X7" s="9">
        <v>18630.969164084483</v>
      </c>
      <c r="Y7" s="9">
        <v>18748.948</v>
      </c>
      <c r="Z7" s="9">
        <v>18583.742063711899</v>
      </c>
      <c r="AA7" s="9">
        <v>18594.242947763953</v>
      </c>
    </row>
    <row r="8" spans="1:27" x14ac:dyDescent="0.4">
      <c r="A8" s="13">
        <v>19135.814859999999</v>
      </c>
      <c r="B8" s="8">
        <f t="shared" si="0"/>
        <v>2005</v>
      </c>
      <c r="C8" s="13">
        <v>18915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  <c r="U8" s="9"/>
      <c r="V8" s="9">
        <v>19185.556126113999</v>
      </c>
      <c r="W8" s="9">
        <v>19426.615507321847</v>
      </c>
      <c r="X8" s="9">
        <v>19210.635982048592</v>
      </c>
      <c r="Y8" s="9">
        <v>19292.253000000001</v>
      </c>
      <c r="Z8" s="9">
        <v>19077.736650513987</v>
      </c>
      <c r="AA8" s="9">
        <v>19081.575932553133</v>
      </c>
    </row>
    <row r="9" spans="1:27" x14ac:dyDescent="0.4">
      <c r="A9" s="13">
        <v>19242.377285999999</v>
      </c>
      <c r="B9" s="8">
        <f t="shared" si="0"/>
        <v>2006</v>
      </c>
      <c r="C9" s="13">
        <v>19025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9"/>
      <c r="U9" s="9">
        <v>19680.041000000001</v>
      </c>
      <c r="V9" s="9">
        <v>19641.205168418001</v>
      </c>
      <c r="W9" s="9">
        <v>19914.861524499742</v>
      </c>
      <c r="X9" s="9">
        <v>19877.446683669259</v>
      </c>
      <c r="Y9" s="9">
        <v>19824.460999999999</v>
      </c>
      <c r="Z9" s="9">
        <v>19502.1551062457</v>
      </c>
      <c r="AA9" s="9">
        <v>19592.960480915899</v>
      </c>
    </row>
    <row r="10" spans="1:27" x14ac:dyDescent="0.4">
      <c r="A10" s="13">
        <v>19372.489231999996</v>
      </c>
      <c r="B10" s="8">
        <f t="shared" si="0"/>
        <v>2007</v>
      </c>
      <c r="C10" s="13">
        <v>19533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32"/>
      <c r="O10" s="32"/>
      <c r="P10" s="32"/>
      <c r="Q10" s="32"/>
      <c r="R10" s="32"/>
      <c r="S10" s="32"/>
      <c r="T10" s="9">
        <v>19971.650000000001</v>
      </c>
      <c r="U10" s="9">
        <v>20360.894</v>
      </c>
      <c r="V10" s="9">
        <v>20240.008414610005</v>
      </c>
      <c r="W10" s="9">
        <v>20465.185358587558</v>
      </c>
      <c r="X10" s="9">
        <v>20499.357192235464</v>
      </c>
      <c r="Y10" s="9">
        <v>20365.254000000004</v>
      </c>
      <c r="Z10" s="9">
        <v>20011.412681112222</v>
      </c>
      <c r="AA10" s="9">
        <v>20027.258538607879</v>
      </c>
    </row>
    <row r="11" spans="1:27" x14ac:dyDescent="0.4">
      <c r="A11" s="13">
        <v>19184.496873</v>
      </c>
      <c r="B11" s="8">
        <f t="shared" si="0"/>
        <v>2008</v>
      </c>
      <c r="C11" s="13">
        <v>18990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32"/>
      <c r="O11" s="32"/>
      <c r="P11" s="32"/>
      <c r="Q11" s="32"/>
      <c r="R11" s="14"/>
      <c r="S11" s="33">
        <v>20349.949000000001</v>
      </c>
      <c r="T11" s="9">
        <v>20535.661</v>
      </c>
      <c r="U11" s="9">
        <v>21022.942000000003</v>
      </c>
      <c r="V11" s="9">
        <v>20828.190455383599</v>
      </c>
      <c r="W11" s="9">
        <v>21021.068140116033</v>
      </c>
      <c r="X11" s="9">
        <v>21092.741314036266</v>
      </c>
      <c r="Y11" s="9">
        <v>20869.900000000001</v>
      </c>
      <c r="Z11" s="9">
        <v>20516.711988108978</v>
      </c>
      <c r="AA11" s="9">
        <v>20332.211757521651</v>
      </c>
    </row>
    <row r="12" spans="1:27" x14ac:dyDescent="0.4">
      <c r="A12" s="13">
        <v>18618.129110000002</v>
      </c>
      <c r="B12" s="8">
        <f t="shared" si="0"/>
        <v>2009</v>
      </c>
      <c r="C12" s="13">
        <v>18744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32"/>
      <c r="O12" s="32"/>
      <c r="P12" s="1"/>
      <c r="Q12" s="32"/>
      <c r="R12" s="33">
        <v>19992.837</v>
      </c>
      <c r="S12" s="33">
        <v>20908.042000000001</v>
      </c>
      <c r="T12" s="9">
        <v>21129.670000000002</v>
      </c>
      <c r="U12" s="9">
        <v>21626.129000000001</v>
      </c>
      <c r="V12" s="9">
        <v>21484.096449463392</v>
      </c>
      <c r="W12" s="9">
        <v>21553.315724144548</v>
      </c>
      <c r="X12" s="9">
        <v>21746.008785963735</v>
      </c>
      <c r="Y12" s="9">
        <v>21415.042999999998</v>
      </c>
      <c r="Z12" s="9">
        <v>21022.262059214216</v>
      </c>
      <c r="AA12" s="9">
        <v>20722.017483877844</v>
      </c>
    </row>
    <row r="13" spans="1:27" x14ac:dyDescent="0.4">
      <c r="A13" s="13">
        <v>18506.994489000001</v>
      </c>
      <c r="B13" s="8">
        <f t="shared" si="0"/>
        <v>2010</v>
      </c>
      <c r="C13" s="13">
        <v>19213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32"/>
      <c r="O13" s="32"/>
      <c r="P13" s="14"/>
      <c r="Q13" s="14">
        <v>19174.310999999998</v>
      </c>
      <c r="R13" s="33">
        <v>20358.3</v>
      </c>
      <c r="S13" s="33">
        <v>21396.395</v>
      </c>
      <c r="T13" s="9">
        <v>21721.779000000002</v>
      </c>
      <c r="U13" s="9">
        <v>22014.458999999999</v>
      </c>
      <c r="V13" s="9">
        <v>21942.460615059557</v>
      </c>
      <c r="W13" s="9">
        <v>22143.957938675394</v>
      </c>
      <c r="X13" s="9">
        <v>22400.494259361512</v>
      </c>
      <c r="Y13" s="9">
        <v>21926.972000000002</v>
      </c>
      <c r="Z13" s="9">
        <v>21451.197176825161</v>
      </c>
      <c r="AA13" s="9">
        <v>21185.852055954772</v>
      </c>
    </row>
    <row r="14" spans="1:27" x14ac:dyDescent="0.4">
      <c r="A14" s="13">
        <v>18203.175527000007</v>
      </c>
      <c r="B14" s="8">
        <f t="shared" si="0"/>
        <v>2011</v>
      </c>
      <c r="C14" s="13">
        <v>18564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32"/>
      <c r="O14" s="14"/>
      <c r="P14" s="14">
        <v>18926.617999999999</v>
      </c>
      <c r="Q14" s="14">
        <v>19496.726999999999</v>
      </c>
      <c r="R14" s="33">
        <v>20757.904000000002</v>
      </c>
      <c r="S14" s="33">
        <v>21908.942000000003</v>
      </c>
      <c r="T14" s="9">
        <v>22313.276999999998</v>
      </c>
      <c r="U14" s="9">
        <v>22643.879000000001</v>
      </c>
      <c r="V14" s="9">
        <v>22676.428761577572</v>
      </c>
      <c r="W14" s="9">
        <v>22630.179897010232</v>
      </c>
      <c r="X14" s="9">
        <v>23110.129210783674</v>
      </c>
      <c r="Y14" s="9">
        <v>22430.282999999999</v>
      </c>
      <c r="Z14" s="9">
        <v>21949.626637177898</v>
      </c>
      <c r="AA14" s="9">
        <v>21601.990649332049</v>
      </c>
    </row>
    <row r="15" spans="1:27" x14ac:dyDescent="0.4">
      <c r="A15" s="13">
        <v>18401.721904227765</v>
      </c>
      <c r="B15" s="8">
        <f t="shared" si="0"/>
        <v>2012</v>
      </c>
      <c r="C15" s="13">
        <v>18414.005428980698</v>
      </c>
      <c r="D15" s="12"/>
      <c r="E15" s="12"/>
      <c r="F15" s="12"/>
      <c r="G15" s="12"/>
      <c r="H15" s="12"/>
      <c r="I15" s="12"/>
      <c r="J15" s="12"/>
      <c r="K15" s="12"/>
      <c r="L15" s="25"/>
      <c r="M15" s="25"/>
      <c r="N15" s="14"/>
      <c r="O15" s="14">
        <v>19044.239000000001</v>
      </c>
      <c r="P15" s="14">
        <v>19118.614999999998</v>
      </c>
      <c r="Q15" s="14">
        <v>19802.195</v>
      </c>
      <c r="R15" s="33">
        <v>21179.064999999999</v>
      </c>
      <c r="S15" s="33">
        <v>22499.856</v>
      </c>
      <c r="T15" s="9">
        <v>22920.572</v>
      </c>
      <c r="U15" s="9">
        <v>23298.064000000002</v>
      </c>
      <c r="V15" s="9">
        <v>23383.240475030972</v>
      </c>
      <c r="W15" s="9">
        <v>23221.088618697708</v>
      </c>
      <c r="X15" s="9">
        <v>23840.695269816377</v>
      </c>
      <c r="Y15" s="9">
        <v>22955.453000000001</v>
      </c>
      <c r="Z15" s="9">
        <v>22443.434274864168</v>
      </c>
      <c r="AA15" s="9">
        <v>22059.878765190075</v>
      </c>
    </row>
    <row r="16" spans="1:27" x14ac:dyDescent="0.4">
      <c r="A16" s="13">
        <v>18365.64169173759</v>
      </c>
      <c r="B16" s="8">
        <f t="shared" si="0"/>
        <v>2013</v>
      </c>
      <c r="C16" s="13">
        <v>18417.661627000001</v>
      </c>
      <c r="D16" s="12"/>
      <c r="E16" s="12"/>
      <c r="F16" s="12"/>
      <c r="G16" s="12"/>
      <c r="H16" s="12"/>
      <c r="I16" s="12"/>
      <c r="J16" s="12"/>
      <c r="K16" s="12"/>
      <c r="L16" s="32"/>
      <c r="M16" s="14"/>
      <c r="N16" s="14">
        <v>18202.007999999998</v>
      </c>
      <c r="O16" s="14">
        <v>19158.082000000002</v>
      </c>
      <c r="P16" s="14">
        <v>19336.319</v>
      </c>
      <c r="Q16" s="14">
        <v>20090.832999999999</v>
      </c>
      <c r="R16" s="33">
        <v>21618.906999999999</v>
      </c>
      <c r="S16" s="33">
        <v>23076.670000000002</v>
      </c>
      <c r="T16" s="9">
        <v>23567.859</v>
      </c>
      <c r="U16" s="9">
        <v>23935.012999999999</v>
      </c>
      <c r="V16" s="9">
        <v>24042.550954107959</v>
      </c>
      <c r="W16" s="9">
        <v>23854.037818731122</v>
      </c>
      <c r="X16" s="9">
        <v>24601.196932726314</v>
      </c>
      <c r="Y16" s="9">
        <v>23454.817999999999</v>
      </c>
      <c r="Z16" s="9">
        <v>22931.047589837683</v>
      </c>
      <c r="AA16" s="9">
        <v>22409.488874919087</v>
      </c>
    </row>
    <row r="17" spans="1:27" x14ac:dyDescent="0.4">
      <c r="A17" s="13">
        <v>18641.22683457753</v>
      </c>
      <c r="B17" s="8">
        <f t="shared" si="0"/>
        <v>2014</v>
      </c>
      <c r="C17" s="13">
        <v>18525.740408000001</v>
      </c>
      <c r="D17" s="12"/>
      <c r="E17" s="12"/>
      <c r="F17" s="12"/>
      <c r="G17" s="12"/>
      <c r="H17" s="12"/>
      <c r="I17" s="12"/>
      <c r="J17" s="12"/>
      <c r="K17" s="14"/>
      <c r="L17" s="14"/>
      <c r="M17" s="14">
        <v>18352.213659999998</v>
      </c>
      <c r="N17" s="14">
        <v>18369.718000000001</v>
      </c>
      <c r="O17" s="14">
        <v>19200.935999999998</v>
      </c>
      <c r="P17" s="14">
        <v>19546.057999999997</v>
      </c>
      <c r="Q17" s="14">
        <v>20336.53</v>
      </c>
      <c r="R17" s="33">
        <v>22077.610999999997</v>
      </c>
      <c r="S17" s="33">
        <v>23691.837</v>
      </c>
      <c r="T17" s="9">
        <v>24234.414000000001</v>
      </c>
      <c r="U17" s="9">
        <v>24592.319</v>
      </c>
      <c r="V17" s="9">
        <v>24725.710896254437</v>
      </c>
      <c r="W17" s="9">
        <v>24488.018912592379</v>
      </c>
      <c r="X17" s="9">
        <v>25379.197200789506</v>
      </c>
      <c r="Y17" s="9">
        <v>23961.170000000006</v>
      </c>
      <c r="Z17" s="9">
        <v>23419.877234910487</v>
      </c>
      <c r="AA17" s="9">
        <v>22783.803498159341</v>
      </c>
    </row>
    <row r="18" spans="1:27" x14ac:dyDescent="0.4">
      <c r="A18" s="13">
        <v>18351.583415993697</v>
      </c>
      <c r="B18" s="8">
        <f t="shared" si="0"/>
        <v>2015</v>
      </c>
      <c r="C18" s="13">
        <v>19006.473999999998</v>
      </c>
      <c r="D18" s="12"/>
      <c r="E18" s="12"/>
      <c r="F18" s="12"/>
      <c r="G18" s="12"/>
      <c r="H18" s="12"/>
      <c r="I18" s="12"/>
      <c r="J18" s="12"/>
      <c r="K18" s="14"/>
      <c r="L18" s="14">
        <v>18630.400440000001</v>
      </c>
      <c r="M18" s="14">
        <v>18456.031599999998</v>
      </c>
      <c r="N18" s="14">
        <v>18551.727999999999</v>
      </c>
      <c r="O18" s="14">
        <v>19326.071</v>
      </c>
      <c r="P18" s="14">
        <v>19742.807000000001</v>
      </c>
      <c r="Q18" s="14">
        <v>20582.607</v>
      </c>
      <c r="R18" s="33">
        <v>22552.022000000001</v>
      </c>
      <c r="S18" s="33">
        <v>24263.670000000002</v>
      </c>
      <c r="T18" s="9">
        <v>24900.311999999998</v>
      </c>
      <c r="U18" s="9">
        <v>25272.879999999997</v>
      </c>
      <c r="V18" s="9">
        <v>25412.683170395783</v>
      </c>
      <c r="W18" s="9">
        <v>25130.80932445122</v>
      </c>
      <c r="X18" s="9">
        <v>26166.04066229238</v>
      </c>
      <c r="Y18" s="9">
        <v>24500.069</v>
      </c>
      <c r="Z18" s="9">
        <v>23906.324180345542</v>
      </c>
      <c r="AA18" s="9">
        <v>23145.630483648092</v>
      </c>
    </row>
    <row r="19" spans="1:27" x14ac:dyDescent="0.4">
      <c r="A19" s="13">
        <v>18804.893295981663</v>
      </c>
      <c r="B19" s="8">
        <f t="shared" si="0"/>
        <v>2016</v>
      </c>
      <c r="C19" s="13">
        <v>19234.525127999997</v>
      </c>
      <c r="D19" s="12"/>
      <c r="E19" s="12"/>
      <c r="F19" s="12"/>
      <c r="G19" s="12"/>
      <c r="H19" s="12"/>
      <c r="I19" s="12"/>
      <c r="J19" s="32"/>
      <c r="K19" s="14">
        <v>18790.524978090001</v>
      </c>
      <c r="L19" s="14">
        <v>18873.781659999997</v>
      </c>
      <c r="M19" s="14">
        <v>18638.291440000001</v>
      </c>
      <c r="N19" s="14">
        <v>18795.492999999999</v>
      </c>
      <c r="O19" s="14">
        <v>19527.834999999999</v>
      </c>
      <c r="P19" s="14">
        <v>19971.182999999997</v>
      </c>
      <c r="Q19" s="14">
        <v>20850.447</v>
      </c>
      <c r="R19" s="33">
        <v>23039.870999999999</v>
      </c>
      <c r="S19" s="33">
        <v>24863.335999999999</v>
      </c>
      <c r="T19" s="9">
        <v>25593.348999999998</v>
      </c>
      <c r="U19" s="9">
        <v>25974.814999999999</v>
      </c>
      <c r="V19" s="9">
        <v>26112.109841207948</v>
      </c>
      <c r="W19" s="9">
        <v>25793.09319728491</v>
      </c>
      <c r="X19" s="9">
        <v>26987.181178904117</v>
      </c>
      <c r="Y19" s="9">
        <v>25076.353999999999</v>
      </c>
      <c r="Z19" s="9">
        <v>24385.719949458515</v>
      </c>
      <c r="AA19" s="9">
        <v>23625.354533403846</v>
      </c>
    </row>
    <row r="20" spans="1:27" x14ac:dyDescent="0.4">
      <c r="A20" s="13">
        <v>18680.408128099851</v>
      </c>
      <c r="B20" s="8">
        <f t="shared" si="0"/>
        <v>2017</v>
      </c>
      <c r="C20" s="13">
        <v>19186</v>
      </c>
      <c r="D20" s="12"/>
      <c r="E20" s="12"/>
      <c r="F20" s="12"/>
      <c r="G20" s="12"/>
      <c r="H20" s="12"/>
      <c r="I20" s="32"/>
      <c r="J20" s="14">
        <v>19114.080630000004</v>
      </c>
      <c r="K20" s="14">
        <v>19023.787425219998</v>
      </c>
      <c r="L20" s="14">
        <v>19076.504980000002</v>
      </c>
      <c r="M20" s="14">
        <v>18880.37902</v>
      </c>
      <c r="N20" s="14">
        <v>19038.772000000001</v>
      </c>
      <c r="O20" s="14">
        <v>19718.628000000001</v>
      </c>
      <c r="P20" s="14">
        <v>20205.798999999999</v>
      </c>
      <c r="Q20" s="14">
        <v>21166.415000000001</v>
      </c>
      <c r="R20" s="33">
        <v>23545.607</v>
      </c>
      <c r="S20" s="33">
        <v>25455.847000000002</v>
      </c>
      <c r="T20" s="9">
        <v>26313.01</v>
      </c>
      <c r="U20" s="9">
        <v>26655.376</v>
      </c>
      <c r="V20" s="9">
        <v>26826.724520083524</v>
      </c>
      <c r="W20" s="9">
        <v>26468.077753580372</v>
      </c>
      <c r="X20" s="9">
        <v>27834.080449521767</v>
      </c>
      <c r="Y20" s="9">
        <v>25685.126</v>
      </c>
      <c r="Z20" s="9">
        <v>24863.496922250717</v>
      </c>
      <c r="AA20" s="9">
        <v>24107.666355171088</v>
      </c>
    </row>
    <row r="21" spans="1:27" x14ac:dyDescent="0.4">
      <c r="A21" s="13">
        <v>18912.581932425419</v>
      </c>
      <c r="B21" s="8">
        <f t="shared" si="0"/>
        <v>2018</v>
      </c>
      <c r="C21" s="13">
        <v>19632.212273847865</v>
      </c>
      <c r="D21" s="12"/>
      <c r="E21" s="12"/>
      <c r="F21" s="12"/>
      <c r="G21" s="12"/>
      <c r="H21" s="12"/>
      <c r="I21" s="14">
        <v>19544</v>
      </c>
      <c r="J21" s="14">
        <v>19324.579300000001</v>
      </c>
      <c r="K21" s="14">
        <v>19241.368001939998</v>
      </c>
      <c r="L21" s="14">
        <v>19272.140019999999</v>
      </c>
      <c r="M21" s="14">
        <v>19108.60284</v>
      </c>
      <c r="N21" s="14">
        <v>19286.529000000002</v>
      </c>
      <c r="O21" s="14">
        <v>19926.563000000002</v>
      </c>
      <c r="P21" s="14">
        <v>20450.114000000001</v>
      </c>
      <c r="Q21" s="14">
        <v>21500.805</v>
      </c>
      <c r="R21" s="33">
        <v>24074.546999999999</v>
      </c>
      <c r="S21" s="33">
        <v>26081.85</v>
      </c>
      <c r="T21" s="9">
        <v>27033.058000000001</v>
      </c>
      <c r="U21" s="9">
        <v>27364.583000000002</v>
      </c>
      <c r="V21" s="9">
        <v>27592.764127601193</v>
      </c>
      <c r="W21" s="9">
        <v>27251.188062988454</v>
      </c>
      <c r="X21" s="9">
        <v>28703.035282383004</v>
      </c>
      <c r="Y21" s="9">
        <v>26328.286</v>
      </c>
      <c r="Z21" s="9">
        <v>25336.975355709743</v>
      </c>
      <c r="AA21" s="9">
        <v>24597.071762523537</v>
      </c>
    </row>
    <row r="22" spans="1:27" x14ac:dyDescent="0.4">
      <c r="A22" s="13">
        <v>19261.985559592078</v>
      </c>
      <c r="B22" s="8">
        <f t="shared" si="0"/>
        <v>2019</v>
      </c>
      <c r="C22" s="13">
        <v>19783.566707000002</v>
      </c>
      <c r="D22" s="12"/>
      <c r="E22" s="12"/>
      <c r="F22" s="12"/>
      <c r="G22" s="32"/>
      <c r="H22" s="14">
        <v>19482.430212129999</v>
      </c>
      <c r="I22" s="14">
        <v>19713</v>
      </c>
      <c r="J22" s="14">
        <v>19603.311450000001</v>
      </c>
      <c r="K22" s="14">
        <v>19510.544408659996</v>
      </c>
      <c r="L22" s="14">
        <v>19521.766529999997</v>
      </c>
      <c r="M22" s="14">
        <v>19342.448960000005</v>
      </c>
      <c r="N22" s="14">
        <v>19528.810999999998</v>
      </c>
      <c r="O22" s="14">
        <v>20140.59</v>
      </c>
      <c r="P22" s="14">
        <v>20698.237000000001</v>
      </c>
      <c r="Q22" s="14">
        <v>21853.252</v>
      </c>
      <c r="R22" s="33">
        <v>24631.594000000001</v>
      </c>
      <c r="S22" s="33">
        <v>26728.597999999998</v>
      </c>
      <c r="T22" s="9">
        <v>27777.328000000001</v>
      </c>
      <c r="U22" s="9">
        <v>28084.471999999998</v>
      </c>
      <c r="V22" s="9">
        <v>28348.078912256082</v>
      </c>
      <c r="W22" s="9">
        <v>28000.63129442124</v>
      </c>
      <c r="X22" s="9">
        <v>29598.933760857541</v>
      </c>
      <c r="Y22" s="9">
        <v>27010.742999999995</v>
      </c>
      <c r="Z22" s="9">
        <v>25807.613205036447</v>
      </c>
      <c r="AA22" s="9">
        <v>25079.539560266123</v>
      </c>
    </row>
    <row r="23" spans="1:27" x14ac:dyDescent="0.4">
      <c r="A23" s="1">
        <v>19160.842666006527</v>
      </c>
      <c r="B23" s="8">
        <f t="shared" ref="B23:B24" si="1">+B22+1</f>
        <v>2020</v>
      </c>
      <c r="C23" s="13">
        <v>19953.730681000001</v>
      </c>
      <c r="D23" s="8"/>
      <c r="E23" s="8"/>
      <c r="F23" s="8"/>
      <c r="G23" s="14">
        <v>19524.088</v>
      </c>
      <c r="H23" s="14">
        <v>19633.515726570004</v>
      </c>
      <c r="I23" s="14">
        <v>19911</v>
      </c>
      <c r="J23" s="14">
        <v>19807.553430000004</v>
      </c>
      <c r="K23" s="14">
        <v>19702.321381900001</v>
      </c>
      <c r="L23" s="14">
        <v>19746.576059999999</v>
      </c>
      <c r="M23" s="14">
        <v>19552.92669</v>
      </c>
      <c r="N23" s="14">
        <v>19748.652999999998</v>
      </c>
      <c r="O23" s="14">
        <v>20351.753000000001</v>
      </c>
      <c r="P23" s="14">
        <v>20938.03</v>
      </c>
      <c r="Q23" s="14">
        <v>22197.27</v>
      </c>
      <c r="R23" s="33">
        <v>25194.233</v>
      </c>
      <c r="S23" s="33">
        <v>27398.453000000001</v>
      </c>
      <c r="T23" s="9">
        <v>28531.805</v>
      </c>
      <c r="U23" s="9">
        <v>28828.339</v>
      </c>
      <c r="V23" s="9">
        <v>29112.319151153082</v>
      </c>
      <c r="W23" s="9">
        <v>28768.911053528369</v>
      </c>
      <c r="X23" s="9">
        <v>30517.46862479733</v>
      </c>
      <c r="Y23" s="9">
        <v>27724.959000000003</v>
      </c>
      <c r="Z23" s="9">
        <v>26275.337953507005</v>
      </c>
      <c r="AA23" s="9"/>
    </row>
    <row r="24" spans="1:27" x14ac:dyDescent="0.4">
      <c r="A24" s="1">
        <v>19702.095842349088</v>
      </c>
      <c r="B24" s="8">
        <f t="shared" si="1"/>
        <v>2021</v>
      </c>
      <c r="C24" s="13">
        <v>20092.642947</v>
      </c>
      <c r="D24" s="8"/>
      <c r="E24" s="8"/>
      <c r="F24" s="14">
        <v>19589.091</v>
      </c>
      <c r="G24" s="14">
        <v>19696.116000000002</v>
      </c>
      <c r="H24" s="14">
        <v>19850.802277790001</v>
      </c>
      <c r="I24" s="14">
        <v>20119</v>
      </c>
      <c r="J24" s="14">
        <v>20009.607180000003</v>
      </c>
      <c r="K24" s="14">
        <v>19913.200457769999</v>
      </c>
      <c r="L24" s="14">
        <v>19965.648909999996</v>
      </c>
      <c r="M24" s="14">
        <v>19762.52837</v>
      </c>
      <c r="N24" s="14">
        <v>19963.208999999999</v>
      </c>
      <c r="O24" s="14">
        <v>20550.188000000002</v>
      </c>
      <c r="P24" s="14">
        <v>21156.069</v>
      </c>
      <c r="Q24" s="14">
        <v>22531.734</v>
      </c>
      <c r="R24" s="33">
        <v>25756.742000000002</v>
      </c>
      <c r="S24" s="33">
        <v>28004.894</v>
      </c>
      <c r="T24" s="9">
        <v>29258.397999999997</v>
      </c>
      <c r="U24" s="9">
        <v>29484.514000000003</v>
      </c>
      <c r="V24" s="9">
        <v>29843.124649556536</v>
      </c>
      <c r="W24" s="9"/>
      <c r="X24" s="9"/>
      <c r="Y24" s="9"/>
      <c r="Z24" s="9"/>
      <c r="AA24" s="9"/>
    </row>
    <row r="25" spans="1:27" x14ac:dyDescent="0.4">
      <c r="A25" s="1">
        <v>19582.257201503879</v>
      </c>
      <c r="B25" s="8">
        <v>2022</v>
      </c>
      <c r="C25" s="13">
        <v>20466.729267999999</v>
      </c>
      <c r="D25" s="8"/>
      <c r="E25" s="14">
        <v>19811.762999999999</v>
      </c>
      <c r="F25" s="14">
        <v>19781.491000000002</v>
      </c>
      <c r="G25" s="14">
        <v>19896.990000000002</v>
      </c>
      <c r="H25" s="14">
        <v>20002.076193509998</v>
      </c>
      <c r="I25" s="14">
        <v>20274</v>
      </c>
      <c r="J25" s="14">
        <v>20143.857070000002</v>
      </c>
      <c r="K25" s="14"/>
      <c r="L25" s="14"/>
      <c r="M25" s="14"/>
      <c r="N25" s="14"/>
      <c r="O25" s="14"/>
      <c r="P25" s="14"/>
      <c r="Q25" s="14"/>
      <c r="R25" s="15"/>
      <c r="S25" s="16"/>
      <c r="T25" s="9"/>
      <c r="U25" s="9"/>
      <c r="V25" s="9"/>
      <c r="W25" s="9"/>
      <c r="X25" s="9"/>
      <c r="Y25" s="9"/>
      <c r="Z25" s="9"/>
      <c r="AA25" s="9"/>
    </row>
    <row r="26" spans="1:27" x14ac:dyDescent="0.4">
      <c r="A26" s="1">
        <v>20185.651561499551</v>
      </c>
      <c r="B26" s="8">
        <v>2023</v>
      </c>
      <c r="C26" s="13">
        <v>20790.700965</v>
      </c>
      <c r="D26" s="14">
        <v>19974.876</v>
      </c>
      <c r="E26" s="14">
        <v>19964.743999999999</v>
      </c>
      <c r="F26" s="14">
        <v>19972.239000000001</v>
      </c>
      <c r="G26" s="14">
        <v>20111.792000000001</v>
      </c>
      <c r="H26" s="14">
        <v>20247.085999999999</v>
      </c>
      <c r="I26" s="14"/>
      <c r="J26" s="14"/>
      <c r="K26" s="14"/>
      <c r="L26" s="14"/>
      <c r="M26" s="14"/>
      <c r="N26" s="14"/>
      <c r="O26" s="14"/>
      <c r="P26" s="14"/>
      <c r="Q26" s="14"/>
      <c r="R26" s="15"/>
      <c r="S26" s="16"/>
      <c r="T26" s="9"/>
      <c r="U26" s="9"/>
      <c r="V26" s="9"/>
      <c r="W26" s="9"/>
      <c r="X26" s="9"/>
      <c r="Y26" s="9"/>
      <c r="Z26" s="9"/>
      <c r="AA26" s="9"/>
    </row>
    <row r="27" spans="1:27" x14ac:dyDescent="0.4">
      <c r="B27" s="8">
        <f>+B26+1</f>
        <v>2024</v>
      </c>
      <c r="C27" s="13"/>
      <c r="D27" s="14">
        <v>20126.188999999998</v>
      </c>
      <c r="E27" s="14">
        <v>20109.398000000001</v>
      </c>
      <c r="F27" s="14">
        <v>20116.266</v>
      </c>
      <c r="G27" s="14">
        <v>20334.901000000002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5"/>
      <c r="S27" s="16"/>
      <c r="T27" s="9"/>
      <c r="U27" s="9"/>
      <c r="V27" s="9"/>
      <c r="W27" s="9"/>
      <c r="X27" s="9"/>
      <c r="Y27" s="9"/>
      <c r="Z27" s="9"/>
      <c r="AA27" s="9"/>
    </row>
    <row r="28" spans="1:27" x14ac:dyDescent="0.4">
      <c r="B28" s="8">
        <f t="shared" ref="B28:B30" si="2">+B27+1</f>
        <v>2025</v>
      </c>
      <c r="C28" s="13"/>
      <c r="D28" s="14">
        <v>20345.560000000001</v>
      </c>
      <c r="E28" s="14">
        <v>20233.395</v>
      </c>
      <c r="F28" s="14">
        <v>20270.074000000001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5"/>
      <c r="S28" s="16"/>
      <c r="T28" s="9"/>
      <c r="U28" s="9"/>
      <c r="V28" s="9"/>
      <c r="W28" s="9"/>
      <c r="X28" s="9"/>
      <c r="Y28" s="9"/>
      <c r="Z28" s="9"/>
      <c r="AA28" s="9"/>
    </row>
    <row r="29" spans="1:27" x14ac:dyDescent="0.4">
      <c r="B29" s="8">
        <f t="shared" si="2"/>
        <v>2026</v>
      </c>
      <c r="C29" s="13"/>
      <c r="D29" s="14">
        <v>20540.023000000001</v>
      </c>
      <c r="E29" s="14">
        <v>20344.990000000002</v>
      </c>
      <c r="F29" s="8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5"/>
      <c r="S29" s="16"/>
      <c r="T29" s="9"/>
      <c r="U29" s="9"/>
      <c r="V29" s="9"/>
      <c r="W29" s="9"/>
      <c r="X29" s="9"/>
      <c r="Y29" s="9"/>
      <c r="Z29" s="9"/>
      <c r="AA29" s="9"/>
    </row>
    <row r="30" spans="1:27" x14ac:dyDescent="0.4">
      <c r="B30" s="8">
        <f t="shared" si="2"/>
        <v>2027</v>
      </c>
      <c r="C30" s="13"/>
      <c r="D30" s="14">
        <v>20730.582999999999</v>
      </c>
      <c r="H30" s="13"/>
    </row>
    <row r="31" spans="1:27" x14ac:dyDescent="0.4">
      <c r="H31" s="13"/>
    </row>
    <row r="32" spans="1:27" x14ac:dyDescent="0.4">
      <c r="D32" s="27" t="str">
        <f t="shared" ref="D32:F32" si="3">+D2</f>
        <v>2023F</v>
      </c>
      <c r="E32" s="27" t="str">
        <f t="shared" si="3"/>
        <v>2022F</v>
      </c>
      <c r="F32" s="27" t="str">
        <f t="shared" si="3"/>
        <v>2021F</v>
      </c>
      <c r="G32" s="27" t="str">
        <f>+G2</f>
        <v>2020F</v>
      </c>
      <c r="H32" s="11" t="s">
        <v>50</v>
      </c>
      <c r="I32" s="11" t="s">
        <v>49</v>
      </c>
      <c r="J32" s="11" t="s">
        <v>47</v>
      </c>
      <c r="K32" s="11" t="s">
        <v>46</v>
      </c>
      <c r="L32" s="11" t="s">
        <v>27</v>
      </c>
      <c r="M32" s="11" t="s">
        <v>26</v>
      </c>
      <c r="N32" s="11" t="s">
        <v>14</v>
      </c>
      <c r="O32" s="11" t="s">
        <v>13</v>
      </c>
      <c r="P32" s="11" t="s">
        <v>12</v>
      </c>
      <c r="Q32" s="11" t="s">
        <v>11</v>
      </c>
      <c r="R32" s="11" t="s">
        <v>1</v>
      </c>
      <c r="S32" s="11" t="s">
        <v>2</v>
      </c>
      <c r="T32" s="11" t="s">
        <v>3</v>
      </c>
      <c r="U32" s="11" t="s">
        <v>4</v>
      </c>
      <c r="V32" s="11" t="s">
        <v>5</v>
      </c>
      <c r="W32" s="11" t="s">
        <v>6</v>
      </c>
      <c r="X32" s="11" t="s">
        <v>7</v>
      </c>
      <c r="Y32" s="11" t="s">
        <v>8</v>
      </c>
      <c r="Z32" s="11" t="s">
        <v>9</v>
      </c>
      <c r="AA32" s="11" t="s">
        <v>10</v>
      </c>
    </row>
    <row r="33" spans="2:27" x14ac:dyDescent="0.4">
      <c r="B33" s="8">
        <v>2000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9"/>
      <c r="O33" s="9"/>
      <c r="P33" s="9"/>
      <c r="Q33" s="10"/>
      <c r="R33" s="9"/>
      <c r="S33" s="9"/>
      <c r="T33" s="9"/>
      <c r="U33" s="9"/>
      <c r="V33" s="9"/>
      <c r="W33" s="9"/>
      <c r="X33" s="9"/>
      <c r="Y33" s="9"/>
      <c r="Z33" s="9"/>
      <c r="AA33" s="18">
        <f t="shared" ref="AA33:AA52" si="4">+AA3-$C3</f>
        <v>111.46308263360334</v>
      </c>
    </row>
    <row r="34" spans="2:27" x14ac:dyDescent="0.4">
      <c r="B34" s="8">
        <f t="shared" ref="B34:B48" si="5">+B33+1</f>
        <v>2001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9"/>
      <c r="O34" s="9"/>
      <c r="P34" s="9"/>
      <c r="Q34" s="10"/>
      <c r="R34" s="9"/>
      <c r="S34" s="9"/>
      <c r="T34" s="9"/>
      <c r="U34" s="9"/>
      <c r="V34" s="9"/>
      <c r="W34" s="9"/>
      <c r="X34" s="9"/>
      <c r="Y34" s="9"/>
      <c r="Z34" s="18">
        <f t="shared" ref="Z34:Z52" si="6">+Z4-$C4</f>
        <v>182.20783047348959</v>
      </c>
      <c r="AA34" s="9">
        <f t="shared" si="4"/>
        <v>313.84684126849606</v>
      </c>
    </row>
    <row r="35" spans="2:27" x14ac:dyDescent="0.4">
      <c r="B35" s="8">
        <f t="shared" si="5"/>
        <v>2002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9"/>
      <c r="O35" s="9"/>
      <c r="P35" s="9"/>
      <c r="Q35" s="10"/>
      <c r="R35" s="9"/>
      <c r="S35" s="9"/>
      <c r="T35" s="9"/>
      <c r="U35" s="9"/>
      <c r="V35" s="9"/>
      <c r="W35" s="9"/>
      <c r="X35" s="9"/>
      <c r="Y35" s="18">
        <f t="shared" ref="Y35:Y48" si="7">+Y5-$C5</f>
        <v>0.9613361600022472</v>
      </c>
      <c r="Z35" s="9">
        <f t="shared" si="6"/>
        <v>-258.53782598825273</v>
      </c>
      <c r="AA35" s="9">
        <f t="shared" si="4"/>
        <v>-162.4565298188827</v>
      </c>
    </row>
    <row r="36" spans="2:27" x14ac:dyDescent="0.4">
      <c r="B36" s="8">
        <f t="shared" si="5"/>
        <v>2003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9"/>
      <c r="O36" s="9"/>
      <c r="P36" s="9"/>
      <c r="Q36" s="9"/>
      <c r="R36" s="9"/>
      <c r="S36" s="9"/>
      <c r="T36" s="9"/>
      <c r="U36" s="9"/>
      <c r="V36" s="9"/>
      <c r="W36" s="9"/>
      <c r="X36" s="18">
        <f t="shared" ref="X36:X48" si="8">+X6-$C6</f>
        <v>-51.635948288079817</v>
      </c>
      <c r="Y36" s="9">
        <f t="shared" si="7"/>
        <v>59.336197320000792</v>
      </c>
      <c r="Z36" s="9">
        <f t="shared" si="6"/>
        <v>-24.174824013498437</v>
      </c>
      <c r="AA36" s="9">
        <f t="shared" si="4"/>
        <v>-29.270794889900571</v>
      </c>
    </row>
    <row r="37" spans="2:27" x14ac:dyDescent="0.4">
      <c r="B37" s="8">
        <f t="shared" si="5"/>
        <v>2004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9"/>
      <c r="O37" s="9"/>
      <c r="P37" s="9"/>
      <c r="Q37" s="9"/>
      <c r="R37" s="9"/>
      <c r="S37" s="9"/>
      <c r="T37" s="9"/>
      <c r="U37" s="9"/>
      <c r="V37" s="9"/>
      <c r="W37" s="18">
        <f t="shared" ref="W37:W48" si="9">+W7-$C7</f>
        <v>411.95327553975949</v>
      </c>
      <c r="X37" s="9">
        <f t="shared" si="8"/>
        <v>193.96916408448305</v>
      </c>
      <c r="Y37" s="9">
        <f t="shared" si="7"/>
        <v>311.94800000000032</v>
      </c>
      <c r="Z37" s="9">
        <f t="shared" si="6"/>
        <v>146.74206371189939</v>
      </c>
      <c r="AA37" s="18">
        <f t="shared" si="4"/>
        <v>157.24294776395254</v>
      </c>
    </row>
    <row r="38" spans="2:27" x14ac:dyDescent="0.4">
      <c r="B38" s="8">
        <f t="shared" si="5"/>
        <v>2005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9"/>
      <c r="O38" s="9"/>
      <c r="P38" s="9"/>
      <c r="Q38" s="9"/>
      <c r="R38" s="9"/>
      <c r="S38" s="9"/>
      <c r="T38" s="9"/>
      <c r="U38" s="9"/>
      <c r="V38" s="18">
        <f t="shared" ref="V38:V48" si="10">+V8-$C8</f>
        <v>270.5561261139992</v>
      </c>
      <c r="W38" s="9">
        <f t="shared" si="9"/>
        <v>511.61550732184696</v>
      </c>
      <c r="X38" s="9">
        <f t="shared" si="8"/>
        <v>295.63598204859227</v>
      </c>
      <c r="Y38" s="9">
        <f t="shared" si="7"/>
        <v>377.25300000000061</v>
      </c>
      <c r="Z38" s="18">
        <f t="shared" si="6"/>
        <v>162.73665051398712</v>
      </c>
      <c r="AA38" s="9">
        <f t="shared" si="4"/>
        <v>166.57593255313259</v>
      </c>
    </row>
    <row r="39" spans="2:27" x14ac:dyDescent="0.4">
      <c r="B39" s="8">
        <f t="shared" si="5"/>
        <v>2006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9"/>
      <c r="O39" s="9"/>
      <c r="P39" s="9"/>
      <c r="Q39" s="9"/>
      <c r="R39" s="9"/>
      <c r="S39" s="9"/>
      <c r="T39" s="9"/>
      <c r="U39" s="18">
        <f t="shared" ref="U39:U48" si="11">+U9-$C9</f>
        <v>655.04100000000108</v>
      </c>
      <c r="V39" s="9">
        <f t="shared" si="10"/>
        <v>616.20516841800054</v>
      </c>
      <c r="W39" s="9">
        <f t="shared" si="9"/>
        <v>889.86152449974179</v>
      </c>
      <c r="X39" s="9">
        <f t="shared" si="8"/>
        <v>852.44668366925907</v>
      </c>
      <c r="Y39" s="18">
        <f t="shared" si="7"/>
        <v>799.46099999999933</v>
      </c>
      <c r="Z39" s="9">
        <f t="shared" si="6"/>
        <v>477.15510624570015</v>
      </c>
      <c r="AA39" s="9">
        <f t="shared" si="4"/>
        <v>567.9604809158991</v>
      </c>
    </row>
    <row r="40" spans="2:27" x14ac:dyDescent="0.4">
      <c r="B40" s="8">
        <f t="shared" si="5"/>
        <v>2007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9"/>
      <c r="O40" s="9"/>
      <c r="P40" s="9"/>
      <c r="Q40" s="9"/>
      <c r="R40" s="9"/>
      <c r="S40" s="9"/>
      <c r="T40" s="18">
        <f t="shared" ref="T40:T48" si="12">+T10-$C10</f>
        <v>438.65000000000146</v>
      </c>
      <c r="U40" s="9">
        <f t="shared" si="11"/>
        <v>827.89400000000023</v>
      </c>
      <c r="V40" s="9">
        <f t="shared" si="10"/>
        <v>707.00841461000527</v>
      </c>
      <c r="W40" s="9">
        <f t="shared" si="9"/>
        <v>932.18535858755786</v>
      </c>
      <c r="X40" s="18">
        <f t="shared" si="8"/>
        <v>966.35719223546403</v>
      </c>
      <c r="Y40" s="9">
        <f t="shared" si="7"/>
        <v>832.25400000000445</v>
      </c>
      <c r="Z40" s="9">
        <f t="shared" si="6"/>
        <v>478.41268111222234</v>
      </c>
      <c r="AA40" s="9">
        <f t="shared" si="4"/>
        <v>494.25853860787902</v>
      </c>
    </row>
    <row r="41" spans="2:27" x14ac:dyDescent="0.4">
      <c r="B41" s="8">
        <f t="shared" si="5"/>
        <v>2008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9"/>
      <c r="O41" s="9"/>
      <c r="P41" s="9"/>
      <c r="Q41" s="9"/>
      <c r="R41" s="9"/>
      <c r="S41" s="18">
        <f t="shared" ref="S41:S48" si="13">+S11-$C11</f>
        <v>1359.9490000000005</v>
      </c>
      <c r="T41" s="9">
        <f t="shared" si="12"/>
        <v>1545.6610000000001</v>
      </c>
      <c r="U41" s="9">
        <f t="shared" si="11"/>
        <v>2032.9420000000027</v>
      </c>
      <c r="V41" s="9">
        <f t="shared" si="10"/>
        <v>1838.1904553835993</v>
      </c>
      <c r="W41" s="18">
        <f t="shared" si="9"/>
        <v>2031.0681401160327</v>
      </c>
      <c r="X41" s="9">
        <f t="shared" si="8"/>
        <v>2102.741314036266</v>
      </c>
      <c r="Y41" s="9">
        <f t="shared" si="7"/>
        <v>1879.9000000000015</v>
      </c>
      <c r="Z41" s="9">
        <f t="shared" si="6"/>
        <v>1526.7119881089784</v>
      </c>
      <c r="AA41" s="9">
        <f t="shared" si="4"/>
        <v>1342.2117575216507</v>
      </c>
    </row>
    <row r="42" spans="2:27" x14ac:dyDescent="0.4">
      <c r="B42" s="8">
        <f t="shared" si="5"/>
        <v>2009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9"/>
      <c r="O42" s="9"/>
      <c r="P42" s="9"/>
      <c r="Q42" s="9"/>
      <c r="R42" s="18">
        <f t="shared" ref="R42:R48" si="14">+R12-$C12</f>
        <v>1248.8369999999995</v>
      </c>
      <c r="S42" s="9">
        <f t="shared" si="13"/>
        <v>2164.0420000000013</v>
      </c>
      <c r="T42" s="9">
        <f t="shared" si="12"/>
        <v>2385.6700000000019</v>
      </c>
      <c r="U42" s="9">
        <f t="shared" si="11"/>
        <v>2882.1290000000008</v>
      </c>
      <c r="V42" s="18">
        <f t="shared" si="10"/>
        <v>2740.0964494633918</v>
      </c>
      <c r="W42" s="9">
        <f t="shared" si="9"/>
        <v>2809.3157241445479</v>
      </c>
      <c r="X42" s="9">
        <f t="shared" si="8"/>
        <v>3002.0087859637351</v>
      </c>
      <c r="Y42" s="9">
        <f t="shared" si="7"/>
        <v>2671.0429999999978</v>
      </c>
      <c r="Z42" s="9">
        <f t="shared" si="6"/>
        <v>2278.2620592142157</v>
      </c>
      <c r="AA42" s="9">
        <f t="shared" si="4"/>
        <v>1978.0174838778439</v>
      </c>
    </row>
    <row r="43" spans="2:27" x14ac:dyDescent="0.4">
      <c r="B43" s="8">
        <f t="shared" si="5"/>
        <v>2010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9"/>
      <c r="O43" s="9"/>
      <c r="P43" s="9"/>
      <c r="Q43" s="18">
        <f t="shared" ref="Q43:Q48" si="15">+Q13-$C13</f>
        <v>-38.689000000002125</v>
      </c>
      <c r="R43" s="9">
        <f t="shared" si="14"/>
        <v>1145.2999999999993</v>
      </c>
      <c r="S43" s="9">
        <f t="shared" si="13"/>
        <v>2183.3950000000004</v>
      </c>
      <c r="T43" s="9">
        <f t="shared" si="12"/>
        <v>2508.7790000000023</v>
      </c>
      <c r="U43" s="18">
        <f t="shared" si="11"/>
        <v>2801.4589999999989</v>
      </c>
      <c r="V43" s="9">
        <f t="shared" si="10"/>
        <v>2729.4606150595573</v>
      </c>
      <c r="W43" s="9">
        <f t="shared" si="9"/>
        <v>2930.957938675394</v>
      </c>
      <c r="X43" s="9">
        <f t="shared" si="8"/>
        <v>3187.4942593615124</v>
      </c>
      <c r="Y43" s="9">
        <f t="shared" si="7"/>
        <v>2713.9720000000016</v>
      </c>
      <c r="Z43" s="9">
        <f t="shared" si="6"/>
        <v>2238.1971768251606</v>
      </c>
      <c r="AA43" s="9">
        <f t="shared" si="4"/>
        <v>1972.8520559547724</v>
      </c>
    </row>
    <row r="44" spans="2:27" x14ac:dyDescent="0.4">
      <c r="B44" s="8">
        <f t="shared" si="5"/>
        <v>2011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9"/>
      <c r="O44" s="9"/>
      <c r="P44" s="18">
        <f t="shared" ref="P44:P52" si="16">+P14-$C14</f>
        <v>362.61799999999857</v>
      </c>
      <c r="Q44" s="9">
        <f t="shared" si="15"/>
        <v>932.72699999999895</v>
      </c>
      <c r="R44" s="9">
        <f t="shared" si="14"/>
        <v>2193.9040000000023</v>
      </c>
      <c r="S44" s="9">
        <f t="shared" si="13"/>
        <v>3344.9420000000027</v>
      </c>
      <c r="T44" s="18">
        <f t="shared" si="12"/>
        <v>3749.2769999999982</v>
      </c>
      <c r="U44" s="9">
        <f t="shared" si="11"/>
        <v>4079.8790000000008</v>
      </c>
      <c r="V44" s="9">
        <f t="shared" si="10"/>
        <v>4112.428761577572</v>
      </c>
      <c r="W44" s="9">
        <f t="shared" si="9"/>
        <v>4066.1798970102318</v>
      </c>
      <c r="X44" s="9">
        <f t="shared" si="8"/>
        <v>4546.1292107836744</v>
      </c>
      <c r="Y44" s="9">
        <f t="shared" si="7"/>
        <v>3866.2829999999994</v>
      </c>
      <c r="Z44" s="9">
        <f t="shared" si="6"/>
        <v>3385.6266371778984</v>
      </c>
      <c r="AA44" s="9">
        <f t="shared" si="4"/>
        <v>3037.9906493320486</v>
      </c>
    </row>
    <row r="45" spans="2:27" x14ac:dyDescent="0.4">
      <c r="B45" s="8">
        <f t="shared" si="5"/>
        <v>2012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9"/>
      <c r="O45" s="18">
        <f t="shared" ref="O45:O52" si="17">+O15-$C15</f>
        <v>630.23357101930378</v>
      </c>
      <c r="P45" s="9">
        <f t="shared" si="16"/>
        <v>704.60957101930035</v>
      </c>
      <c r="Q45" s="9">
        <f t="shared" si="15"/>
        <v>1388.1895710193021</v>
      </c>
      <c r="R45" s="9">
        <f t="shared" si="14"/>
        <v>2765.0595710193011</v>
      </c>
      <c r="S45" s="18">
        <f t="shared" si="13"/>
        <v>4085.8505710193022</v>
      </c>
      <c r="T45" s="9">
        <f t="shared" si="12"/>
        <v>4506.5665710193025</v>
      </c>
      <c r="U45" s="9">
        <f t="shared" si="11"/>
        <v>4884.0585710193045</v>
      </c>
      <c r="V45" s="9">
        <f t="shared" si="10"/>
        <v>4969.2350460502748</v>
      </c>
      <c r="W45" s="9">
        <f t="shared" si="9"/>
        <v>4807.0831897170101</v>
      </c>
      <c r="X45" s="9">
        <f t="shared" si="8"/>
        <v>5426.6898408356792</v>
      </c>
      <c r="Y45" s="9">
        <f t="shared" si="7"/>
        <v>4541.4475710193037</v>
      </c>
      <c r="Z45" s="9">
        <f t="shared" si="6"/>
        <v>4029.4288458834708</v>
      </c>
      <c r="AA45" s="9">
        <f t="shared" si="4"/>
        <v>3645.8733362093772</v>
      </c>
    </row>
    <row r="46" spans="2:27" x14ac:dyDescent="0.4">
      <c r="B46" s="8">
        <f t="shared" si="5"/>
        <v>2013</v>
      </c>
      <c r="C46" s="8"/>
      <c r="D46" s="8"/>
      <c r="E46" s="8"/>
      <c r="F46" s="8"/>
      <c r="G46" s="8"/>
      <c r="H46" s="8"/>
      <c r="I46" s="8"/>
      <c r="J46" s="8"/>
      <c r="K46" s="8"/>
      <c r="L46" s="9"/>
      <c r="M46" s="9"/>
      <c r="N46" s="18">
        <f t="shared" ref="N46:N52" si="18">+N16-$C16</f>
        <v>-215.65362700000333</v>
      </c>
      <c r="O46" s="9">
        <f t="shared" si="17"/>
        <v>740.42037300000084</v>
      </c>
      <c r="P46" s="9">
        <f t="shared" si="16"/>
        <v>918.65737299999819</v>
      </c>
      <c r="Q46" s="9">
        <f t="shared" si="15"/>
        <v>1673.1713729999974</v>
      </c>
      <c r="R46" s="18">
        <f t="shared" si="14"/>
        <v>3201.2453729999979</v>
      </c>
      <c r="S46" s="9">
        <f t="shared" si="13"/>
        <v>4659.0083730000006</v>
      </c>
      <c r="T46" s="9">
        <f t="shared" si="12"/>
        <v>5150.1973729999991</v>
      </c>
      <c r="U46" s="9">
        <f t="shared" si="11"/>
        <v>5517.3513729999977</v>
      </c>
      <c r="V46" s="9">
        <f t="shared" si="10"/>
        <v>5624.8893271079578</v>
      </c>
      <c r="W46" s="9">
        <f t="shared" si="9"/>
        <v>5436.3761917311203</v>
      </c>
      <c r="X46" s="9">
        <f t="shared" si="8"/>
        <v>6183.5353057263128</v>
      </c>
      <c r="Y46" s="9">
        <f t="shared" si="7"/>
        <v>5037.156372999998</v>
      </c>
      <c r="Z46" s="9">
        <f t="shared" si="6"/>
        <v>4513.3859628376813</v>
      </c>
      <c r="AA46" s="9">
        <f t="shared" si="4"/>
        <v>3991.8272479190855</v>
      </c>
    </row>
    <row r="47" spans="2:27" x14ac:dyDescent="0.4">
      <c r="B47" s="8">
        <f t="shared" si="5"/>
        <v>2014</v>
      </c>
      <c r="C47" s="8"/>
      <c r="D47" s="8"/>
      <c r="E47" s="8"/>
      <c r="F47" s="8"/>
      <c r="G47" s="8"/>
      <c r="H47" s="8"/>
      <c r="I47" s="8"/>
      <c r="J47" s="8"/>
      <c r="K47" s="8"/>
      <c r="L47" s="9"/>
      <c r="M47" s="18">
        <f t="shared" ref="M47:M52" si="19">+M17-$C17</f>
        <v>-173.52674800000386</v>
      </c>
      <c r="N47" s="9">
        <f t="shared" si="18"/>
        <v>-156.02240800000072</v>
      </c>
      <c r="O47" s="9">
        <f t="shared" si="17"/>
        <v>675.1955919999964</v>
      </c>
      <c r="P47" s="9">
        <f t="shared" si="16"/>
        <v>1020.3175919999958</v>
      </c>
      <c r="Q47" s="18">
        <f t="shared" si="15"/>
        <v>1810.7895919999974</v>
      </c>
      <c r="R47" s="9">
        <f t="shared" si="14"/>
        <v>3551.8705919999957</v>
      </c>
      <c r="S47" s="9">
        <f t="shared" si="13"/>
        <v>5166.0965919999981</v>
      </c>
      <c r="T47" s="9">
        <f t="shared" si="12"/>
        <v>5708.6735919999992</v>
      </c>
      <c r="U47" s="9">
        <f t="shared" si="11"/>
        <v>6066.578591999998</v>
      </c>
      <c r="V47" s="9">
        <f t="shared" si="10"/>
        <v>6199.9704882544356</v>
      </c>
      <c r="W47" s="9">
        <f t="shared" si="9"/>
        <v>5962.2785045923774</v>
      </c>
      <c r="X47" s="9">
        <f t="shared" si="8"/>
        <v>6853.4567927895041</v>
      </c>
      <c r="Y47" s="9">
        <f t="shared" si="7"/>
        <v>5435.429592000004</v>
      </c>
      <c r="Z47" s="9">
        <f t="shared" si="6"/>
        <v>4894.136826910486</v>
      </c>
      <c r="AA47" s="9">
        <f t="shared" si="4"/>
        <v>4258.0630901593395</v>
      </c>
    </row>
    <row r="48" spans="2:27" x14ac:dyDescent="0.4">
      <c r="B48" s="8">
        <f t="shared" si="5"/>
        <v>2015</v>
      </c>
      <c r="C48" s="8"/>
      <c r="D48" s="8"/>
      <c r="E48" s="8"/>
      <c r="F48" s="8"/>
      <c r="G48" s="8"/>
      <c r="H48" s="8"/>
      <c r="I48" s="8"/>
      <c r="J48" s="8"/>
      <c r="K48" s="8"/>
      <c r="L48" s="18">
        <f>+L18-$C18</f>
        <v>-376.07355999999709</v>
      </c>
      <c r="M48" s="9">
        <f t="shared" si="19"/>
        <v>-550.44239999999991</v>
      </c>
      <c r="N48" s="9">
        <f t="shared" si="18"/>
        <v>-454.74599999999919</v>
      </c>
      <c r="O48" s="9">
        <f t="shared" si="17"/>
        <v>319.59700000000157</v>
      </c>
      <c r="P48" s="18">
        <f t="shared" si="16"/>
        <v>736.33300000000236</v>
      </c>
      <c r="Q48" s="9">
        <f t="shared" si="15"/>
        <v>1576.1330000000016</v>
      </c>
      <c r="R48" s="9">
        <f t="shared" si="14"/>
        <v>3545.5480000000025</v>
      </c>
      <c r="S48" s="9">
        <f t="shared" si="13"/>
        <v>5257.1960000000036</v>
      </c>
      <c r="T48" s="9">
        <f t="shared" si="12"/>
        <v>5893.8379999999997</v>
      </c>
      <c r="U48" s="9">
        <f t="shared" si="11"/>
        <v>6266.405999999999</v>
      </c>
      <c r="V48" s="9">
        <f t="shared" si="10"/>
        <v>6406.2091703957849</v>
      </c>
      <c r="W48" s="9">
        <f t="shared" si="9"/>
        <v>6124.3353244512218</v>
      </c>
      <c r="X48" s="9">
        <f t="shared" si="8"/>
        <v>7159.5666622923818</v>
      </c>
      <c r="Y48" s="9">
        <f t="shared" si="7"/>
        <v>5493.5950000000012</v>
      </c>
      <c r="Z48" s="9">
        <f t="shared" si="6"/>
        <v>4899.8501803455438</v>
      </c>
      <c r="AA48" s="9">
        <f t="shared" si="4"/>
        <v>4139.1564836480939</v>
      </c>
    </row>
    <row r="49" spans="2:27" x14ac:dyDescent="0.4">
      <c r="B49" s="8">
        <v>2016</v>
      </c>
      <c r="C49" s="8"/>
      <c r="D49" s="8"/>
      <c r="E49" s="8"/>
      <c r="F49" s="8"/>
      <c r="G49" s="8"/>
      <c r="H49" s="8"/>
      <c r="I49" s="8"/>
      <c r="J49" s="8"/>
      <c r="K49" s="18">
        <f>+K19-$C19</f>
        <v>-444.00014990999625</v>
      </c>
      <c r="L49" s="9">
        <f>+L19-$C19</f>
        <v>-360.74346800000058</v>
      </c>
      <c r="M49" s="9">
        <f t="shared" si="19"/>
        <v>-596.23368799999662</v>
      </c>
      <c r="N49" s="9">
        <f t="shared" si="18"/>
        <v>-439.03212799999892</v>
      </c>
      <c r="O49" s="18">
        <f t="shared" si="17"/>
        <v>293.30987200000163</v>
      </c>
      <c r="P49" s="9">
        <f t="shared" si="16"/>
        <v>736.65787199999977</v>
      </c>
      <c r="Q49" s="9">
        <f t="shared" ref="Q49:Y49" si="20">+Q19-$C19</f>
        <v>1615.9218720000026</v>
      </c>
      <c r="R49" s="9">
        <f t="shared" si="20"/>
        <v>3805.3458720000017</v>
      </c>
      <c r="S49" s="9">
        <f t="shared" si="20"/>
        <v>5628.8108720000018</v>
      </c>
      <c r="T49" s="9">
        <f t="shared" si="20"/>
        <v>6358.8238720000008</v>
      </c>
      <c r="U49" s="9">
        <f t="shared" si="20"/>
        <v>6740.2898720000012</v>
      </c>
      <c r="V49" s="9">
        <f t="shared" si="20"/>
        <v>6877.5847132079507</v>
      </c>
      <c r="W49" s="9">
        <f t="shared" si="20"/>
        <v>6558.5680692849128</v>
      </c>
      <c r="X49" s="9">
        <f t="shared" si="20"/>
        <v>7752.6560509041192</v>
      </c>
      <c r="Y49" s="9">
        <f t="shared" si="20"/>
        <v>5841.8288720000019</v>
      </c>
      <c r="Z49" s="9">
        <f t="shared" si="6"/>
        <v>5151.1948214585173</v>
      </c>
      <c r="AA49" s="9">
        <f t="shared" si="4"/>
        <v>4390.8294054038488</v>
      </c>
    </row>
    <row r="50" spans="2:27" x14ac:dyDescent="0.4">
      <c r="B50" s="8">
        <v>2017</v>
      </c>
      <c r="C50" s="8"/>
      <c r="D50" s="8"/>
      <c r="E50" s="8"/>
      <c r="F50" s="8"/>
      <c r="G50" s="8"/>
      <c r="H50" s="8"/>
      <c r="I50" s="8"/>
      <c r="J50" s="18">
        <f>+J20-$C20</f>
        <v>-71.919369999995979</v>
      </c>
      <c r="K50" s="9">
        <f>+K20-$C20</f>
        <v>-162.21257478000189</v>
      </c>
      <c r="L50" s="9">
        <f>+L20-$C20</f>
        <v>-109.49501999999848</v>
      </c>
      <c r="M50" s="9">
        <f t="shared" si="19"/>
        <v>-305.62097999999969</v>
      </c>
      <c r="N50" s="18">
        <f t="shared" si="18"/>
        <v>-147.22799999999916</v>
      </c>
      <c r="O50" s="9">
        <f t="shared" si="17"/>
        <v>532.62800000000061</v>
      </c>
      <c r="P50" s="9">
        <f t="shared" si="16"/>
        <v>1019.7989999999991</v>
      </c>
      <c r="Q50" s="9">
        <f t="shared" ref="Q50:Y50" si="21">+Q20-$C20</f>
        <v>1980.4150000000009</v>
      </c>
      <c r="R50" s="9">
        <f t="shared" si="21"/>
        <v>4359.607</v>
      </c>
      <c r="S50" s="9">
        <f t="shared" si="21"/>
        <v>6269.8470000000016</v>
      </c>
      <c r="T50" s="9">
        <f t="shared" si="21"/>
        <v>7127.0099999999984</v>
      </c>
      <c r="U50" s="9">
        <f t="shared" si="21"/>
        <v>7469.3760000000002</v>
      </c>
      <c r="V50" s="9">
        <f t="shared" si="21"/>
        <v>7640.7245200835241</v>
      </c>
      <c r="W50" s="9">
        <f t="shared" si="21"/>
        <v>7282.0777535803718</v>
      </c>
      <c r="X50" s="9">
        <f t="shared" si="21"/>
        <v>8648.0804495217672</v>
      </c>
      <c r="Y50" s="9">
        <f t="shared" si="21"/>
        <v>6499.1260000000002</v>
      </c>
      <c r="Z50" s="9">
        <f t="shared" si="6"/>
        <v>5677.496922250717</v>
      </c>
      <c r="AA50" s="9">
        <f t="shared" si="4"/>
        <v>4921.6663551710881</v>
      </c>
    </row>
    <row r="51" spans="2:27" x14ac:dyDescent="0.4">
      <c r="B51" s="8">
        <v>2018</v>
      </c>
      <c r="C51" s="8"/>
      <c r="D51" s="8"/>
      <c r="E51" s="8"/>
      <c r="F51" s="8"/>
      <c r="G51" s="8"/>
      <c r="H51" s="8"/>
      <c r="I51" s="18">
        <f>+I21-$C21</f>
        <v>-88.212273847864708</v>
      </c>
      <c r="J51" s="9">
        <f>+J21-$C21</f>
        <v>-307.63297384786347</v>
      </c>
      <c r="K51" s="9">
        <f>+K21-$C21</f>
        <v>-390.84427190786664</v>
      </c>
      <c r="L51" s="9">
        <f>+L21-$C21</f>
        <v>-360.0722538478658</v>
      </c>
      <c r="M51" s="18">
        <f t="shared" si="19"/>
        <v>-523.60943384786515</v>
      </c>
      <c r="N51" s="9">
        <f t="shared" si="18"/>
        <v>-345.68327384786244</v>
      </c>
      <c r="O51" s="9">
        <f t="shared" si="17"/>
        <v>294.35072615213721</v>
      </c>
      <c r="P51" s="9">
        <f t="shared" si="16"/>
        <v>817.90172615213669</v>
      </c>
      <c r="Q51" s="9">
        <f t="shared" ref="Q51:Y51" si="22">+Q21-$C21</f>
        <v>1868.5927261521356</v>
      </c>
      <c r="R51" s="9">
        <f t="shared" si="22"/>
        <v>4442.334726152134</v>
      </c>
      <c r="S51" s="9">
        <f t="shared" si="22"/>
        <v>6449.6377261521338</v>
      </c>
      <c r="T51" s="9">
        <f t="shared" si="22"/>
        <v>7400.8457261521362</v>
      </c>
      <c r="U51" s="9">
        <f t="shared" si="22"/>
        <v>7732.3707261521376</v>
      </c>
      <c r="V51" s="9">
        <f t="shared" si="22"/>
        <v>7960.551853753328</v>
      </c>
      <c r="W51" s="9">
        <f t="shared" si="22"/>
        <v>7618.9757891405898</v>
      </c>
      <c r="X51" s="9">
        <f t="shared" si="22"/>
        <v>9070.8230085351388</v>
      </c>
      <c r="Y51" s="9">
        <f t="shared" si="22"/>
        <v>6696.0737261521354</v>
      </c>
      <c r="Z51" s="9">
        <f t="shared" si="6"/>
        <v>5704.7630818618782</v>
      </c>
      <c r="AA51" s="9">
        <f t="shared" si="4"/>
        <v>4964.8594886756728</v>
      </c>
    </row>
    <row r="52" spans="2:27" x14ac:dyDescent="0.4">
      <c r="B52" s="8">
        <v>2019</v>
      </c>
      <c r="C52" s="8"/>
      <c r="D52" s="8"/>
      <c r="E52" s="8"/>
      <c r="F52" s="8"/>
      <c r="G52" s="9"/>
      <c r="H52" s="18">
        <f>+H22-$C22</f>
        <v>-301.13649487000293</v>
      </c>
      <c r="I52" s="9">
        <f>+I22-$C22</f>
        <v>-70.56670700000177</v>
      </c>
      <c r="J52" s="9">
        <f>+J22-$C22</f>
        <v>-180.25525700000071</v>
      </c>
      <c r="K52" s="9">
        <f>+K22-$C22</f>
        <v>-273.02229834000536</v>
      </c>
      <c r="L52" s="18">
        <f>+L22-$C22</f>
        <v>-261.80017700000462</v>
      </c>
      <c r="M52" s="9">
        <f t="shared" si="19"/>
        <v>-441.1177469999966</v>
      </c>
      <c r="N52" s="9">
        <f t="shared" si="18"/>
        <v>-254.75570700000389</v>
      </c>
      <c r="O52" s="9">
        <f t="shared" si="17"/>
        <v>357.02329299999838</v>
      </c>
      <c r="P52" s="9">
        <f t="shared" si="16"/>
        <v>914.67029299999922</v>
      </c>
      <c r="Q52" s="9">
        <f t="shared" ref="Q52:Y52" si="23">+Q22-$C22</f>
        <v>2069.6852929999986</v>
      </c>
      <c r="R52" s="9">
        <f t="shared" si="23"/>
        <v>4848.0272929999992</v>
      </c>
      <c r="S52" s="9">
        <f t="shared" si="23"/>
        <v>6945.0312929999964</v>
      </c>
      <c r="T52" s="9">
        <f t="shared" si="23"/>
        <v>7993.7612929999996</v>
      </c>
      <c r="U52" s="9">
        <f t="shared" si="23"/>
        <v>8300.9052929999962</v>
      </c>
      <c r="V52" s="9">
        <f t="shared" si="23"/>
        <v>8564.5122052560801</v>
      </c>
      <c r="W52" s="9">
        <f t="shared" si="23"/>
        <v>8217.0645874212387</v>
      </c>
      <c r="X52" s="9">
        <f t="shared" si="23"/>
        <v>9815.3670538575388</v>
      </c>
      <c r="Y52" s="9">
        <f t="shared" si="23"/>
        <v>7227.1762929999932</v>
      </c>
      <c r="Z52" s="9">
        <f t="shared" si="6"/>
        <v>6024.046498036445</v>
      </c>
      <c r="AA52" s="9">
        <f t="shared" si="4"/>
        <v>5295.9728532661211</v>
      </c>
    </row>
    <row r="53" spans="2:27" x14ac:dyDescent="0.4">
      <c r="B53" s="8">
        <f>+B52+1</f>
        <v>2020</v>
      </c>
      <c r="C53" s="8"/>
      <c r="D53" s="8"/>
      <c r="E53" s="8"/>
      <c r="F53" s="8"/>
      <c r="G53" s="18">
        <f>+G23-$C23</f>
        <v>-429.64268100000118</v>
      </c>
      <c r="H53" s="9"/>
      <c r="I53" s="9"/>
      <c r="J53" s="9"/>
      <c r="K53" s="18">
        <f>+K23-$C23</f>
        <v>-251.40929909999977</v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</row>
    <row r="54" spans="2:27" x14ac:dyDescent="0.4">
      <c r="B54" s="8">
        <f t="shared" ref="B54:B56" si="24">+B53+1</f>
        <v>2021</v>
      </c>
      <c r="C54" s="8"/>
      <c r="D54" s="8"/>
      <c r="E54" s="8"/>
      <c r="F54" s="18">
        <f>+F24-$C24</f>
        <v>-503.55194699999993</v>
      </c>
      <c r="G54" s="9"/>
      <c r="H54" s="9"/>
      <c r="I54" s="9"/>
      <c r="J54" s="18">
        <f>+J24-$C24</f>
        <v>-83.035766999997577</v>
      </c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</row>
    <row r="55" spans="2:27" x14ac:dyDescent="0.4">
      <c r="B55" s="8">
        <f t="shared" si="24"/>
        <v>2022</v>
      </c>
      <c r="C55" s="8"/>
      <c r="D55" s="8"/>
      <c r="E55" s="18">
        <f>+E25-$C25</f>
        <v>-654.96626800000013</v>
      </c>
      <c r="F55" s="8"/>
      <c r="G55" s="9"/>
      <c r="H55" s="9"/>
      <c r="I55" s="18">
        <f>+I25-$C25</f>
        <v>-192.72926799999914</v>
      </c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</row>
    <row r="56" spans="2:27" x14ac:dyDescent="0.4">
      <c r="B56" s="8">
        <f t="shared" si="24"/>
        <v>2023</v>
      </c>
      <c r="C56" s="8"/>
      <c r="D56" s="18">
        <f>+D26-$C26</f>
        <v>-815.82496499999979</v>
      </c>
      <c r="E56" s="8"/>
      <c r="F56" s="8"/>
      <c r="G56" s="9"/>
      <c r="H56" s="18">
        <f>+H26-$C26</f>
        <v>-543.61496500000067</v>
      </c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</row>
    <row r="57" spans="2:27" x14ac:dyDescent="0.4">
      <c r="B57" s="8"/>
      <c r="C57" s="8"/>
      <c r="D57" s="8"/>
      <c r="E57" s="8"/>
      <c r="F57" s="8"/>
      <c r="G57" s="8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  <row r="58" spans="2:27" x14ac:dyDescent="0.4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spans="2:27" x14ac:dyDescent="0.4">
      <c r="B59" s="8"/>
      <c r="C59" s="8" t="s">
        <v>15</v>
      </c>
      <c r="D59" s="16">
        <f>+D57</f>
        <v>0</v>
      </c>
      <c r="E59" s="19">
        <f>+E55</f>
        <v>-654.96626800000013</v>
      </c>
      <c r="F59" s="19">
        <f>+F54</f>
        <v>-503.55194699999993</v>
      </c>
      <c r="G59" s="19">
        <f>+G53</f>
        <v>-429.64268100000118</v>
      </c>
      <c r="H59" s="19">
        <f>+H52</f>
        <v>-301.13649487000293</v>
      </c>
      <c r="I59" s="19">
        <f>+I51</f>
        <v>-88.212273847864708</v>
      </c>
      <c r="J59" s="19">
        <f>+J50</f>
        <v>-71.919369999995979</v>
      </c>
      <c r="K59" s="19">
        <f>+K49</f>
        <v>-444.00014990999625</v>
      </c>
      <c r="L59" s="19">
        <f>+L48</f>
        <v>-376.07355999999709</v>
      </c>
      <c r="M59" s="19">
        <f>+M47</f>
        <v>-173.52674800000386</v>
      </c>
      <c r="N59" s="9">
        <f>+N46</f>
        <v>-215.65362700000333</v>
      </c>
      <c r="O59" s="9">
        <f>+O45</f>
        <v>630.23357101930378</v>
      </c>
      <c r="P59" s="9">
        <f>+P44</f>
        <v>362.61799999999857</v>
      </c>
      <c r="Q59" s="9">
        <f>+Q43</f>
        <v>-38.689000000002125</v>
      </c>
      <c r="R59" s="9">
        <f>+R42</f>
        <v>1248.8369999999995</v>
      </c>
      <c r="S59" s="9">
        <f>+S41</f>
        <v>1359.9490000000005</v>
      </c>
      <c r="T59" s="9">
        <f>+T40</f>
        <v>438.65000000000146</v>
      </c>
      <c r="U59" s="9">
        <f>+U39</f>
        <v>655.04100000000108</v>
      </c>
      <c r="V59" s="9">
        <f>+V38</f>
        <v>270.5561261139992</v>
      </c>
      <c r="W59" s="9">
        <f>+W37</f>
        <v>411.95327553975949</v>
      </c>
      <c r="X59" s="9">
        <f>+X36</f>
        <v>-51.635948288079817</v>
      </c>
      <c r="Y59" s="9">
        <f>+Y35</f>
        <v>0.9613361600022472</v>
      </c>
      <c r="Z59" s="9">
        <f>+Z34</f>
        <v>182.20783047348959</v>
      </c>
      <c r="AA59" s="9">
        <f>+AA33</f>
        <v>111.46308263360334</v>
      </c>
    </row>
    <row r="60" spans="2:27" x14ac:dyDescent="0.4">
      <c r="B60" s="8"/>
      <c r="C60" s="8" t="s">
        <v>16</v>
      </c>
      <c r="D60" s="16"/>
      <c r="E60" s="16"/>
      <c r="F60" s="16"/>
      <c r="G60" s="16"/>
      <c r="H60" s="19">
        <f>+H56</f>
        <v>-543.61496500000067</v>
      </c>
      <c r="I60" s="19">
        <f>+I55</f>
        <v>-192.72926799999914</v>
      </c>
      <c r="J60" s="19">
        <f>+J54</f>
        <v>-83.035766999997577</v>
      </c>
      <c r="K60" s="19">
        <f>+K53</f>
        <v>-251.40929909999977</v>
      </c>
      <c r="L60" s="19">
        <f>+L52</f>
        <v>-261.80017700000462</v>
      </c>
      <c r="M60" s="19">
        <f>+M51</f>
        <v>-523.60943384786515</v>
      </c>
      <c r="N60" s="9">
        <f>+N50</f>
        <v>-147.22799999999916</v>
      </c>
      <c r="O60" s="9">
        <f>+O49</f>
        <v>293.30987200000163</v>
      </c>
      <c r="P60" s="9">
        <f>+P48</f>
        <v>736.33300000000236</v>
      </c>
      <c r="Q60" s="9">
        <f>+Q47</f>
        <v>1810.7895919999974</v>
      </c>
      <c r="R60" s="9">
        <f>+R46</f>
        <v>3201.2453729999979</v>
      </c>
      <c r="S60" s="9">
        <f>+S45</f>
        <v>4085.8505710193022</v>
      </c>
      <c r="T60" s="9">
        <f>+T44</f>
        <v>3749.2769999999982</v>
      </c>
      <c r="U60" s="9">
        <f>+U43</f>
        <v>2801.4589999999989</v>
      </c>
      <c r="V60" s="9">
        <f>+V42</f>
        <v>2740.0964494633918</v>
      </c>
      <c r="W60" s="9">
        <f>+W41</f>
        <v>2031.0681401160327</v>
      </c>
      <c r="X60" s="9">
        <f>+X40</f>
        <v>966.35719223546403</v>
      </c>
      <c r="Y60" s="9">
        <f>+Y39</f>
        <v>799.46099999999933</v>
      </c>
      <c r="Z60" s="9">
        <f>+Z38</f>
        <v>162.73665051398712</v>
      </c>
      <c r="AA60" s="9">
        <f>+AA37</f>
        <v>157.24294776395254</v>
      </c>
    </row>
    <row r="61" spans="2:27" x14ac:dyDescent="0.4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</row>
    <row r="62" spans="2:27" x14ac:dyDescent="0.4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</row>
    <row r="63" spans="2:27" x14ac:dyDescent="0.4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</row>
    <row r="64" spans="2:27" x14ac:dyDescent="0.4">
      <c r="G64" s="27" t="s">
        <v>51</v>
      </c>
      <c r="H64" s="11" t="s">
        <v>50</v>
      </c>
      <c r="I64" s="11" t="s">
        <v>49</v>
      </c>
      <c r="J64" s="11" t="s">
        <v>47</v>
      </c>
      <c r="K64" s="11" t="s">
        <v>46</v>
      </c>
      <c r="L64" s="11" t="s">
        <v>27</v>
      </c>
      <c r="M64" s="11" t="s">
        <v>26</v>
      </c>
      <c r="N64" s="11" t="s">
        <v>14</v>
      </c>
      <c r="O64" s="11" t="s">
        <v>13</v>
      </c>
      <c r="P64" s="11" t="s">
        <v>12</v>
      </c>
      <c r="Q64" s="11" t="s">
        <v>11</v>
      </c>
      <c r="R64" s="11" t="s">
        <v>1</v>
      </c>
      <c r="S64" s="11" t="s">
        <v>2</v>
      </c>
      <c r="T64" s="11" t="s">
        <v>3</v>
      </c>
      <c r="U64" s="11" t="s">
        <v>4</v>
      </c>
      <c r="V64" s="11" t="s">
        <v>5</v>
      </c>
      <c r="W64" s="11" t="s">
        <v>6</v>
      </c>
      <c r="X64" s="11" t="s">
        <v>7</v>
      </c>
      <c r="Y64" s="11" t="s">
        <v>8</v>
      </c>
      <c r="Z64" s="11" t="s">
        <v>9</v>
      </c>
      <c r="AA64" s="11" t="s">
        <v>10</v>
      </c>
    </row>
    <row r="65" spans="2:27" x14ac:dyDescent="0.4">
      <c r="B65" s="8">
        <v>2000</v>
      </c>
      <c r="C65" s="8"/>
      <c r="D65" s="8"/>
      <c r="E65" s="8"/>
      <c r="F65" s="8"/>
      <c r="G65" s="8"/>
      <c r="H65" s="8"/>
      <c r="I65" s="8"/>
      <c r="J65" s="8"/>
      <c r="K65" s="8"/>
      <c r="L65" s="20"/>
      <c r="M65" s="20"/>
      <c r="N65" s="4"/>
      <c r="O65" s="4"/>
      <c r="P65" s="4"/>
      <c r="Q65" s="21"/>
      <c r="R65" s="4"/>
      <c r="S65" s="4"/>
      <c r="T65" s="4"/>
      <c r="U65" s="4"/>
      <c r="V65" s="4"/>
      <c r="W65" s="4"/>
      <c r="X65" s="4"/>
      <c r="Y65" s="4"/>
      <c r="Z65" s="4"/>
      <c r="AA65" s="22">
        <f t="shared" ref="AA65:AA84" si="25">+AA3/$C3-1</f>
        <v>6.699363998063701E-3</v>
      </c>
    </row>
    <row r="66" spans="2:27" x14ac:dyDescent="0.4">
      <c r="B66" s="8">
        <f t="shared" ref="B66:B80" si="26">+B65+1</f>
        <v>2001</v>
      </c>
      <c r="C66" s="8"/>
      <c r="D66" s="8"/>
      <c r="E66" s="8"/>
      <c r="F66" s="8"/>
      <c r="G66" s="8"/>
      <c r="H66" s="8"/>
      <c r="I66" s="8"/>
      <c r="J66" s="8"/>
      <c r="K66" s="8"/>
      <c r="L66" s="20"/>
      <c r="M66" s="20"/>
      <c r="N66" s="4"/>
      <c r="O66" s="4"/>
      <c r="P66" s="4"/>
      <c r="Q66" s="21"/>
      <c r="R66" s="4"/>
      <c r="S66" s="4"/>
      <c r="T66" s="4"/>
      <c r="U66" s="4"/>
      <c r="V66" s="4"/>
      <c r="W66" s="4"/>
      <c r="X66" s="4"/>
      <c r="Y66" s="4"/>
      <c r="Z66" s="22">
        <f t="shared" ref="Z66:Z84" si="27">+Z4/$C4-1</f>
        <v>1.0733405299813592E-2</v>
      </c>
      <c r="AA66" s="4">
        <f t="shared" si="25"/>
        <v>1.8487928540980914E-2</v>
      </c>
    </row>
    <row r="67" spans="2:27" x14ac:dyDescent="0.4">
      <c r="B67" s="8">
        <f t="shared" si="26"/>
        <v>2002</v>
      </c>
      <c r="C67" s="8"/>
      <c r="D67" s="8"/>
      <c r="E67" s="8"/>
      <c r="F67" s="8"/>
      <c r="G67" s="8"/>
      <c r="H67" s="8"/>
      <c r="I67" s="8"/>
      <c r="J67" s="8"/>
      <c r="K67" s="8"/>
      <c r="L67" s="20"/>
      <c r="M67" s="20"/>
      <c r="N67" s="4"/>
      <c r="O67" s="4"/>
      <c r="P67" s="4"/>
      <c r="Q67" s="21"/>
      <c r="R67" s="4"/>
      <c r="S67" s="4"/>
      <c r="T67" s="4"/>
      <c r="U67" s="4"/>
      <c r="V67" s="4"/>
      <c r="W67" s="4"/>
      <c r="X67" s="4"/>
      <c r="Y67" s="22">
        <f t="shared" ref="Y67:Y84" si="28">+Y5/$C5-1</f>
        <v>5.369968877100284E-5</v>
      </c>
      <c r="Z67" s="4">
        <f t="shared" si="27"/>
        <v>-1.4441775279812386E-2</v>
      </c>
      <c r="AA67" s="4">
        <f t="shared" si="25"/>
        <v>-9.0747289585743074E-3</v>
      </c>
    </row>
    <row r="68" spans="2:27" x14ac:dyDescent="0.4">
      <c r="B68" s="8">
        <f t="shared" si="26"/>
        <v>2003</v>
      </c>
      <c r="C68" s="8"/>
      <c r="D68" s="8"/>
      <c r="E68" s="8"/>
      <c r="F68" s="8"/>
      <c r="G68" s="8"/>
      <c r="H68" s="8"/>
      <c r="I68" s="8"/>
      <c r="J68" s="8"/>
      <c r="K68" s="8"/>
      <c r="L68" s="20"/>
      <c r="M68" s="20"/>
      <c r="N68" s="4"/>
      <c r="O68" s="4"/>
      <c r="P68" s="4"/>
      <c r="Q68" s="4"/>
      <c r="R68" s="4"/>
      <c r="S68" s="4"/>
      <c r="T68" s="4"/>
      <c r="U68" s="4"/>
      <c r="V68" s="4"/>
      <c r="W68" s="4"/>
      <c r="X68" s="22">
        <f t="shared" ref="X68:X84" si="29">+X6/$C6-1</f>
        <v>-2.8494877224759518E-3</v>
      </c>
      <c r="Y68" s="4">
        <f t="shared" si="28"/>
        <v>3.2744196895244659E-3</v>
      </c>
      <c r="Z68" s="4">
        <f t="shared" si="27"/>
        <v>-1.3340679604674222E-3</v>
      </c>
      <c r="AA68" s="4">
        <f t="shared" si="25"/>
        <v>-1.6152849600156172E-3</v>
      </c>
    </row>
    <row r="69" spans="2:27" x14ac:dyDescent="0.4">
      <c r="B69" s="8">
        <f t="shared" si="26"/>
        <v>2004</v>
      </c>
      <c r="C69" s="8"/>
      <c r="D69" s="8"/>
      <c r="E69" s="8"/>
      <c r="F69" s="8"/>
      <c r="G69" s="8"/>
      <c r="H69" s="8"/>
      <c r="I69" s="8"/>
      <c r="J69" s="8"/>
      <c r="K69" s="8"/>
      <c r="L69" s="20"/>
      <c r="M69" s="20"/>
      <c r="N69" s="4"/>
      <c r="O69" s="4"/>
      <c r="P69" s="4"/>
      <c r="Q69" s="4"/>
      <c r="R69" s="4"/>
      <c r="S69" s="4"/>
      <c r="T69" s="4"/>
      <c r="U69" s="4"/>
      <c r="V69" s="4"/>
      <c r="W69" s="22">
        <f t="shared" ref="W69:W84" si="30">+W7/$C7-1</f>
        <v>2.2343834438344645E-2</v>
      </c>
      <c r="X69" s="4">
        <f t="shared" si="29"/>
        <v>1.0520646747544715E-2</v>
      </c>
      <c r="Y69" s="4">
        <f t="shared" si="28"/>
        <v>1.6919672397895491E-2</v>
      </c>
      <c r="Z69" s="4">
        <f t="shared" si="27"/>
        <v>7.9591074313554167E-3</v>
      </c>
      <c r="AA69" s="22">
        <f t="shared" si="25"/>
        <v>8.5286623509222004E-3</v>
      </c>
    </row>
    <row r="70" spans="2:27" x14ac:dyDescent="0.4">
      <c r="B70" s="8">
        <f t="shared" si="26"/>
        <v>2005</v>
      </c>
      <c r="C70" s="8"/>
      <c r="D70" s="8"/>
      <c r="E70" s="8"/>
      <c r="F70" s="8"/>
      <c r="G70" s="8"/>
      <c r="H70" s="8"/>
      <c r="I70" s="8"/>
      <c r="J70" s="8"/>
      <c r="K70" s="8"/>
      <c r="L70" s="20"/>
      <c r="M70" s="20"/>
      <c r="N70" s="4"/>
      <c r="O70" s="4"/>
      <c r="P70" s="4"/>
      <c r="Q70" s="4"/>
      <c r="R70" s="4"/>
      <c r="S70" s="4"/>
      <c r="T70" s="4"/>
      <c r="U70" s="4"/>
      <c r="V70" s="22">
        <f t="shared" ref="V70:V84" si="31">+V8/$C8-1</f>
        <v>1.4303786736135304E-2</v>
      </c>
      <c r="W70" s="4">
        <f t="shared" si="30"/>
        <v>2.7048136786774979E-2</v>
      </c>
      <c r="X70" s="4">
        <f t="shared" si="29"/>
        <v>1.5629710919830453E-2</v>
      </c>
      <c r="Y70" s="4">
        <f t="shared" si="28"/>
        <v>1.9944647105471836E-2</v>
      </c>
      <c r="Z70" s="22">
        <f t="shared" si="27"/>
        <v>8.6035765537397779E-3</v>
      </c>
      <c r="AA70" s="4">
        <f t="shared" si="25"/>
        <v>8.8065520778817241E-3</v>
      </c>
    </row>
    <row r="71" spans="2:27" x14ac:dyDescent="0.4">
      <c r="B71" s="8">
        <f t="shared" si="26"/>
        <v>2006</v>
      </c>
      <c r="C71" s="8"/>
      <c r="D71" s="8"/>
      <c r="E71" s="8"/>
      <c r="F71" s="8"/>
      <c r="G71" s="8"/>
      <c r="H71" s="8"/>
      <c r="I71" s="8"/>
      <c r="J71" s="8"/>
      <c r="K71" s="8"/>
      <c r="L71" s="20"/>
      <c r="M71" s="20"/>
      <c r="N71" s="4"/>
      <c r="O71" s="4"/>
      <c r="P71" s="4"/>
      <c r="Q71" s="4"/>
      <c r="R71" s="4"/>
      <c r="S71" s="4"/>
      <c r="T71" s="4"/>
      <c r="U71" s="22">
        <f t="shared" ref="U71:U84" si="32">+U9/$C9-1</f>
        <v>3.4430538764783192E-2</v>
      </c>
      <c r="V71" s="4">
        <f t="shared" si="31"/>
        <v>3.2389233556793684E-2</v>
      </c>
      <c r="W71" s="4">
        <f t="shared" si="30"/>
        <v>4.6773273298278184E-2</v>
      </c>
      <c r="X71" s="4">
        <f t="shared" si="29"/>
        <v>4.4806658799961152E-2</v>
      </c>
      <c r="Y71" s="22">
        <f t="shared" si="28"/>
        <v>4.2021603153745035E-2</v>
      </c>
      <c r="Z71" s="4">
        <f t="shared" si="27"/>
        <v>2.5080426083873952E-2</v>
      </c>
      <c r="AA71" s="4">
        <f t="shared" si="25"/>
        <v>2.9853376132241705E-2</v>
      </c>
    </row>
    <row r="72" spans="2:27" x14ac:dyDescent="0.4">
      <c r="B72" s="8">
        <f t="shared" si="26"/>
        <v>2007</v>
      </c>
      <c r="C72" s="8"/>
      <c r="D72" s="8"/>
      <c r="E72" s="8"/>
      <c r="F72" s="8"/>
      <c r="G72" s="8"/>
      <c r="H72" s="8"/>
      <c r="I72" s="8"/>
      <c r="J72" s="8"/>
      <c r="K72" s="8"/>
      <c r="L72" s="20"/>
      <c r="M72" s="20"/>
      <c r="N72" s="4"/>
      <c r="O72" s="4"/>
      <c r="P72" s="4"/>
      <c r="Q72" s="4"/>
      <c r="R72" s="4"/>
      <c r="S72" s="4"/>
      <c r="T72" s="22">
        <f t="shared" ref="T72:T84" si="33">+T10/$C10-1</f>
        <v>2.2456867864639296E-2</v>
      </c>
      <c r="U72" s="4">
        <f t="shared" si="32"/>
        <v>4.2384375159985721E-2</v>
      </c>
      <c r="V72" s="4">
        <f t="shared" si="31"/>
        <v>3.6195587703373944E-2</v>
      </c>
      <c r="W72" s="4">
        <f t="shared" si="30"/>
        <v>4.7723614323839536E-2</v>
      </c>
      <c r="X72" s="22">
        <f t="shared" si="29"/>
        <v>4.9473055456686899E-2</v>
      </c>
      <c r="Y72" s="4">
        <f t="shared" si="28"/>
        <v>4.2607587160190752E-2</v>
      </c>
      <c r="Z72" s="4">
        <f t="shared" si="27"/>
        <v>2.4492534741832994E-2</v>
      </c>
      <c r="AA72" s="4">
        <f t="shared" si="25"/>
        <v>2.5303769958935129E-2</v>
      </c>
    </row>
    <row r="73" spans="2:27" x14ac:dyDescent="0.4">
      <c r="B73" s="8">
        <f t="shared" si="26"/>
        <v>2008</v>
      </c>
      <c r="C73" s="8"/>
      <c r="D73" s="8"/>
      <c r="E73" s="8"/>
      <c r="F73" s="8"/>
      <c r="G73" s="8"/>
      <c r="H73" s="8"/>
      <c r="I73" s="8"/>
      <c r="J73" s="8"/>
      <c r="K73" s="8"/>
      <c r="L73" s="20"/>
      <c r="M73" s="20"/>
      <c r="N73" s="4"/>
      <c r="O73" s="4"/>
      <c r="P73" s="4"/>
      <c r="Q73" s="4"/>
      <c r="R73" s="4"/>
      <c r="S73" s="22">
        <f t="shared" ref="S73:S84" si="34">+S11/$C11-1</f>
        <v>7.16139547130068E-2</v>
      </c>
      <c r="T73" s="4">
        <f t="shared" si="33"/>
        <v>8.1393417588204287E-2</v>
      </c>
      <c r="U73" s="4">
        <f t="shared" si="32"/>
        <v>0.1070532912058979</v>
      </c>
      <c r="V73" s="4">
        <f t="shared" si="31"/>
        <v>9.6797812289815655E-2</v>
      </c>
      <c r="W73" s="22">
        <f t="shared" si="30"/>
        <v>0.10695461506666848</v>
      </c>
      <c r="X73" s="4">
        <f t="shared" si="29"/>
        <v>0.11072887383024055</v>
      </c>
      <c r="Y73" s="4">
        <f t="shared" si="28"/>
        <v>9.8994207477619778E-2</v>
      </c>
      <c r="Z73" s="4">
        <f t="shared" si="27"/>
        <v>8.0395575993100543E-2</v>
      </c>
      <c r="AA73" s="4">
        <f t="shared" si="25"/>
        <v>7.0679924040107922E-2</v>
      </c>
    </row>
    <row r="74" spans="2:27" x14ac:dyDescent="0.4">
      <c r="B74" s="8">
        <f t="shared" si="26"/>
        <v>2009</v>
      </c>
      <c r="C74" s="8"/>
      <c r="D74" s="8"/>
      <c r="E74" s="8"/>
      <c r="F74" s="8"/>
      <c r="G74" s="8"/>
      <c r="H74" s="8"/>
      <c r="I74" s="8"/>
      <c r="J74" s="8"/>
      <c r="K74" s="8"/>
      <c r="L74" s="20"/>
      <c r="M74" s="20"/>
      <c r="N74" s="4"/>
      <c r="O74" s="4"/>
      <c r="P74" s="4"/>
      <c r="Q74" s="4"/>
      <c r="R74" s="22">
        <f t="shared" ref="R74:R84" si="35">+R12/$C12-1</f>
        <v>6.6625960307298282E-2</v>
      </c>
      <c r="S74" s="4">
        <f t="shared" si="34"/>
        <v>0.11545251813913793</v>
      </c>
      <c r="T74" s="4">
        <f t="shared" si="33"/>
        <v>0.12727646180110974</v>
      </c>
      <c r="U74" s="4">
        <f t="shared" si="32"/>
        <v>0.15376275074690571</v>
      </c>
      <c r="V74" s="22">
        <f t="shared" si="31"/>
        <v>0.14618525658682202</v>
      </c>
      <c r="W74" s="4">
        <f t="shared" si="30"/>
        <v>0.14987813295692209</v>
      </c>
      <c r="X74" s="4">
        <f t="shared" si="29"/>
        <v>0.16015838593489828</v>
      </c>
      <c r="Y74" s="4">
        <f t="shared" si="28"/>
        <v>0.14250122705932555</v>
      </c>
      <c r="Z74" s="4">
        <f t="shared" si="27"/>
        <v>0.12154620461023335</v>
      </c>
      <c r="AA74" s="4">
        <f t="shared" si="25"/>
        <v>0.10552803477794725</v>
      </c>
    </row>
    <row r="75" spans="2:27" x14ac:dyDescent="0.4">
      <c r="B75" s="8">
        <f t="shared" si="26"/>
        <v>2010</v>
      </c>
      <c r="C75" s="8"/>
      <c r="D75" s="8"/>
      <c r="E75" s="8"/>
      <c r="F75" s="8"/>
      <c r="G75" s="8"/>
      <c r="H75" s="8"/>
      <c r="I75" s="8"/>
      <c r="J75" s="8"/>
      <c r="K75" s="8"/>
      <c r="L75" s="20"/>
      <c r="M75" s="20"/>
      <c r="N75" s="4"/>
      <c r="O75" s="4"/>
      <c r="P75" s="4"/>
      <c r="Q75" s="22">
        <f t="shared" ref="Q75:Q84" si="36">+Q13/$C13-1</f>
        <v>-2.013688648311196E-3</v>
      </c>
      <c r="R75" s="4">
        <f t="shared" si="35"/>
        <v>5.9610680268568084E-2</v>
      </c>
      <c r="S75" s="4">
        <f t="shared" si="34"/>
        <v>0.11364154478738353</v>
      </c>
      <c r="T75" s="4">
        <f t="shared" si="33"/>
        <v>0.13057716129703856</v>
      </c>
      <c r="U75" s="22">
        <f t="shared" si="32"/>
        <v>0.14581059699162013</v>
      </c>
      <c r="V75" s="4">
        <f t="shared" si="31"/>
        <v>0.14206321839689573</v>
      </c>
      <c r="W75" s="4">
        <f t="shared" si="30"/>
        <v>0.15255076972234383</v>
      </c>
      <c r="X75" s="4">
        <f t="shared" si="29"/>
        <v>0.1659029958549687</v>
      </c>
      <c r="Y75" s="4">
        <f t="shared" si="28"/>
        <v>0.14125706552854855</v>
      </c>
      <c r="Z75" s="4">
        <f t="shared" si="27"/>
        <v>0.1164938935525508</v>
      </c>
      <c r="AA75" s="4">
        <f t="shared" si="25"/>
        <v>0.10268318617367256</v>
      </c>
    </row>
    <row r="76" spans="2:27" x14ac:dyDescent="0.4">
      <c r="B76" s="8">
        <f t="shared" si="26"/>
        <v>2011</v>
      </c>
      <c r="C76" s="8"/>
      <c r="D76" s="8"/>
      <c r="E76" s="8"/>
      <c r="F76" s="8"/>
      <c r="G76" s="8"/>
      <c r="H76" s="8"/>
      <c r="I76" s="8"/>
      <c r="J76" s="8"/>
      <c r="K76" s="8"/>
      <c r="L76" s="20"/>
      <c r="M76" s="20"/>
      <c r="N76" s="4"/>
      <c r="O76" s="4"/>
      <c r="P76" s="22">
        <f t="shared" ref="P76:P84" si="37">+P14/$C14-1</f>
        <v>1.9533397974574429E-2</v>
      </c>
      <c r="Q76" s="4">
        <f t="shared" si="36"/>
        <v>5.0243859082094389E-2</v>
      </c>
      <c r="R76" s="4">
        <f t="shared" si="35"/>
        <v>0.11818056453350589</v>
      </c>
      <c r="S76" s="4">
        <f t="shared" si="34"/>
        <v>0.18018433527257072</v>
      </c>
      <c r="T76" s="22">
        <f t="shared" si="33"/>
        <v>0.20196493212669675</v>
      </c>
      <c r="U76" s="4">
        <f t="shared" si="32"/>
        <v>0.2197737017884076</v>
      </c>
      <c r="V76" s="4">
        <f t="shared" si="31"/>
        <v>0.22152708261029797</v>
      </c>
      <c r="W76" s="4">
        <f t="shared" si="30"/>
        <v>0.21903576260559321</v>
      </c>
      <c r="X76" s="4">
        <f t="shared" si="29"/>
        <v>0.2448895286998316</v>
      </c>
      <c r="Y76" s="4">
        <f t="shared" si="28"/>
        <v>0.20826777634130567</v>
      </c>
      <c r="Z76" s="4">
        <f t="shared" si="27"/>
        <v>0.18237592314037365</v>
      </c>
      <c r="AA76" s="4">
        <f t="shared" si="25"/>
        <v>0.16364957171579664</v>
      </c>
    </row>
    <row r="77" spans="2:27" x14ac:dyDescent="0.4">
      <c r="B77" s="8">
        <f t="shared" si="26"/>
        <v>2012</v>
      </c>
      <c r="C77" s="8"/>
      <c r="D77" s="8"/>
      <c r="E77" s="8"/>
      <c r="F77" s="8"/>
      <c r="G77" s="8"/>
      <c r="H77" s="8"/>
      <c r="I77" s="8"/>
      <c r="J77" s="8"/>
      <c r="K77" s="8"/>
      <c r="L77" s="20"/>
      <c r="M77" s="20"/>
      <c r="N77" s="4"/>
      <c r="O77" s="22">
        <f t="shared" ref="O77:O84" si="38">+O15/$C15-1</f>
        <v>3.422577306442065E-2</v>
      </c>
      <c r="P77" s="4">
        <f t="shared" si="37"/>
        <v>3.8264872557838947E-2</v>
      </c>
      <c r="Q77" s="4">
        <f t="shared" si="36"/>
        <v>7.5387702929342826E-2</v>
      </c>
      <c r="R77" s="4">
        <f t="shared" si="35"/>
        <v>0.15016067968935976</v>
      </c>
      <c r="S77" s="22">
        <f t="shared" si="34"/>
        <v>0.2218882028018101</v>
      </c>
      <c r="T77" s="4">
        <f t="shared" si="33"/>
        <v>0.24473581201006311</v>
      </c>
      <c r="U77" s="4">
        <f t="shared" si="32"/>
        <v>0.26523607749852074</v>
      </c>
      <c r="V77" s="4">
        <f t="shared" si="31"/>
        <v>0.26986171288021321</v>
      </c>
      <c r="W77" s="4">
        <f t="shared" si="30"/>
        <v>0.26105581473064143</v>
      </c>
      <c r="X77" s="4">
        <f t="shared" si="29"/>
        <v>0.2947044770767222</v>
      </c>
      <c r="Y77" s="4">
        <f t="shared" si="28"/>
        <v>0.24663007668455394</v>
      </c>
      <c r="Z77" s="4">
        <f t="shared" si="27"/>
        <v>0.21882413695511316</v>
      </c>
      <c r="AA77" s="4">
        <f t="shared" si="25"/>
        <v>0.19799458353973098</v>
      </c>
    </row>
    <row r="78" spans="2:27" x14ac:dyDescent="0.4">
      <c r="B78" s="8">
        <f t="shared" si="26"/>
        <v>2013</v>
      </c>
      <c r="C78" s="8"/>
      <c r="D78" s="8"/>
      <c r="E78" s="8"/>
      <c r="F78" s="8"/>
      <c r="G78" s="8"/>
      <c r="H78" s="8"/>
      <c r="I78" s="8"/>
      <c r="J78" s="8"/>
      <c r="K78" s="8"/>
      <c r="L78" s="4"/>
      <c r="M78" s="4"/>
      <c r="N78" s="22">
        <f>+N16/$C16-1</f>
        <v>-1.1709066621348851E-2</v>
      </c>
      <c r="O78" s="4">
        <f t="shared" si="38"/>
        <v>4.0201649264451467E-2</v>
      </c>
      <c r="P78" s="4">
        <f t="shared" si="37"/>
        <v>4.9879153586645408E-2</v>
      </c>
      <c r="Q78" s="4">
        <f t="shared" si="36"/>
        <v>9.0846026324381768E-2</v>
      </c>
      <c r="R78" s="22">
        <f t="shared" si="35"/>
        <v>0.17381388787743957</v>
      </c>
      <c r="S78" s="4">
        <f t="shared" si="34"/>
        <v>0.25296416382033904</v>
      </c>
      <c r="T78" s="4">
        <f t="shared" si="33"/>
        <v>0.27963361893074912</v>
      </c>
      <c r="U78" s="4">
        <f t="shared" si="32"/>
        <v>0.2995685057494839</v>
      </c>
      <c r="V78" s="4">
        <f t="shared" si="31"/>
        <v>0.30540735523460594</v>
      </c>
      <c r="W78" s="4">
        <f t="shared" si="30"/>
        <v>0.29517190085420397</v>
      </c>
      <c r="X78" s="4">
        <f t="shared" si="29"/>
        <v>0.33573943484016167</v>
      </c>
      <c r="Y78" s="4">
        <f t="shared" si="28"/>
        <v>0.27349597766611189</v>
      </c>
      <c r="Z78" s="4">
        <f t="shared" si="27"/>
        <v>0.24505749178392588</v>
      </c>
      <c r="AA78" s="4">
        <f t="shared" si="25"/>
        <v>0.21673909146355097</v>
      </c>
    </row>
    <row r="79" spans="2:27" x14ac:dyDescent="0.4">
      <c r="B79" s="8">
        <f t="shared" si="26"/>
        <v>2014</v>
      </c>
      <c r="C79" s="8"/>
      <c r="D79" s="8"/>
      <c r="E79" s="8"/>
      <c r="F79" s="8"/>
      <c r="G79" s="8"/>
      <c r="H79" s="8"/>
      <c r="I79" s="8"/>
      <c r="J79" s="8"/>
      <c r="K79" s="8"/>
      <c r="L79" s="4"/>
      <c r="M79" s="22">
        <f>+M17/$C17-1</f>
        <v>-9.3667915116132372E-3</v>
      </c>
      <c r="N79" s="4">
        <f>+N17/$C17-1</f>
        <v>-8.4219256323285752E-3</v>
      </c>
      <c r="O79" s="4">
        <f t="shared" si="38"/>
        <v>3.6446348546934404E-2</v>
      </c>
      <c r="P79" s="4">
        <f t="shared" si="37"/>
        <v>5.5075671445735663E-2</v>
      </c>
      <c r="Q79" s="22">
        <f t="shared" si="36"/>
        <v>9.7744519361722348E-2</v>
      </c>
      <c r="R79" s="4">
        <f t="shared" si="35"/>
        <v>0.19172624217848733</v>
      </c>
      <c r="S79" s="4">
        <f t="shared" si="34"/>
        <v>0.27886046539705989</v>
      </c>
      <c r="T79" s="4">
        <f t="shared" si="33"/>
        <v>0.30814820170614143</v>
      </c>
      <c r="U79" s="4">
        <f t="shared" si="32"/>
        <v>0.32746753751230684</v>
      </c>
      <c r="V79" s="4">
        <f t="shared" si="31"/>
        <v>0.33466789190121071</v>
      </c>
      <c r="W79" s="4">
        <f t="shared" si="30"/>
        <v>0.32183752839469104</v>
      </c>
      <c r="X79" s="4">
        <f t="shared" si="29"/>
        <v>0.3699423959233481</v>
      </c>
      <c r="Y79" s="4">
        <f t="shared" si="28"/>
        <v>0.29339877771647993</v>
      </c>
      <c r="Z79" s="4">
        <f t="shared" si="27"/>
        <v>0.26418036305836612</v>
      </c>
      <c r="AA79" s="4">
        <f t="shared" si="25"/>
        <v>0.22984577114772553</v>
      </c>
    </row>
    <row r="80" spans="2:27" x14ac:dyDescent="0.4">
      <c r="B80" s="8">
        <f t="shared" si="26"/>
        <v>2015</v>
      </c>
      <c r="C80" s="8"/>
      <c r="D80" s="8"/>
      <c r="E80" s="8"/>
      <c r="F80" s="8"/>
      <c r="G80" s="8"/>
      <c r="H80" s="8"/>
      <c r="I80" s="8"/>
      <c r="J80" s="8"/>
      <c r="K80" s="8"/>
      <c r="L80" s="22">
        <f>+L18/$C18-1</f>
        <v>-1.978660323845427E-2</v>
      </c>
      <c r="M80" s="4"/>
      <c r="N80" s="4">
        <f t="shared" ref="N80:N81" si="39">+N18/$C18-1</f>
        <v>-2.3925847582250137E-2</v>
      </c>
      <c r="O80" s="4">
        <f t="shared" si="38"/>
        <v>1.6815165190555703E-2</v>
      </c>
      <c r="P80" s="22">
        <f t="shared" si="37"/>
        <v>3.8741167877850646E-2</v>
      </c>
      <c r="Q80" s="4">
        <f t="shared" si="36"/>
        <v>8.2926112439372091E-2</v>
      </c>
      <c r="R80" s="4">
        <f t="shared" si="35"/>
        <v>0.18654422698286921</v>
      </c>
      <c r="S80" s="4">
        <f t="shared" si="34"/>
        <v>0.27660027841039869</v>
      </c>
      <c r="T80" s="4">
        <f t="shared" si="33"/>
        <v>0.31009633875278508</v>
      </c>
      <c r="U80" s="4">
        <f t="shared" si="32"/>
        <v>0.3296985016789542</v>
      </c>
      <c r="V80" s="4">
        <f t="shared" si="31"/>
        <v>0.33705405697005064</v>
      </c>
      <c r="W80" s="4">
        <f t="shared" si="30"/>
        <v>0.32222364466187803</v>
      </c>
      <c r="X80" s="4">
        <f t="shared" si="29"/>
        <v>0.37669094553215832</v>
      </c>
      <c r="Y80" s="4">
        <f t="shared" si="28"/>
        <v>0.2890380930203047</v>
      </c>
      <c r="Z80" s="4">
        <f t="shared" si="27"/>
        <v>0.25779900997657657</v>
      </c>
      <c r="AA80" s="4">
        <f t="shared" si="25"/>
        <v>0.21777613689146635</v>
      </c>
    </row>
    <row r="81" spans="2:27" x14ac:dyDescent="0.4">
      <c r="B81" s="8">
        <v>2016</v>
      </c>
      <c r="C81" s="8"/>
      <c r="D81" s="8"/>
      <c r="E81" s="8"/>
      <c r="F81" s="8"/>
      <c r="G81" s="8"/>
      <c r="H81" s="8"/>
      <c r="I81" s="8"/>
      <c r="J81" s="8"/>
      <c r="K81" s="22">
        <f>+K19/$C19-1</f>
        <v>-2.3083499434236487E-2</v>
      </c>
      <c r="L81" s="4">
        <f>+L19/$C19-1</f>
        <v>-1.8754997360182379E-2</v>
      </c>
      <c r="M81" s="4">
        <f>+M19/$C19-1</f>
        <v>-3.0998097641207201E-2</v>
      </c>
      <c r="N81" s="4">
        <f t="shared" si="39"/>
        <v>-2.2825212740027245E-2</v>
      </c>
      <c r="O81" s="22">
        <f t="shared" si="38"/>
        <v>1.5249135086419452E-2</v>
      </c>
      <c r="P81" s="4">
        <f t="shared" si="37"/>
        <v>3.82987293472421E-2</v>
      </c>
      <c r="Q81" s="4">
        <f t="shared" si="36"/>
        <v>8.4011529333140711E-2</v>
      </c>
      <c r="R81" s="4">
        <f t="shared" si="35"/>
        <v>0.19783934600290709</v>
      </c>
      <c r="S81" s="4">
        <f t="shared" si="34"/>
        <v>0.29264101060681003</v>
      </c>
      <c r="T81" s="4">
        <f t="shared" si="33"/>
        <v>0.33059427408183639</v>
      </c>
      <c r="U81" s="4">
        <f t="shared" si="32"/>
        <v>0.35042663269019614</v>
      </c>
      <c r="V81" s="4">
        <f t="shared" si="31"/>
        <v>0.35756457034627509</v>
      </c>
      <c r="W81" s="4">
        <f t="shared" si="30"/>
        <v>0.34097894414546803</v>
      </c>
      <c r="X81" s="4">
        <f t="shared" si="29"/>
        <v>0.403059394464512</v>
      </c>
      <c r="Y81" s="4">
        <f t="shared" si="28"/>
        <v>0.30371578362992491</v>
      </c>
      <c r="Z81" s="4">
        <f t="shared" si="27"/>
        <v>0.26780982567434664</v>
      </c>
      <c r="AA81" s="4">
        <f t="shared" si="25"/>
        <v>0.22827854476178611</v>
      </c>
    </row>
    <row r="82" spans="2:27" x14ac:dyDescent="0.4">
      <c r="B82" s="8">
        <v>2017</v>
      </c>
      <c r="C82" s="8"/>
      <c r="D82" s="8"/>
      <c r="E82" s="8"/>
      <c r="F82" s="8"/>
      <c r="G82" s="8"/>
      <c r="H82" s="8"/>
      <c r="I82" s="8"/>
      <c r="J82" s="22">
        <f>+J20/$C20-1</f>
        <v>-3.7485338267484458E-3</v>
      </c>
      <c r="K82" s="4">
        <f>+K20/$C20-1</f>
        <v>-8.4547365151673715E-3</v>
      </c>
      <c r="L82" s="4">
        <f>+L20/$C20-1</f>
        <v>-5.7070269988532818E-3</v>
      </c>
      <c r="M82" s="4">
        <f>+M20/$C20-1</f>
        <v>-1.5929374543938279E-2</v>
      </c>
      <c r="N82" s="22">
        <f>+N20/$C20-1</f>
        <v>-7.6737204211403398E-3</v>
      </c>
      <c r="O82" s="4">
        <f t="shared" si="38"/>
        <v>2.7761284269780084E-2</v>
      </c>
      <c r="P82" s="4">
        <f t="shared" si="37"/>
        <v>5.315328885645787E-2</v>
      </c>
      <c r="Q82" s="4">
        <f t="shared" si="36"/>
        <v>0.10322188053789216</v>
      </c>
      <c r="R82" s="4">
        <f t="shared" si="35"/>
        <v>0.22722855206921722</v>
      </c>
      <c r="S82" s="4">
        <f t="shared" si="34"/>
        <v>0.32679281767955803</v>
      </c>
      <c r="T82" s="4">
        <f t="shared" si="33"/>
        <v>0.37146930053163763</v>
      </c>
      <c r="U82" s="4">
        <f t="shared" si="32"/>
        <v>0.38931387470030221</v>
      </c>
      <c r="V82" s="4">
        <f t="shared" si="31"/>
        <v>0.39824478891293258</v>
      </c>
      <c r="W82" s="4">
        <f t="shared" si="30"/>
        <v>0.37955163940270875</v>
      </c>
      <c r="X82" s="4">
        <f t="shared" si="29"/>
        <v>0.45074952827696069</v>
      </c>
      <c r="Y82" s="4">
        <f t="shared" si="28"/>
        <v>0.33874314604399047</v>
      </c>
      <c r="Z82" s="4">
        <f t="shared" si="27"/>
        <v>0.29591873878091923</v>
      </c>
      <c r="AA82" s="4">
        <f t="shared" si="25"/>
        <v>0.25652383796367606</v>
      </c>
    </row>
    <row r="83" spans="2:27" x14ac:dyDescent="0.4">
      <c r="B83" s="8">
        <v>2018</v>
      </c>
      <c r="C83" s="8"/>
      <c r="D83" s="8"/>
      <c r="E83" s="8"/>
      <c r="F83" s="8"/>
      <c r="G83" s="8"/>
      <c r="H83" s="8"/>
      <c r="I83" s="22">
        <f>+I21/$C21-1</f>
        <v>-4.4932416488473459E-3</v>
      </c>
      <c r="J83" s="4">
        <f>+J21/$C21-1</f>
        <v>-1.5669806823434884E-2</v>
      </c>
      <c r="K83" s="4">
        <f>+K21/$C21-1</f>
        <v>-1.9908315296107038E-2</v>
      </c>
      <c r="L83" s="4">
        <f>+L21/$C21-1</f>
        <v>-1.8340890411393862E-2</v>
      </c>
      <c r="M83" s="22">
        <f>+M21/$C21-1</f>
        <v>-2.6670933797174112E-2</v>
      </c>
      <c r="N83" s="4">
        <f>+N21/$C21-1</f>
        <v>-1.7607963332199161E-2</v>
      </c>
      <c r="O83" s="4">
        <f t="shared" si="38"/>
        <v>1.4993253029575326E-2</v>
      </c>
      <c r="P83" s="4">
        <f t="shared" si="37"/>
        <v>4.1661210399689175E-2</v>
      </c>
      <c r="Q83" s="4">
        <f t="shared" si="36"/>
        <v>9.5179936936668819E-2</v>
      </c>
      <c r="R83" s="4">
        <f t="shared" si="35"/>
        <v>0.22627784704986009</v>
      </c>
      <c r="S83" s="4">
        <f t="shared" si="34"/>
        <v>0.32852322683693247</v>
      </c>
      <c r="T83" s="4">
        <f t="shared" si="33"/>
        <v>0.37697461818965894</v>
      </c>
      <c r="U83" s="4">
        <f t="shared" si="32"/>
        <v>0.39386140585146667</v>
      </c>
      <c r="V83" s="4">
        <f t="shared" si="31"/>
        <v>0.40548419825093296</v>
      </c>
      <c r="W83" s="4">
        <f t="shared" si="30"/>
        <v>0.3880854425810103</v>
      </c>
      <c r="X83" s="4">
        <f t="shared" si="29"/>
        <v>0.4620377409334766</v>
      </c>
      <c r="Y83" s="4">
        <f t="shared" si="28"/>
        <v>0.34107586209588803</v>
      </c>
      <c r="Z83" s="4">
        <f t="shared" si="27"/>
        <v>0.29058177460016621</v>
      </c>
      <c r="AA83" s="4">
        <f t="shared" si="25"/>
        <v>0.25289353127509617</v>
      </c>
    </row>
    <row r="84" spans="2:27" x14ac:dyDescent="0.4">
      <c r="B84" s="8">
        <v>2019</v>
      </c>
      <c r="C84" s="8"/>
      <c r="D84" s="8"/>
      <c r="E84" s="8"/>
      <c r="F84" s="8"/>
      <c r="G84" s="8"/>
      <c r="H84" s="22">
        <f>+H22/$C22-1</f>
        <v>-1.5221547223001619E-2</v>
      </c>
      <c r="I84" s="4">
        <f>+I22/$C22-1</f>
        <v>-3.5669355301354289E-3</v>
      </c>
      <c r="J84" s="4">
        <f>+J22/$C22-1</f>
        <v>-9.1113629645063199E-3</v>
      </c>
      <c r="K84" s="4">
        <f>+K22/$C22-1</f>
        <v>-1.3800458854742459E-2</v>
      </c>
      <c r="L84" s="22">
        <f>+L22/$C22-1</f>
        <v>-1.3233214256930359E-2</v>
      </c>
      <c r="M84" s="4">
        <f>+M22/$C22-1</f>
        <v>-2.2297179954103852E-2</v>
      </c>
      <c r="N84" s="4">
        <f>+N22/$C22-1</f>
        <v>-1.2877137412732775E-2</v>
      </c>
      <c r="O84" s="4">
        <f t="shared" si="38"/>
        <v>1.8046457359666812E-2</v>
      </c>
      <c r="P84" s="4">
        <f t="shared" si="37"/>
        <v>4.6233841781237572E-2</v>
      </c>
      <c r="Q84" s="4">
        <f t="shared" si="36"/>
        <v>0.10461638811911933</v>
      </c>
      <c r="R84" s="4">
        <f t="shared" si="35"/>
        <v>0.24505324872913969</v>
      </c>
      <c r="S84" s="4">
        <f t="shared" si="34"/>
        <v>0.3510505156050876</v>
      </c>
      <c r="T84" s="4">
        <f t="shared" si="33"/>
        <v>0.40406067375968036</v>
      </c>
      <c r="U84" s="4">
        <f t="shared" si="32"/>
        <v>0.41958588236078254</v>
      </c>
      <c r="V84" s="4">
        <f t="shared" si="31"/>
        <v>0.43291042166960247</v>
      </c>
      <c r="W84" s="4">
        <f t="shared" si="30"/>
        <v>0.4153479859884821</v>
      </c>
      <c r="X84" s="4">
        <f t="shared" si="29"/>
        <v>0.49613738509469973</v>
      </c>
      <c r="Y84" s="4">
        <f t="shared" si="28"/>
        <v>0.36531209968538225</v>
      </c>
      <c r="Z84" s="4">
        <f t="shared" si="27"/>
        <v>0.30449749467597065</v>
      </c>
      <c r="AA84" s="4">
        <f t="shared" si="25"/>
        <v>0.26769555417892632</v>
      </c>
    </row>
    <row r="85" spans="2:27" x14ac:dyDescent="0.4">
      <c r="B85" s="8">
        <f>+B84+1</f>
        <v>2020</v>
      </c>
      <c r="C85" s="8"/>
      <c r="D85" s="8"/>
      <c r="E85" s="8"/>
      <c r="F85" s="8"/>
      <c r="G85" s="22">
        <f>+G23/$C23-1</f>
        <v>-2.1531947477326008E-2</v>
      </c>
      <c r="H85" s="4">
        <f t="shared" ref="H85" si="40">+H23/$C23-1</f>
        <v>-1.604787393141005E-2</v>
      </c>
      <c r="I85" s="4">
        <f>+I23/$C23-1</f>
        <v>-2.1414883102882643E-3</v>
      </c>
      <c r="J85" s="4">
        <f>+J23/$C23-1</f>
        <v>-7.3258105632941772E-3</v>
      </c>
      <c r="K85" s="22">
        <f>+K23/$C23-1</f>
        <v>-1.2599613732352966E-2</v>
      </c>
      <c r="L85" s="8"/>
      <c r="M85" s="8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2:27" x14ac:dyDescent="0.4">
      <c r="B86" s="8">
        <f t="shared" ref="B86:B88" si="41">+B85+1</f>
        <v>2021</v>
      </c>
      <c r="C86" s="8"/>
      <c r="D86" s="8"/>
      <c r="E86" s="8"/>
      <c r="F86" s="22">
        <f>+F24/$C24-1</f>
        <v>-2.5061508748662864E-2</v>
      </c>
      <c r="G86" s="4">
        <f>+G24/$C24-1</f>
        <v>-1.9734932235940805E-2</v>
      </c>
      <c r="H86" s="4">
        <f>+H24/$C24-1</f>
        <v>-1.203627963966325E-2</v>
      </c>
      <c r="I86" s="4">
        <f>+I24/$C24-1</f>
        <v>1.3117763088472678E-3</v>
      </c>
      <c r="J86" s="22">
        <f>+J24/$C24-1</f>
        <v>-4.132645327895812E-3</v>
      </c>
      <c r="K86" s="8"/>
      <c r="L86" s="8"/>
      <c r="M86" s="8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2:27" x14ac:dyDescent="0.4">
      <c r="B87" s="8">
        <f t="shared" si="41"/>
        <v>2022</v>
      </c>
      <c r="C87" s="8"/>
      <c r="D87" s="8"/>
      <c r="E87" s="22">
        <f>+E25/$C25-1</f>
        <v>-3.2001511302738983E-2</v>
      </c>
      <c r="F87" s="4">
        <f>+F25/$C25-1</f>
        <v>-3.3480594726553403E-2</v>
      </c>
      <c r="G87" s="4">
        <f>+G25/$C25-1</f>
        <v>-2.7837338371929921E-2</v>
      </c>
      <c r="H87" s="4">
        <f>+H25/$C25-1</f>
        <v>-2.2702849507883593E-2</v>
      </c>
      <c r="I87" s="22">
        <f>+I25/$C25-1</f>
        <v>-9.4167106759619479E-3</v>
      </c>
      <c r="J87" s="8"/>
      <c r="K87" s="8"/>
      <c r="L87" s="8"/>
      <c r="M87" s="8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2:27" x14ac:dyDescent="0.4">
      <c r="B88" s="8">
        <f t="shared" si="41"/>
        <v>2023</v>
      </c>
      <c r="C88" s="8"/>
      <c r="D88" s="22">
        <f>+D26/$C26-1</f>
        <v>-3.9239897027685378E-2</v>
      </c>
      <c r="E88" s="4">
        <f t="shared" ref="E88:F88" si="42">+E26/$C26-1</f>
        <v>-3.9727230283887693E-2</v>
      </c>
      <c r="F88" s="4">
        <f t="shared" si="42"/>
        <v>-3.9366732578080654E-2</v>
      </c>
      <c r="G88" s="4">
        <f>+G26/$C26-1</f>
        <v>-3.265445287981894E-2</v>
      </c>
      <c r="H88" s="22">
        <f>+H26/$C26-1</f>
        <v>-2.614702437956018E-2</v>
      </c>
      <c r="I88" s="8"/>
      <c r="J88" s="8"/>
      <c r="K88" s="8"/>
      <c r="L88" s="8"/>
      <c r="M88" s="8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2:27" x14ac:dyDescent="0.4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2:27" x14ac:dyDescent="0.4"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2:27" x14ac:dyDescent="0.4">
      <c r="C91" s="8" t="s">
        <v>15</v>
      </c>
      <c r="D91" s="17">
        <f>+D88</f>
        <v>-3.9239897027685378E-2</v>
      </c>
      <c r="E91" s="17">
        <f>+E87</f>
        <v>-3.2001511302738983E-2</v>
      </c>
      <c r="F91" s="17">
        <f>+F86</f>
        <v>-2.5061508748662864E-2</v>
      </c>
      <c r="G91" s="17">
        <f>+G85</f>
        <v>-2.1531947477326008E-2</v>
      </c>
      <c r="H91" s="17">
        <f>+H84</f>
        <v>-1.5221547223001619E-2</v>
      </c>
      <c r="I91" s="17">
        <f>+I83</f>
        <v>-4.4932416488473459E-3</v>
      </c>
      <c r="J91" s="17">
        <f>+J82</f>
        <v>-3.7485338267484458E-3</v>
      </c>
      <c r="K91" s="17">
        <f>+K81</f>
        <v>-2.3083499434236487E-2</v>
      </c>
      <c r="L91" s="17">
        <f>+L80</f>
        <v>-1.978660323845427E-2</v>
      </c>
      <c r="M91" s="17">
        <f>+M79</f>
        <v>-9.3667915116132372E-3</v>
      </c>
      <c r="N91" s="4">
        <f>+N78</f>
        <v>-1.1709066621348851E-2</v>
      </c>
      <c r="O91" s="4">
        <f>+O77</f>
        <v>3.422577306442065E-2</v>
      </c>
      <c r="P91" s="4">
        <f>+P76</f>
        <v>1.9533397974574429E-2</v>
      </c>
      <c r="Q91" s="4">
        <f>+Q75</f>
        <v>-2.013688648311196E-3</v>
      </c>
      <c r="R91" s="4">
        <f>+R74</f>
        <v>6.6625960307298282E-2</v>
      </c>
      <c r="S91" s="4">
        <f>+S73</f>
        <v>7.16139547130068E-2</v>
      </c>
      <c r="T91" s="4">
        <f>+T72</f>
        <v>2.2456867864639296E-2</v>
      </c>
      <c r="U91" s="4">
        <f>+U71</f>
        <v>3.4430538764783192E-2</v>
      </c>
      <c r="V91" s="4">
        <f>+V70</f>
        <v>1.4303786736135304E-2</v>
      </c>
      <c r="W91" s="4">
        <f>+W69</f>
        <v>2.2343834438344645E-2</v>
      </c>
      <c r="X91" s="4">
        <f>+X68</f>
        <v>-2.8494877224759518E-3</v>
      </c>
      <c r="Y91" s="4">
        <f>+Y67</f>
        <v>5.369968877100284E-5</v>
      </c>
      <c r="Z91" s="4">
        <f>+Z66</f>
        <v>1.0733405299813592E-2</v>
      </c>
      <c r="AA91" s="4">
        <f>+AA65</f>
        <v>6.699363998063701E-3</v>
      </c>
    </row>
    <row r="92" spans="2:27" x14ac:dyDescent="0.4">
      <c r="C92" s="8" t="s">
        <v>16</v>
      </c>
      <c r="D92" s="16"/>
      <c r="E92" s="16"/>
      <c r="F92" s="16"/>
      <c r="G92" s="16"/>
      <c r="H92" s="17">
        <f>+H88</f>
        <v>-2.614702437956018E-2</v>
      </c>
      <c r="I92" s="17">
        <f>+I87</f>
        <v>-9.4167106759619479E-3</v>
      </c>
      <c r="J92" s="17">
        <f>+J86</f>
        <v>-4.132645327895812E-3</v>
      </c>
      <c r="K92" s="17">
        <f>+K85</f>
        <v>-1.2599613732352966E-2</v>
      </c>
      <c r="L92" s="17">
        <f>+L84</f>
        <v>-1.3233214256930359E-2</v>
      </c>
      <c r="M92" s="17">
        <f>+M83</f>
        <v>-2.6670933797174112E-2</v>
      </c>
      <c r="N92" s="4">
        <f>+N82</f>
        <v>-7.6737204211403398E-3</v>
      </c>
      <c r="O92" s="4">
        <f>+O81</f>
        <v>1.5249135086419452E-2</v>
      </c>
      <c r="P92" s="4">
        <f>+P80</f>
        <v>3.8741167877850646E-2</v>
      </c>
      <c r="Q92" s="4">
        <f>+Q79</f>
        <v>9.7744519361722348E-2</v>
      </c>
      <c r="R92" s="4">
        <f>+R78</f>
        <v>0.17381388787743957</v>
      </c>
      <c r="S92" s="4">
        <f>+S77</f>
        <v>0.2218882028018101</v>
      </c>
      <c r="T92" s="4">
        <f>+T76</f>
        <v>0.20196493212669675</v>
      </c>
      <c r="U92" s="4">
        <f>+U75</f>
        <v>0.14581059699162013</v>
      </c>
      <c r="V92" s="4">
        <f>+V74</f>
        <v>0.14618525658682202</v>
      </c>
      <c r="W92" s="4">
        <f>+W73</f>
        <v>0.10695461506666848</v>
      </c>
      <c r="X92" s="4">
        <f>+X72</f>
        <v>4.9473055456686899E-2</v>
      </c>
      <c r="Y92" s="4">
        <f>+Y71</f>
        <v>4.2021603153745035E-2</v>
      </c>
      <c r="Z92" s="4">
        <f>+Z70</f>
        <v>8.6035765537397779E-3</v>
      </c>
      <c r="AA92" s="4">
        <f>+AA69</f>
        <v>8.5286623509222004E-3</v>
      </c>
    </row>
    <row r="93" spans="2:27" x14ac:dyDescent="0.4">
      <c r="C93" s="8"/>
      <c r="D93" s="16"/>
      <c r="E93" s="16"/>
      <c r="F93" s="16"/>
      <c r="G93" s="16"/>
      <c r="H93" s="16"/>
      <c r="I93" s="16"/>
      <c r="J93" s="16"/>
      <c r="K93" s="16"/>
      <c r="L93" s="8"/>
      <c r="M93" s="8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2:27" x14ac:dyDescent="0.4">
      <c r="H94" s="5" t="s">
        <v>58</v>
      </c>
      <c r="T94" s="4"/>
    </row>
    <row r="95" spans="2:27" x14ac:dyDescent="0.4">
      <c r="C95" t="s">
        <v>52</v>
      </c>
      <c r="G95" s="34">
        <f>AVERAGE(D91:M91)</f>
        <v>-1.9353508143931462E-2</v>
      </c>
      <c r="H95" s="3">
        <v>-3.5663801113566596E-3</v>
      </c>
    </row>
    <row r="96" spans="2:27" x14ac:dyDescent="0.4">
      <c r="C96" s="30" t="s">
        <v>53</v>
      </c>
      <c r="D96" s="30"/>
      <c r="E96" s="30"/>
      <c r="F96" s="30"/>
      <c r="G96" s="34">
        <f>AVERAGE(D91:H91)</f>
        <v>-2.6611282355882969E-2</v>
      </c>
      <c r="H96" s="3">
        <v>-1.3266685074257678E-2</v>
      </c>
    </row>
    <row r="97" spans="3:7" x14ac:dyDescent="0.4">
      <c r="C97" s="31" t="s">
        <v>65</v>
      </c>
      <c r="G97" s="35">
        <f>AVERAGE(D91:F91)</f>
        <v>-3.2100972359695744E-2</v>
      </c>
    </row>
    <row r="100" spans="3:7" x14ac:dyDescent="0.4">
      <c r="C100" s="26" t="s">
        <v>54</v>
      </c>
      <c r="D100" s="26"/>
      <c r="E100" s="26"/>
      <c r="F100" s="26"/>
    </row>
    <row r="101" spans="3:7" x14ac:dyDescent="0.4">
      <c r="C101" s="26" t="s">
        <v>45</v>
      </c>
      <c r="D101" s="26"/>
      <c r="E101" s="26"/>
      <c r="F101" s="26"/>
    </row>
  </sheetData>
  <pageMargins left="0.25" right="0.25" top="0.75" bottom="0.75" header="0.3" footer="0.3"/>
  <pageSetup scale="59"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F0037-1683-4094-84F6-EF4258F9A403}">
  <sheetPr>
    <pageSetUpPr fitToPage="1"/>
  </sheetPr>
  <dimension ref="A1:AA101"/>
  <sheetViews>
    <sheetView zoomScale="80" zoomScaleNormal="80" workbookViewId="0">
      <pane xSplit="3" ySplit="2" topLeftCell="D90" activePane="bottomRight" state="frozen"/>
      <selection activeCell="I71" sqref="I71"/>
      <selection pane="topRight" activeCell="I71" sqref="I71"/>
      <selection pane="bottomLeft" activeCell="I71" sqref="I71"/>
      <selection pane="bottomRight" activeCell="A97" sqref="A97:XFD97"/>
    </sheetView>
  </sheetViews>
  <sheetFormatPr defaultColWidth="8.69140625" defaultRowHeight="14.6" x14ac:dyDescent="0.4"/>
  <cols>
    <col min="1" max="1" width="11.53515625" bestFit="1" customWidth="1"/>
    <col min="3" max="3" width="14.4609375" bestFit="1" customWidth="1"/>
    <col min="4" max="7" width="10.4609375" customWidth="1"/>
    <col min="8" max="8" width="9.61328125" customWidth="1"/>
    <col min="9" max="9" width="11" customWidth="1"/>
    <col min="10" max="11" width="10.3828125" bestFit="1" customWidth="1"/>
    <col min="12" max="13" width="11.23046875" bestFit="1" customWidth="1"/>
    <col min="14" max="17" width="11.3046875" bestFit="1" customWidth="1"/>
    <col min="18" max="27" width="10.3828125" bestFit="1" customWidth="1"/>
  </cols>
  <sheetData>
    <row r="1" spans="1:27" x14ac:dyDescent="0.4">
      <c r="B1" t="s">
        <v>18</v>
      </c>
      <c r="D1" s="23">
        <f>+E1+365</f>
        <v>44682</v>
      </c>
      <c r="E1" s="23">
        <f>+F1+365</f>
        <v>44317</v>
      </c>
      <c r="F1" s="23">
        <f>+G1+366</f>
        <v>43952</v>
      </c>
      <c r="G1" s="23">
        <v>43586</v>
      </c>
      <c r="H1" s="23">
        <v>43221</v>
      </c>
      <c r="I1" s="23">
        <v>42887</v>
      </c>
      <c r="J1" s="23">
        <v>42522</v>
      </c>
      <c r="K1" s="23">
        <v>42156</v>
      </c>
      <c r="L1" s="23" t="s">
        <v>28</v>
      </c>
      <c r="M1" s="23" t="s">
        <v>29</v>
      </c>
      <c r="N1" s="23" t="s">
        <v>30</v>
      </c>
      <c r="O1" s="23" t="s">
        <v>31</v>
      </c>
      <c r="P1" s="23" t="s">
        <v>32</v>
      </c>
      <c r="Q1" s="23" t="s">
        <v>33</v>
      </c>
      <c r="R1" s="23" t="s">
        <v>34</v>
      </c>
      <c r="S1" s="23" t="s">
        <v>35</v>
      </c>
      <c r="T1" s="23" t="s">
        <v>36</v>
      </c>
      <c r="U1" s="23" t="s">
        <v>37</v>
      </c>
      <c r="V1" s="23" t="s">
        <v>38</v>
      </c>
      <c r="W1" s="23" t="s">
        <v>39</v>
      </c>
      <c r="X1" s="23" t="s">
        <v>40</v>
      </c>
      <c r="Y1" s="23" t="s">
        <v>41</v>
      </c>
      <c r="Z1" s="23" t="s">
        <v>42</v>
      </c>
      <c r="AA1" s="23" t="s">
        <v>43</v>
      </c>
    </row>
    <row r="2" spans="1:27" x14ac:dyDescent="0.4">
      <c r="A2" s="2" t="s">
        <v>19</v>
      </c>
      <c r="C2" s="11" t="s">
        <v>0</v>
      </c>
      <c r="D2" s="11" t="s">
        <v>57</v>
      </c>
      <c r="E2" s="11" t="s">
        <v>56</v>
      </c>
      <c r="F2" s="11" t="s">
        <v>55</v>
      </c>
      <c r="G2" s="29" t="s">
        <v>51</v>
      </c>
      <c r="H2" s="11" t="s">
        <v>50</v>
      </c>
      <c r="I2" s="11" t="s">
        <v>49</v>
      </c>
      <c r="J2" s="11" t="s">
        <v>47</v>
      </c>
      <c r="K2" s="11" t="s">
        <v>46</v>
      </c>
      <c r="L2" s="11" t="s">
        <v>27</v>
      </c>
      <c r="M2" s="11" t="s">
        <v>26</v>
      </c>
      <c r="N2" s="11" t="s">
        <v>14</v>
      </c>
      <c r="O2" s="11" t="s">
        <v>13</v>
      </c>
      <c r="P2" s="11" t="s">
        <v>12</v>
      </c>
      <c r="Q2" s="11" t="s">
        <v>11</v>
      </c>
      <c r="R2" s="11" t="s">
        <v>1</v>
      </c>
      <c r="S2" s="11" t="s">
        <v>2</v>
      </c>
      <c r="T2" s="11" t="s">
        <v>3</v>
      </c>
      <c r="U2" s="11" t="s">
        <v>4</v>
      </c>
      <c r="V2" s="11" t="s">
        <v>5</v>
      </c>
      <c r="W2" s="11" t="s">
        <v>6</v>
      </c>
      <c r="X2" s="11" t="s">
        <v>7</v>
      </c>
      <c r="Y2" s="11" t="s">
        <v>8</v>
      </c>
      <c r="Z2" s="11" t="s">
        <v>9</v>
      </c>
      <c r="AA2" s="11" t="s">
        <v>10</v>
      </c>
    </row>
    <row r="3" spans="1:27" x14ac:dyDescent="0.4">
      <c r="B3" s="8">
        <v>2000</v>
      </c>
      <c r="C3" s="13">
        <v>16637.860349999999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9"/>
      <c r="U3" s="9"/>
      <c r="V3" s="9"/>
      <c r="W3" s="9"/>
      <c r="X3" s="9"/>
      <c r="Y3" s="9"/>
      <c r="Z3" s="9"/>
      <c r="AA3" s="9">
        <v>16749.323432633602</v>
      </c>
    </row>
    <row r="4" spans="1:27" x14ac:dyDescent="0.4">
      <c r="B4" s="8">
        <f t="shared" ref="B4:B24" si="0">+B3+1</f>
        <v>2001</v>
      </c>
      <c r="C4" s="13">
        <v>16975.771005000002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9"/>
      <c r="U4" s="9"/>
      <c r="V4" s="9"/>
      <c r="W4" s="9"/>
      <c r="X4" s="9"/>
      <c r="Y4" s="9"/>
      <c r="Z4" s="9">
        <v>17157.978835473492</v>
      </c>
      <c r="AA4" s="9">
        <v>17289.617846268498</v>
      </c>
    </row>
    <row r="5" spans="1:27" x14ac:dyDescent="0.4">
      <c r="A5" s="13">
        <v>17731.631000000001</v>
      </c>
      <c r="B5" s="8">
        <f t="shared" si="0"/>
        <v>2002</v>
      </c>
      <c r="C5" s="13">
        <v>17902.080663839999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9"/>
      <c r="U5" s="9"/>
      <c r="V5" s="9"/>
      <c r="W5" s="9"/>
      <c r="X5" s="9"/>
      <c r="Y5" s="9">
        <v>17903.042000000001</v>
      </c>
      <c r="Z5" s="9">
        <v>17643.542837851746</v>
      </c>
      <c r="AA5" s="9">
        <v>17739.624134021116</v>
      </c>
    </row>
    <row r="6" spans="1:27" x14ac:dyDescent="0.4">
      <c r="A6" s="13">
        <v>18113.389627999997</v>
      </c>
      <c r="B6" s="8">
        <f t="shared" si="0"/>
        <v>2003</v>
      </c>
      <c r="C6" s="13">
        <v>18121.13380268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9"/>
      <c r="U6" s="9"/>
      <c r="V6" s="9"/>
      <c r="W6" s="9"/>
      <c r="X6" s="9">
        <v>18069.497854391921</v>
      </c>
      <c r="Y6" s="9">
        <v>18180.47</v>
      </c>
      <c r="Z6" s="9">
        <v>18096.958978666502</v>
      </c>
      <c r="AA6" s="9">
        <v>18091.8630077901</v>
      </c>
    </row>
    <row r="7" spans="1:27" x14ac:dyDescent="0.4">
      <c r="A7" s="13">
        <v>18601.097748999997</v>
      </c>
      <c r="B7" s="8">
        <f t="shared" si="0"/>
        <v>2004</v>
      </c>
      <c r="C7" s="13">
        <v>18437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9"/>
      <c r="U7" s="9"/>
      <c r="V7" s="9"/>
      <c r="W7" s="9">
        <v>18848.953275539759</v>
      </c>
      <c r="X7" s="9">
        <v>18630.969164084483</v>
      </c>
      <c r="Y7" s="9">
        <v>18748.948</v>
      </c>
      <c r="Z7" s="9">
        <v>18583.742063711899</v>
      </c>
      <c r="AA7" s="9">
        <v>18594.242947763953</v>
      </c>
    </row>
    <row r="8" spans="1:27" x14ac:dyDescent="0.4">
      <c r="A8" s="13">
        <v>19135.814859999999</v>
      </c>
      <c r="B8" s="8">
        <f t="shared" si="0"/>
        <v>2005</v>
      </c>
      <c r="C8" s="13">
        <v>18915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  <c r="U8" s="9"/>
      <c r="V8" s="9">
        <v>19185.556126113999</v>
      </c>
      <c r="W8" s="9">
        <v>19426.615507321847</v>
      </c>
      <c r="X8" s="9">
        <v>19210.635982048592</v>
      </c>
      <c r="Y8" s="9">
        <v>19292.253000000001</v>
      </c>
      <c r="Z8" s="9">
        <v>19077.736650513987</v>
      </c>
      <c r="AA8" s="9">
        <v>19081.575932553133</v>
      </c>
    </row>
    <row r="9" spans="1:27" x14ac:dyDescent="0.4">
      <c r="A9" s="13">
        <v>19242.377285999999</v>
      </c>
      <c r="B9" s="8">
        <f t="shared" si="0"/>
        <v>2006</v>
      </c>
      <c r="C9" s="13">
        <v>19025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9"/>
      <c r="U9" s="9">
        <v>19680.041000000001</v>
      </c>
      <c r="V9" s="9">
        <v>19641.205168418001</v>
      </c>
      <c r="W9" s="9">
        <v>19914.861524499742</v>
      </c>
      <c r="X9" s="9">
        <v>19877.446683669259</v>
      </c>
      <c r="Y9" s="9">
        <v>19824.460999999999</v>
      </c>
      <c r="Z9" s="9">
        <v>19502.1551062457</v>
      </c>
      <c r="AA9" s="9">
        <v>19592.960480915899</v>
      </c>
    </row>
    <row r="10" spans="1:27" x14ac:dyDescent="0.4">
      <c r="A10" s="13">
        <v>19372.489231999996</v>
      </c>
      <c r="B10" s="8">
        <f t="shared" si="0"/>
        <v>2007</v>
      </c>
      <c r="C10" s="13">
        <v>19533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32"/>
      <c r="O10" s="32"/>
      <c r="P10" s="32"/>
      <c r="Q10" s="32"/>
      <c r="R10" s="32"/>
      <c r="S10" s="32"/>
      <c r="T10" s="9">
        <v>19971.650000000001</v>
      </c>
      <c r="U10" s="9">
        <v>20360.894</v>
      </c>
      <c r="V10" s="9">
        <v>20240.008414610005</v>
      </c>
      <c r="W10" s="9">
        <v>20465.185358587558</v>
      </c>
      <c r="X10" s="9">
        <v>20499.357192235464</v>
      </c>
      <c r="Y10" s="9">
        <v>20365.254000000004</v>
      </c>
      <c r="Z10" s="9">
        <v>20011.412681112222</v>
      </c>
      <c r="AA10" s="9">
        <v>20027.258538607879</v>
      </c>
    </row>
    <row r="11" spans="1:27" x14ac:dyDescent="0.4">
      <c r="A11" s="13">
        <v>19184.496873</v>
      </c>
      <c r="B11" s="8">
        <f t="shared" si="0"/>
        <v>2008</v>
      </c>
      <c r="C11" s="13">
        <v>18990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32"/>
      <c r="O11" s="32"/>
      <c r="P11" s="32"/>
      <c r="Q11" s="32"/>
      <c r="R11" s="14"/>
      <c r="S11" s="33">
        <v>20349.949000000001</v>
      </c>
      <c r="T11" s="9">
        <v>20535.661</v>
      </c>
      <c r="U11" s="9">
        <v>21022.942000000003</v>
      </c>
      <c r="V11" s="9">
        <v>20828.190455383599</v>
      </c>
      <c r="W11" s="9">
        <v>21021.068140116033</v>
      </c>
      <c r="X11" s="9">
        <v>21092.741314036266</v>
      </c>
      <c r="Y11" s="9">
        <v>20869.900000000001</v>
      </c>
      <c r="Z11" s="9">
        <v>20516.711988108978</v>
      </c>
      <c r="AA11" s="9">
        <v>20332.211757521651</v>
      </c>
    </row>
    <row r="12" spans="1:27" x14ac:dyDescent="0.4">
      <c r="A12" s="13">
        <v>18618.129110000002</v>
      </c>
      <c r="B12" s="8">
        <f t="shared" si="0"/>
        <v>2009</v>
      </c>
      <c r="C12" s="13">
        <v>18744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32"/>
      <c r="O12" s="32"/>
      <c r="P12" s="1"/>
      <c r="Q12" s="32"/>
      <c r="R12" s="33">
        <v>19992.837</v>
      </c>
      <c r="S12" s="33">
        <v>20908.042000000001</v>
      </c>
      <c r="T12" s="9">
        <v>21129.670000000002</v>
      </c>
      <c r="U12" s="9">
        <v>21626.129000000001</v>
      </c>
      <c r="V12" s="9">
        <v>21484.096449463392</v>
      </c>
      <c r="W12" s="9">
        <v>21553.315724144548</v>
      </c>
      <c r="X12" s="9">
        <v>21746.008785963735</v>
      </c>
      <c r="Y12" s="9">
        <v>21415.042999999998</v>
      </c>
      <c r="Z12" s="9">
        <v>21022.262059214216</v>
      </c>
      <c r="AA12" s="9">
        <v>20722.017483877844</v>
      </c>
    </row>
    <row r="13" spans="1:27" x14ac:dyDescent="0.4">
      <c r="A13" s="13">
        <v>18506.994489000001</v>
      </c>
      <c r="B13" s="8">
        <f t="shared" si="0"/>
        <v>2010</v>
      </c>
      <c r="C13" s="13">
        <v>19213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32"/>
      <c r="O13" s="32"/>
      <c r="P13" s="14"/>
      <c r="Q13" s="14">
        <v>19174.310999999998</v>
      </c>
      <c r="R13" s="33">
        <v>20358.3</v>
      </c>
      <c r="S13" s="33">
        <v>21396.395</v>
      </c>
      <c r="T13" s="9">
        <v>21721.779000000002</v>
      </c>
      <c r="U13" s="9">
        <v>22014.458999999999</v>
      </c>
      <c r="V13" s="9">
        <v>21942.460615059557</v>
      </c>
      <c r="W13" s="9">
        <v>22143.957938675394</v>
      </c>
      <c r="X13" s="9">
        <v>22400.494259361512</v>
      </c>
      <c r="Y13" s="9">
        <v>21926.972000000002</v>
      </c>
      <c r="Z13" s="9">
        <v>21451.197176825161</v>
      </c>
      <c r="AA13" s="9">
        <v>21185.852055954772</v>
      </c>
    </row>
    <row r="14" spans="1:27" x14ac:dyDescent="0.4">
      <c r="A14" s="13">
        <v>18203.175527000007</v>
      </c>
      <c r="B14" s="8">
        <f t="shared" si="0"/>
        <v>2011</v>
      </c>
      <c r="C14" s="13">
        <v>18564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32"/>
      <c r="O14" s="14"/>
      <c r="P14" s="14">
        <v>18926.617999999999</v>
      </c>
      <c r="Q14" s="14">
        <v>19496.726999999999</v>
      </c>
      <c r="R14" s="33">
        <v>20757.904000000002</v>
      </c>
      <c r="S14" s="33">
        <v>21908.942000000003</v>
      </c>
      <c r="T14" s="9">
        <v>22313.276999999998</v>
      </c>
      <c r="U14" s="9">
        <v>22643.879000000001</v>
      </c>
      <c r="V14" s="9">
        <v>22676.428761577572</v>
      </c>
      <c r="W14" s="9">
        <v>22630.179897010232</v>
      </c>
      <c r="X14" s="9">
        <v>23110.129210783674</v>
      </c>
      <c r="Y14" s="9">
        <v>22430.282999999999</v>
      </c>
      <c r="Z14" s="9">
        <v>21949.626637177898</v>
      </c>
      <c r="AA14" s="9">
        <v>21601.990649332049</v>
      </c>
    </row>
    <row r="15" spans="1:27" x14ac:dyDescent="0.4">
      <c r="A15" s="13">
        <v>18401.721904227765</v>
      </c>
      <c r="B15" s="8">
        <f t="shared" si="0"/>
        <v>2012</v>
      </c>
      <c r="C15" s="13">
        <v>18414.005428980698</v>
      </c>
      <c r="D15" s="12"/>
      <c r="E15" s="12"/>
      <c r="F15" s="12"/>
      <c r="G15" s="12"/>
      <c r="H15" s="12"/>
      <c r="I15" s="12"/>
      <c r="J15" s="12"/>
      <c r="K15" s="12"/>
      <c r="L15" s="25"/>
      <c r="M15" s="25"/>
      <c r="N15" s="14"/>
      <c r="O15" s="14">
        <v>19044.239000000001</v>
      </c>
      <c r="P15" s="14">
        <v>19118.614999999998</v>
      </c>
      <c r="Q15" s="14">
        <v>19802.195</v>
      </c>
      <c r="R15" s="33">
        <v>21179.064999999999</v>
      </c>
      <c r="S15" s="33">
        <v>22499.856</v>
      </c>
      <c r="T15" s="9">
        <v>22920.572</v>
      </c>
      <c r="U15" s="9">
        <v>23298.064000000002</v>
      </c>
      <c r="V15" s="9">
        <v>23383.240475030972</v>
      </c>
      <c r="W15" s="9">
        <v>23221.088618697708</v>
      </c>
      <c r="X15" s="9">
        <v>23840.695269816377</v>
      </c>
      <c r="Y15" s="9">
        <v>22955.453000000001</v>
      </c>
      <c r="Z15" s="9">
        <v>22443.434274864168</v>
      </c>
      <c r="AA15" s="9">
        <v>22059.878765190075</v>
      </c>
    </row>
    <row r="16" spans="1:27" x14ac:dyDescent="0.4">
      <c r="A16" s="13">
        <v>18365.64169173759</v>
      </c>
      <c r="B16" s="8">
        <f t="shared" si="0"/>
        <v>2013</v>
      </c>
      <c r="C16" s="13">
        <v>18417.661627000001</v>
      </c>
      <c r="D16" s="12"/>
      <c r="E16" s="12"/>
      <c r="F16" s="12"/>
      <c r="G16" s="12"/>
      <c r="H16" s="12"/>
      <c r="I16" s="12"/>
      <c r="J16" s="12"/>
      <c r="K16" s="12"/>
      <c r="L16" s="32"/>
      <c r="M16" s="14"/>
      <c r="N16" s="14">
        <v>18202.007999999998</v>
      </c>
      <c r="O16" s="14">
        <v>19158.082000000002</v>
      </c>
      <c r="P16" s="14">
        <v>19336.319</v>
      </c>
      <c r="Q16" s="14">
        <v>20090.832999999999</v>
      </c>
      <c r="R16" s="33">
        <v>21618.906999999999</v>
      </c>
      <c r="S16" s="33">
        <v>23076.670000000002</v>
      </c>
      <c r="T16" s="9">
        <v>23567.859</v>
      </c>
      <c r="U16" s="9">
        <v>23935.012999999999</v>
      </c>
      <c r="V16" s="9">
        <v>24042.550954107959</v>
      </c>
      <c r="W16" s="9">
        <v>23854.037818731122</v>
      </c>
      <c r="X16" s="9">
        <v>24601.196932726314</v>
      </c>
      <c r="Y16" s="9">
        <v>23454.817999999999</v>
      </c>
      <c r="Z16" s="9">
        <v>22931.047589837683</v>
      </c>
      <c r="AA16" s="9">
        <v>22409.488874919087</v>
      </c>
    </row>
    <row r="17" spans="1:27" x14ac:dyDescent="0.4">
      <c r="A17" s="13">
        <v>18641.22683457753</v>
      </c>
      <c r="B17" s="8">
        <f t="shared" si="0"/>
        <v>2014</v>
      </c>
      <c r="C17" s="13">
        <v>18525.740408000001</v>
      </c>
      <c r="D17" s="12"/>
      <c r="E17" s="12"/>
      <c r="F17" s="12"/>
      <c r="G17" s="12"/>
      <c r="H17" s="12"/>
      <c r="I17" s="12"/>
      <c r="J17" s="12"/>
      <c r="K17" s="14"/>
      <c r="L17" s="14"/>
      <c r="M17" s="14">
        <v>18352.213659999998</v>
      </c>
      <c r="N17" s="14">
        <v>18369.718000000001</v>
      </c>
      <c r="O17" s="14">
        <v>19200.935999999998</v>
      </c>
      <c r="P17" s="14">
        <v>19546.057999999997</v>
      </c>
      <c r="Q17" s="14">
        <v>20336.53</v>
      </c>
      <c r="R17" s="33">
        <v>22077.610999999997</v>
      </c>
      <c r="S17" s="33">
        <v>23691.837</v>
      </c>
      <c r="T17" s="9">
        <v>24234.414000000001</v>
      </c>
      <c r="U17" s="9">
        <v>24592.319</v>
      </c>
      <c r="V17" s="9">
        <v>24725.710896254437</v>
      </c>
      <c r="W17" s="9">
        <v>24488.018912592379</v>
      </c>
      <c r="X17" s="9">
        <v>25379.197200789506</v>
      </c>
      <c r="Y17" s="9">
        <v>23961.170000000006</v>
      </c>
      <c r="Z17" s="9">
        <v>23419.877234910487</v>
      </c>
      <c r="AA17" s="9">
        <v>22783.803498159341</v>
      </c>
    </row>
    <row r="18" spans="1:27" x14ac:dyDescent="0.4">
      <c r="A18" s="13">
        <v>18351.583415993697</v>
      </c>
      <c r="B18" s="8">
        <f t="shared" si="0"/>
        <v>2015</v>
      </c>
      <c r="C18" s="13">
        <v>19006.473999999998</v>
      </c>
      <c r="D18" s="12"/>
      <c r="E18" s="12"/>
      <c r="F18" s="12"/>
      <c r="G18" s="12"/>
      <c r="H18" s="12"/>
      <c r="I18" s="12"/>
      <c r="J18" s="12"/>
      <c r="K18" s="14"/>
      <c r="L18" s="14">
        <v>18630.400440000001</v>
      </c>
      <c r="M18" s="14">
        <v>18456.031599999998</v>
      </c>
      <c r="N18" s="14">
        <v>18551.727999999999</v>
      </c>
      <c r="O18" s="14">
        <v>19326.071</v>
      </c>
      <c r="P18" s="14">
        <v>19742.807000000001</v>
      </c>
      <c r="Q18" s="14">
        <v>20582.607</v>
      </c>
      <c r="R18" s="33">
        <v>22552.022000000001</v>
      </c>
      <c r="S18" s="33">
        <v>24263.670000000002</v>
      </c>
      <c r="T18" s="9">
        <v>24900.311999999998</v>
      </c>
      <c r="U18" s="9">
        <v>25272.879999999997</v>
      </c>
      <c r="V18" s="9">
        <v>25412.683170395783</v>
      </c>
      <c r="W18" s="9">
        <v>25130.80932445122</v>
      </c>
      <c r="X18" s="9">
        <v>26166.04066229238</v>
      </c>
      <c r="Y18" s="9">
        <v>24500.069</v>
      </c>
      <c r="Z18" s="9">
        <v>23906.324180345542</v>
      </c>
      <c r="AA18" s="9">
        <v>23145.630483648092</v>
      </c>
    </row>
    <row r="19" spans="1:27" x14ac:dyDescent="0.4">
      <c r="A19" s="13">
        <v>18804.893295981663</v>
      </c>
      <c r="B19" s="8">
        <f t="shared" si="0"/>
        <v>2016</v>
      </c>
      <c r="C19" s="13">
        <v>19234.525127999997</v>
      </c>
      <c r="D19" s="12"/>
      <c r="E19" s="12"/>
      <c r="F19" s="12"/>
      <c r="G19" s="12"/>
      <c r="H19" s="12"/>
      <c r="I19" s="12"/>
      <c r="J19" s="32"/>
      <c r="K19" s="14">
        <v>18790.524978090001</v>
      </c>
      <c r="L19" s="14">
        <v>18873.781659999997</v>
      </c>
      <c r="M19" s="14">
        <v>18638.291440000001</v>
      </c>
      <c r="N19" s="14">
        <v>18795.492999999999</v>
      </c>
      <c r="O19" s="14">
        <v>19527.834999999999</v>
      </c>
      <c r="P19" s="14">
        <v>19971.182999999997</v>
      </c>
      <c r="Q19" s="14">
        <v>20850.447</v>
      </c>
      <c r="R19" s="33">
        <v>23039.870999999999</v>
      </c>
      <c r="S19" s="33">
        <v>24863.335999999999</v>
      </c>
      <c r="T19" s="9">
        <v>25593.348999999998</v>
      </c>
      <c r="U19" s="9">
        <v>25974.814999999999</v>
      </c>
      <c r="V19" s="9">
        <v>26112.109841207948</v>
      </c>
      <c r="W19" s="9">
        <v>25793.09319728491</v>
      </c>
      <c r="X19" s="9">
        <v>26987.181178904117</v>
      </c>
      <c r="Y19" s="9">
        <v>25076.353999999999</v>
      </c>
      <c r="Z19" s="9">
        <v>24385.719949458515</v>
      </c>
      <c r="AA19" s="9">
        <v>23625.354533403846</v>
      </c>
    </row>
    <row r="20" spans="1:27" x14ac:dyDescent="0.4">
      <c r="A20" s="13">
        <v>18680.408128099851</v>
      </c>
      <c r="B20" s="8">
        <f t="shared" si="0"/>
        <v>2017</v>
      </c>
      <c r="C20" s="13">
        <v>19186</v>
      </c>
      <c r="D20" s="12"/>
      <c r="E20" s="12"/>
      <c r="F20" s="12"/>
      <c r="G20" s="12"/>
      <c r="H20" s="12"/>
      <c r="I20" s="32"/>
      <c r="J20" s="14">
        <v>19114.080630000004</v>
      </c>
      <c r="K20" s="14">
        <v>19023.787425219998</v>
      </c>
      <c r="L20" s="14">
        <v>19076.504980000002</v>
      </c>
      <c r="M20" s="14">
        <v>18880.37902</v>
      </c>
      <c r="N20" s="14">
        <v>19038.772000000001</v>
      </c>
      <c r="O20" s="14">
        <v>19718.628000000001</v>
      </c>
      <c r="P20" s="14">
        <v>20205.798999999999</v>
      </c>
      <c r="Q20" s="14">
        <v>21166.415000000001</v>
      </c>
      <c r="R20" s="33">
        <v>23545.607</v>
      </c>
      <c r="S20" s="33">
        <v>25455.847000000002</v>
      </c>
      <c r="T20" s="9">
        <v>26313.01</v>
      </c>
      <c r="U20" s="9">
        <v>26655.376</v>
      </c>
      <c r="V20" s="9">
        <v>26826.724520083524</v>
      </c>
      <c r="W20" s="9">
        <v>26468.077753580372</v>
      </c>
      <c r="X20" s="9">
        <v>27834.080449521767</v>
      </c>
      <c r="Y20" s="9">
        <v>25685.126</v>
      </c>
      <c r="Z20" s="9">
        <v>24863.496922250717</v>
      </c>
      <c r="AA20" s="9">
        <v>24107.666355171088</v>
      </c>
    </row>
    <row r="21" spans="1:27" x14ac:dyDescent="0.4">
      <c r="A21" s="13">
        <v>18912.581932425419</v>
      </c>
      <c r="B21" s="8">
        <f t="shared" si="0"/>
        <v>2018</v>
      </c>
      <c r="C21" s="13">
        <v>19632.212273847865</v>
      </c>
      <c r="D21" s="12"/>
      <c r="E21" s="12"/>
      <c r="F21" s="12"/>
      <c r="G21" s="12"/>
      <c r="H21" s="32"/>
      <c r="I21" s="14">
        <v>19544</v>
      </c>
      <c r="J21" s="14">
        <v>19324.579300000001</v>
      </c>
      <c r="K21" s="14">
        <v>19241.368001939998</v>
      </c>
      <c r="L21" s="14">
        <v>19272.140019999999</v>
      </c>
      <c r="M21" s="14">
        <v>19108.60284</v>
      </c>
      <c r="N21" s="14">
        <v>19286.529000000002</v>
      </c>
      <c r="O21" s="14">
        <v>19926.563000000002</v>
      </c>
      <c r="P21" s="14">
        <v>20450.114000000001</v>
      </c>
      <c r="Q21" s="14">
        <v>21500.805</v>
      </c>
      <c r="R21" s="33">
        <v>24074.546999999999</v>
      </c>
      <c r="S21" s="33">
        <v>26081.85</v>
      </c>
      <c r="T21" s="9">
        <v>27033.058000000001</v>
      </c>
      <c r="U21" s="9">
        <v>27364.583000000002</v>
      </c>
      <c r="V21" s="9">
        <v>27592.764127601193</v>
      </c>
      <c r="W21" s="9">
        <v>27251.188062988454</v>
      </c>
      <c r="X21" s="9">
        <v>28703.035282383004</v>
      </c>
      <c r="Y21" s="9">
        <v>26328.286</v>
      </c>
      <c r="Z21" s="9">
        <v>25336.975355709743</v>
      </c>
      <c r="AA21" s="9">
        <v>24597.071762523537</v>
      </c>
    </row>
    <row r="22" spans="1:27" x14ac:dyDescent="0.4">
      <c r="A22" s="13">
        <v>19261.985559592078</v>
      </c>
      <c r="B22" s="8">
        <f t="shared" si="0"/>
        <v>2019</v>
      </c>
      <c r="C22" s="13">
        <v>19783.566707000005</v>
      </c>
      <c r="D22" s="12"/>
      <c r="E22" s="12"/>
      <c r="F22" s="12"/>
      <c r="G22" s="32"/>
      <c r="H22" s="14">
        <v>19482.430212129999</v>
      </c>
      <c r="I22" s="14">
        <v>19713</v>
      </c>
      <c r="J22" s="14">
        <v>19603.311450000001</v>
      </c>
      <c r="K22" s="14">
        <v>19510.544408659996</v>
      </c>
      <c r="L22" s="14">
        <v>19521.766529999997</v>
      </c>
      <c r="M22" s="14">
        <v>19342.448960000005</v>
      </c>
      <c r="N22" s="14">
        <v>19528.810999999998</v>
      </c>
      <c r="O22" s="14">
        <v>20140.59</v>
      </c>
      <c r="P22" s="14">
        <v>20698.237000000001</v>
      </c>
      <c r="Q22" s="14">
        <v>21853.252</v>
      </c>
      <c r="R22" s="33">
        <v>24631.594000000001</v>
      </c>
      <c r="S22" s="33">
        <v>26728.597999999998</v>
      </c>
      <c r="T22" s="9">
        <v>27777.328000000001</v>
      </c>
      <c r="U22" s="9">
        <v>28084.471999999998</v>
      </c>
      <c r="V22" s="9">
        <v>28348.078912256082</v>
      </c>
      <c r="W22" s="9">
        <v>28000.63129442124</v>
      </c>
      <c r="X22" s="9">
        <v>29598.933760857541</v>
      </c>
      <c r="Y22" s="9">
        <v>27010.742999999995</v>
      </c>
      <c r="Z22" s="9">
        <v>25807.613205036447</v>
      </c>
      <c r="AA22" s="9">
        <v>25079.539560266123</v>
      </c>
    </row>
    <row r="23" spans="1:27" x14ac:dyDescent="0.4">
      <c r="A23" s="1">
        <v>19160.842666006527</v>
      </c>
      <c r="B23" s="8">
        <f t="shared" si="0"/>
        <v>2020</v>
      </c>
      <c r="C23" s="13">
        <v>19953.730681000001</v>
      </c>
      <c r="D23" s="8"/>
      <c r="E23" s="8"/>
      <c r="F23" s="8"/>
      <c r="G23" s="14">
        <f>+'Total sales'!G23</f>
        <v>19524.088</v>
      </c>
      <c r="H23" s="14">
        <v>19633.515726570004</v>
      </c>
      <c r="I23" s="14">
        <v>19911</v>
      </c>
      <c r="J23" s="14">
        <v>19807.553430000004</v>
      </c>
      <c r="K23" s="14">
        <v>19702.321381900001</v>
      </c>
      <c r="L23" s="14">
        <v>19746.576059999999</v>
      </c>
      <c r="M23" s="14">
        <v>19552.92669</v>
      </c>
      <c r="N23" s="14">
        <v>19748.652999999998</v>
      </c>
      <c r="O23" s="14">
        <v>20351.753000000001</v>
      </c>
      <c r="P23" s="14">
        <v>20938.03</v>
      </c>
      <c r="Q23" s="14">
        <v>22197.27</v>
      </c>
      <c r="R23" s="33">
        <v>25194.233</v>
      </c>
      <c r="S23" s="33">
        <v>27398.453000000001</v>
      </c>
      <c r="T23" s="9">
        <v>28531.805</v>
      </c>
      <c r="U23" s="9">
        <v>28828.339</v>
      </c>
      <c r="V23" s="9">
        <v>29112.319151153082</v>
      </c>
      <c r="W23" s="9">
        <v>28768.911053528369</v>
      </c>
      <c r="X23" s="9">
        <v>30517.46862479733</v>
      </c>
      <c r="Y23" s="9">
        <v>27724.959000000003</v>
      </c>
      <c r="Z23" s="9">
        <v>26275.337953507005</v>
      </c>
      <c r="AA23" s="9"/>
    </row>
    <row r="24" spans="1:27" x14ac:dyDescent="0.4">
      <c r="A24" s="1">
        <v>19702.095842349088</v>
      </c>
      <c r="B24" s="8">
        <f t="shared" si="0"/>
        <v>2021</v>
      </c>
      <c r="C24" s="13">
        <v>20092.642947</v>
      </c>
      <c r="D24" s="8"/>
      <c r="E24" s="8"/>
      <c r="F24" s="14">
        <v>19589.091</v>
      </c>
      <c r="G24" s="14">
        <f>+'Total sales'!G24</f>
        <v>19696.116000000002</v>
      </c>
      <c r="H24" s="14">
        <v>19850.802277790001</v>
      </c>
      <c r="I24" s="14">
        <v>20119</v>
      </c>
      <c r="J24" s="14">
        <v>20009.607180000003</v>
      </c>
      <c r="K24" s="14">
        <v>19913.200457769999</v>
      </c>
      <c r="L24" s="14">
        <v>19965.648909999996</v>
      </c>
      <c r="M24" s="14">
        <v>19762.52837</v>
      </c>
      <c r="N24" s="14">
        <v>19963.208999999999</v>
      </c>
      <c r="O24" s="14">
        <v>20550.188000000002</v>
      </c>
      <c r="P24" s="14">
        <v>21156.069</v>
      </c>
      <c r="Q24" s="14">
        <v>22531.734</v>
      </c>
      <c r="R24" s="33">
        <v>25756.742000000002</v>
      </c>
      <c r="S24" s="33">
        <v>28004.894</v>
      </c>
      <c r="T24" s="9">
        <v>29258.397999999997</v>
      </c>
      <c r="U24" s="9">
        <v>29484.514000000003</v>
      </c>
      <c r="V24" s="9">
        <v>29843.124649556536</v>
      </c>
      <c r="W24" s="9"/>
      <c r="X24" s="9"/>
      <c r="Y24" s="9"/>
      <c r="Z24" s="9"/>
      <c r="AA24" s="9"/>
    </row>
    <row r="25" spans="1:27" x14ac:dyDescent="0.4">
      <c r="A25" s="1">
        <v>19582.257201503879</v>
      </c>
      <c r="B25" s="8">
        <v>2022</v>
      </c>
      <c r="C25" s="13">
        <v>20466.729267999999</v>
      </c>
      <c r="D25" s="8"/>
      <c r="E25" s="14">
        <v>19811.762999999999</v>
      </c>
      <c r="F25" s="14">
        <v>19781.491000000002</v>
      </c>
      <c r="G25" s="14">
        <f>+'Total sales'!G25</f>
        <v>19896.990000000002</v>
      </c>
      <c r="H25" s="14">
        <v>20002.076193509998</v>
      </c>
      <c r="I25" s="14">
        <v>20274</v>
      </c>
      <c r="J25" s="14">
        <v>20143.857070000002</v>
      </c>
      <c r="K25" s="14"/>
      <c r="L25" s="14"/>
      <c r="M25" s="14"/>
      <c r="N25" s="14"/>
      <c r="O25" s="14"/>
      <c r="P25" s="14"/>
      <c r="Q25" s="14"/>
      <c r="R25" s="15"/>
      <c r="S25" s="16"/>
      <c r="T25" s="9"/>
      <c r="U25" s="9"/>
      <c r="V25" s="9"/>
      <c r="W25" s="9"/>
      <c r="X25" s="9"/>
      <c r="Y25" s="9"/>
      <c r="Z25" s="9"/>
      <c r="AA25" s="9"/>
    </row>
    <row r="26" spans="1:27" x14ac:dyDescent="0.4">
      <c r="A26" s="1">
        <v>20185.651561499551</v>
      </c>
      <c r="B26" s="8">
        <v>2023</v>
      </c>
      <c r="C26" s="13">
        <v>20790.700965</v>
      </c>
      <c r="D26" s="14">
        <v>19974.876</v>
      </c>
      <c r="E26" s="14">
        <v>19964.743999999999</v>
      </c>
      <c r="F26" s="14">
        <v>19972.239000000001</v>
      </c>
      <c r="G26" s="14">
        <f>+'Total sales'!G26</f>
        <v>20111.792000000001</v>
      </c>
      <c r="H26" s="14">
        <v>20247.085999999999</v>
      </c>
      <c r="I26" s="14"/>
      <c r="J26" s="14"/>
      <c r="K26" s="14"/>
      <c r="L26" s="14"/>
      <c r="M26" s="14"/>
      <c r="N26" s="14"/>
      <c r="O26" s="14"/>
      <c r="P26" s="14"/>
      <c r="Q26" s="14"/>
      <c r="R26" s="15"/>
      <c r="S26" s="16"/>
      <c r="T26" s="9"/>
      <c r="U26" s="9"/>
      <c r="V26" s="9"/>
      <c r="W26" s="9"/>
      <c r="X26" s="9"/>
      <c r="Y26" s="9"/>
      <c r="Z26" s="9"/>
      <c r="AA26" s="9"/>
    </row>
    <row r="27" spans="1:27" x14ac:dyDescent="0.4">
      <c r="B27" s="8">
        <f>+B26+1</f>
        <v>2024</v>
      </c>
      <c r="C27" s="8"/>
      <c r="D27" s="14">
        <v>20126.188999999998</v>
      </c>
      <c r="E27" s="14">
        <v>20109.398000000001</v>
      </c>
      <c r="F27" s="14">
        <v>20116.266</v>
      </c>
      <c r="G27" s="14">
        <f>+'Total sales'!G27</f>
        <v>20334.901000000002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5"/>
      <c r="S27" s="16"/>
      <c r="T27" s="9"/>
      <c r="U27" s="9"/>
      <c r="V27" s="9"/>
      <c r="W27" s="9"/>
      <c r="X27" s="9"/>
      <c r="Y27" s="9"/>
      <c r="Z27" s="9"/>
      <c r="AA27" s="9"/>
    </row>
    <row r="28" spans="1:27" x14ac:dyDescent="0.4">
      <c r="B28" s="8">
        <f t="shared" ref="B28:B30" si="1">+B27+1</f>
        <v>2025</v>
      </c>
      <c r="C28" s="8"/>
      <c r="D28" s="14">
        <v>20345.560000000001</v>
      </c>
      <c r="E28" s="14">
        <v>20233.395</v>
      </c>
      <c r="F28" s="14">
        <v>20270.074000000001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5"/>
      <c r="S28" s="16"/>
      <c r="T28" s="9"/>
      <c r="U28" s="9"/>
      <c r="V28" s="9"/>
      <c r="W28" s="9"/>
      <c r="X28" s="9"/>
      <c r="Y28" s="9"/>
      <c r="Z28" s="9"/>
      <c r="AA28" s="9"/>
    </row>
    <row r="29" spans="1:27" x14ac:dyDescent="0.4">
      <c r="B29" s="8">
        <f t="shared" si="1"/>
        <v>2026</v>
      </c>
      <c r="C29" s="8"/>
      <c r="D29" s="14">
        <v>20540.023000000001</v>
      </c>
      <c r="E29" s="14">
        <v>20344.990000000002</v>
      </c>
      <c r="F29" s="8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5"/>
      <c r="S29" s="16"/>
      <c r="T29" s="9"/>
      <c r="U29" s="9"/>
      <c r="V29" s="9"/>
      <c r="W29" s="9"/>
      <c r="X29" s="9"/>
      <c r="Y29" s="9"/>
      <c r="Z29" s="9"/>
      <c r="AA29" s="9"/>
    </row>
    <row r="30" spans="1:27" x14ac:dyDescent="0.4">
      <c r="B30" s="8">
        <f t="shared" si="1"/>
        <v>2027</v>
      </c>
      <c r="D30" s="14">
        <v>20730.582999999999</v>
      </c>
      <c r="H30" s="13"/>
    </row>
    <row r="31" spans="1:27" x14ac:dyDescent="0.4">
      <c r="H31" s="13"/>
    </row>
    <row r="32" spans="1:27" x14ac:dyDescent="0.4">
      <c r="D32" s="27" t="str">
        <f t="shared" ref="D32:F32" si="2">+D2</f>
        <v>2023F</v>
      </c>
      <c r="E32" s="27" t="str">
        <f t="shared" si="2"/>
        <v>2022F</v>
      </c>
      <c r="F32" s="27" t="str">
        <f t="shared" si="2"/>
        <v>2021F</v>
      </c>
      <c r="G32" s="27" t="str">
        <f>+G2</f>
        <v>2020F</v>
      </c>
      <c r="H32" s="11" t="s">
        <v>50</v>
      </c>
      <c r="I32" s="11" t="s">
        <v>49</v>
      </c>
      <c r="J32" s="11" t="s">
        <v>47</v>
      </c>
      <c r="K32" s="11" t="s">
        <v>46</v>
      </c>
      <c r="L32" s="11" t="s">
        <v>27</v>
      </c>
      <c r="M32" s="11" t="s">
        <v>26</v>
      </c>
      <c r="N32" s="11" t="s">
        <v>14</v>
      </c>
      <c r="O32" s="11" t="s">
        <v>13</v>
      </c>
      <c r="P32" s="11" t="s">
        <v>12</v>
      </c>
      <c r="Q32" s="11" t="s">
        <v>11</v>
      </c>
      <c r="R32" s="11" t="s">
        <v>1</v>
      </c>
      <c r="S32" s="11" t="s">
        <v>2</v>
      </c>
      <c r="T32" s="11" t="s">
        <v>3</v>
      </c>
      <c r="U32" s="11" t="s">
        <v>4</v>
      </c>
      <c r="V32" s="11" t="s">
        <v>5</v>
      </c>
      <c r="W32" s="11" t="s">
        <v>6</v>
      </c>
      <c r="X32" s="11" t="s">
        <v>7</v>
      </c>
      <c r="Y32" s="11" t="s">
        <v>8</v>
      </c>
      <c r="Z32" s="11" t="s">
        <v>9</v>
      </c>
      <c r="AA32" s="11" t="s">
        <v>10</v>
      </c>
    </row>
    <row r="33" spans="2:27" x14ac:dyDescent="0.4">
      <c r="B33" s="8">
        <v>2000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9"/>
      <c r="O33" s="9"/>
      <c r="P33" s="9"/>
      <c r="Q33" s="10"/>
      <c r="R33" s="9"/>
      <c r="S33" s="9"/>
      <c r="T33" s="9"/>
      <c r="U33" s="9"/>
      <c r="V33" s="9"/>
      <c r="W33" s="9"/>
      <c r="X33" s="9"/>
      <c r="Y33" s="9"/>
      <c r="Z33" s="9"/>
      <c r="AA33" s="18">
        <f t="shared" ref="AA33:AA52" si="3">+AA3-$C3</f>
        <v>111.46308263360334</v>
      </c>
    </row>
    <row r="34" spans="2:27" x14ac:dyDescent="0.4">
      <c r="B34" s="8">
        <f t="shared" ref="B34:B48" si="4">+B33+1</f>
        <v>2001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9"/>
      <c r="O34" s="9"/>
      <c r="P34" s="9"/>
      <c r="Q34" s="10"/>
      <c r="R34" s="9"/>
      <c r="S34" s="9"/>
      <c r="T34" s="9"/>
      <c r="U34" s="9"/>
      <c r="V34" s="9"/>
      <c r="W34" s="9"/>
      <c r="X34" s="9"/>
      <c r="Y34" s="9"/>
      <c r="Z34" s="18">
        <f t="shared" ref="Z34:Z52" si="5">+Z4-$C4</f>
        <v>182.20783047348959</v>
      </c>
      <c r="AA34" s="9">
        <f t="shared" si="3"/>
        <v>313.84684126849606</v>
      </c>
    </row>
    <row r="35" spans="2:27" x14ac:dyDescent="0.4">
      <c r="B35" s="8">
        <f t="shared" si="4"/>
        <v>2002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9"/>
      <c r="O35" s="9"/>
      <c r="P35" s="9"/>
      <c r="Q35" s="10"/>
      <c r="R35" s="9"/>
      <c r="S35" s="9"/>
      <c r="T35" s="9"/>
      <c r="U35" s="9"/>
      <c r="V35" s="9"/>
      <c r="W35" s="9"/>
      <c r="X35" s="9"/>
      <c r="Y35" s="18">
        <f t="shared" ref="Y35:Y52" si="6">+Y5-$A5</f>
        <v>171.41100000000006</v>
      </c>
      <c r="Z35" s="9">
        <f t="shared" si="5"/>
        <v>-258.53782598825273</v>
      </c>
      <c r="AA35" s="9">
        <f t="shared" si="3"/>
        <v>-162.4565298188827</v>
      </c>
    </row>
    <row r="36" spans="2:27" x14ac:dyDescent="0.4">
      <c r="B36" s="8">
        <f t="shared" si="4"/>
        <v>2003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9"/>
      <c r="O36" s="9"/>
      <c r="P36" s="9"/>
      <c r="Q36" s="9"/>
      <c r="R36" s="9"/>
      <c r="S36" s="9"/>
      <c r="T36" s="9"/>
      <c r="U36" s="9"/>
      <c r="V36" s="9"/>
      <c r="W36" s="9"/>
      <c r="X36" s="18">
        <f t="shared" ref="X36:X52" si="7">+X6-$A6</f>
        <v>-43.891773608076619</v>
      </c>
      <c r="Y36" s="9">
        <f t="shared" si="6"/>
        <v>67.08037200000399</v>
      </c>
      <c r="Z36" s="9">
        <f t="shared" si="5"/>
        <v>-24.174824013498437</v>
      </c>
      <c r="AA36" s="9">
        <f t="shared" si="3"/>
        <v>-29.270794889900571</v>
      </c>
    </row>
    <row r="37" spans="2:27" x14ac:dyDescent="0.4">
      <c r="B37" s="8">
        <f t="shared" si="4"/>
        <v>2004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9"/>
      <c r="O37" s="9"/>
      <c r="P37" s="9"/>
      <c r="Q37" s="9"/>
      <c r="R37" s="9"/>
      <c r="S37" s="9"/>
      <c r="T37" s="9"/>
      <c r="U37" s="9"/>
      <c r="V37" s="9"/>
      <c r="W37" s="18">
        <f t="shared" ref="W37:W52" si="8">+W7-$A7</f>
        <v>247.85552653976265</v>
      </c>
      <c r="X37" s="9">
        <f t="shared" si="7"/>
        <v>29.871415084486216</v>
      </c>
      <c r="Y37" s="9">
        <f t="shared" si="6"/>
        <v>147.85025100000348</v>
      </c>
      <c r="Z37" s="9">
        <f t="shared" si="5"/>
        <v>146.74206371189939</v>
      </c>
      <c r="AA37" s="18">
        <f t="shared" si="3"/>
        <v>157.24294776395254</v>
      </c>
    </row>
    <row r="38" spans="2:27" x14ac:dyDescent="0.4">
      <c r="B38" s="8">
        <f t="shared" si="4"/>
        <v>2005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9"/>
      <c r="O38" s="9"/>
      <c r="P38" s="9"/>
      <c r="Q38" s="9"/>
      <c r="R38" s="9"/>
      <c r="S38" s="9"/>
      <c r="T38" s="9"/>
      <c r="U38" s="9"/>
      <c r="V38" s="18">
        <f t="shared" ref="V38:V52" si="9">+V8-$A8</f>
        <v>49.741266114000609</v>
      </c>
      <c r="W38" s="9">
        <f t="shared" si="8"/>
        <v>290.80064732184837</v>
      </c>
      <c r="X38" s="9">
        <f t="shared" si="7"/>
        <v>74.821122048593679</v>
      </c>
      <c r="Y38" s="9">
        <f t="shared" si="6"/>
        <v>156.43814000000202</v>
      </c>
      <c r="Z38" s="18">
        <f t="shared" si="5"/>
        <v>162.73665051398712</v>
      </c>
      <c r="AA38" s="9">
        <f t="shared" si="3"/>
        <v>166.57593255313259</v>
      </c>
    </row>
    <row r="39" spans="2:27" x14ac:dyDescent="0.4">
      <c r="B39" s="8">
        <f t="shared" si="4"/>
        <v>2006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9"/>
      <c r="O39" s="9"/>
      <c r="P39" s="9"/>
      <c r="Q39" s="9"/>
      <c r="R39" s="9"/>
      <c r="S39" s="9"/>
      <c r="T39" s="9"/>
      <c r="U39" s="18">
        <f t="shared" ref="U39:U52" si="10">+U9-$A9</f>
        <v>437.66371400000207</v>
      </c>
      <c r="V39" s="9">
        <f t="shared" si="9"/>
        <v>398.82788241800154</v>
      </c>
      <c r="W39" s="9">
        <f t="shared" si="8"/>
        <v>672.48423849974279</v>
      </c>
      <c r="X39" s="9">
        <f t="shared" si="7"/>
        <v>635.06939766926007</v>
      </c>
      <c r="Y39" s="18">
        <f t="shared" si="6"/>
        <v>582.08371400000033</v>
      </c>
      <c r="Z39" s="9">
        <f t="shared" si="5"/>
        <v>477.15510624570015</v>
      </c>
      <c r="AA39" s="9">
        <f t="shared" si="3"/>
        <v>567.9604809158991</v>
      </c>
    </row>
    <row r="40" spans="2:27" x14ac:dyDescent="0.4">
      <c r="B40" s="8">
        <f t="shared" si="4"/>
        <v>2007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9"/>
      <c r="O40" s="9"/>
      <c r="P40" s="9"/>
      <c r="Q40" s="9"/>
      <c r="R40" s="9"/>
      <c r="S40" s="9"/>
      <c r="T40" s="18">
        <f t="shared" ref="T40:T52" si="11">+T10-$A10</f>
        <v>599.16076800000519</v>
      </c>
      <c r="U40" s="9">
        <f t="shared" si="10"/>
        <v>988.40476800000397</v>
      </c>
      <c r="V40" s="9">
        <f t="shared" si="9"/>
        <v>867.51918261000901</v>
      </c>
      <c r="W40" s="9">
        <f t="shared" si="8"/>
        <v>1092.6961265875616</v>
      </c>
      <c r="X40" s="18">
        <f t="shared" si="7"/>
        <v>1126.8679602354678</v>
      </c>
      <c r="Y40" s="9">
        <f t="shared" si="6"/>
        <v>992.76476800000819</v>
      </c>
      <c r="Z40" s="9">
        <f t="shared" si="5"/>
        <v>478.41268111222234</v>
      </c>
      <c r="AA40" s="9">
        <f t="shared" si="3"/>
        <v>494.25853860787902</v>
      </c>
    </row>
    <row r="41" spans="2:27" x14ac:dyDescent="0.4">
      <c r="B41" s="8">
        <f t="shared" si="4"/>
        <v>2008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9"/>
      <c r="O41" s="9"/>
      <c r="P41" s="9"/>
      <c r="Q41" s="9"/>
      <c r="R41" s="9"/>
      <c r="S41" s="18">
        <f t="shared" ref="S41:S52" si="12">+S11-$A11</f>
        <v>1165.4521270000005</v>
      </c>
      <c r="T41" s="9">
        <f t="shared" si="11"/>
        <v>1351.164127</v>
      </c>
      <c r="U41" s="9">
        <f t="shared" si="10"/>
        <v>1838.4451270000027</v>
      </c>
      <c r="V41" s="9">
        <f t="shared" si="9"/>
        <v>1643.6935823835993</v>
      </c>
      <c r="W41" s="18">
        <f t="shared" si="8"/>
        <v>1836.5712671160327</v>
      </c>
      <c r="X41" s="9">
        <f t="shared" si="7"/>
        <v>1908.2444410362659</v>
      </c>
      <c r="Y41" s="9">
        <f t="shared" si="6"/>
        <v>1685.4031270000014</v>
      </c>
      <c r="Z41" s="9">
        <f t="shared" si="5"/>
        <v>1526.7119881089784</v>
      </c>
      <c r="AA41" s="9">
        <f t="shared" si="3"/>
        <v>1342.2117575216507</v>
      </c>
    </row>
    <row r="42" spans="2:27" x14ac:dyDescent="0.4">
      <c r="B42" s="8">
        <f t="shared" si="4"/>
        <v>2009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9"/>
      <c r="O42" s="9"/>
      <c r="P42" s="9"/>
      <c r="Q42" s="9"/>
      <c r="R42" s="18">
        <f t="shared" ref="R42:R52" si="13">+R12-$A12</f>
        <v>1374.7078899999979</v>
      </c>
      <c r="S42" s="9">
        <f t="shared" si="12"/>
        <v>2289.9128899999996</v>
      </c>
      <c r="T42" s="9">
        <f t="shared" si="11"/>
        <v>2511.5408900000002</v>
      </c>
      <c r="U42" s="9">
        <f t="shared" si="10"/>
        <v>3007.9998899999991</v>
      </c>
      <c r="V42" s="18">
        <f t="shared" si="9"/>
        <v>2865.9673394633901</v>
      </c>
      <c r="W42" s="9">
        <f t="shared" si="8"/>
        <v>2935.1866141445462</v>
      </c>
      <c r="X42" s="9">
        <f t="shared" si="7"/>
        <v>3127.8796759637335</v>
      </c>
      <c r="Y42" s="9">
        <f t="shared" si="6"/>
        <v>2796.9138899999962</v>
      </c>
      <c r="Z42" s="9">
        <f t="shared" si="5"/>
        <v>2278.2620592142157</v>
      </c>
      <c r="AA42" s="9">
        <f t="shared" si="3"/>
        <v>1978.0174838778439</v>
      </c>
    </row>
    <row r="43" spans="2:27" x14ac:dyDescent="0.4">
      <c r="B43" s="8">
        <f t="shared" si="4"/>
        <v>2010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9"/>
      <c r="O43" s="9"/>
      <c r="P43" s="9"/>
      <c r="Q43" s="18">
        <f t="shared" ref="Q43:Q52" si="14">+Q13-$A13</f>
        <v>667.31651099999726</v>
      </c>
      <c r="R43" s="9">
        <f t="shared" si="13"/>
        <v>1851.3055109999987</v>
      </c>
      <c r="S43" s="9">
        <f t="shared" si="12"/>
        <v>2889.4005109999998</v>
      </c>
      <c r="T43" s="9">
        <f t="shared" si="11"/>
        <v>3214.7845110000017</v>
      </c>
      <c r="U43" s="18">
        <f t="shared" si="10"/>
        <v>3507.4645109999983</v>
      </c>
      <c r="V43" s="9">
        <f t="shared" si="9"/>
        <v>3435.4661260595567</v>
      </c>
      <c r="W43" s="9">
        <f t="shared" si="8"/>
        <v>3636.9634496753933</v>
      </c>
      <c r="X43" s="9">
        <f t="shared" si="7"/>
        <v>3893.4997703615118</v>
      </c>
      <c r="Y43" s="9">
        <f t="shared" si="6"/>
        <v>3419.977511000001</v>
      </c>
      <c r="Z43" s="9">
        <f t="shared" si="5"/>
        <v>2238.1971768251606</v>
      </c>
      <c r="AA43" s="9">
        <f t="shared" si="3"/>
        <v>1972.8520559547724</v>
      </c>
    </row>
    <row r="44" spans="2:27" x14ac:dyDescent="0.4">
      <c r="B44" s="8">
        <f t="shared" si="4"/>
        <v>2011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9"/>
      <c r="O44" s="9"/>
      <c r="P44" s="18">
        <f t="shared" ref="P44:P52" si="15">+P14-$A14</f>
        <v>723.44247299999188</v>
      </c>
      <c r="Q44" s="9">
        <f t="shared" si="14"/>
        <v>1293.5514729999923</v>
      </c>
      <c r="R44" s="9">
        <f t="shared" si="13"/>
        <v>2554.7284729999956</v>
      </c>
      <c r="S44" s="9">
        <f t="shared" si="12"/>
        <v>3705.766472999996</v>
      </c>
      <c r="T44" s="18">
        <f t="shared" si="11"/>
        <v>4110.1014729999915</v>
      </c>
      <c r="U44" s="9">
        <f t="shared" si="10"/>
        <v>4440.7034729999941</v>
      </c>
      <c r="V44" s="9">
        <f t="shared" si="9"/>
        <v>4473.2532345775653</v>
      </c>
      <c r="W44" s="9">
        <f t="shared" si="8"/>
        <v>4427.0043700102251</v>
      </c>
      <c r="X44" s="9">
        <f t="shared" si="7"/>
        <v>4906.9536837836677</v>
      </c>
      <c r="Y44" s="9">
        <f t="shared" si="6"/>
        <v>4227.1074729999928</v>
      </c>
      <c r="Z44" s="9">
        <f t="shared" si="5"/>
        <v>3385.6266371778984</v>
      </c>
      <c r="AA44" s="9">
        <f t="shared" si="3"/>
        <v>3037.9906493320486</v>
      </c>
    </row>
    <row r="45" spans="2:27" x14ac:dyDescent="0.4">
      <c r="B45" s="8">
        <f t="shared" si="4"/>
        <v>2012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9"/>
      <c r="O45" s="18">
        <f t="shared" ref="O45:O52" si="16">+O15-$A15</f>
        <v>642.51709577223664</v>
      </c>
      <c r="P45" s="9">
        <f t="shared" si="15"/>
        <v>716.89309577223321</v>
      </c>
      <c r="Q45" s="9">
        <f t="shared" si="14"/>
        <v>1400.473095772235</v>
      </c>
      <c r="R45" s="9">
        <f t="shared" si="13"/>
        <v>2777.3430957722339</v>
      </c>
      <c r="S45" s="18">
        <f t="shared" si="12"/>
        <v>4098.134095772235</v>
      </c>
      <c r="T45" s="9">
        <f t="shared" si="11"/>
        <v>4518.8500957722354</v>
      </c>
      <c r="U45" s="9">
        <f t="shared" si="10"/>
        <v>4896.3420957722374</v>
      </c>
      <c r="V45" s="9">
        <f t="shared" si="9"/>
        <v>4981.5185708032077</v>
      </c>
      <c r="W45" s="9">
        <f t="shared" si="8"/>
        <v>4819.366714469943</v>
      </c>
      <c r="X45" s="9">
        <f t="shared" si="7"/>
        <v>5438.9733655886121</v>
      </c>
      <c r="Y45" s="9">
        <f t="shared" si="6"/>
        <v>4553.7310957722366</v>
      </c>
      <c r="Z45" s="9">
        <f t="shared" si="5"/>
        <v>4029.4288458834708</v>
      </c>
      <c r="AA45" s="9">
        <f t="shared" si="3"/>
        <v>3645.8733362093772</v>
      </c>
    </row>
    <row r="46" spans="2:27" x14ac:dyDescent="0.4">
      <c r="B46" s="8">
        <f t="shared" si="4"/>
        <v>2013</v>
      </c>
      <c r="C46" s="8"/>
      <c r="D46" s="8"/>
      <c r="E46" s="8"/>
      <c r="F46" s="8"/>
      <c r="G46" s="8"/>
      <c r="H46" s="8"/>
      <c r="I46" s="8"/>
      <c r="J46" s="8"/>
      <c r="K46" s="8"/>
      <c r="L46" s="9"/>
      <c r="M46" s="9"/>
      <c r="N46" s="18">
        <f t="shared" ref="N46:N52" si="17">+N16-$A16</f>
        <v>-163.63369173759202</v>
      </c>
      <c r="O46" s="9">
        <f t="shared" si="16"/>
        <v>792.44030826241215</v>
      </c>
      <c r="P46" s="9">
        <f t="shared" si="15"/>
        <v>970.6773082624095</v>
      </c>
      <c r="Q46" s="9">
        <f t="shared" si="14"/>
        <v>1725.1913082624087</v>
      </c>
      <c r="R46" s="18">
        <f t="shared" si="13"/>
        <v>3253.2653082624092</v>
      </c>
      <c r="S46" s="9">
        <f t="shared" si="12"/>
        <v>4711.0283082624119</v>
      </c>
      <c r="T46" s="9">
        <f t="shared" si="11"/>
        <v>5202.2173082624104</v>
      </c>
      <c r="U46" s="9">
        <f t="shared" si="10"/>
        <v>5569.371308262409</v>
      </c>
      <c r="V46" s="9">
        <f t="shared" si="9"/>
        <v>5676.9092623703691</v>
      </c>
      <c r="W46" s="9">
        <f t="shared" si="8"/>
        <v>5488.3961269935317</v>
      </c>
      <c r="X46" s="9">
        <f t="shared" si="7"/>
        <v>6235.5552409887241</v>
      </c>
      <c r="Y46" s="9">
        <f t="shared" si="6"/>
        <v>5089.1763082624093</v>
      </c>
      <c r="Z46" s="9">
        <f t="shared" si="5"/>
        <v>4513.3859628376813</v>
      </c>
      <c r="AA46" s="9">
        <f t="shared" si="3"/>
        <v>3991.8272479190855</v>
      </c>
    </row>
    <row r="47" spans="2:27" x14ac:dyDescent="0.4">
      <c r="B47" s="8">
        <f t="shared" si="4"/>
        <v>2014</v>
      </c>
      <c r="C47" s="8"/>
      <c r="D47" s="8"/>
      <c r="E47" s="8"/>
      <c r="F47" s="8"/>
      <c r="G47" s="8"/>
      <c r="H47" s="8"/>
      <c r="I47" s="8"/>
      <c r="J47" s="8"/>
      <c r="K47" s="8"/>
      <c r="L47" s="9"/>
      <c r="M47" s="18">
        <f t="shared" ref="M47:M52" si="18">+M17-$A17</f>
        <v>-289.01317457753248</v>
      </c>
      <c r="N47" s="9">
        <f t="shared" si="17"/>
        <v>-271.50883457752934</v>
      </c>
      <c r="O47" s="9">
        <f t="shared" si="16"/>
        <v>559.70916542246778</v>
      </c>
      <c r="P47" s="9">
        <f t="shared" si="15"/>
        <v>904.83116542246717</v>
      </c>
      <c r="Q47" s="18">
        <f t="shared" si="14"/>
        <v>1695.3031654224687</v>
      </c>
      <c r="R47" s="9">
        <f t="shared" si="13"/>
        <v>3436.384165422467</v>
      </c>
      <c r="S47" s="9">
        <f t="shared" si="12"/>
        <v>5050.6101654224694</v>
      </c>
      <c r="T47" s="9">
        <f t="shared" si="11"/>
        <v>5593.1871654224706</v>
      </c>
      <c r="U47" s="9">
        <f t="shared" si="10"/>
        <v>5951.0921654224694</v>
      </c>
      <c r="V47" s="9">
        <f t="shared" si="9"/>
        <v>6084.484061676907</v>
      </c>
      <c r="W47" s="9">
        <f t="shared" si="8"/>
        <v>5846.7920780148488</v>
      </c>
      <c r="X47" s="9">
        <f t="shared" si="7"/>
        <v>6737.9703662119755</v>
      </c>
      <c r="Y47" s="9">
        <f t="shared" si="6"/>
        <v>5319.9431654224754</v>
      </c>
      <c r="Z47" s="9">
        <f t="shared" si="5"/>
        <v>4894.136826910486</v>
      </c>
      <c r="AA47" s="9">
        <f t="shared" si="3"/>
        <v>4258.0630901593395</v>
      </c>
    </row>
    <row r="48" spans="2:27" x14ac:dyDescent="0.4">
      <c r="B48" s="8">
        <f t="shared" si="4"/>
        <v>2015</v>
      </c>
      <c r="C48" s="8"/>
      <c r="D48" s="8"/>
      <c r="E48" s="8"/>
      <c r="F48" s="8"/>
      <c r="G48" s="8"/>
      <c r="H48" s="8"/>
      <c r="I48" s="8"/>
      <c r="J48" s="8"/>
      <c r="K48" s="8"/>
      <c r="L48" s="18">
        <f>+L18-$A18</f>
        <v>278.81702400630456</v>
      </c>
      <c r="M48" s="9">
        <f t="shared" si="18"/>
        <v>104.44818400630174</v>
      </c>
      <c r="N48" s="9">
        <f t="shared" si="17"/>
        <v>200.14458400630247</v>
      </c>
      <c r="O48" s="9">
        <f t="shared" si="16"/>
        <v>974.48758400630322</v>
      </c>
      <c r="P48" s="18">
        <f t="shared" si="15"/>
        <v>1391.223584006304</v>
      </c>
      <c r="Q48" s="9">
        <f t="shared" si="14"/>
        <v>2231.0235840063033</v>
      </c>
      <c r="R48" s="9">
        <f t="shared" si="13"/>
        <v>4200.4385840063042</v>
      </c>
      <c r="S48" s="9">
        <f t="shared" si="12"/>
        <v>5912.0865840063052</v>
      </c>
      <c r="T48" s="9">
        <f t="shared" si="11"/>
        <v>6548.7285840063014</v>
      </c>
      <c r="U48" s="9">
        <f t="shared" si="10"/>
        <v>6921.2965840063007</v>
      </c>
      <c r="V48" s="9">
        <f t="shared" si="9"/>
        <v>7061.0997544020865</v>
      </c>
      <c r="W48" s="9">
        <f t="shared" si="8"/>
        <v>6779.2259084575235</v>
      </c>
      <c r="X48" s="9">
        <f t="shared" si="7"/>
        <v>7814.4572462986835</v>
      </c>
      <c r="Y48" s="9">
        <f t="shared" si="6"/>
        <v>6148.4855840063028</v>
      </c>
      <c r="Z48" s="9">
        <f t="shared" si="5"/>
        <v>4899.8501803455438</v>
      </c>
      <c r="AA48" s="9">
        <f t="shared" si="3"/>
        <v>4139.1564836480939</v>
      </c>
    </row>
    <row r="49" spans="2:27" x14ac:dyDescent="0.4">
      <c r="B49" s="8">
        <v>2016</v>
      </c>
      <c r="C49" s="8"/>
      <c r="D49" s="8"/>
      <c r="E49" s="8"/>
      <c r="F49" s="8"/>
      <c r="G49" s="8"/>
      <c r="H49" s="8"/>
      <c r="I49" s="8"/>
      <c r="J49" s="8"/>
      <c r="K49" s="18">
        <f>+K19-$A19</f>
        <v>-14.368317891661718</v>
      </c>
      <c r="L49" s="9">
        <f>+L19-$A19</f>
        <v>68.888364018333959</v>
      </c>
      <c r="M49" s="9">
        <f t="shared" si="18"/>
        <v>-166.60185598166208</v>
      </c>
      <c r="N49" s="9">
        <f t="shared" si="17"/>
        <v>-9.4002959816643852</v>
      </c>
      <c r="O49" s="18">
        <f t="shared" si="16"/>
        <v>722.94170401833617</v>
      </c>
      <c r="P49" s="9">
        <f t="shared" si="15"/>
        <v>1166.2897040183343</v>
      </c>
      <c r="Q49" s="9">
        <f t="shared" si="14"/>
        <v>2045.5537040183372</v>
      </c>
      <c r="R49" s="9">
        <f t="shared" si="13"/>
        <v>4234.9777040183362</v>
      </c>
      <c r="S49" s="9">
        <f t="shared" si="12"/>
        <v>6058.4427040183364</v>
      </c>
      <c r="T49" s="9">
        <f t="shared" si="11"/>
        <v>6788.4557040183354</v>
      </c>
      <c r="U49" s="9">
        <f t="shared" si="10"/>
        <v>7169.9217040183357</v>
      </c>
      <c r="V49" s="9">
        <f t="shared" si="9"/>
        <v>7307.2165452262852</v>
      </c>
      <c r="W49" s="9">
        <f t="shared" si="8"/>
        <v>6988.1999013032473</v>
      </c>
      <c r="X49" s="9">
        <f t="shared" si="7"/>
        <v>8182.2878829224537</v>
      </c>
      <c r="Y49" s="9">
        <f t="shared" si="6"/>
        <v>6271.4607040183364</v>
      </c>
      <c r="Z49" s="9">
        <f t="shared" si="5"/>
        <v>5151.1948214585173</v>
      </c>
      <c r="AA49" s="9">
        <f t="shared" si="3"/>
        <v>4390.8294054038488</v>
      </c>
    </row>
    <row r="50" spans="2:27" x14ac:dyDescent="0.4">
      <c r="B50" s="8">
        <v>2017</v>
      </c>
      <c r="C50" s="8"/>
      <c r="D50" s="8"/>
      <c r="E50" s="8"/>
      <c r="F50" s="8"/>
      <c r="G50" s="8"/>
      <c r="H50" s="8"/>
      <c r="I50" s="8"/>
      <c r="J50" s="18">
        <f>+J20-$A20</f>
        <v>433.67250190015329</v>
      </c>
      <c r="K50" s="9">
        <f>+K20-$A20</f>
        <v>343.37929712014738</v>
      </c>
      <c r="L50" s="9">
        <f>+L20-$A20</f>
        <v>396.0968519001508</v>
      </c>
      <c r="M50" s="9">
        <f t="shared" si="18"/>
        <v>199.97089190014958</v>
      </c>
      <c r="N50" s="18">
        <f t="shared" si="17"/>
        <v>358.36387190015012</v>
      </c>
      <c r="O50" s="9">
        <f t="shared" si="16"/>
        <v>1038.2198719001499</v>
      </c>
      <c r="P50" s="9">
        <f t="shared" si="15"/>
        <v>1525.3908719001483</v>
      </c>
      <c r="Q50" s="9">
        <f t="shared" si="14"/>
        <v>2486.0068719001501</v>
      </c>
      <c r="R50" s="9">
        <f t="shared" si="13"/>
        <v>4865.1988719001492</v>
      </c>
      <c r="S50" s="9">
        <f t="shared" si="12"/>
        <v>6775.4388719001508</v>
      </c>
      <c r="T50" s="9">
        <f t="shared" si="11"/>
        <v>7632.6018719001477</v>
      </c>
      <c r="U50" s="9">
        <f t="shared" si="10"/>
        <v>7974.9678719001495</v>
      </c>
      <c r="V50" s="9">
        <f t="shared" si="9"/>
        <v>8146.3163919836734</v>
      </c>
      <c r="W50" s="9">
        <f t="shared" si="8"/>
        <v>7787.6696254805211</v>
      </c>
      <c r="X50" s="9">
        <f t="shared" si="7"/>
        <v>9153.6723214219164</v>
      </c>
      <c r="Y50" s="9">
        <f t="shared" si="6"/>
        <v>7004.7178719001495</v>
      </c>
      <c r="Z50" s="9">
        <f t="shared" si="5"/>
        <v>5677.496922250717</v>
      </c>
      <c r="AA50" s="9">
        <f t="shared" si="3"/>
        <v>4921.6663551710881</v>
      </c>
    </row>
    <row r="51" spans="2:27" x14ac:dyDescent="0.4">
      <c r="B51" s="8">
        <v>2018</v>
      </c>
      <c r="C51" s="8"/>
      <c r="D51" s="8"/>
      <c r="E51" s="8"/>
      <c r="F51" s="8"/>
      <c r="G51" s="8"/>
      <c r="H51" s="8"/>
      <c r="I51" s="18">
        <f>+I21-$A21</f>
        <v>631.41806757458107</v>
      </c>
      <c r="J51" s="9">
        <f>+J21-$A21</f>
        <v>411.99736757458231</v>
      </c>
      <c r="K51" s="9">
        <f>+K21-$A21</f>
        <v>328.78606951457914</v>
      </c>
      <c r="L51" s="9">
        <f>+L21-$A21</f>
        <v>359.55808757457999</v>
      </c>
      <c r="M51" s="18">
        <f t="shared" si="18"/>
        <v>196.02090757458063</v>
      </c>
      <c r="N51" s="9">
        <f t="shared" si="17"/>
        <v>373.94706757458334</v>
      </c>
      <c r="O51" s="9">
        <f t="shared" si="16"/>
        <v>1013.981067574583</v>
      </c>
      <c r="P51" s="9">
        <f t="shared" si="15"/>
        <v>1537.5320675745825</v>
      </c>
      <c r="Q51" s="9">
        <f t="shared" si="14"/>
        <v>2588.2230675745814</v>
      </c>
      <c r="R51" s="9">
        <f t="shared" si="13"/>
        <v>5161.9650675745797</v>
      </c>
      <c r="S51" s="9">
        <f t="shared" si="12"/>
        <v>7169.2680675745796</v>
      </c>
      <c r="T51" s="9">
        <f t="shared" si="11"/>
        <v>8120.476067574582</v>
      </c>
      <c r="U51" s="9">
        <f t="shared" si="10"/>
        <v>8452.0010675745834</v>
      </c>
      <c r="V51" s="9">
        <f t="shared" si="9"/>
        <v>8680.1821951757738</v>
      </c>
      <c r="W51" s="9">
        <f t="shared" si="8"/>
        <v>8338.6061305630355</v>
      </c>
      <c r="X51" s="9">
        <f t="shared" si="7"/>
        <v>9790.4533499575846</v>
      </c>
      <c r="Y51" s="9">
        <f t="shared" si="6"/>
        <v>7415.7040675745811</v>
      </c>
      <c r="Z51" s="9">
        <f t="shared" si="5"/>
        <v>5704.7630818618782</v>
      </c>
      <c r="AA51" s="9">
        <f t="shared" si="3"/>
        <v>4964.8594886756728</v>
      </c>
    </row>
    <row r="52" spans="2:27" x14ac:dyDescent="0.4">
      <c r="B52" s="8">
        <v>2019</v>
      </c>
      <c r="C52" s="8"/>
      <c r="D52" s="8"/>
      <c r="E52" s="8"/>
      <c r="F52" s="8"/>
      <c r="G52" s="9"/>
      <c r="H52" s="18">
        <f>+H22-$A22</f>
        <v>220.44465253792077</v>
      </c>
      <c r="I52" s="9">
        <f>+I22-$A22</f>
        <v>451.01444040792194</v>
      </c>
      <c r="J52" s="9">
        <f>+J22-$A22</f>
        <v>341.325890407923</v>
      </c>
      <c r="K52" s="9">
        <f>+K22-$A22</f>
        <v>248.55884906791835</v>
      </c>
      <c r="L52" s="18">
        <f>+L22-$A22</f>
        <v>259.78097040791909</v>
      </c>
      <c r="M52" s="9">
        <f t="shared" si="18"/>
        <v>80.463400407927111</v>
      </c>
      <c r="N52" s="9">
        <f t="shared" si="17"/>
        <v>266.82544040791981</v>
      </c>
      <c r="O52" s="9">
        <f t="shared" si="16"/>
        <v>878.60444040792208</v>
      </c>
      <c r="P52" s="9">
        <f t="shared" si="15"/>
        <v>1436.2514404079229</v>
      </c>
      <c r="Q52" s="9">
        <f t="shared" si="14"/>
        <v>2591.2664404079223</v>
      </c>
      <c r="R52" s="9">
        <f t="shared" si="13"/>
        <v>5369.6084404079229</v>
      </c>
      <c r="S52" s="9">
        <f t="shared" si="12"/>
        <v>7466.6124404079201</v>
      </c>
      <c r="T52" s="9">
        <f t="shared" si="11"/>
        <v>8515.3424404079233</v>
      </c>
      <c r="U52" s="9">
        <f t="shared" si="10"/>
        <v>8822.4864404079199</v>
      </c>
      <c r="V52" s="9">
        <f t="shared" si="9"/>
        <v>9086.0933526640038</v>
      </c>
      <c r="W52" s="9">
        <f t="shared" si="8"/>
        <v>8738.6457348291624</v>
      </c>
      <c r="X52" s="9">
        <f t="shared" si="7"/>
        <v>10336.948201265463</v>
      </c>
      <c r="Y52" s="9">
        <f t="shared" si="6"/>
        <v>7748.7574404079169</v>
      </c>
      <c r="Z52" s="9">
        <f t="shared" si="5"/>
        <v>6024.0464980364413</v>
      </c>
      <c r="AA52" s="9">
        <f t="shared" si="3"/>
        <v>5295.9728532661175</v>
      </c>
    </row>
    <row r="53" spans="2:27" x14ac:dyDescent="0.4">
      <c r="B53" s="8">
        <f>+B52+1</f>
        <v>2020</v>
      </c>
      <c r="C53" s="8"/>
      <c r="D53" s="8"/>
      <c r="E53" s="8"/>
      <c r="F53" s="8"/>
      <c r="G53" s="18">
        <f>+G23-$A23</f>
        <v>363.24533399347274</v>
      </c>
      <c r="H53" s="9"/>
      <c r="I53" s="9"/>
      <c r="J53" s="9"/>
      <c r="K53" s="18">
        <f>+K23-$A23</f>
        <v>541.47871589347415</v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</row>
    <row r="54" spans="2:27" x14ac:dyDescent="0.4">
      <c r="B54" s="8">
        <f t="shared" ref="B54:B56" si="19">+B53+1</f>
        <v>2021</v>
      </c>
      <c r="C54" s="8"/>
      <c r="D54" s="8"/>
      <c r="E54" s="8"/>
      <c r="F54" s="18">
        <f>+F24-$A24</f>
        <v>-113.00484234908799</v>
      </c>
      <c r="G54" s="9"/>
      <c r="H54" s="9"/>
      <c r="I54" s="9"/>
      <c r="J54" s="18">
        <f>+J24-$A24</f>
        <v>307.51133765091436</v>
      </c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</row>
    <row r="55" spans="2:27" x14ac:dyDescent="0.4">
      <c r="B55" s="8">
        <f t="shared" si="19"/>
        <v>2022</v>
      </c>
      <c r="C55" s="8"/>
      <c r="D55" s="8"/>
      <c r="E55" s="18">
        <f>+E25-$A25</f>
        <v>229.50579849612041</v>
      </c>
      <c r="F55" s="8"/>
      <c r="G55" s="9"/>
      <c r="H55" s="9"/>
      <c r="I55" s="18">
        <f>+I25-$A25</f>
        <v>691.7427984961214</v>
      </c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</row>
    <row r="56" spans="2:27" x14ac:dyDescent="0.4">
      <c r="B56" s="8">
        <f t="shared" si="19"/>
        <v>2023</v>
      </c>
      <c r="C56" s="8"/>
      <c r="D56" s="18">
        <f>+D26-$A26</f>
        <v>-210.77556149955126</v>
      </c>
      <c r="E56" s="8"/>
      <c r="F56" s="8"/>
      <c r="G56" s="9"/>
      <c r="H56" s="18">
        <f>+H26-$A26</f>
        <v>61.434438500447868</v>
      </c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</row>
    <row r="57" spans="2:27" x14ac:dyDescent="0.4">
      <c r="B57" s="8"/>
      <c r="C57" s="8"/>
      <c r="D57" s="8"/>
      <c r="E57" s="8"/>
      <c r="F57" s="8"/>
      <c r="G57" s="8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  <row r="58" spans="2:27" x14ac:dyDescent="0.4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spans="2:27" x14ac:dyDescent="0.4">
      <c r="B59" s="8"/>
      <c r="C59" s="8" t="s">
        <v>15</v>
      </c>
      <c r="D59" s="16">
        <f>+D57</f>
        <v>0</v>
      </c>
      <c r="E59" s="19">
        <f>+E55</f>
        <v>229.50579849612041</v>
      </c>
      <c r="F59" s="19">
        <f>+F54</f>
        <v>-113.00484234908799</v>
      </c>
      <c r="G59" s="19">
        <f>+G53</f>
        <v>363.24533399347274</v>
      </c>
      <c r="H59" s="19">
        <f>+H52</f>
        <v>220.44465253792077</v>
      </c>
      <c r="I59" s="19">
        <f>+I51</f>
        <v>631.41806757458107</v>
      </c>
      <c r="J59" s="19">
        <f>+J50</f>
        <v>433.67250190015329</v>
      </c>
      <c r="K59" s="19">
        <f>+K49</f>
        <v>-14.368317891661718</v>
      </c>
      <c r="L59" s="19">
        <f>+L48</f>
        <v>278.81702400630456</v>
      </c>
      <c r="M59" s="19">
        <f>+M47</f>
        <v>-289.01317457753248</v>
      </c>
      <c r="N59" s="9">
        <f>+N46</f>
        <v>-163.63369173759202</v>
      </c>
      <c r="O59" s="9">
        <f>+O45</f>
        <v>642.51709577223664</v>
      </c>
      <c r="P59" s="9">
        <f>+P44</f>
        <v>723.44247299999188</v>
      </c>
      <c r="Q59" s="9">
        <f>+Q43</f>
        <v>667.31651099999726</v>
      </c>
      <c r="R59" s="9">
        <f>+R42</f>
        <v>1374.7078899999979</v>
      </c>
      <c r="S59" s="9">
        <f>+S41</f>
        <v>1165.4521270000005</v>
      </c>
      <c r="T59" s="9">
        <f>+T40</f>
        <v>599.16076800000519</v>
      </c>
      <c r="U59" s="9">
        <f>+U39</f>
        <v>437.66371400000207</v>
      </c>
      <c r="V59" s="9">
        <f>+V38</f>
        <v>49.741266114000609</v>
      </c>
      <c r="W59" s="9">
        <f>+W37</f>
        <v>247.85552653976265</v>
      </c>
      <c r="X59" s="9">
        <f>+X36</f>
        <v>-43.891773608076619</v>
      </c>
      <c r="Y59" s="9">
        <f>+Y35</f>
        <v>171.41100000000006</v>
      </c>
      <c r="Z59" s="9">
        <f>+Z34</f>
        <v>182.20783047348959</v>
      </c>
      <c r="AA59" s="9">
        <f>+AA33</f>
        <v>111.46308263360334</v>
      </c>
    </row>
    <row r="60" spans="2:27" x14ac:dyDescent="0.4">
      <c r="B60" s="8"/>
      <c r="C60" s="8" t="s">
        <v>16</v>
      </c>
      <c r="D60" s="16"/>
      <c r="E60" s="16"/>
      <c r="F60" s="16"/>
      <c r="G60" s="16"/>
      <c r="H60" s="19">
        <f>+H56</f>
        <v>61.434438500447868</v>
      </c>
      <c r="I60" s="19">
        <f>+I55</f>
        <v>691.7427984961214</v>
      </c>
      <c r="J60" s="19">
        <f>+J54</f>
        <v>307.51133765091436</v>
      </c>
      <c r="K60" s="19">
        <f>+K53</f>
        <v>541.47871589347415</v>
      </c>
      <c r="L60" s="19">
        <f>+L52</f>
        <v>259.78097040791909</v>
      </c>
      <c r="M60" s="19">
        <f>+M51</f>
        <v>196.02090757458063</v>
      </c>
      <c r="N60" s="9">
        <f>+N50</f>
        <v>358.36387190015012</v>
      </c>
      <c r="O60" s="9">
        <f>+O49</f>
        <v>722.94170401833617</v>
      </c>
      <c r="P60" s="9">
        <f>+P48</f>
        <v>1391.223584006304</v>
      </c>
      <c r="Q60" s="9">
        <f>+Q47</f>
        <v>1695.3031654224687</v>
      </c>
      <c r="R60" s="9">
        <f>+R46</f>
        <v>3253.2653082624092</v>
      </c>
      <c r="S60" s="9">
        <f>+S45</f>
        <v>4098.134095772235</v>
      </c>
      <c r="T60" s="9">
        <f>+T44</f>
        <v>4110.1014729999915</v>
      </c>
      <c r="U60" s="9">
        <f>+U43</f>
        <v>3507.4645109999983</v>
      </c>
      <c r="V60" s="9">
        <f>+V42</f>
        <v>2865.9673394633901</v>
      </c>
      <c r="W60" s="9">
        <f>+W41</f>
        <v>1836.5712671160327</v>
      </c>
      <c r="X60" s="9">
        <f>+X40</f>
        <v>1126.8679602354678</v>
      </c>
      <c r="Y60" s="9">
        <f>+Y39</f>
        <v>582.08371400000033</v>
      </c>
      <c r="Z60" s="9">
        <f>+Z38</f>
        <v>162.73665051398712</v>
      </c>
      <c r="AA60" s="9">
        <f>+AA37</f>
        <v>157.24294776395254</v>
      </c>
    </row>
    <row r="61" spans="2:27" x14ac:dyDescent="0.4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</row>
    <row r="62" spans="2:27" x14ac:dyDescent="0.4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</row>
    <row r="63" spans="2:27" x14ac:dyDescent="0.4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</row>
    <row r="64" spans="2:27" x14ac:dyDescent="0.4">
      <c r="G64" s="27" t="s">
        <v>51</v>
      </c>
      <c r="H64" s="11" t="s">
        <v>50</v>
      </c>
      <c r="I64" s="11" t="s">
        <v>49</v>
      </c>
      <c r="J64" s="11" t="s">
        <v>47</v>
      </c>
      <c r="K64" s="11" t="s">
        <v>46</v>
      </c>
      <c r="L64" s="11" t="s">
        <v>27</v>
      </c>
      <c r="M64" s="11" t="s">
        <v>26</v>
      </c>
      <c r="N64" s="11" t="s">
        <v>14</v>
      </c>
      <c r="O64" s="11" t="s">
        <v>13</v>
      </c>
      <c r="P64" s="11" t="s">
        <v>12</v>
      </c>
      <c r="Q64" s="11" t="s">
        <v>11</v>
      </c>
      <c r="R64" s="11" t="s">
        <v>1</v>
      </c>
      <c r="S64" s="11" t="s">
        <v>2</v>
      </c>
      <c r="T64" s="11" t="s">
        <v>3</v>
      </c>
      <c r="U64" s="11" t="s">
        <v>4</v>
      </c>
      <c r="V64" s="11" t="s">
        <v>5</v>
      </c>
      <c r="W64" s="11" t="s">
        <v>6</v>
      </c>
      <c r="X64" s="11" t="s">
        <v>7</v>
      </c>
      <c r="Y64" s="11" t="s">
        <v>8</v>
      </c>
      <c r="Z64" s="11" t="s">
        <v>9</v>
      </c>
      <c r="AA64" s="11" t="s">
        <v>10</v>
      </c>
    </row>
    <row r="65" spans="2:27" x14ac:dyDescent="0.4">
      <c r="B65" s="8">
        <v>2000</v>
      </c>
      <c r="C65" s="8"/>
      <c r="D65" s="8"/>
      <c r="E65" s="8"/>
      <c r="F65" s="8"/>
      <c r="G65" s="8"/>
      <c r="H65" s="8"/>
      <c r="I65" s="8"/>
      <c r="J65" s="8"/>
      <c r="K65" s="8"/>
      <c r="L65" s="20"/>
      <c r="M65" s="20"/>
      <c r="N65" s="4"/>
      <c r="O65" s="4"/>
      <c r="P65" s="4"/>
      <c r="Q65" s="21"/>
      <c r="R65" s="4"/>
      <c r="S65" s="4"/>
      <c r="T65" s="4"/>
      <c r="U65" s="4"/>
      <c r="V65" s="4"/>
      <c r="W65" s="4"/>
      <c r="X65" s="4"/>
      <c r="Y65" s="4"/>
      <c r="Z65" s="4"/>
      <c r="AA65" s="22">
        <f t="shared" ref="AA65:AA84" si="20">+AA3/$C3-1</f>
        <v>6.699363998063701E-3</v>
      </c>
    </row>
    <row r="66" spans="2:27" x14ac:dyDescent="0.4">
      <c r="B66" s="8">
        <f t="shared" ref="B66:B80" si="21">+B65+1</f>
        <v>2001</v>
      </c>
      <c r="C66" s="8"/>
      <c r="D66" s="8"/>
      <c r="E66" s="8"/>
      <c r="F66" s="8"/>
      <c r="G66" s="8"/>
      <c r="H66" s="8"/>
      <c r="I66" s="8"/>
      <c r="J66" s="8"/>
      <c r="K66" s="8"/>
      <c r="L66" s="20"/>
      <c r="M66" s="20"/>
      <c r="N66" s="4"/>
      <c r="O66" s="4"/>
      <c r="P66" s="4"/>
      <c r="Q66" s="21"/>
      <c r="R66" s="4"/>
      <c r="S66" s="4"/>
      <c r="T66" s="4"/>
      <c r="U66" s="4"/>
      <c r="V66" s="4"/>
      <c r="W66" s="4"/>
      <c r="X66" s="4"/>
      <c r="Y66" s="4"/>
      <c r="Z66" s="22">
        <f t="shared" ref="Z66:Z84" si="22">+Z4/$C4-1</f>
        <v>1.0733405299813592E-2</v>
      </c>
      <c r="AA66" s="4">
        <f t="shared" si="20"/>
        <v>1.8487928540980914E-2</v>
      </c>
    </row>
    <row r="67" spans="2:27" x14ac:dyDescent="0.4">
      <c r="B67" s="8">
        <f t="shared" si="21"/>
        <v>2002</v>
      </c>
      <c r="C67" s="8"/>
      <c r="D67" s="8"/>
      <c r="E67" s="8"/>
      <c r="F67" s="8"/>
      <c r="G67" s="8"/>
      <c r="H67" s="8"/>
      <c r="I67" s="8"/>
      <c r="J67" s="8"/>
      <c r="K67" s="8"/>
      <c r="L67" s="20"/>
      <c r="M67" s="20"/>
      <c r="N67" s="4"/>
      <c r="O67" s="4"/>
      <c r="P67" s="4"/>
      <c r="Q67" s="21"/>
      <c r="R67" s="4"/>
      <c r="S67" s="4"/>
      <c r="T67" s="4"/>
      <c r="U67" s="4"/>
      <c r="V67" s="4"/>
      <c r="W67" s="4"/>
      <c r="X67" s="4"/>
      <c r="Y67" s="22">
        <f t="shared" ref="Y67:Y84" si="23">+Y5/$A5-1</f>
        <v>9.6669618265798896E-3</v>
      </c>
      <c r="Z67" s="4">
        <f t="shared" si="22"/>
        <v>-1.4441775279812386E-2</v>
      </c>
      <c r="AA67" s="4">
        <f t="shared" si="20"/>
        <v>-9.0747289585743074E-3</v>
      </c>
    </row>
    <row r="68" spans="2:27" x14ac:dyDescent="0.4">
      <c r="B68" s="8">
        <f t="shared" si="21"/>
        <v>2003</v>
      </c>
      <c r="C68" s="8"/>
      <c r="D68" s="8"/>
      <c r="E68" s="8"/>
      <c r="F68" s="8"/>
      <c r="G68" s="8"/>
      <c r="H68" s="8"/>
      <c r="I68" s="8"/>
      <c r="J68" s="8"/>
      <c r="K68" s="8"/>
      <c r="L68" s="20"/>
      <c r="M68" s="20"/>
      <c r="N68" s="4"/>
      <c r="O68" s="4"/>
      <c r="P68" s="4"/>
      <c r="Q68" s="4"/>
      <c r="R68" s="4"/>
      <c r="S68" s="4"/>
      <c r="T68" s="4"/>
      <c r="U68" s="4"/>
      <c r="V68" s="4"/>
      <c r="W68" s="4"/>
      <c r="X68" s="22">
        <f t="shared" ref="X68:X84" si="24">+X6/$A6-1</f>
        <v>-2.4231673093493278E-3</v>
      </c>
      <c r="Y68" s="4">
        <f t="shared" si="23"/>
        <v>3.7033583099383982E-3</v>
      </c>
      <c r="Z68" s="4">
        <f t="shared" si="22"/>
        <v>-1.3340679604674222E-3</v>
      </c>
      <c r="AA68" s="4">
        <f t="shared" si="20"/>
        <v>-1.6152849600156172E-3</v>
      </c>
    </row>
    <row r="69" spans="2:27" x14ac:dyDescent="0.4">
      <c r="B69" s="8">
        <f t="shared" si="21"/>
        <v>2004</v>
      </c>
      <c r="C69" s="8"/>
      <c r="D69" s="8"/>
      <c r="E69" s="8"/>
      <c r="F69" s="8"/>
      <c r="G69" s="8"/>
      <c r="H69" s="8"/>
      <c r="I69" s="8"/>
      <c r="J69" s="8"/>
      <c r="K69" s="8"/>
      <c r="L69" s="20"/>
      <c r="M69" s="20"/>
      <c r="N69" s="4"/>
      <c r="O69" s="4"/>
      <c r="P69" s="4"/>
      <c r="Q69" s="4"/>
      <c r="R69" s="4"/>
      <c r="S69" s="4"/>
      <c r="T69" s="4"/>
      <c r="U69" s="4"/>
      <c r="V69" s="4"/>
      <c r="W69" s="22">
        <f t="shared" ref="W69:W84" si="25">+W7/$A7-1</f>
        <v>1.3324779530986985E-2</v>
      </c>
      <c r="X69" s="4">
        <f t="shared" si="24"/>
        <v>1.6058952803521542E-3</v>
      </c>
      <c r="Y69" s="4">
        <f t="shared" si="23"/>
        <v>7.9484691169882105E-3</v>
      </c>
      <c r="Z69" s="4">
        <f t="shared" si="22"/>
        <v>7.9591074313554167E-3</v>
      </c>
      <c r="AA69" s="22">
        <f t="shared" si="20"/>
        <v>8.5286623509222004E-3</v>
      </c>
    </row>
    <row r="70" spans="2:27" x14ac:dyDescent="0.4">
      <c r="B70" s="8">
        <f t="shared" si="21"/>
        <v>2005</v>
      </c>
      <c r="C70" s="8"/>
      <c r="D70" s="8"/>
      <c r="E70" s="8"/>
      <c r="F70" s="8"/>
      <c r="G70" s="8"/>
      <c r="H70" s="8"/>
      <c r="I70" s="8"/>
      <c r="J70" s="8"/>
      <c r="K70" s="8"/>
      <c r="L70" s="20"/>
      <c r="M70" s="20"/>
      <c r="N70" s="4"/>
      <c r="O70" s="4"/>
      <c r="P70" s="4"/>
      <c r="Q70" s="4"/>
      <c r="R70" s="4"/>
      <c r="S70" s="4"/>
      <c r="T70" s="4"/>
      <c r="U70" s="4"/>
      <c r="V70" s="22">
        <f t="shared" ref="V70:V84" si="26">+V8/$A8-1</f>
        <v>2.5993806105417683E-3</v>
      </c>
      <c r="W70" s="4">
        <f t="shared" si="25"/>
        <v>1.5196669148890729E-2</v>
      </c>
      <c r="X70" s="4">
        <f t="shared" si="24"/>
        <v>3.9100044913684684E-3</v>
      </c>
      <c r="Y70" s="4">
        <f t="shared" si="23"/>
        <v>8.1751491193096104E-3</v>
      </c>
      <c r="Z70" s="22">
        <f t="shared" si="22"/>
        <v>8.6035765537397779E-3</v>
      </c>
      <c r="AA70" s="4">
        <f t="shared" si="20"/>
        <v>8.8065520778817241E-3</v>
      </c>
    </row>
    <row r="71" spans="2:27" x14ac:dyDescent="0.4">
      <c r="B71" s="8">
        <f t="shared" si="21"/>
        <v>2006</v>
      </c>
      <c r="C71" s="8"/>
      <c r="D71" s="8"/>
      <c r="E71" s="8"/>
      <c r="F71" s="8"/>
      <c r="G71" s="8"/>
      <c r="H71" s="8"/>
      <c r="I71" s="8"/>
      <c r="J71" s="8"/>
      <c r="K71" s="8"/>
      <c r="L71" s="20"/>
      <c r="M71" s="20"/>
      <c r="N71" s="4"/>
      <c r="O71" s="4"/>
      <c r="P71" s="4"/>
      <c r="Q71" s="4"/>
      <c r="R71" s="4"/>
      <c r="S71" s="4"/>
      <c r="T71" s="4"/>
      <c r="U71" s="22">
        <f t="shared" ref="U71:U84" si="27">+U9/$A9-1</f>
        <v>2.2744783947169944E-2</v>
      </c>
      <c r="V71" s="4">
        <f t="shared" si="26"/>
        <v>2.0726538955671225E-2</v>
      </c>
      <c r="W71" s="4">
        <f t="shared" si="25"/>
        <v>3.4948085078293056E-2</v>
      </c>
      <c r="X71" s="4">
        <f t="shared" si="24"/>
        <v>3.3003687030464413E-2</v>
      </c>
      <c r="Y71" s="22">
        <f t="shared" si="23"/>
        <v>3.0250093600622918E-2</v>
      </c>
      <c r="Z71" s="4">
        <f t="shared" si="22"/>
        <v>2.5080426083873952E-2</v>
      </c>
      <c r="AA71" s="4">
        <f t="shared" si="20"/>
        <v>2.9853376132241705E-2</v>
      </c>
    </row>
    <row r="72" spans="2:27" x14ac:dyDescent="0.4">
      <c r="B72" s="8">
        <f t="shared" si="21"/>
        <v>2007</v>
      </c>
      <c r="C72" s="8"/>
      <c r="D72" s="8"/>
      <c r="E72" s="8"/>
      <c r="F72" s="8"/>
      <c r="G72" s="8"/>
      <c r="H72" s="8"/>
      <c r="I72" s="8"/>
      <c r="J72" s="8"/>
      <c r="K72" s="8"/>
      <c r="L72" s="20"/>
      <c r="M72" s="20"/>
      <c r="N72" s="4"/>
      <c r="O72" s="4"/>
      <c r="P72" s="4"/>
      <c r="Q72" s="4"/>
      <c r="R72" s="4"/>
      <c r="S72" s="4"/>
      <c r="T72" s="22">
        <f t="shared" ref="T72:T84" si="28">+T10/$A10-1</f>
        <v>3.0928434690276951E-2</v>
      </c>
      <c r="U72" s="4">
        <f t="shared" si="27"/>
        <v>5.1021051356029634E-2</v>
      </c>
      <c r="V72" s="4">
        <f t="shared" si="26"/>
        <v>4.4780986698240932E-2</v>
      </c>
      <c r="W72" s="4">
        <f t="shared" si="25"/>
        <v>5.6404528788309705E-2</v>
      </c>
      <c r="X72" s="22">
        <f t="shared" si="24"/>
        <v>5.8168464916427798E-2</v>
      </c>
      <c r="Y72" s="4">
        <f t="shared" si="23"/>
        <v>5.1246112779359976E-2</v>
      </c>
      <c r="Z72" s="4">
        <f t="shared" si="22"/>
        <v>2.4492534741832994E-2</v>
      </c>
      <c r="AA72" s="4">
        <f t="shared" si="20"/>
        <v>2.5303769958935129E-2</v>
      </c>
    </row>
    <row r="73" spans="2:27" x14ac:dyDescent="0.4">
      <c r="B73" s="8">
        <f t="shared" si="21"/>
        <v>2008</v>
      </c>
      <c r="C73" s="8"/>
      <c r="D73" s="8"/>
      <c r="E73" s="8"/>
      <c r="F73" s="8"/>
      <c r="G73" s="8"/>
      <c r="H73" s="8"/>
      <c r="I73" s="8"/>
      <c r="J73" s="8"/>
      <c r="K73" s="8"/>
      <c r="L73" s="20"/>
      <c r="M73" s="20"/>
      <c r="N73" s="4"/>
      <c r="O73" s="4"/>
      <c r="P73" s="4"/>
      <c r="Q73" s="4"/>
      <c r="R73" s="4"/>
      <c r="S73" s="22">
        <f t="shared" ref="S73:S84" si="29">+S11/$A11-1</f>
        <v>6.0749684222380695E-2</v>
      </c>
      <c r="T73" s="4">
        <f t="shared" si="28"/>
        <v>7.0430000637734302E-2</v>
      </c>
      <c r="U73" s="4">
        <f t="shared" si="27"/>
        <v>9.5829728513099788E-2</v>
      </c>
      <c r="V73" s="4">
        <f t="shared" si="26"/>
        <v>8.5678222017743444E-2</v>
      </c>
      <c r="W73" s="22">
        <f t="shared" si="25"/>
        <v>9.573205277542618E-2</v>
      </c>
      <c r="X73" s="4">
        <f t="shared" si="24"/>
        <v>9.9468047229422263E-2</v>
      </c>
      <c r="Y73" s="4">
        <f t="shared" si="23"/>
        <v>8.7852349642383087E-2</v>
      </c>
      <c r="Z73" s="4">
        <f t="shared" si="22"/>
        <v>8.0395575993100543E-2</v>
      </c>
      <c r="AA73" s="4">
        <f t="shared" si="20"/>
        <v>7.0679924040107922E-2</v>
      </c>
    </row>
    <row r="74" spans="2:27" x14ac:dyDescent="0.4">
      <c r="B74" s="8">
        <f t="shared" si="21"/>
        <v>2009</v>
      </c>
      <c r="C74" s="8"/>
      <c r="D74" s="8"/>
      <c r="E74" s="8"/>
      <c r="F74" s="8"/>
      <c r="G74" s="8"/>
      <c r="H74" s="8"/>
      <c r="I74" s="8"/>
      <c r="J74" s="8"/>
      <c r="K74" s="8"/>
      <c r="L74" s="20"/>
      <c r="M74" s="20"/>
      <c r="N74" s="4"/>
      <c r="O74" s="4"/>
      <c r="P74" s="4"/>
      <c r="Q74" s="4"/>
      <c r="R74" s="22">
        <f t="shared" ref="R74:R84" si="30">+R12/$A12-1</f>
        <v>7.3837058593692273E-2</v>
      </c>
      <c r="S74" s="4">
        <f t="shared" si="29"/>
        <v>0.12299371631116585</v>
      </c>
      <c r="T74" s="4">
        <f t="shared" si="28"/>
        <v>0.13489759766737386</v>
      </c>
      <c r="U74" s="4">
        <f t="shared" si="27"/>
        <v>0.16156295147745903</v>
      </c>
      <c r="V74" s="22">
        <f t="shared" si="26"/>
        <v>0.15393422843566218</v>
      </c>
      <c r="W74" s="4">
        <f t="shared" si="25"/>
        <v>0.15765207109709145</v>
      </c>
      <c r="X74" s="4">
        <f t="shared" si="24"/>
        <v>0.1680018253973603</v>
      </c>
      <c r="Y74" s="4">
        <f t="shared" si="23"/>
        <v>0.15022529242735483</v>
      </c>
      <c r="Z74" s="4">
        <f t="shared" si="22"/>
        <v>0.12154620461023335</v>
      </c>
      <c r="AA74" s="4">
        <f t="shared" si="20"/>
        <v>0.10552803477794725</v>
      </c>
    </row>
    <row r="75" spans="2:27" x14ac:dyDescent="0.4">
      <c r="B75" s="8">
        <f t="shared" si="21"/>
        <v>2010</v>
      </c>
      <c r="C75" s="8"/>
      <c r="D75" s="8"/>
      <c r="E75" s="8"/>
      <c r="F75" s="8"/>
      <c r="G75" s="8"/>
      <c r="H75" s="8"/>
      <c r="I75" s="8"/>
      <c r="J75" s="8"/>
      <c r="K75" s="8"/>
      <c r="L75" s="20"/>
      <c r="M75" s="20"/>
      <c r="N75" s="4"/>
      <c r="O75" s="4"/>
      <c r="P75" s="4"/>
      <c r="Q75" s="22">
        <f t="shared" ref="Q75:Q84" si="31">+Q13/$A13-1</f>
        <v>3.6057530108231761E-2</v>
      </c>
      <c r="R75" s="4">
        <f t="shared" si="30"/>
        <v>0.10003274773223492</v>
      </c>
      <c r="S75" s="4">
        <f t="shared" si="29"/>
        <v>0.15612478367124227</v>
      </c>
      <c r="T75" s="4">
        <f t="shared" si="28"/>
        <v>0.17370646070655993</v>
      </c>
      <c r="U75" s="22">
        <f t="shared" si="27"/>
        <v>0.18952102207004651</v>
      </c>
      <c r="V75" s="4">
        <f t="shared" si="26"/>
        <v>0.18563068833794127</v>
      </c>
      <c r="W75" s="4">
        <f t="shared" si="25"/>
        <v>0.19651831915966111</v>
      </c>
      <c r="X75" s="4">
        <f t="shared" si="24"/>
        <v>0.21037990650916827</v>
      </c>
      <c r="Y75" s="4">
        <f t="shared" si="23"/>
        <v>0.184793782320124</v>
      </c>
      <c r="Z75" s="4">
        <f t="shared" si="22"/>
        <v>0.1164938935525508</v>
      </c>
      <c r="AA75" s="4">
        <f t="shared" si="20"/>
        <v>0.10268318617367256</v>
      </c>
    </row>
    <row r="76" spans="2:27" x14ac:dyDescent="0.4">
      <c r="B76" s="8">
        <f t="shared" si="21"/>
        <v>2011</v>
      </c>
      <c r="C76" s="8"/>
      <c r="D76" s="8"/>
      <c r="E76" s="8"/>
      <c r="F76" s="8"/>
      <c r="G76" s="8"/>
      <c r="H76" s="8"/>
      <c r="I76" s="8"/>
      <c r="J76" s="8"/>
      <c r="K76" s="8"/>
      <c r="L76" s="20"/>
      <c r="M76" s="20"/>
      <c r="N76" s="4"/>
      <c r="O76" s="4"/>
      <c r="P76" s="22">
        <f t="shared" ref="P76:P84" si="32">+P14/$A14-1</f>
        <v>3.9742652150276836E-2</v>
      </c>
      <c r="Q76" s="4">
        <f t="shared" si="31"/>
        <v>7.1061857920411864E-2</v>
      </c>
      <c r="R76" s="4">
        <f t="shared" si="30"/>
        <v>0.14034520895602376</v>
      </c>
      <c r="S76" s="4">
        <f t="shared" si="29"/>
        <v>0.20357802227987021</v>
      </c>
      <c r="T76" s="22">
        <f t="shared" si="28"/>
        <v>0.22579035547416715</v>
      </c>
      <c r="U76" s="4">
        <f t="shared" si="27"/>
        <v>0.24395213167138263</v>
      </c>
      <c r="V76" s="4">
        <f t="shared" si="26"/>
        <v>0.24574026811654792</v>
      </c>
      <c r="W76" s="4">
        <f t="shared" si="25"/>
        <v>0.24319956501237017</v>
      </c>
      <c r="X76" s="4">
        <f t="shared" si="24"/>
        <v>0.26956580605979386</v>
      </c>
      <c r="Y76" s="4">
        <f t="shared" si="23"/>
        <v>0.23221813505726518</v>
      </c>
      <c r="Z76" s="4">
        <f t="shared" si="22"/>
        <v>0.18237592314037365</v>
      </c>
      <c r="AA76" s="4">
        <f t="shared" si="20"/>
        <v>0.16364957171579664</v>
      </c>
    </row>
    <row r="77" spans="2:27" x14ac:dyDescent="0.4">
      <c r="B77" s="8">
        <f t="shared" si="21"/>
        <v>2012</v>
      </c>
      <c r="C77" s="8"/>
      <c r="D77" s="8"/>
      <c r="E77" s="8"/>
      <c r="F77" s="8"/>
      <c r="G77" s="8"/>
      <c r="H77" s="8"/>
      <c r="I77" s="8"/>
      <c r="J77" s="8"/>
      <c r="K77" s="8"/>
      <c r="L77" s="20"/>
      <c r="M77" s="20"/>
      <c r="N77" s="4"/>
      <c r="O77" s="22">
        <f t="shared" ref="O77:O84" si="33">+O15/$A15-1</f>
        <v>3.491613986540143E-2</v>
      </c>
      <c r="P77" s="4">
        <f t="shared" si="32"/>
        <v>3.8957935540126165E-2</v>
      </c>
      <c r="Q77" s="4">
        <f t="shared" si="31"/>
        <v>7.6105546158182102E-2</v>
      </c>
      <c r="R77" s="4">
        <f t="shared" si="30"/>
        <v>0.15092843540550094</v>
      </c>
      <c r="S77" s="22">
        <f t="shared" si="29"/>
        <v>0.2227038381028188</v>
      </c>
      <c r="T77" s="4">
        <f t="shared" si="28"/>
        <v>0.24556669855629321</v>
      </c>
      <c r="U77" s="4">
        <f t="shared" si="27"/>
        <v>0.26608064839015477</v>
      </c>
      <c r="V77" s="4">
        <f t="shared" si="26"/>
        <v>0.27070937147782415</v>
      </c>
      <c r="W77" s="4">
        <f t="shared" si="25"/>
        <v>0.26189759521160361</v>
      </c>
      <c r="X77" s="4">
        <f t="shared" si="24"/>
        <v>0.29556871872620882</v>
      </c>
      <c r="Y77" s="4">
        <f t="shared" si="23"/>
        <v>0.24746222769109583</v>
      </c>
      <c r="Z77" s="4">
        <f t="shared" si="22"/>
        <v>0.21882413695511316</v>
      </c>
      <c r="AA77" s="4">
        <f t="shared" si="20"/>
        <v>0.19799458353973098</v>
      </c>
    </row>
    <row r="78" spans="2:27" x14ac:dyDescent="0.4">
      <c r="B78" s="8">
        <f t="shared" si="21"/>
        <v>2013</v>
      </c>
      <c r="C78" s="8"/>
      <c r="D78" s="8"/>
      <c r="E78" s="8"/>
      <c r="F78" s="8"/>
      <c r="G78" s="8"/>
      <c r="H78" s="8"/>
      <c r="I78" s="8"/>
      <c r="J78" s="8"/>
      <c r="K78" s="8"/>
      <c r="L78" s="4"/>
      <c r="M78" s="4"/>
      <c r="N78" s="22">
        <f t="shared" ref="N78:N84" si="34">+N16/$A16-1</f>
        <v>-8.9097726332757476E-3</v>
      </c>
      <c r="O78" s="4">
        <f t="shared" si="33"/>
        <v>4.3147978250001273E-2</v>
      </c>
      <c r="P78" s="4">
        <f t="shared" si="32"/>
        <v>5.2852893710711113E-2</v>
      </c>
      <c r="Q78" s="4">
        <f t="shared" si="31"/>
        <v>9.39358034540414E-2</v>
      </c>
      <c r="R78" s="22">
        <f t="shared" si="30"/>
        <v>0.17713866811013745</v>
      </c>
      <c r="S78" s="4">
        <f t="shared" si="29"/>
        <v>0.25651313399965914</v>
      </c>
      <c r="T78" s="4">
        <f t="shared" si="28"/>
        <v>0.28325812926007399</v>
      </c>
      <c r="U78" s="4">
        <f t="shared" si="27"/>
        <v>0.30324948083725167</v>
      </c>
      <c r="V78" s="4">
        <f t="shared" si="26"/>
        <v>0.30910486862674236</v>
      </c>
      <c r="W78" s="4">
        <f t="shared" si="25"/>
        <v>0.2988404227369128</v>
      </c>
      <c r="X78" s="4">
        <f t="shared" si="24"/>
        <v>0.33952286261764542</v>
      </c>
      <c r="Y78" s="4">
        <f t="shared" si="23"/>
        <v>0.27710310337547028</v>
      </c>
      <c r="Z78" s="4">
        <f t="shared" si="22"/>
        <v>0.24505749178392588</v>
      </c>
      <c r="AA78" s="4">
        <f t="shared" si="20"/>
        <v>0.21673909146355097</v>
      </c>
    </row>
    <row r="79" spans="2:27" x14ac:dyDescent="0.4">
      <c r="B79" s="8">
        <f t="shared" si="21"/>
        <v>2014</v>
      </c>
      <c r="C79" s="8"/>
      <c r="D79" s="8"/>
      <c r="E79" s="8"/>
      <c r="F79" s="8"/>
      <c r="G79" s="8"/>
      <c r="H79" s="8"/>
      <c r="I79" s="8"/>
      <c r="J79" s="8"/>
      <c r="K79" s="8"/>
      <c r="L79" s="4"/>
      <c r="M79" s="22">
        <f>+M17/$A17-1</f>
        <v>-1.5503978206061197E-2</v>
      </c>
      <c r="N79" s="4">
        <f t="shared" si="34"/>
        <v>-1.4564965974981248E-2</v>
      </c>
      <c r="O79" s="4">
        <f t="shared" si="33"/>
        <v>3.0025339554597741E-2</v>
      </c>
      <c r="P79" s="4">
        <f t="shared" si="32"/>
        <v>4.8539249774274484E-2</v>
      </c>
      <c r="Q79" s="22">
        <f t="shared" si="31"/>
        <v>9.0943754961334333E-2</v>
      </c>
      <c r="R79" s="4">
        <f t="shared" si="30"/>
        <v>0.18434324070604258</v>
      </c>
      <c r="S79" s="4">
        <f t="shared" si="29"/>
        <v>0.27093764859156777</v>
      </c>
      <c r="T79" s="4">
        <f t="shared" si="28"/>
        <v>0.30004394104832688</v>
      </c>
      <c r="U79" s="4">
        <f t="shared" si="27"/>
        <v>0.31924358939637032</v>
      </c>
      <c r="V79" s="4">
        <f t="shared" si="26"/>
        <v>0.32639933603462312</v>
      </c>
      <c r="W79" s="4">
        <f t="shared" si="25"/>
        <v>0.31364845940126962</v>
      </c>
      <c r="X79" s="4">
        <f t="shared" si="24"/>
        <v>0.36145530688536787</v>
      </c>
      <c r="Y79" s="4">
        <f t="shared" si="23"/>
        <v>0.28538589292602445</v>
      </c>
      <c r="Z79" s="4">
        <f t="shared" si="22"/>
        <v>0.26418036305836612</v>
      </c>
      <c r="AA79" s="4">
        <f t="shared" si="20"/>
        <v>0.22984577114772553</v>
      </c>
    </row>
    <row r="80" spans="2:27" x14ac:dyDescent="0.4">
      <c r="B80" s="8">
        <f t="shared" si="21"/>
        <v>2015</v>
      </c>
      <c r="C80" s="8"/>
      <c r="D80" s="8"/>
      <c r="E80" s="8"/>
      <c r="F80" s="8"/>
      <c r="G80" s="8"/>
      <c r="H80" s="8"/>
      <c r="I80" s="8"/>
      <c r="J80" s="8"/>
      <c r="K80" s="8"/>
      <c r="L80" s="22">
        <f>+L18/$A18-1</f>
        <v>1.5193077223151885E-2</v>
      </c>
      <c r="M80" s="4"/>
      <c r="N80" s="4">
        <f t="shared" si="34"/>
        <v>1.0906120712824929E-2</v>
      </c>
      <c r="O80" s="4">
        <f t="shared" si="33"/>
        <v>5.3101008338987343E-2</v>
      </c>
      <c r="P80" s="22">
        <f t="shared" si="32"/>
        <v>7.5809457553065007E-2</v>
      </c>
      <c r="Q80" s="4">
        <f t="shared" si="31"/>
        <v>0.12157117636301251</v>
      </c>
      <c r="R80" s="4">
        <f t="shared" si="30"/>
        <v>0.22888698423404463</v>
      </c>
      <c r="S80" s="4">
        <f t="shared" si="29"/>
        <v>0.32215675617689898</v>
      </c>
      <c r="T80" s="4">
        <f t="shared" si="28"/>
        <v>0.3568481495879523</v>
      </c>
      <c r="U80" s="4">
        <f t="shared" si="27"/>
        <v>0.37714983100446142</v>
      </c>
      <c r="V80" s="4">
        <f t="shared" si="26"/>
        <v>0.38476787502969501</v>
      </c>
      <c r="W80" s="4">
        <f t="shared" si="25"/>
        <v>0.36940822787799998</v>
      </c>
      <c r="X80" s="4">
        <f t="shared" si="24"/>
        <v>0.42581923691054691</v>
      </c>
      <c r="Y80" s="4">
        <f t="shared" si="23"/>
        <v>0.33503842391320848</v>
      </c>
      <c r="Z80" s="4">
        <f t="shared" si="22"/>
        <v>0.25779900997657657</v>
      </c>
      <c r="AA80" s="4">
        <f t="shared" si="20"/>
        <v>0.21777613689146635</v>
      </c>
    </row>
    <row r="81" spans="2:27" x14ac:dyDescent="0.4">
      <c r="B81" s="8">
        <v>2016</v>
      </c>
      <c r="C81" s="8"/>
      <c r="D81" s="8"/>
      <c r="E81" s="8"/>
      <c r="F81" s="8"/>
      <c r="G81" s="8"/>
      <c r="H81" s="8"/>
      <c r="I81" s="8"/>
      <c r="J81" s="8"/>
      <c r="K81" s="22">
        <f>+K19/$A19-1</f>
        <v>-7.6407335396755371E-4</v>
      </c>
      <c r="L81" s="4">
        <f>+L19/$A19-1</f>
        <v>3.6633211863559278E-3</v>
      </c>
      <c r="M81" s="4">
        <f>+M19/$A19-1</f>
        <v>-8.8594948856881572E-3</v>
      </c>
      <c r="N81" s="4">
        <f t="shared" si="34"/>
        <v>-4.9988563262270969E-4</v>
      </c>
      <c r="O81" s="22">
        <f t="shared" si="33"/>
        <v>3.844433960031135E-2</v>
      </c>
      <c r="P81" s="4">
        <f t="shared" si="32"/>
        <v>6.2020543571366771E-2</v>
      </c>
      <c r="Q81" s="4">
        <f t="shared" si="31"/>
        <v>0.10877773523210799</v>
      </c>
      <c r="R81" s="4">
        <f t="shared" si="30"/>
        <v>0.22520615444934688</v>
      </c>
      <c r="S81" s="4">
        <f t="shared" si="29"/>
        <v>0.32217373471153588</v>
      </c>
      <c r="T81" s="4">
        <f t="shared" si="28"/>
        <v>0.36099410920182851</v>
      </c>
      <c r="U81" s="4">
        <f t="shared" si="27"/>
        <v>0.38127957394740686</v>
      </c>
      <c r="V81" s="4">
        <f t="shared" si="26"/>
        <v>0.38858059071187245</v>
      </c>
      <c r="W81" s="4">
        <f t="shared" si="25"/>
        <v>0.37161603585363201</v>
      </c>
      <c r="X81" s="4">
        <f t="shared" si="24"/>
        <v>0.43511482645162847</v>
      </c>
      <c r="Y81" s="4">
        <f t="shared" si="23"/>
        <v>0.33350153097430546</v>
      </c>
      <c r="Z81" s="4">
        <f t="shared" si="22"/>
        <v>0.26780982567434664</v>
      </c>
      <c r="AA81" s="4">
        <f t="shared" si="20"/>
        <v>0.22827854476178611</v>
      </c>
    </row>
    <row r="82" spans="2:27" x14ac:dyDescent="0.4">
      <c r="B82" s="8">
        <v>2017</v>
      </c>
      <c r="C82" s="8"/>
      <c r="D82" s="8"/>
      <c r="E82" s="8"/>
      <c r="F82" s="8"/>
      <c r="G82" s="8"/>
      <c r="H82" s="8"/>
      <c r="I82" s="8"/>
      <c r="J82" s="22">
        <f>+J20/$A20-1</f>
        <v>2.3215365474151817E-2</v>
      </c>
      <c r="K82" s="4">
        <f>+K20/$A20-1</f>
        <v>1.838178774068755E-2</v>
      </c>
      <c r="L82" s="4">
        <f>+L20/$A20-1</f>
        <v>2.1203864989669308E-2</v>
      </c>
      <c r="M82" s="4">
        <f>+M20/$A20-1</f>
        <v>1.0704845982425049E-2</v>
      </c>
      <c r="N82" s="22">
        <f t="shared" si="34"/>
        <v>1.9183942312324787E-2</v>
      </c>
      <c r="O82" s="4">
        <f t="shared" si="33"/>
        <v>5.557800797394874E-2</v>
      </c>
      <c r="P82" s="4">
        <f t="shared" si="32"/>
        <v>8.1657256171271397E-2</v>
      </c>
      <c r="Q82" s="4">
        <f t="shared" si="31"/>
        <v>0.13308097204581926</v>
      </c>
      <c r="R82" s="4">
        <f t="shared" si="30"/>
        <v>0.26044392812712225</v>
      </c>
      <c r="S82" s="4">
        <f t="shared" si="29"/>
        <v>0.36270293590150482</v>
      </c>
      <c r="T82" s="4">
        <f t="shared" si="28"/>
        <v>0.40858860360865834</v>
      </c>
      <c r="U82" s="4">
        <f t="shared" si="27"/>
        <v>0.42691614750664186</v>
      </c>
      <c r="V82" s="4">
        <f t="shared" si="26"/>
        <v>0.43608878008021912</v>
      </c>
      <c r="W82" s="4">
        <f t="shared" si="25"/>
        <v>0.41688969384806862</v>
      </c>
      <c r="X82" s="4">
        <f t="shared" si="24"/>
        <v>0.49001457883848798</v>
      </c>
      <c r="Y82" s="4">
        <f t="shared" si="23"/>
        <v>0.37497670414188433</v>
      </c>
      <c r="Z82" s="4">
        <f t="shared" si="22"/>
        <v>0.29591873878091923</v>
      </c>
      <c r="AA82" s="4">
        <f t="shared" si="20"/>
        <v>0.25652383796367606</v>
      </c>
    </row>
    <row r="83" spans="2:27" x14ac:dyDescent="0.4">
      <c r="B83" s="8">
        <v>2018</v>
      </c>
      <c r="C83" s="8"/>
      <c r="D83" s="8"/>
      <c r="E83" s="8"/>
      <c r="F83" s="8"/>
      <c r="G83" s="8"/>
      <c r="H83" s="8"/>
      <c r="I83" s="22">
        <f>+I21/$A21-1</f>
        <v>3.3386137854187981E-2</v>
      </c>
      <c r="J83" s="4">
        <f>+J21/$A21-1</f>
        <v>2.1784300475030216E-2</v>
      </c>
      <c r="K83" s="4">
        <f>+K21/$A21-1</f>
        <v>1.7384515276091417E-2</v>
      </c>
      <c r="L83" s="4">
        <f>+L21/$A21-1</f>
        <v>1.9011581224566809E-2</v>
      </c>
      <c r="M83" s="22">
        <f>+M21/$A21-1</f>
        <v>1.0364576781476176E-2</v>
      </c>
      <c r="N83" s="4">
        <f t="shared" si="34"/>
        <v>1.9772396434854622E-2</v>
      </c>
      <c r="O83" s="4">
        <f t="shared" si="33"/>
        <v>5.3614100454265401E-2</v>
      </c>
      <c r="P83" s="4">
        <f t="shared" si="32"/>
        <v>8.1296782907176679E-2</v>
      </c>
      <c r="Q83" s="4">
        <f t="shared" si="31"/>
        <v>0.13685191566240351</v>
      </c>
      <c r="R83" s="4">
        <f t="shared" si="30"/>
        <v>0.27293814699749941</v>
      </c>
      <c r="S83" s="4">
        <f t="shared" si="29"/>
        <v>0.37907399916047146</v>
      </c>
      <c r="T83" s="4">
        <f t="shared" si="28"/>
        <v>0.42936898285961234</v>
      </c>
      <c r="U83" s="4">
        <f t="shared" si="27"/>
        <v>0.44689831868401408</v>
      </c>
      <c r="V83" s="4">
        <f t="shared" si="26"/>
        <v>0.45896336238965318</v>
      </c>
      <c r="W83" s="4">
        <f t="shared" si="25"/>
        <v>0.44090257799579358</v>
      </c>
      <c r="X83" s="4">
        <f t="shared" si="24"/>
        <v>0.51766878710367714</v>
      </c>
      <c r="Y83" s="4">
        <f t="shared" si="23"/>
        <v>0.39210426657083963</v>
      </c>
      <c r="Z83" s="4">
        <f t="shared" si="22"/>
        <v>0.29058177460016621</v>
      </c>
      <c r="AA83" s="4">
        <f t="shared" si="20"/>
        <v>0.25289353127509617</v>
      </c>
    </row>
    <row r="84" spans="2:27" x14ac:dyDescent="0.4">
      <c r="B84" s="8">
        <v>2019</v>
      </c>
      <c r="C84" s="8"/>
      <c r="D84" s="8"/>
      <c r="E84" s="8"/>
      <c r="F84" s="8"/>
      <c r="G84" s="8"/>
      <c r="H84" s="22">
        <f>+H22/$A22-1</f>
        <v>1.1444544585287764E-2</v>
      </c>
      <c r="I84" s="4">
        <f>+I22/$A22-1</f>
        <v>2.3414742940834898E-2</v>
      </c>
      <c r="J84" s="4">
        <f>+J22/$A22-1</f>
        <v>1.7720182031698783E-2</v>
      </c>
      <c r="K84" s="4">
        <f>+K22/$A22-1</f>
        <v>1.2904113560823438E-2</v>
      </c>
      <c r="L84" s="22">
        <f>+L22/$A22-1</f>
        <v>1.3486718158115973E-2</v>
      </c>
      <c r="M84" s="4">
        <f>+M22/$A22-1</f>
        <v>4.1773159967850582E-3</v>
      </c>
      <c r="N84" s="4">
        <f t="shared" si="34"/>
        <v>1.3852436945424262E-2</v>
      </c>
      <c r="O84" s="4">
        <f t="shared" si="33"/>
        <v>4.5613389008611005E-2</v>
      </c>
      <c r="P84" s="4">
        <f t="shared" si="32"/>
        <v>7.4564038892278139E-2</v>
      </c>
      <c r="Q84" s="4">
        <f t="shared" si="31"/>
        <v>0.13452748328520703</v>
      </c>
      <c r="R84" s="4">
        <f t="shared" si="30"/>
        <v>0.27876713040800549</v>
      </c>
      <c r="S84" s="4">
        <f t="shared" si="29"/>
        <v>0.38763461935468535</v>
      </c>
      <c r="T84" s="4">
        <f t="shared" si="28"/>
        <v>0.44208020061397324</v>
      </c>
      <c r="U84" s="4">
        <f t="shared" si="27"/>
        <v>0.45802580492614386</v>
      </c>
      <c r="V84" s="4">
        <f t="shared" si="26"/>
        <v>0.47171114963998684</v>
      </c>
      <c r="W84" s="4">
        <f t="shared" si="25"/>
        <v>0.45367315367327188</v>
      </c>
      <c r="X84" s="4">
        <f t="shared" si="24"/>
        <v>0.53665018952928611</v>
      </c>
      <c r="Y84" s="4">
        <f t="shared" si="23"/>
        <v>0.40228238238654446</v>
      </c>
      <c r="Z84" s="4">
        <f t="shared" si="22"/>
        <v>0.30449749467597043</v>
      </c>
      <c r="AA84" s="4">
        <f t="shared" si="20"/>
        <v>0.2676955541789261</v>
      </c>
    </row>
    <row r="85" spans="2:27" x14ac:dyDescent="0.4">
      <c r="B85" s="8">
        <f>+B84+1</f>
        <v>2020</v>
      </c>
      <c r="C85" s="8"/>
      <c r="D85" s="8"/>
      <c r="E85" s="8"/>
      <c r="F85" s="8"/>
      <c r="G85" s="22">
        <f>+G23/$A23-1</f>
        <v>1.8957690970340835E-2</v>
      </c>
      <c r="H85" s="4">
        <f>+H23/$A23-1</f>
        <v>2.4668699013016271E-2</v>
      </c>
      <c r="I85" s="4">
        <f>+I23/$A23-1</f>
        <v>3.9150539831128484E-2</v>
      </c>
      <c r="J85" s="4">
        <f>+J23/$A23-1</f>
        <v>3.3751686982995466E-2</v>
      </c>
      <c r="K85" s="22">
        <f>+K23/$A23-1</f>
        <v>2.8259650440850326E-2</v>
      </c>
      <c r="L85" s="8"/>
      <c r="M85" s="8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2:27" x14ac:dyDescent="0.4">
      <c r="B86" s="8">
        <f t="shared" ref="B86:B88" si="35">+B85+1</f>
        <v>2021</v>
      </c>
      <c r="C86" s="8"/>
      <c r="D86" s="8"/>
      <c r="E86" s="8"/>
      <c r="F86" s="22">
        <f>+F24/$A24-1</f>
        <v>-5.7356762069031841E-3</v>
      </c>
      <c r="G86" s="4">
        <f>+G24/$A24-1</f>
        <v>-3.0351300678543858E-4</v>
      </c>
      <c r="H86" s="4">
        <f>+H24/$A24-1</f>
        <v>7.5477470331493102E-3</v>
      </c>
      <c r="I86" s="4">
        <f>+I24/$A24-1</f>
        <v>2.1160396385585978E-2</v>
      </c>
      <c r="J86" s="22">
        <f>+J24/$A24-1</f>
        <v>1.5608052062660693E-2</v>
      </c>
      <c r="K86" s="8"/>
      <c r="L86" s="8"/>
      <c r="M86" s="8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2:27" x14ac:dyDescent="0.4">
      <c r="B87" s="8">
        <f t="shared" si="35"/>
        <v>2022</v>
      </c>
      <c r="C87" s="8"/>
      <c r="D87" s="8"/>
      <c r="E87" s="22">
        <f>+E25/$A25-1</f>
        <v>1.172008906503863E-2</v>
      </c>
      <c r="F87" s="4">
        <f>+F25/$A25-1</f>
        <v>1.017419986092416E-2</v>
      </c>
      <c r="G87" s="4">
        <f>+G25/$A25-1</f>
        <v>1.6072345248940634E-2</v>
      </c>
      <c r="H87" s="4">
        <f>+H25/$A25-1</f>
        <v>2.1438743638495295E-2</v>
      </c>
      <c r="I87" s="22">
        <f>+I25/$A25-1</f>
        <v>3.5324977676373104E-2</v>
      </c>
      <c r="J87" s="8"/>
      <c r="K87" s="8"/>
      <c r="L87" s="8"/>
      <c r="M87" s="8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2:27" x14ac:dyDescent="0.4">
      <c r="B88" s="8">
        <f t="shared" si="35"/>
        <v>2023</v>
      </c>
      <c r="C88" s="8"/>
      <c r="D88" s="22">
        <f>+D26/$A26-1</f>
        <v>-1.0441850779866146E-2</v>
      </c>
      <c r="E88" s="4">
        <f>+E26/$A26-1</f>
        <v>-1.0943791476163867E-2</v>
      </c>
      <c r="F88" s="4">
        <f>+F26/$A26-1</f>
        <v>-1.0572488128478108E-2</v>
      </c>
      <c r="G88" s="4">
        <f>+G26/$A26-1</f>
        <v>-3.6590130011172617E-3</v>
      </c>
      <c r="H88" s="22">
        <f>+H26/$A26-1</f>
        <v>3.0434706709008275E-3</v>
      </c>
      <c r="I88" s="8"/>
      <c r="J88" s="8"/>
      <c r="K88" s="8"/>
      <c r="L88" s="8"/>
      <c r="M88" s="8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2:27" x14ac:dyDescent="0.4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2:27" x14ac:dyDescent="0.4"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2:27" x14ac:dyDescent="0.4">
      <c r="C91" s="8" t="s">
        <v>15</v>
      </c>
      <c r="D91" s="17">
        <f>+D88</f>
        <v>-1.0441850779866146E-2</v>
      </c>
      <c r="E91" s="17">
        <f>+E87</f>
        <v>1.172008906503863E-2</v>
      </c>
      <c r="F91" s="17">
        <f>+F86</f>
        <v>-5.7356762069031841E-3</v>
      </c>
      <c r="G91" s="17">
        <f>+G85</f>
        <v>1.8957690970340835E-2</v>
      </c>
      <c r="H91" s="17">
        <f>+H84</f>
        <v>1.1444544585287764E-2</v>
      </c>
      <c r="I91" s="17">
        <f>+I83</f>
        <v>3.3386137854187981E-2</v>
      </c>
      <c r="J91" s="17">
        <f>+J82</f>
        <v>2.3215365474151817E-2</v>
      </c>
      <c r="K91" s="17">
        <f>+K81</f>
        <v>-7.6407335396755371E-4</v>
      </c>
      <c r="L91" s="17">
        <f>+L80</f>
        <v>1.5193077223151885E-2</v>
      </c>
      <c r="M91" s="17">
        <f>+M79</f>
        <v>-1.5503978206061197E-2</v>
      </c>
      <c r="N91" s="4">
        <f>+N78</f>
        <v>-8.9097726332757476E-3</v>
      </c>
      <c r="O91" s="4">
        <f>+O77</f>
        <v>3.491613986540143E-2</v>
      </c>
      <c r="P91" s="4">
        <f>+P76</f>
        <v>3.9742652150276836E-2</v>
      </c>
      <c r="Q91" s="4">
        <f>+Q75</f>
        <v>3.6057530108231761E-2</v>
      </c>
      <c r="R91" s="4">
        <f>+R74</f>
        <v>7.3837058593692273E-2</v>
      </c>
      <c r="S91" s="4">
        <f>+S73</f>
        <v>6.0749684222380695E-2</v>
      </c>
      <c r="T91" s="4">
        <f>+T72</f>
        <v>3.0928434690276951E-2</v>
      </c>
      <c r="U91" s="4">
        <f>+U71</f>
        <v>2.2744783947169944E-2</v>
      </c>
      <c r="V91" s="4">
        <f>+V70</f>
        <v>2.5993806105417683E-3</v>
      </c>
      <c r="W91" s="4">
        <f>+W69</f>
        <v>1.3324779530986985E-2</v>
      </c>
      <c r="X91" s="4">
        <f>+X68</f>
        <v>-2.4231673093493278E-3</v>
      </c>
      <c r="Y91" s="4">
        <f>+Y67</f>
        <v>9.6669618265798896E-3</v>
      </c>
      <c r="Z91" s="4">
        <f>+Z66</f>
        <v>1.0733405299813592E-2</v>
      </c>
      <c r="AA91" s="4">
        <f>+AA65</f>
        <v>6.699363998063701E-3</v>
      </c>
    </row>
    <row r="92" spans="2:27" x14ac:dyDescent="0.4">
      <c r="C92" s="8" t="s">
        <v>16</v>
      </c>
      <c r="D92" s="16"/>
      <c r="E92" s="16"/>
      <c r="F92" s="16"/>
      <c r="G92" s="16"/>
      <c r="H92" s="17">
        <f>+H88</f>
        <v>3.0434706709008275E-3</v>
      </c>
      <c r="I92" s="17">
        <f>+I87</f>
        <v>3.5324977676373104E-2</v>
      </c>
      <c r="J92" s="17">
        <f>+J86</f>
        <v>1.5608052062660693E-2</v>
      </c>
      <c r="K92" s="17">
        <f>+K85</f>
        <v>2.8259650440850326E-2</v>
      </c>
      <c r="L92" s="17">
        <f>+L84</f>
        <v>1.3486718158115973E-2</v>
      </c>
      <c r="M92" s="17">
        <f>+M83</f>
        <v>1.0364576781476176E-2</v>
      </c>
      <c r="N92" s="4">
        <f>+N82</f>
        <v>1.9183942312324787E-2</v>
      </c>
      <c r="O92" s="4">
        <f>+O81</f>
        <v>3.844433960031135E-2</v>
      </c>
      <c r="P92" s="4">
        <f>+P80</f>
        <v>7.5809457553065007E-2</v>
      </c>
      <c r="Q92" s="4">
        <f>+Q79</f>
        <v>9.0943754961334333E-2</v>
      </c>
      <c r="R92" s="4">
        <f>+R78</f>
        <v>0.17713866811013745</v>
      </c>
      <c r="S92" s="4">
        <f>+S77</f>
        <v>0.2227038381028188</v>
      </c>
      <c r="T92" s="4">
        <f>+T76</f>
        <v>0.22579035547416715</v>
      </c>
      <c r="U92" s="4">
        <f>+U75</f>
        <v>0.18952102207004651</v>
      </c>
      <c r="V92" s="4">
        <f>+V74</f>
        <v>0.15393422843566218</v>
      </c>
      <c r="W92" s="4">
        <f>+W73</f>
        <v>9.573205277542618E-2</v>
      </c>
      <c r="X92" s="4">
        <f>+X72</f>
        <v>5.8168464916427798E-2</v>
      </c>
      <c r="Y92" s="4">
        <f>+Y71</f>
        <v>3.0250093600622918E-2</v>
      </c>
      <c r="Z92" s="4">
        <f>+Z70</f>
        <v>8.6035765537397779E-3</v>
      </c>
      <c r="AA92" s="4">
        <f>+AA69</f>
        <v>8.5286623509222004E-3</v>
      </c>
    </row>
    <row r="93" spans="2:27" x14ac:dyDescent="0.4">
      <c r="C93" s="8"/>
      <c r="D93" s="16"/>
      <c r="E93" s="16"/>
      <c r="F93" s="16"/>
      <c r="G93" s="16"/>
      <c r="H93" s="16"/>
      <c r="I93" s="16"/>
      <c r="J93" s="16"/>
      <c r="K93" s="16"/>
      <c r="L93" s="8"/>
      <c r="M93" s="8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2:27" x14ac:dyDescent="0.4">
      <c r="H94" s="5" t="s">
        <v>58</v>
      </c>
      <c r="T94" s="4"/>
    </row>
    <row r="95" spans="2:27" x14ac:dyDescent="0.4">
      <c r="C95" t="s">
        <v>52</v>
      </c>
      <c r="G95" s="34">
        <f>AVERAGE(D91:M91)</f>
        <v>8.1471326625360829E-3</v>
      </c>
      <c r="H95" s="3">
        <v>1.6877762306738497E-2</v>
      </c>
    </row>
    <row r="96" spans="2:27" x14ac:dyDescent="0.4">
      <c r="C96" s="30" t="s">
        <v>53</v>
      </c>
      <c r="D96" s="30"/>
      <c r="E96" s="30"/>
      <c r="F96" s="30"/>
      <c r="G96" s="34">
        <f>AVERAGE(D91:H91)</f>
        <v>5.18895952677958E-3</v>
      </c>
      <c r="H96" s="3">
        <v>1.6495010356562378E-2</v>
      </c>
    </row>
    <row r="97" spans="3:7" x14ac:dyDescent="0.4">
      <c r="C97" s="31" t="s">
        <v>65</v>
      </c>
      <c r="G97" s="35">
        <f>AVERAGE(D91:F91)</f>
        <v>-1.4858126405769001E-3</v>
      </c>
    </row>
    <row r="100" spans="3:7" x14ac:dyDescent="0.4">
      <c r="C100" s="26" t="s">
        <v>54</v>
      </c>
      <c r="D100" s="26"/>
      <c r="E100" s="26"/>
      <c r="F100" s="26"/>
    </row>
    <row r="101" spans="3:7" x14ac:dyDescent="0.4">
      <c r="C101" s="26" t="s">
        <v>45</v>
      </c>
      <c r="D101" s="26"/>
      <c r="E101" s="26"/>
      <c r="F101" s="26"/>
    </row>
  </sheetData>
  <pageMargins left="0.25" right="0.25" top="0.75" bottom="0.75" header="0.3" footer="0.3"/>
  <pageSetup scale="59" orientation="portrait" r:id="rId1"/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7F2E7-79F4-4ABC-8EB2-0B5047CE87A1}">
  <sheetPr>
    <pageSetUpPr fitToPage="1"/>
  </sheetPr>
  <dimension ref="A1:AA101"/>
  <sheetViews>
    <sheetView zoomScale="70" zoomScaleNormal="70" workbookViewId="0">
      <pane xSplit="3" ySplit="2" topLeftCell="D84" activePane="bottomRight" state="frozen"/>
      <selection activeCell="K83" sqref="K83"/>
      <selection pane="topRight" activeCell="K83" sqref="K83"/>
      <selection pane="bottomLeft" activeCell="K83" sqref="K83"/>
      <selection pane="bottomRight" activeCell="A97" sqref="A97:XFD97"/>
    </sheetView>
  </sheetViews>
  <sheetFormatPr defaultColWidth="8.69140625" defaultRowHeight="14.6" x14ac:dyDescent="0.4"/>
  <cols>
    <col min="1" max="1" width="11.53515625" bestFit="1" customWidth="1"/>
    <col min="3" max="3" width="14.4609375" bestFit="1" customWidth="1"/>
    <col min="4" max="7" width="10.4609375" customWidth="1"/>
    <col min="8" max="8" width="9.61328125" customWidth="1"/>
    <col min="9" max="9" width="11" customWidth="1"/>
    <col min="10" max="11" width="10.3828125" bestFit="1" customWidth="1"/>
    <col min="12" max="13" width="11.23046875" bestFit="1" customWidth="1"/>
    <col min="14" max="17" width="11.3046875" bestFit="1" customWidth="1"/>
    <col min="18" max="27" width="10.3828125" bestFit="1" customWidth="1"/>
  </cols>
  <sheetData>
    <row r="1" spans="1:27" x14ac:dyDescent="0.4">
      <c r="B1" t="s">
        <v>18</v>
      </c>
      <c r="D1" s="23">
        <f>+E1+365</f>
        <v>44682</v>
      </c>
      <c r="E1" s="23">
        <f>+F1+365</f>
        <v>44317</v>
      </c>
      <c r="F1" s="23">
        <f>+G1+366</f>
        <v>43952</v>
      </c>
      <c r="G1" s="23">
        <v>43586</v>
      </c>
      <c r="H1" s="23">
        <v>43221</v>
      </c>
      <c r="I1" s="23">
        <v>42887</v>
      </c>
      <c r="J1" s="23">
        <v>42522</v>
      </c>
      <c r="K1" s="23">
        <v>42156</v>
      </c>
      <c r="L1" s="23" t="s">
        <v>28</v>
      </c>
      <c r="M1" s="23" t="s">
        <v>29</v>
      </c>
      <c r="N1" s="23" t="s">
        <v>30</v>
      </c>
      <c r="O1" s="23" t="s">
        <v>31</v>
      </c>
      <c r="P1" s="23" t="s">
        <v>32</v>
      </c>
      <c r="Q1" s="23" t="s">
        <v>33</v>
      </c>
      <c r="R1" s="23" t="s">
        <v>34</v>
      </c>
      <c r="S1" s="23" t="s">
        <v>35</v>
      </c>
      <c r="T1" s="23" t="s">
        <v>36</v>
      </c>
      <c r="U1" s="23" t="s">
        <v>37</v>
      </c>
      <c r="V1" s="23" t="s">
        <v>38</v>
      </c>
      <c r="W1" s="23" t="s">
        <v>39</v>
      </c>
      <c r="X1" s="23" t="s">
        <v>40</v>
      </c>
      <c r="Y1" s="23" t="s">
        <v>41</v>
      </c>
      <c r="Z1" s="23" t="s">
        <v>42</v>
      </c>
      <c r="AA1" s="23" t="s">
        <v>43</v>
      </c>
    </row>
    <row r="2" spans="1:27" x14ac:dyDescent="0.4">
      <c r="A2" s="2" t="s">
        <v>19</v>
      </c>
      <c r="C2" s="11" t="s">
        <v>0</v>
      </c>
      <c r="D2" s="11" t="s">
        <v>57</v>
      </c>
      <c r="E2" s="11" t="s">
        <v>56</v>
      </c>
      <c r="F2" s="11" t="s">
        <v>55</v>
      </c>
      <c r="G2" s="29" t="s">
        <v>51</v>
      </c>
      <c r="H2" s="11" t="s">
        <v>50</v>
      </c>
      <c r="I2" s="11" t="s">
        <v>49</v>
      </c>
      <c r="J2" s="11" t="s">
        <v>47</v>
      </c>
      <c r="K2" s="11" t="s">
        <v>46</v>
      </c>
      <c r="L2" s="11" t="s">
        <v>27</v>
      </c>
      <c r="M2" s="11" t="s">
        <v>26</v>
      </c>
      <c r="N2" s="11" t="s">
        <v>14</v>
      </c>
      <c r="O2" s="11" t="s">
        <v>13</v>
      </c>
      <c r="P2" s="11" t="s">
        <v>12</v>
      </c>
      <c r="Q2" s="11" t="s">
        <v>11</v>
      </c>
      <c r="R2" s="11" t="s">
        <v>1</v>
      </c>
      <c r="S2" s="11" t="s">
        <v>2</v>
      </c>
      <c r="T2" s="11" t="s">
        <v>3</v>
      </c>
      <c r="U2" s="11" t="s">
        <v>4</v>
      </c>
      <c r="V2" s="11" t="s">
        <v>5</v>
      </c>
      <c r="W2" s="11" t="s">
        <v>6</v>
      </c>
      <c r="X2" s="11" t="s">
        <v>7</v>
      </c>
      <c r="Y2" s="11" t="s">
        <v>8</v>
      </c>
      <c r="Z2" s="11" t="s">
        <v>9</v>
      </c>
      <c r="AA2" s="11" t="s">
        <v>10</v>
      </c>
    </row>
    <row r="3" spans="1:27" x14ac:dyDescent="0.4">
      <c r="B3" s="8">
        <v>2000</v>
      </c>
      <c r="C3" s="13">
        <f>+'Total sales WN'!C3/'Total Customers'!C3*1000000</f>
        <v>29705.111802024963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>
        <f>+'Total sales WN'!AA3/'Total Customers'!AA3*1000000</f>
        <v>30131.214792412662</v>
      </c>
    </row>
    <row r="4" spans="1:27" x14ac:dyDescent="0.4">
      <c r="B4" s="8">
        <f t="shared" ref="B4:B24" si="0">+B3+1</f>
        <v>2001</v>
      </c>
      <c r="C4" s="13">
        <f>+'Total sales WN'!C4/'Total Customers'!C4*1000000</f>
        <v>29483.102630693807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3"/>
      <c r="Q4" s="13"/>
      <c r="R4" s="13"/>
      <c r="S4" s="13"/>
      <c r="T4" s="13"/>
      <c r="U4" s="13"/>
      <c r="V4" s="13"/>
      <c r="W4" s="13"/>
      <c r="X4" s="13"/>
      <c r="Y4" s="13"/>
      <c r="Z4" s="13">
        <f>+'Total sales WN'!Z4/'Total Customers'!Z4*1000000</f>
        <v>29900.286787844096</v>
      </c>
      <c r="AA4" s="13">
        <f>+'Total sales WN'!AA4/'Total Customers'!AA4*1000000</f>
        <v>30462.448593753434</v>
      </c>
    </row>
    <row r="5" spans="1:27" x14ac:dyDescent="0.4">
      <c r="A5" s="13">
        <f>+'Total sales WN'!A5/'Total Customers'!C5*1000000</f>
        <v>30043.48279753705</v>
      </c>
      <c r="B5" s="8">
        <f t="shared" si="0"/>
        <v>2002</v>
      </c>
      <c r="C5" s="13">
        <f>+'Total sales WN'!C5/'Total Customers'!C5*1000000</f>
        <v>30332.283164712688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3"/>
      <c r="Q5" s="13"/>
      <c r="R5" s="13"/>
      <c r="S5" s="13"/>
      <c r="T5" s="13"/>
      <c r="U5" s="13"/>
      <c r="V5" s="13"/>
      <c r="W5" s="13"/>
      <c r="X5" s="13"/>
      <c r="Y5" s="13">
        <f>+'Total sales WN'!Y5/'Total Customers'!Y5*1000000</f>
        <v>30438.386200889247</v>
      </c>
      <c r="Z5" s="13">
        <f>+'Total sales WN'!Z5/'Total Customers'!Z5*1000000</f>
        <v>30114.26914790845</v>
      </c>
      <c r="AA5" s="13">
        <f>+'Total sales WN'!AA5/'Total Customers'!AA5*1000000</f>
        <v>30665.206895144336</v>
      </c>
    </row>
    <row r="6" spans="1:27" x14ac:dyDescent="0.4">
      <c r="A6" s="13">
        <f>+'Total sales WN'!A6/'Total Customers'!C6*1000000</f>
        <v>29944.411730524269</v>
      </c>
      <c r="B6" s="8">
        <f t="shared" si="0"/>
        <v>2003</v>
      </c>
      <c r="C6" s="13">
        <f>+'Total sales WN'!C6/'Total Customers'!C6*1000000</f>
        <v>29957.214124769282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3"/>
      <c r="Q6" s="13"/>
      <c r="R6" s="13"/>
      <c r="S6" s="13"/>
      <c r="T6" s="13"/>
      <c r="U6" s="13"/>
      <c r="V6" s="13"/>
      <c r="W6" s="13"/>
      <c r="X6" s="13">
        <f>+'Total sales WN'!X6/'Total Customers'!X6*1000000</f>
        <v>29925.406416185302</v>
      </c>
      <c r="Y6" s="13">
        <f>+'Total sales WN'!Y6/'Total Customers'!Y6*1000000</f>
        <v>30355.237256166762</v>
      </c>
      <c r="Z6" s="13">
        <f>+'Total sales WN'!Z6/'Total Customers'!Z6*1000000</f>
        <v>30371.400996456548</v>
      </c>
      <c r="AA6" s="13">
        <f>+'Total sales WN'!AA6/'Total Customers'!AA6*1000000</f>
        <v>30776.699199505598</v>
      </c>
    </row>
    <row r="7" spans="1:27" x14ac:dyDescent="0.4">
      <c r="A7" s="13">
        <f>+'Total sales WN'!A7/'Total Customers'!C7*1000000</f>
        <v>30024.244355485978</v>
      </c>
      <c r="B7" s="8">
        <f t="shared" si="0"/>
        <v>2004</v>
      </c>
      <c r="C7" s="13">
        <f>+'Total sales WN'!C7/'Total Customers'!C7*1000000</f>
        <v>29759.372304349858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  <c r="T7" s="13"/>
      <c r="U7" s="13"/>
      <c r="V7" s="13"/>
      <c r="W7" s="13">
        <f>+'Total sales WN'!W7/'Total Customers'!W7*1000000</f>
        <v>30476.484624001816</v>
      </c>
      <c r="X7" s="13">
        <f>+'Total sales WN'!X7/'Total Customers'!X7*1000000</f>
        <v>30188.287116548261</v>
      </c>
      <c r="Y7" s="13">
        <f>+'Total sales WN'!Y7/'Total Customers'!Y7*1000000</f>
        <v>30778.782210433033</v>
      </c>
      <c r="Z7" s="13">
        <f>+'Total sales WN'!Z7/'Total Customers'!Z7*1000000</f>
        <v>30730.610847868116</v>
      </c>
      <c r="AA7" s="13">
        <f>+'Total sales WN'!AA7/'Total Customers'!AA7*1000000</f>
        <v>31135.152351047331</v>
      </c>
    </row>
    <row r="8" spans="1:27" x14ac:dyDescent="0.4">
      <c r="A8" s="13">
        <f>+'Total sales WN'!A8/'Total Customers'!C8*1000000</f>
        <v>30099.756522450378</v>
      </c>
      <c r="B8" s="8">
        <f t="shared" si="0"/>
        <v>2005</v>
      </c>
      <c r="C8" s="13">
        <f>+'Total sales WN'!C8/'Total Customers'!C8*1000000</f>
        <v>29752.424905209857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3"/>
      <c r="Q8" s="13"/>
      <c r="R8" s="13"/>
      <c r="S8" s="13"/>
      <c r="T8" s="13"/>
      <c r="U8" s="13"/>
      <c r="V8" s="13">
        <f>+'Total sales WN'!V8/'Total Customers'!V8*1000000</f>
        <v>30219.422919651897</v>
      </c>
      <c r="W8" s="13">
        <f>+'Total sales WN'!W8/'Total Customers'!W8*1000000</f>
        <v>30724.599961921816</v>
      </c>
      <c r="X8" s="13">
        <f>+'Total sales WN'!X8/'Total Customers'!X8*1000000</f>
        <v>30482.538125432606</v>
      </c>
      <c r="Y8" s="13">
        <f>+'Total sales WN'!Y8/'Total Customers'!Y8*1000000</f>
        <v>31145.940633851416</v>
      </c>
      <c r="Z8" s="13">
        <f>+'Total sales WN'!Z8/'Total Customers'!Z8*1000000</f>
        <v>31093.253585442792</v>
      </c>
      <c r="AA8" s="13">
        <f>+'Total sales WN'!AA8/'Total Customers'!AA8*1000000</f>
        <v>31483.128697561973</v>
      </c>
    </row>
    <row r="9" spans="1:27" x14ac:dyDescent="0.4">
      <c r="A9" s="13">
        <f>+'Total sales WN'!A9/'Total Customers'!C9*1000000</f>
        <v>29435.869135177032</v>
      </c>
      <c r="B9" s="8">
        <f t="shared" si="0"/>
        <v>2006</v>
      </c>
      <c r="C9" s="13">
        <f>+'Total sales WN'!C9/'Total Customers'!C9*1000000</f>
        <v>29103.338011368785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  <c r="Q9" s="13"/>
      <c r="R9" s="13"/>
      <c r="S9" s="13"/>
      <c r="T9" s="13"/>
      <c r="U9" s="13">
        <f>+'Total sales WN'!U9/'Total Customers'!U9*1000000</f>
        <v>30308.994783798982</v>
      </c>
      <c r="V9" s="13">
        <f>+'Total sales WN'!V9/'Total Customers'!V9*1000000</f>
        <v>30242.828806556317</v>
      </c>
      <c r="W9" s="13">
        <f>+'Total sales WN'!W9/'Total Customers'!W9*1000000</f>
        <v>30758.061084373741</v>
      </c>
      <c r="X9" s="13">
        <f>+'Total sales WN'!X9/'Total Customers'!X9*1000000</f>
        <v>30903.594106060144</v>
      </c>
      <c r="Y9" s="13">
        <f>+'Total sales WN'!Y9/'Total Customers'!Y9*1000000</f>
        <v>31458.360375828532</v>
      </c>
      <c r="Z9" s="13">
        <f>+'Total sales WN'!Z9/'Total Customers'!Z9*1000000</f>
        <v>31344.016958085474</v>
      </c>
      <c r="AA9" s="13">
        <f>+'Total sales WN'!AA9/'Total Customers'!AA9*1000000</f>
        <v>31882.369920895715</v>
      </c>
    </row>
    <row r="10" spans="1:27" x14ac:dyDescent="0.4">
      <c r="A10" s="13">
        <f>+'Total sales WN'!A10/'Total Customers'!C10*1000000</f>
        <v>29072.383331974357</v>
      </c>
      <c r="B10" s="8">
        <f t="shared" si="0"/>
        <v>2007</v>
      </c>
      <c r="C10" s="13">
        <f>+'Total sales WN'!C10/'Total Customers'!C10*1000000</f>
        <v>29313.262576779802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32"/>
      <c r="O10" s="32"/>
      <c r="P10" s="13"/>
      <c r="Q10" s="13"/>
      <c r="R10" s="13"/>
      <c r="S10" s="13"/>
      <c r="T10" s="13">
        <f>+'Total sales WN'!T10/'Total Customers'!T10*1000000</f>
        <v>29823.995619923342</v>
      </c>
      <c r="U10" s="13">
        <f>+'Total sales WN'!U10/'Total Customers'!U10*1000000</f>
        <v>30638.412529224279</v>
      </c>
      <c r="V10" s="13">
        <f>+'Total sales WN'!V10/'Total Customers'!V10*1000000</f>
        <v>30509.095316177507</v>
      </c>
      <c r="W10" s="13">
        <f>+'Total sales WN'!W10/'Total Customers'!W10*1000000</f>
        <v>30928.291699082729</v>
      </c>
      <c r="X10" s="13">
        <f>+'Total sales WN'!X10/'Total Customers'!X10*1000000</f>
        <v>31235.609272688736</v>
      </c>
      <c r="Y10" s="13">
        <f>+'Total sales WN'!Y10/'Total Customers'!Y10*1000000</f>
        <v>31775.578124195486</v>
      </c>
      <c r="Z10" s="13">
        <f>+'Total sales WN'!Z10/'Total Customers'!Z10*1000000</f>
        <v>31717.396528309931</v>
      </c>
      <c r="AA10" s="13">
        <f>+'Total sales WN'!AA10/'Total Customers'!AA10*1000000</f>
        <v>32154.313918263499</v>
      </c>
    </row>
    <row r="11" spans="1:27" x14ac:dyDescent="0.4">
      <c r="A11" s="13">
        <f>+'Total sales WN'!A11/'Total Customers'!C11*1000000</f>
        <v>28750.901842606228</v>
      </c>
      <c r="B11" s="8">
        <f t="shared" si="0"/>
        <v>2008</v>
      </c>
      <c r="C11" s="13">
        <f>+'Total sales WN'!C11/'Total Customers'!C11*1000000</f>
        <v>28459.418540159717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32"/>
      <c r="O11" s="32"/>
      <c r="P11" s="13"/>
      <c r="Q11" s="13"/>
      <c r="R11" s="13"/>
      <c r="S11" s="13">
        <f>+'Total sales WN'!S11/'Total Customers'!S11*1000000</f>
        <v>29720.754193411762</v>
      </c>
      <c r="T11" s="13">
        <f>+'Total sales WN'!T11/'Total Customers'!T11*1000000</f>
        <v>29963.059443454124</v>
      </c>
      <c r="U11" s="13">
        <f>+'Total sales WN'!U11/'Total Customers'!U11*1000000</f>
        <v>30955.825254348169</v>
      </c>
      <c r="V11" s="13">
        <f>+'Total sales WN'!V11/'Total Customers'!V11*1000000</f>
        <v>30748.889010020608</v>
      </c>
      <c r="W11" s="13">
        <f>+'Total sales WN'!W11/'Total Customers'!W11*1000000</f>
        <v>31121.435845977376</v>
      </c>
      <c r="X11" s="13">
        <f>+'Total sales WN'!X11/'Total Customers'!X11*1000000</f>
        <v>31513.976117118662</v>
      </c>
      <c r="Y11" s="13">
        <f>+'Total sales WN'!Y11/'Total Customers'!Y11*1000000</f>
        <v>32026.732551715675</v>
      </c>
      <c r="Z11" s="13">
        <f>+'Total sales WN'!Z11/'Total Customers'!Z11*1000000</f>
        <v>32069.34179501604</v>
      </c>
      <c r="AA11" s="13">
        <f>+'Total sales WN'!AA11/'Total Customers'!AA11*1000000</f>
        <v>32188.588926364711</v>
      </c>
    </row>
    <row r="12" spans="1:27" x14ac:dyDescent="0.4">
      <c r="A12" s="13">
        <f>+'Total sales WN'!A12/'Total Customers'!C12*1000000</f>
        <v>27923.724142275325</v>
      </c>
      <c r="B12" s="8">
        <f t="shared" si="0"/>
        <v>2009</v>
      </c>
      <c r="C12" s="13">
        <f>+'Total sales WN'!C12/'Total Customers'!C12*1000000</f>
        <v>28112.507021002639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32"/>
      <c r="O12" s="32"/>
      <c r="P12" s="13"/>
      <c r="Q12" s="13"/>
      <c r="R12" s="13">
        <f>+'Total sales WN'!R12/'Total Customers'!R12*1000000</f>
        <v>29403.782092858055</v>
      </c>
      <c r="S12" s="13">
        <f>+'Total sales WN'!S12/'Total Customers'!S12*1000000</f>
        <v>29829.895178974733</v>
      </c>
      <c r="T12" s="13">
        <f>+'Total sales WN'!T12/'Total Customers'!T12*1000000</f>
        <v>30134.548797182026</v>
      </c>
      <c r="U12" s="13">
        <f>+'Total sales WN'!U12/'Total Customers'!U12*1000000</f>
        <v>31183.668230128158</v>
      </c>
      <c r="V12" s="13">
        <f>+'Total sales WN'!V12/'Total Customers'!V12*1000000</f>
        <v>31015.545887128683</v>
      </c>
      <c r="W12" s="13">
        <f>+'Total sales WN'!W12/'Total Customers'!W12*1000000</f>
        <v>31263.342587567662</v>
      </c>
      <c r="X12" s="13">
        <f>+'Total sales WN'!X12/'Total Customers'!X12*1000000</f>
        <v>31870.042014276907</v>
      </c>
      <c r="Y12" s="13">
        <f>+'Total sales WN'!Y12/'Total Customers'!Y12*1000000</f>
        <v>32330.888580568895</v>
      </c>
      <c r="Z12" s="13">
        <f>+'Total sales WN'!Z12/'Total Customers'!Z12*1000000</f>
        <v>32406.994657806004</v>
      </c>
      <c r="AA12" s="13">
        <f>+'Total sales WN'!AA12/'Total Customers'!AA12*1000000</f>
        <v>32369.452288407123</v>
      </c>
    </row>
    <row r="13" spans="1:27" x14ac:dyDescent="0.4">
      <c r="A13" s="13">
        <f>+'Total sales WN'!A13/'Total Customers'!C13*1000000</f>
        <v>27581.570088336957</v>
      </c>
      <c r="B13" s="8">
        <f t="shared" si="0"/>
        <v>2010</v>
      </c>
      <c r="C13" s="13">
        <f>+'Total sales WN'!C13/'Total Customers'!C13*1000000</f>
        <v>28633.752845292584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32"/>
      <c r="O13" s="32"/>
      <c r="P13" s="13"/>
      <c r="Q13" s="13">
        <f>+'Total sales WN'!Q13/'Total Customers'!Q13*1000000</f>
        <v>28515.802858375097</v>
      </c>
      <c r="R13" s="13">
        <f>+'Total sales WN'!R13/'Total Customers'!R13*1000000</f>
        <v>29390.797429101051</v>
      </c>
      <c r="S13" s="13">
        <f>+'Total sales WN'!S13/'Total Customers'!S13*1000000</f>
        <v>29851.58888831532</v>
      </c>
      <c r="T13" s="13">
        <f>+'Total sales WN'!T13/'Total Customers'!T13*1000000</f>
        <v>30309.497414806036</v>
      </c>
      <c r="U13" s="13">
        <f>+'Total sales WN'!U13/'Total Customers'!U13*1000000</f>
        <v>31105.030429422175</v>
      </c>
      <c r="V13" s="13">
        <f>+'Total sales WN'!V13/'Total Customers'!V13*1000000</f>
        <v>30933.498483892217</v>
      </c>
      <c r="W13" s="13">
        <f>+'Total sales WN'!W13/'Total Customers'!W13*1000000</f>
        <v>31481.192402292349</v>
      </c>
      <c r="X13" s="13">
        <f>+'Total sales WN'!X13/'Total Customers'!X13*1000000</f>
        <v>32204.581327484826</v>
      </c>
      <c r="Y13" s="13">
        <f>+'Total sales WN'!Y13/'Total Customers'!Y13*1000000</f>
        <v>32576.001854102353</v>
      </c>
      <c r="Z13" s="13">
        <f>+'Total sales WN'!Z13/'Total Customers'!Z13*1000000</f>
        <v>32614.353206152024</v>
      </c>
      <c r="AA13" s="13">
        <f>+'Total sales WN'!AA13/'Total Customers'!AA13*1000000</f>
        <v>32659.732963463062</v>
      </c>
    </row>
    <row r="14" spans="1:27" x14ac:dyDescent="0.4">
      <c r="A14" s="13">
        <f>+'Total sales WN'!A14/'Total Customers'!C14*1000000</f>
        <v>26935.730317288002</v>
      </c>
      <c r="B14" s="8">
        <f t="shared" si="0"/>
        <v>2011</v>
      </c>
      <c r="C14" s="13">
        <f>+'Total sales WN'!C14/'Total Customers'!C14*1000000</f>
        <v>27469.652032331047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32"/>
      <c r="O14" s="14"/>
      <c r="P14" s="13">
        <f>+'Total sales WN'!P14/'Total Customers'!P14*1000000</f>
        <v>27974.326419547982</v>
      </c>
      <c r="Q14" s="13">
        <f>+'Total sales WN'!Q14/'Total Customers'!Q14*1000000</f>
        <v>28686.464631008064</v>
      </c>
      <c r="R14" s="13">
        <f>+'Total sales WN'!R14/'Total Customers'!R14*1000000</f>
        <v>29318.286656149063</v>
      </c>
      <c r="S14" s="13">
        <f>+'Total sales WN'!S14/'Total Customers'!S14*1000000</f>
        <v>29891.495861240008</v>
      </c>
      <c r="T14" s="13">
        <f>+'Total sales WN'!T14/'Total Customers'!T14*1000000</f>
        <v>30488.497051350896</v>
      </c>
      <c r="U14" s="13">
        <f>+'Total sales WN'!U14/'Total Customers'!U14*1000000</f>
        <v>31365.9815274104</v>
      </c>
      <c r="V14" s="13">
        <f>+'Total sales WN'!V14/'Total Customers'!V14*1000000</f>
        <v>31215.144154054164</v>
      </c>
      <c r="W14" s="13">
        <f>+'Total sales WN'!W14/'Total Customers'!W14*1000000</f>
        <v>31586.815325642172</v>
      </c>
      <c r="X14" s="13">
        <f>+'Total sales WN'!X14/'Total Customers'!X14*1000000</f>
        <v>32598.90366844185</v>
      </c>
      <c r="Y14" s="13">
        <f>+'Total sales WN'!Y14/'Total Customers'!Y14*1000000</f>
        <v>32845.489037242478</v>
      </c>
      <c r="Z14" s="13">
        <f>+'Total sales WN'!Z14/'Total Customers'!Z14*1000000</f>
        <v>32919.312933763991</v>
      </c>
      <c r="AA14" s="13">
        <f>+'Total sales WN'!AA14/'Total Customers'!AA14*1000000</f>
        <v>32906.152711592098</v>
      </c>
    </row>
    <row r="15" spans="1:27" x14ac:dyDescent="0.4">
      <c r="A15" s="13">
        <f>+'Total sales WN'!A15/'Total Customers'!C15*1000000</f>
        <v>26893.862348795024</v>
      </c>
      <c r="B15" s="8">
        <f t="shared" si="0"/>
        <v>2012</v>
      </c>
      <c r="C15" s="13">
        <f>+'Total sales WN'!C15/'Total Customers'!C15*1000000</f>
        <v>26911.814550528252</v>
      </c>
      <c r="D15" s="12"/>
      <c r="E15" s="12"/>
      <c r="F15" s="12"/>
      <c r="G15" s="12"/>
      <c r="H15" s="12"/>
      <c r="I15" s="12"/>
      <c r="J15" s="12"/>
      <c r="K15" s="13"/>
      <c r="L15" s="13"/>
      <c r="M15" s="13"/>
      <c r="N15" s="13"/>
      <c r="O15" s="13">
        <f>+'Total sales WN'!O15/'Total Customers'!O15*1000000</f>
        <v>27993.266354556348</v>
      </c>
      <c r="P15" s="13">
        <f>+'Total sales WN'!P15/'Total Customers'!P15*1000000</f>
        <v>27951.600169593119</v>
      </c>
      <c r="Q15" s="13">
        <f>+'Total sales WN'!Q15/'Total Customers'!Q15*1000000</f>
        <v>28757.515335641427</v>
      </c>
      <c r="R15" s="13">
        <f>+'Total sales WN'!R15/'Total Customers'!R15*1000000</f>
        <v>29242.714197149882</v>
      </c>
      <c r="S15" s="13">
        <f>+'Total sales WN'!S15/'Total Customers'!S15*1000000</f>
        <v>30003.048329219557</v>
      </c>
      <c r="T15" s="13">
        <f>+'Total sales WN'!T15/'Total Customers'!T15*1000000</f>
        <v>30661.813784295107</v>
      </c>
      <c r="U15" s="13">
        <f>+'Total sales WN'!U15/'Total Customers'!U15*1000000</f>
        <v>31641.530610360165</v>
      </c>
      <c r="V15" s="13">
        <f>+'Total sales WN'!V15/'Total Customers'!V15*1000000</f>
        <v>31444.766778905843</v>
      </c>
      <c r="W15" s="13">
        <f>+'Total sales WN'!W15/'Total Customers'!W15*1000000</f>
        <v>31826.205130337974</v>
      </c>
      <c r="X15" s="13">
        <f>+'Total sales WN'!X15/'Total Customers'!X15*1000000</f>
        <v>33006.132122125353</v>
      </c>
      <c r="Y15" s="13">
        <f>+'Total sales WN'!Y15/'Total Customers'!Y15*1000000</f>
        <v>33147.280474897081</v>
      </c>
      <c r="Z15" s="13">
        <f>+'Total sales WN'!Z15/'Total Customers'!Z15*1000000</f>
        <v>33204.17916841375</v>
      </c>
      <c r="AA15" s="13">
        <f>+'Total sales WN'!AA15/'Total Customers'!AA15*1000000</f>
        <v>33197.6859600756</v>
      </c>
    </row>
    <row r="16" spans="1:27" x14ac:dyDescent="0.4">
      <c r="A16" s="13">
        <f>+'Total sales WN'!A16/'Total Customers'!C16*1000000</f>
        <v>26435.495147526584</v>
      </c>
      <c r="B16" s="8">
        <f t="shared" si="0"/>
        <v>2013</v>
      </c>
      <c r="C16" s="13">
        <f>+'Total sales WN'!C16/'Total Customers'!C16*1000000</f>
        <v>26510.372615424847</v>
      </c>
      <c r="D16" s="12"/>
      <c r="E16" s="12"/>
      <c r="F16" s="12"/>
      <c r="G16" s="12"/>
      <c r="H16" s="12"/>
      <c r="I16" s="12"/>
      <c r="J16" s="12"/>
      <c r="K16" s="13"/>
      <c r="L16" s="13"/>
      <c r="M16" s="13"/>
      <c r="N16" s="13">
        <f>+'Total sales WN'!N16/'Total Customers'!N16*1000000</f>
        <v>26298.729275781105</v>
      </c>
      <c r="O16" s="13">
        <f>+'Total sales WN'!O16/'Total Customers'!O16*1000000</f>
        <v>27842.690489374105</v>
      </c>
      <c r="P16" s="13">
        <f>+'Total sales WN'!P16/'Total Customers'!P16*1000000</f>
        <v>27893.279959609074</v>
      </c>
      <c r="Q16" s="13">
        <f>+'Total sales WN'!Q16/'Total Customers'!Q16*1000000</f>
        <v>28751.546279626888</v>
      </c>
      <c r="R16" s="13">
        <f>+'Total sales WN'!R16/'Total Customers'!R16*1000000</f>
        <v>29169.054143577825</v>
      </c>
      <c r="S16" s="13">
        <f>+'Total sales WN'!S16/'Total Customers'!S16*1000000</f>
        <v>30069.712381049179</v>
      </c>
      <c r="T16" s="13">
        <f>+'Total sales WN'!T16/'Total Customers'!T16*1000000</f>
        <v>30843.784353962288</v>
      </c>
      <c r="U16" s="13">
        <f>+'Total sales WN'!U16/'Total Customers'!U16*1000000</f>
        <v>31877.447310277417</v>
      </c>
      <c r="V16" s="13">
        <f>+'Total sales WN'!V16/'Total Customers'!V16*1000000</f>
        <v>31711.878497443744</v>
      </c>
      <c r="W16" s="13">
        <f>+'Total sales WN'!W16/'Total Customers'!W16*1000000</f>
        <v>32104.545902726913</v>
      </c>
      <c r="X16" s="13">
        <f>+'Total sales WN'!X16/'Total Customers'!X16*1000000</f>
        <v>33437.680459853815</v>
      </c>
      <c r="Y16" s="13">
        <f>+'Total sales WN'!Y16/'Total Customers'!Y16*1000000</f>
        <v>33441.19479593655</v>
      </c>
      <c r="Z16" s="13">
        <f>+'Total sales WN'!Z16/'Total Customers'!Z16*1000000</f>
        <v>33467.275014457351</v>
      </c>
      <c r="AA16" s="13">
        <f>+'Total sales WN'!AA16/'Total Customers'!AA16*1000000</f>
        <v>33296.485953003976</v>
      </c>
    </row>
    <row r="17" spans="1:27" x14ac:dyDescent="0.4">
      <c r="A17" s="13">
        <f>+'Total sales WN'!A17/'Total Customers'!C17*1000000</f>
        <v>26398.002769310278</v>
      </c>
      <c r="B17" s="8">
        <f t="shared" si="0"/>
        <v>2014</v>
      </c>
      <c r="C17" s="13">
        <f>+'Total sales WN'!C17/'Total Customers'!C17*1000000</f>
        <v>26234.461440423249</v>
      </c>
      <c r="D17" s="12"/>
      <c r="E17" s="12"/>
      <c r="F17" s="12"/>
      <c r="G17" s="12"/>
      <c r="H17" s="12"/>
      <c r="I17" s="12"/>
      <c r="J17" s="12"/>
      <c r="K17" s="13"/>
      <c r="L17" s="13"/>
      <c r="M17" s="13">
        <f>+'Total sales WN'!M17/'Total Customers'!M17*1000000</f>
        <v>26065.386715604785</v>
      </c>
      <c r="N17" s="13">
        <f>+'Total sales WN'!N17/'Total Customers'!N17*1000000</f>
        <v>26189.514053734241</v>
      </c>
      <c r="O17" s="13">
        <f>+'Total sales WN'!O17/'Total Customers'!O17*1000000</f>
        <v>27551.410290811044</v>
      </c>
      <c r="P17" s="13">
        <f>+'Total sales WN'!P17/'Total Customers'!P17*1000000</f>
        <v>27801.764025653894</v>
      </c>
      <c r="Q17" s="13">
        <f>+'Total sales WN'!Q17/'Total Customers'!Q17*1000000</f>
        <v>28673.692967119732</v>
      </c>
      <c r="R17" s="13">
        <f>+'Total sales WN'!R17/'Total Customers'!R17*1000000</f>
        <v>29097.652429943246</v>
      </c>
      <c r="S17" s="13">
        <f>+'Total sales WN'!S17/'Total Customers'!S17*1000000</f>
        <v>30176.378656803106</v>
      </c>
      <c r="T17" s="13">
        <f>+'Total sales WN'!T17/'Total Customers'!T17*1000000</f>
        <v>31011.642539660927</v>
      </c>
      <c r="U17" s="13">
        <f>+'Total sales WN'!U17/'Total Customers'!U17*1000000</f>
        <v>32132.008316322772</v>
      </c>
      <c r="V17" s="13">
        <f>+'Total sales WN'!V17/'Total Customers'!V17*1000000</f>
        <v>31990.414014897517</v>
      </c>
      <c r="W17" s="13">
        <f>+'Total sales WN'!W17/'Total Customers'!W17*1000000</f>
        <v>32366.563088271552</v>
      </c>
      <c r="X17" s="13">
        <f>+'Total sales WN'!X17/'Total Customers'!X17*1000000</f>
        <v>33875.142580139414</v>
      </c>
      <c r="Y17" s="13">
        <f>+'Total sales WN'!Y17/'Total Customers'!Y17*1000000</f>
        <v>33725.089199631249</v>
      </c>
      <c r="Z17" s="13">
        <f>+'Total sales WN'!Z17/'Total Customers'!Z17*1000000</f>
        <v>33719.963598063892</v>
      </c>
      <c r="AA17" s="13">
        <f>+'Total sales WN'!AA17/'Total Customers'!AA17*1000000</f>
        <v>33382.065772640046</v>
      </c>
    </row>
    <row r="18" spans="1:27" x14ac:dyDescent="0.4">
      <c r="A18" s="13">
        <f>+'Total sales WN'!A18/'Total Customers'!C18*1000000</f>
        <v>25533.937436574961</v>
      </c>
      <c r="B18" s="8">
        <f t="shared" si="0"/>
        <v>2015</v>
      </c>
      <c r="C18" s="13">
        <f>+'Total sales WN'!C18/'Total Customers'!C18*1000000</f>
        <v>26445.135932136141</v>
      </c>
      <c r="D18" s="12"/>
      <c r="E18" s="12"/>
      <c r="F18" s="12"/>
      <c r="G18" s="12"/>
      <c r="H18" s="12"/>
      <c r="I18" s="12"/>
      <c r="J18" s="12"/>
      <c r="K18" s="13"/>
      <c r="L18" s="13">
        <f>+'Total sales WN'!L18/'Total Customers'!L18*1000000</f>
        <v>26003.031332783874</v>
      </c>
      <c r="M18" s="13">
        <f>+'Total sales WN'!M18/'Total Customers'!M18*1000000</f>
        <v>25837.469547298795</v>
      </c>
      <c r="N18" s="13">
        <f>+'Total sales WN'!N18/'Total Customers'!N18*1000000</f>
        <v>26037.366807765287</v>
      </c>
      <c r="O18" s="13">
        <f>+'Total sales WN'!O18/'Total Customers'!O18*1000000</f>
        <v>27355.400923733265</v>
      </c>
      <c r="P18" s="13">
        <f>+'Total sales WN'!P18/'Total Customers'!P18*1000000</f>
        <v>27683.559089124461</v>
      </c>
      <c r="Q18" s="13">
        <f>+'Total sales WN'!Q18/'Total Customers'!Q18*1000000</f>
        <v>28597.59882845281</v>
      </c>
      <c r="R18" s="13">
        <f>+'Total sales WN'!R18/'Total Customers'!R18*1000000</f>
        <v>29035.467731677109</v>
      </c>
      <c r="S18" s="13">
        <f>+'Total sales WN'!S18/'Total Customers'!S18*1000000</f>
        <v>30211.836865815487</v>
      </c>
      <c r="T18" s="13">
        <f>+'Total sales WN'!T18/'Total Customers'!T18*1000000</f>
        <v>31154.060302845199</v>
      </c>
      <c r="U18" s="13">
        <f>+'Total sales WN'!U18/'Total Customers'!U18*1000000</f>
        <v>32397.503422918304</v>
      </c>
      <c r="V18" s="13">
        <f>+'Total sales WN'!V18/'Total Customers'!V18*1000000</f>
        <v>32267.097509120915</v>
      </c>
      <c r="W18" s="13">
        <f>+'Total sales WN'!W18/'Total Customers'!W18*1000000</f>
        <v>32629.34720692203</v>
      </c>
      <c r="X18" s="13">
        <f>+'Total sales WN'!X18/'Total Customers'!X18*1000000</f>
        <v>34305.396721502577</v>
      </c>
      <c r="Y18" s="13">
        <f>+'Total sales WN'!Y18/'Total Customers'!Y18*1000000</f>
        <v>33995.200446237781</v>
      </c>
      <c r="Z18" s="13">
        <f>+'Total sales WN'!Z18/'Total Customers'!Z18*1000000</f>
        <v>33957.375427131548</v>
      </c>
      <c r="AA18" s="13">
        <f>+'Total sales WN'!AA18/'Total Customers'!AA18*1000000</f>
        <v>33470.458307353874</v>
      </c>
    </row>
    <row r="19" spans="1:27" x14ac:dyDescent="0.4">
      <c r="A19" s="13">
        <f>+'Total sales WN'!A19/'Total Customers'!C19*1000000</f>
        <v>25742.369681711571</v>
      </c>
      <c r="B19" s="8">
        <f t="shared" si="0"/>
        <v>2016</v>
      </c>
      <c r="C19" s="13">
        <f>+'Total sales WN'!C19/'Total Customers'!C19*1000000</f>
        <v>26330.500721477176</v>
      </c>
      <c r="D19" s="12"/>
      <c r="E19" s="12"/>
      <c r="F19" s="12"/>
      <c r="G19" s="12"/>
      <c r="H19" s="12"/>
      <c r="I19" s="12"/>
      <c r="J19" s="32"/>
      <c r="K19" s="13">
        <f>+'Total sales WN'!K19/'Total Customers'!K19*1000000</f>
        <v>25651.840030352691</v>
      </c>
      <c r="L19" s="13">
        <f>+'Total sales WN'!L19/'Total Customers'!L19*1000000</f>
        <v>25919.297574240711</v>
      </c>
      <c r="M19" s="13">
        <f>+'Total sales WN'!M19/'Total Customers'!M19*1000000</f>
        <v>25697.081997061388</v>
      </c>
      <c r="N19" s="13">
        <f>+'Total sales WN'!N19/'Total Customers'!N19*1000000</f>
        <v>25950.553721552824</v>
      </c>
      <c r="O19" s="13">
        <f>+'Total sales WN'!O19/'Total Customers'!O19*1000000</f>
        <v>27234.220740189085</v>
      </c>
      <c r="P19" s="13">
        <f>+'Total sales WN'!P19/'Total Customers'!P19*1000000</f>
        <v>27581.116409723109</v>
      </c>
      <c r="Q19" s="13">
        <f>+'Total sales WN'!Q19/'Total Customers'!Q19*1000000</f>
        <v>28535.167300083616</v>
      </c>
      <c r="R19" s="13">
        <f>+'Total sales WN'!R19/'Total Customers'!R19*1000000</f>
        <v>28990.487443047339</v>
      </c>
      <c r="S19" s="13">
        <f>+'Total sales WN'!S19/'Total Customers'!S19*1000000</f>
        <v>30276.907639814028</v>
      </c>
      <c r="T19" s="13">
        <f>+'Total sales WN'!T19/'Total Customers'!T19*1000000</f>
        <v>31318.972724291529</v>
      </c>
      <c r="U19" s="13">
        <f>+'Total sales WN'!U19/'Total Customers'!U19*1000000</f>
        <v>32674.371784971434</v>
      </c>
      <c r="V19" s="13">
        <f>+'Total sales WN'!V19/'Total Customers'!V19*1000000</f>
        <v>32574.185163164704</v>
      </c>
      <c r="W19" s="13">
        <f>+'Total sales WN'!W19/'Total Customers'!W19*1000000</f>
        <v>32923.701148899258</v>
      </c>
      <c r="X19" s="13">
        <f>+'Total sales WN'!X19/'Total Customers'!X19*1000000</f>
        <v>34756.718550045152</v>
      </c>
      <c r="Y19" s="13">
        <f>+'Total sales WN'!Y19/'Total Customers'!Y19*1000000</f>
        <v>34263.58650354026</v>
      </c>
      <c r="Z19" s="13">
        <f>+'Total sales WN'!Z19/'Total Customers'!Z19*1000000</f>
        <v>34185.591608966577</v>
      </c>
      <c r="AA19" s="13">
        <f>+'Total sales WN'!AA19/'Total Customers'!AA19*1000000</f>
        <v>33682.319510258923</v>
      </c>
    </row>
    <row r="20" spans="1:27" x14ac:dyDescent="0.4">
      <c r="A20" s="13">
        <f>+'Total sales WN'!A20/'Total Customers'!C20*1000000</f>
        <v>25084.811301480953</v>
      </c>
      <c r="B20" s="8">
        <f t="shared" si="0"/>
        <v>2017</v>
      </c>
      <c r="C20" s="13">
        <f>+'Total sales WN'!C20/'Total Customers'!C20*1000000</f>
        <v>25763.740616900992</v>
      </c>
      <c r="D20" s="12"/>
      <c r="E20" s="12"/>
      <c r="F20" s="12"/>
      <c r="G20" s="12"/>
      <c r="H20" s="12"/>
      <c r="I20" s="32"/>
      <c r="J20" s="13">
        <f>+'Total sales WN'!J20/'Total Customers'!J20*1000000</f>
        <v>25700.961910310536</v>
      </c>
      <c r="K20" s="13">
        <f>+'Total sales WN'!K20/'Total Customers'!K20*1000000</f>
        <v>25479.616788951396</v>
      </c>
      <c r="L20" s="13">
        <f>+'Total sales WN'!L20/'Total Customers'!L20*1000000</f>
        <v>25767.138259270305</v>
      </c>
      <c r="M20" s="13">
        <f>+'Total sales WN'!M20/'Total Customers'!M20*1000000</f>
        <v>25640.485269035675</v>
      </c>
      <c r="N20" s="13">
        <f>+'Total sales WN'!N20/'Total Customers'!N20*1000000</f>
        <v>25886.150695939123</v>
      </c>
      <c r="O20" s="13">
        <f>+'Total sales WN'!O20/'Total Customers'!O20*1000000</f>
        <v>27110.978510442303</v>
      </c>
      <c r="P20" s="13">
        <f>+'Total sales WN'!P20/'Total Customers'!P20*1000000</f>
        <v>27483.890493167044</v>
      </c>
      <c r="Q20" s="13">
        <f>+'Total sales WN'!Q20/'Total Customers'!Q20*1000000</f>
        <v>28532.664447832456</v>
      </c>
      <c r="R20" s="13">
        <f>+'Total sales WN'!R20/'Total Customers'!R20*1000000</f>
        <v>28951.522052142136</v>
      </c>
      <c r="S20" s="13">
        <f>+'Total sales WN'!S20/'Total Customers'!S20*1000000</f>
        <v>30313.709962643512</v>
      </c>
      <c r="T20" s="13">
        <f>+'Total sales WN'!T20/'Total Customers'!T20*1000000</f>
        <v>31502.874509000176</v>
      </c>
      <c r="U20" s="13">
        <f>+'Total sales WN'!U20/'Total Customers'!U20*1000000</f>
        <v>32920.637496589727</v>
      </c>
      <c r="V20" s="13">
        <f>+'Total sales WN'!V20/'Total Customers'!V20*1000000</f>
        <v>32882.497838485258</v>
      </c>
      <c r="W20" s="13">
        <f>+'Total sales WN'!W20/'Total Customers'!W20*1000000</f>
        <v>33217.615130557118</v>
      </c>
      <c r="X20" s="13">
        <f>+'Total sales WN'!X20/'Total Customers'!X20*1000000</f>
        <v>35223.83407443147</v>
      </c>
      <c r="Y20" s="13">
        <f>+'Total sales WN'!Y20/'Total Customers'!Y20*1000000</f>
        <v>34506.924861657266</v>
      </c>
      <c r="Z20" s="13">
        <f>+'Total sales WN'!Z20/'Total Customers'!Z20*1000000</f>
        <v>34400.734330459854</v>
      </c>
      <c r="AA20" s="13">
        <f>+'Total sales WN'!AA20/'Total Customers'!AA20*1000000</f>
        <v>33912.888507061558</v>
      </c>
    </row>
    <row r="21" spans="1:27" x14ac:dyDescent="0.4">
      <c r="A21" s="13">
        <f>+'Total sales WN'!A21/'Total Customers'!C21*1000000</f>
        <v>25008.26257395064</v>
      </c>
      <c r="B21" s="8">
        <f t="shared" si="0"/>
        <v>2018</v>
      </c>
      <c r="C21" s="13">
        <f>+'Total sales WN'!C21/'Total Customers'!C21*1000000</f>
        <v>25959.835690660795</v>
      </c>
      <c r="D21" s="12"/>
      <c r="E21" s="12"/>
      <c r="F21" s="12"/>
      <c r="G21" s="12"/>
      <c r="H21" s="13"/>
      <c r="I21" s="13">
        <f>+'Total sales WN'!I21/'Total Customers'!I21*1000000</f>
        <v>25713.827102668478</v>
      </c>
      <c r="J21" s="13">
        <f>+'Total sales WN'!J21/'Total Customers'!J21*1000000</f>
        <v>25530.57562059542</v>
      </c>
      <c r="K21" s="13">
        <f>+'Total sales WN'!K21/'Total Customers'!K21*1000000</f>
        <v>25285.340381218677</v>
      </c>
      <c r="L21" s="13">
        <f>+'Total sales WN'!L21/'Total Customers'!L21*1000000</f>
        <v>25606.022765969796</v>
      </c>
      <c r="M21" s="13">
        <f>+'Total sales WN'!M21/'Total Customers'!M21*1000000</f>
        <v>25570.491256560916</v>
      </c>
      <c r="N21" s="13">
        <f>+'Total sales WN'!N21/'Total Customers'!N21*1000000</f>
        <v>25836.320428030423</v>
      </c>
      <c r="O21" s="13">
        <f>+'Total sales WN'!O21/'Total Customers'!O21*1000000</f>
        <v>27022.76921992029</v>
      </c>
      <c r="P21" s="13">
        <f>+'Total sales WN'!P21/'Total Customers'!P21*1000000</f>
        <v>27400.790263863451</v>
      </c>
      <c r="Q21" s="13">
        <f>+'Total sales WN'!Q21/'Total Customers'!Q21*1000000</f>
        <v>28552.729605150453</v>
      </c>
      <c r="R21" s="13">
        <f>+'Total sales WN'!R21/'Total Customers'!R21*1000000</f>
        <v>28926.922550086874</v>
      </c>
      <c r="S21" s="13">
        <f>+'Total sales WN'!S21/'Total Customers'!S21*1000000</f>
        <v>30373.221755373161</v>
      </c>
      <c r="T21" s="13">
        <f>+'Total sales WN'!T21/'Total Customers'!T21*1000000</f>
        <v>31677.201884808805</v>
      </c>
      <c r="U21" s="13">
        <f>+'Total sales WN'!U21/'Total Customers'!U21*1000000</f>
        <v>33203.803965345694</v>
      </c>
      <c r="V21" s="13">
        <f>+'Total sales WN'!V21/'Total Customers'!V21*1000000</f>
        <v>33233.891521185527</v>
      </c>
      <c r="W21" s="13">
        <f>+'Total sales WN'!W21/'Total Customers'!W21*1000000</f>
        <v>33627.72545057362</v>
      </c>
      <c r="X21" s="13">
        <f>+'Total sales WN'!X21/'Total Customers'!X21*1000000</f>
        <v>35701.823732917052</v>
      </c>
      <c r="Y21" s="13">
        <f>+'Total sales WN'!Y21/'Total Customers'!Y21*1000000</f>
        <v>34756.537902010023</v>
      </c>
      <c r="Z21" s="13">
        <f>+'Total sales WN'!Z21/'Total Customers'!Z21*1000000</f>
        <v>34599.50297643974</v>
      </c>
      <c r="AA21" s="13">
        <f>+'Total sales WN'!AA21/'Total Customers'!AA21*1000000</f>
        <v>34147.417011549769</v>
      </c>
    </row>
    <row r="22" spans="1:27" x14ac:dyDescent="0.4">
      <c r="A22" s="13">
        <f>+'Total sales WN'!A22/'Total Customers'!C22*1000000</f>
        <v>24952.051349282447</v>
      </c>
      <c r="B22" s="8">
        <f t="shared" si="0"/>
        <v>2019</v>
      </c>
      <c r="C22" s="13">
        <f>+'Total sales WN'!C22/'Total Customers'!C22*1000000</f>
        <v>25627.709605419976</v>
      </c>
      <c r="D22" s="12"/>
      <c r="E22" s="12"/>
      <c r="F22" s="12"/>
      <c r="G22" s="32"/>
      <c r="H22" s="13">
        <f>+'Total sales WN'!H22/'Total Customers'!H22*1000000</f>
        <v>25386.202912682566</v>
      </c>
      <c r="I22" s="13">
        <f>+'Total sales WN'!I22/'Total Customers'!I22*1000000</f>
        <v>25463.728428231891</v>
      </c>
      <c r="J22" s="13">
        <f>+'Total sales WN'!J22/'Total Customers'!J22*1000000</f>
        <v>25457.543406220513</v>
      </c>
      <c r="K22" s="13">
        <f>+'Total sales WN'!K22/'Total Customers'!K22*1000000</f>
        <v>25175.810569866975</v>
      </c>
      <c r="L22" s="13">
        <f>+'Total sales WN'!L22/'Total Customers'!L22*1000000</f>
        <v>25533.061387238722</v>
      </c>
      <c r="M22" s="13">
        <f>+'Total sales WN'!M22/'Total Customers'!M22*1000000</f>
        <v>25513.63055376682</v>
      </c>
      <c r="N22" s="13">
        <f>+'Total sales WN'!N22/'Total Customers'!N22*1000000</f>
        <v>25779.655669493404</v>
      </c>
      <c r="O22" s="13">
        <f>+'Total sales WN'!O22/'Total Customers'!O22*1000000</f>
        <v>26946.059956571822</v>
      </c>
      <c r="P22" s="13">
        <f>+'Total sales WN'!P22/'Total Customers'!P22*1000000</f>
        <v>27324.766003511599</v>
      </c>
      <c r="Q22" s="13">
        <f>+'Total sales WN'!Q22/'Total Customers'!Q22*1000000</f>
        <v>28594.563261781237</v>
      </c>
      <c r="R22" s="13">
        <f>+'Total sales WN'!R22/'Total Customers'!R22*1000000</f>
        <v>28924.648123835988</v>
      </c>
      <c r="S22" s="13">
        <f>+'Total sales WN'!S22/'Total Customers'!S22*1000000</f>
        <v>30443.253327805498</v>
      </c>
      <c r="T22" s="13">
        <f>+'Total sales WN'!T22/'Total Customers'!T22*1000000</f>
        <v>31867.736858686152</v>
      </c>
      <c r="U22" s="13">
        <f>+'Total sales WN'!U22/'Total Customers'!U22*1000000</f>
        <v>33505.211079878754</v>
      </c>
      <c r="V22" s="13">
        <f>+'Total sales WN'!V22/'Total Customers'!V22*1000000</f>
        <v>33552.093898182728</v>
      </c>
      <c r="W22" s="13">
        <f>+'Total sales WN'!W22/'Total Customers'!W22*1000000</f>
        <v>33975.559206496429</v>
      </c>
      <c r="X22" s="13">
        <f>+'Total sales WN'!X22/'Total Customers'!X22*1000000</f>
        <v>36195.899608740685</v>
      </c>
      <c r="Y22" s="13">
        <f>+'Total sales WN'!Y22/'Total Customers'!Y22*1000000</f>
        <v>34997.257047198989</v>
      </c>
      <c r="Z22" s="13">
        <f>+'Total sales WN'!Z22/'Total Customers'!Z22*1000000</f>
        <v>34784.354574171222</v>
      </c>
      <c r="AA22" s="13">
        <f>+'Total sales WN'!AA22/'Total Customers'!AA22*1000000</f>
        <v>34366.851080148568</v>
      </c>
    </row>
    <row r="23" spans="1:27" x14ac:dyDescent="0.4">
      <c r="A23" s="13">
        <f>+'Total sales WN'!A23/'Total Customers'!C23*1000000</f>
        <v>24376.184140664747</v>
      </c>
      <c r="B23" s="8">
        <f t="shared" si="0"/>
        <v>2020</v>
      </c>
      <c r="C23" s="13">
        <f>+'Total sales WN'!C23/'Total Customers'!C23*1000000</f>
        <v>25384.886346163061</v>
      </c>
      <c r="D23" s="8"/>
      <c r="E23" s="8"/>
      <c r="F23" s="8"/>
      <c r="G23" s="13">
        <f>+'Total sales WN'!G23/'Total Customers'!G23*1000000</f>
        <v>24839.54950326357</v>
      </c>
      <c r="H23" s="13">
        <f>+'Total sales WN'!H23/'Total Customers'!H23*1000000</f>
        <v>25121.89566549912</v>
      </c>
      <c r="I23" s="13">
        <f>+'Total sales WN'!I23/'Total Customers'!I23*1000000</f>
        <v>25252.800687917188</v>
      </c>
      <c r="J23" s="13">
        <f>+'Total sales WN'!J23/'Total Customers'!J23*1000000</f>
        <v>25297.393710715154</v>
      </c>
      <c r="K23" s="13">
        <f>+'Total sales WN'!K23/'Total Customers'!K23*1000000</f>
        <v>24970.402821410091</v>
      </c>
      <c r="L23" s="13">
        <f>+'Total sales WN'!L23/'Total Customers'!L23*1000000</f>
        <v>25426.800147163645</v>
      </c>
      <c r="M23" s="13">
        <f>+'Total sales WN'!M23/'Total Customers'!M23*1000000</f>
        <v>25432.018741593816</v>
      </c>
      <c r="N23" s="13">
        <f>+'Total sales WN'!N23/'Total Customers'!N23*1000000</f>
        <v>25697.327295676045</v>
      </c>
      <c r="O23" s="13">
        <f>+'Total sales WN'!O23/'Total Customers'!O23*1000000</f>
        <v>26872.605771236773</v>
      </c>
      <c r="P23" s="13">
        <f>+'Total sales WN'!P23/'Total Customers'!P23*1000000</f>
        <v>27251.421268000122</v>
      </c>
      <c r="Q23" s="13">
        <f>+'Total sales WN'!Q23/'Total Customers'!Q23*1000000</f>
        <v>28635.061882561167</v>
      </c>
      <c r="R23" s="13">
        <f>+'Total sales WN'!R23/'Total Customers'!R23*1000000</f>
        <v>28926.039164718688</v>
      </c>
      <c r="S23" s="13">
        <f>+'Total sales WN'!S23/'Total Customers'!S23*1000000</f>
        <v>30538.412581644709</v>
      </c>
      <c r="T23" s="13">
        <f>+'Total sales WN'!T23/'Total Customers'!T23*1000000</f>
        <v>32066.574358687449</v>
      </c>
      <c r="U23" s="13">
        <f>+'Total sales WN'!U23/'Total Customers'!U23*1000000</f>
        <v>33817.920161836111</v>
      </c>
      <c r="V23" s="13">
        <f>+'Total sales WN'!V23/'Total Customers'!V23*1000000</f>
        <v>33876.712960555196</v>
      </c>
      <c r="W23" s="13">
        <f>+'Total sales WN'!W23/'Total Customers'!W23*1000000</f>
        <v>34339.958395307091</v>
      </c>
      <c r="X23" s="13">
        <f>+'Total sales WN'!X23/'Total Customers'!X23*1000000</f>
        <v>36703.273992891831</v>
      </c>
      <c r="Y23" s="13">
        <f>+'Total sales WN'!Y23/'Total Customers'!Y23*1000000</f>
        <v>35219.311517017726</v>
      </c>
      <c r="Z23" s="13">
        <f>+'Total sales WN'!Z23/'Total Customers'!Z23*1000000</f>
        <v>34955.5947371765</v>
      </c>
      <c r="AA23" s="9"/>
    </row>
    <row r="24" spans="1:27" x14ac:dyDescent="0.4">
      <c r="A24" s="13">
        <f>+'Total sales WN'!A24/'Total Customers'!C24*1000000</f>
        <v>24564.706008495643</v>
      </c>
      <c r="B24" s="8">
        <f t="shared" si="0"/>
        <v>2021</v>
      </c>
      <c r="C24" s="13">
        <f>+'Total sales WN'!C24/'Total Customers'!C24*1000000</f>
        <v>25051.642773243155</v>
      </c>
      <c r="D24" s="8"/>
      <c r="E24" s="8"/>
      <c r="F24" s="13">
        <f>+'Total sales WN'!F24/'Total Customers'!F24*1000000</f>
        <v>24506.61233844464</v>
      </c>
      <c r="G24" s="13">
        <f>+'Total sales WN'!G24/'Total Customers'!G24*1000000</f>
        <v>24631.970680832357</v>
      </c>
      <c r="H24" s="13">
        <f>+'Total sales WN'!H24/'Total Customers'!H24*1000000</f>
        <v>24973.969000767414</v>
      </c>
      <c r="I24" s="13">
        <f>+'Total sales WN'!I24/'Total Customers'!I24*1000000</f>
        <v>25078.342553281662</v>
      </c>
      <c r="J24" s="13">
        <f>+'Total sales WN'!J24/'Total Customers'!J24*1000000</f>
        <v>25153.519847893265</v>
      </c>
      <c r="K24" s="13">
        <f>+'Total sales WN'!K24/'Total Customers'!K24*1000000</f>
        <v>24806.123682592541</v>
      </c>
      <c r="L24" s="13">
        <f>+'Total sales WN'!L24/'Total Customers'!L24*1000000</f>
        <v>25336.910837936804</v>
      </c>
      <c r="M24" s="13">
        <f>+'Total sales WN'!M24/'Total Customers'!M24*1000000</f>
        <v>25356.803711124721</v>
      </c>
      <c r="N24" s="13">
        <f>+'Total sales WN'!N24/'Total Customers'!N24*1000000</f>
        <v>25632.668180925219</v>
      </c>
      <c r="O24" s="13">
        <f>+'Total sales WN'!O24/'Total Customers'!O24*1000000</f>
        <v>26803.777276343764</v>
      </c>
      <c r="P24" s="13">
        <f>+'Total sales WN'!P24/'Total Customers'!P24*1000000</f>
        <v>27179.33601237429</v>
      </c>
      <c r="Q24" s="13">
        <f>+'Total sales WN'!Q24/'Total Customers'!Q24*1000000</f>
        <v>28688.629456231243</v>
      </c>
      <c r="R24" s="13">
        <f>+'Total sales WN'!R24/'Total Customers'!R24*1000000</f>
        <v>28932.520064926677</v>
      </c>
      <c r="S24" s="13">
        <f>+'Total sales WN'!S24/'Total Customers'!S24*1000000</f>
        <v>30573.829445312978</v>
      </c>
      <c r="T24" s="13">
        <f>+'Total sales WN'!T24/'Total Customers'!T24*1000000</f>
        <v>32236.093327740586</v>
      </c>
      <c r="U24" s="13">
        <f>+'Total sales WN'!U24/'Total Customers'!U24*1000000</f>
        <v>34019.539779633749</v>
      </c>
      <c r="V24" s="13">
        <f>+'Total sales WN'!V24/'Total Customers'!V24*1000000</f>
        <v>34188.28978415086</v>
      </c>
      <c r="W24" s="9"/>
      <c r="X24" s="9"/>
      <c r="Y24" s="9"/>
      <c r="Z24" s="9"/>
      <c r="AA24" s="9"/>
    </row>
    <row r="25" spans="1:27" x14ac:dyDescent="0.4">
      <c r="A25" s="13">
        <f>+'Total sales WN'!A25/'Total Customers'!C25*1000000</f>
        <v>23887.61574750506</v>
      </c>
      <c r="B25" s="8">
        <v>2022</v>
      </c>
      <c r="C25" s="13">
        <f>+'Total sales WN'!C25/'Total Customers'!C25*1000000</f>
        <v>24966.547999617367</v>
      </c>
      <c r="D25" s="8"/>
      <c r="E25" s="13">
        <f>+'Total sales WN'!E25/'Total Customers'!E25*1000000</f>
        <v>24303.603630127403</v>
      </c>
      <c r="F25" s="13">
        <f>+'Total sales WN'!F25/'Total Customers'!F25*1000000</f>
        <v>24348.278455367112</v>
      </c>
      <c r="G25" s="13">
        <f>+'Total sales WN'!G25/'Total Customers'!G25*1000000</f>
        <v>24466.101139476516</v>
      </c>
      <c r="H25" s="13">
        <f>+'Total sales WN'!H25/'Total Customers'!H25*1000000</f>
        <v>24752.719605773083</v>
      </c>
      <c r="I25" s="13">
        <f>+'Total sales WN'!I25/'Total Customers'!I25*1000000</f>
        <v>24846.014514954913</v>
      </c>
      <c r="J25" s="13">
        <f>+'Total sales WN'!J25/'Total Customers'!J25*1000000</f>
        <v>24937.286587325078</v>
      </c>
      <c r="K25" s="14"/>
      <c r="L25" s="14"/>
      <c r="M25" s="14"/>
      <c r="N25" s="14"/>
      <c r="O25" s="14"/>
      <c r="P25" s="14"/>
      <c r="Q25" s="14"/>
      <c r="R25" s="15"/>
      <c r="S25" s="16"/>
      <c r="T25" s="9"/>
      <c r="U25" s="9"/>
      <c r="V25" s="9"/>
      <c r="W25" s="9"/>
      <c r="X25" s="9"/>
      <c r="Y25" s="9"/>
      <c r="Z25" s="9"/>
      <c r="AA25" s="9"/>
    </row>
    <row r="26" spans="1:27" x14ac:dyDescent="0.4">
      <c r="A26" s="13">
        <f>+'Total sales WN'!A26/'Total Customers'!C26*1000000</f>
        <v>24199.255357740665</v>
      </c>
      <c r="B26" s="8">
        <v>2023</v>
      </c>
      <c r="C26" s="13">
        <f>+'Total sales WN'!C26/'Total Customers'!C26*1000000</f>
        <v>24924.609452690092</v>
      </c>
      <c r="D26" s="13">
        <f>+'Total sales WN'!D26/'Total Customers'!D26*1000000</f>
        <v>23905.287798713234</v>
      </c>
      <c r="E26" s="13">
        <f>+'Total sales WN'!E26/'Total Customers'!E26*1000000</f>
        <v>24085.335443717522</v>
      </c>
      <c r="F26" s="13">
        <f>+'Total sales WN'!F26/'Total Customers'!F26*1000000</f>
        <v>24207.39545747091</v>
      </c>
      <c r="G26" s="13">
        <f>+'Total sales WN'!G26/'Total Customers'!G26*1000000</f>
        <v>24329.241723532665</v>
      </c>
      <c r="H26" s="13">
        <f>+'Total sales WN'!H26/'Total Customers'!H26*1000000</f>
        <v>24659.5409620432</v>
      </c>
      <c r="I26" s="14"/>
      <c r="J26" s="14"/>
      <c r="K26" s="14"/>
      <c r="L26" s="14"/>
      <c r="M26" s="14"/>
      <c r="N26" s="14"/>
      <c r="O26" s="14"/>
      <c r="P26" s="14"/>
      <c r="Q26" s="14"/>
      <c r="R26" s="15"/>
      <c r="S26" s="16"/>
      <c r="T26" s="9"/>
      <c r="U26" s="9"/>
      <c r="V26" s="9"/>
      <c r="W26" s="9"/>
      <c r="X26" s="9"/>
      <c r="Y26" s="9"/>
      <c r="Z26" s="9"/>
      <c r="AA26" s="9"/>
    </row>
    <row r="27" spans="1:27" x14ac:dyDescent="0.4">
      <c r="B27" s="8">
        <f>+B26+1</f>
        <v>2024</v>
      </c>
      <c r="C27" s="8"/>
      <c r="D27" s="13">
        <f>+'Total sales WN'!D27/'Total Customers'!D27*1000000</f>
        <v>23704.502117084488</v>
      </c>
      <c r="E27" s="13">
        <f>+'Total sales WN'!E27/'Total Customers'!E27*1000000</f>
        <v>23879.038540093286</v>
      </c>
      <c r="F27" s="13">
        <f>+'Total sales WN'!F27/'Total Customers'!F27*1000000</f>
        <v>24030.928241462479</v>
      </c>
      <c r="G27" s="13">
        <f>+'Total sales WN'!G27/'Total Customers'!G27*1000000</f>
        <v>24227.135715511165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5"/>
      <c r="S27" s="16"/>
      <c r="T27" s="9"/>
      <c r="U27" s="9"/>
      <c r="V27" s="9"/>
      <c r="W27" s="9"/>
      <c r="X27" s="9"/>
      <c r="Y27" s="9"/>
      <c r="Z27" s="9"/>
      <c r="AA27" s="9"/>
    </row>
    <row r="28" spans="1:27" x14ac:dyDescent="0.4">
      <c r="B28" s="8">
        <f t="shared" ref="B28:B30" si="1">+B27+1</f>
        <v>2025</v>
      </c>
      <c r="C28" s="8"/>
      <c r="D28" s="13">
        <f>+'Total sales WN'!D28/'Total Customers'!D28*1000000</f>
        <v>23607.585316242432</v>
      </c>
      <c r="E28" s="13">
        <f>+'Total sales WN'!E28/'Total Customers'!E28*1000000</f>
        <v>23673.400500064938</v>
      </c>
      <c r="F28" s="13">
        <f>+'Total sales WN'!F28/'Total Customers'!F28*1000000</f>
        <v>23886.600926707175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5"/>
      <c r="S28" s="16"/>
      <c r="T28" s="9"/>
      <c r="U28" s="9"/>
      <c r="V28" s="9"/>
      <c r="W28" s="9"/>
      <c r="X28" s="9"/>
      <c r="Y28" s="9"/>
      <c r="Z28" s="9"/>
      <c r="AA28" s="9"/>
    </row>
    <row r="29" spans="1:27" x14ac:dyDescent="0.4">
      <c r="B29" s="8">
        <f t="shared" si="1"/>
        <v>2026</v>
      </c>
      <c r="C29" s="8"/>
      <c r="D29" s="13">
        <f>+'Total sales WN'!D29/'Total Customers'!D29*1000000</f>
        <v>23499.019540545491</v>
      </c>
      <c r="E29" s="13">
        <f>+'Total sales WN'!E29/'Total Customers'!E29*1000000</f>
        <v>23488.638974419366</v>
      </c>
      <c r="F29" s="8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5"/>
      <c r="S29" s="16"/>
      <c r="T29" s="9"/>
      <c r="U29" s="9"/>
      <c r="V29" s="9"/>
      <c r="W29" s="9"/>
      <c r="X29" s="9"/>
      <c r="Y29" s="9"/>
      <c r="Z29" s="9"/>
      <c r="AA29" s="9"/>
    </row>
    <row r="30" spans="1:27" x14ac:dyDescent="0.4">
      <c r="B30" s="8">
        <f t="shared" si="1"/>
        <v>2027</v>
      </c>
      <c r="D30" s="13">
        <f>+'Total sales WN'!D30/'Total Customers'!D30*1000000</f>
        <v>23402.254590855879</v>
      </c>
      <c r="H30" s="13"/>
    </row>
    <row r="31" spans="1:27" x14ac:dyDescent="0.4">
      <c r="H31" s="13"/>
    </row>
    <row r="32" spans="1:27" x14ac:dyDescent="0.4">
      <c r="D32" s="27" t="str">
        <f t="shared" ref="D32:F32" si="2">+D2</f>
        <v>2023F</v>
      </c>
      <c r="E32" s="27" t="str">
        <f t="shared" si="2"/>
        <v>2022F</v>
      </c>
      <c r="F32" s="27" t="str">
        <f t="shared" si="2"/>
        <v>2021F</v>
      </c>
      <c r="G32" s="27" t="str">
        <f>+G2</f>
        <v>2020F</v>
      </c>
      <c r="H32" s="11" t="s">
        <v>50</v>
      </c>
      <c r="I32" s="11" t="s">
        <v>49</v>
      </c>
      <c r="J32" s="11" t="s">
        <v>47</v>
      </c>
      <c r="K32" s="11" t="s">
        <v>46</v>
      </c>
      <c r="L32" s="11" t="s">
        <v>27</v>
      </c>
      <c r="M32" s="11" t="s">
        <v>26</v>
      </c>
      <c r="N32" s="11" t="s">
        <v>14</v>
      </c>
      <c r="O32" s="11" t="s">
        <v>13</v>
      </c>
      <c r="P32" s="11" t="s">
        <v>12</v>
      </c>
      <c r="Q32" s="11" t="s">
        <v>11</v>
      </c>
      <c r="R32" s="11" t="s">
        <v>1</v>
      </c>
      <c r="S32" s="11" t="s">
        <v>2</v>
      </c>
      <c r="T32" s="11" t="s">
        <v>3</v>
      </c>
      <c r="U32" s="11" t="s">
        <v>4</v>
      </c>
      <c r="V32" s="11" t="s">
        <v>5</v>
      </c>
      <c r="W32" s="11" t="s">
        <v>6</v>
      </c>
      <c r="X32" s="11" t="s">
        <v>7</v>
      </c>
      <c r="Y32" s="11" t="s">
        <v>8</v>
      </c>
      <c r="Z32" s="11" t="s">
        <v>9</v>
      </c>
      <c r="AA32" s="11" t="s">
        <v>10</v>
      </c>
    </row>
    <row r="33" spans="2:27" x14ac:dyDescent="0.4">
      <c r="B33" s="8">
        <v>2000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9"/>
      <c r="O33" s="9"/>
      <c r="P33" s="9"/>
      <c r="Q33" s="10"/>
      <c r="R33" s="9"/>
      <c r="S33" s="9"/>
      <c r="T33" s="9"/>
      <c r="U33" s="9"/>
      <c r="V33" s="9"/>
      <c r="W33" s="9"/>
      <c r="X33" s="9"/>
      <c r="Y33" s="9"/>
      <c r="Z33" s="9"/>
      <c r="AA33" s="18">
        <f t="shared" ref="AA33:AA52" si="3">+AA3-$C3</f>
        <v>426.10299038769881</v>
      </c>
    </row>
    <row r="34" spans="2:27" x14ac:dyDescent="0.4">
      <c r="B34" s="8">
        <f t="shared" ref="B34:B48" si="4">+B33+1</f>
        <v>2001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9"/>
      <c r="O34" s="9"/>
      <c r="P34" s="9"/>
      <c r="Q34" s="10"/>
      <c r="R34" s="9"/>
      <c r="S34" s="9"/>
      <c r="T34" s="9"/>
      <c r="U34" s="9"/>
      <c r="V34" s="9"/>
      <c r="W34" s="9"/>
      <c r="X34" s="9"/>
      <c r="Y34" s="9"/>
      <c r="Z34" s="18">
        <f t="shared" ref="Z34:Z52" si="5">+Z4-$C4</f>
        <v>417.18415715028823</v>
      </c>
      <c r="AA34" s="9">
        <f t="shared" si="3"/>
        <v>979.34596305962623</v>
      </c>
    </row>
    <row r="35" spans="2:27" x14ac:dyDescent="0.4">
      <c r="B35" s="8">
        <f t="shared" si="4"/>
        <v>2002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9"/>
      <c r="O35" s="9"/>
      <c r="P35" s="9"/>
      <c r="Q35" s="10"/>
      <c r="R35" s="9"/>
      <c r="S35" s="9"/>
      <c r="T35" s="9"/>
      <c r="U35" s="9"/>
      <c r="V35" s="9"/>
      <c r="W35" s="9"/>
      <c r="X35" s="9"/>
      <c r="Y35" s="18">
        <f t="shared" ref="Y35:Y52" si="6">+Y5-$C5</f>
        <v>106.10303617655882</v>
      </c>
      <c r="Z35" s="9">
        <f t="shared" si="5"/>
        <v>-218.01401680423805</v>
      </c>
      <c r="AA35" s="9">
        <f t="shared" si="3"/>
        <v>332.92373043164844</v>
      </c>
    </row>
    <row r="36" spans="2:27" x14ac:dyDescent="0.4">
      <c r="B36" s="8">
        <f t="shared" si="4"/>
        <v>2003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9"/>
      <c r="O36" s="9"/>
      <c r="P36" s="9"/>
      <c r="Q36" s="9"/>
      <c r="R36" s="9"/>
      <c r="S36" s="9"/>
      <c r="T36" s="9"/>
      <c r="U36" s="9"/>
      <c r="V36" s="9"/>
      <c r="W36" s="9"/>
      <c r="X36" s="18">
        <f t="shared" ref="X36:X52" si="7">+X6-$C6</f>
        <v>-31.807708583979547</v>
      </c>
      <c r="Y36" s="9">
        <f t="shared" si="6"/>
        <v>398.02313139748003</v>
      </c>
      <c r="Z36" s="9">
        <f t="shared" si="5"/>
        <v>414.18687168726683</v>
      </c>
      <c r="AA36" s="9">
        <f t="shared" si="3"/>
        <v>819.48507473631616</v>
      </c>
    </row>
    <row r="37" spans="2:27" x14ac:dyDescent="0.4">
      <c r="B37" s="8">
        <f t="shared" si="4"/>
        <v>2004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9"/>
      <c r="O37" s="9"/>
      <c r="P37" s="9"/>
      <c r="Q37" s="9"/>
      <c r="R37" s="9"/>
      <c r="S37" s="9"/>
      <c r="T37" s="9"/>
      <c r="U37" s="9"/>
      <c r="V37" s="9"/>
      <c r="W37" s="18">
        <f t="shared" ref="W37:W52" si="8">+W7-$C7</f>
        <v>717.11231965195839</v>
      </c>
      <c r="X37" s="9">
        <f t="shared" si="7"/>
        <v>428.91481219840352</v>
      </c>
      <c r="Y37" s="9">
        <f t="shared" si="6"/>
        <v>1019.4099060831759</v>
      </c>
      <c r="Z37" s="9">
        <f t="shared" si="5"/>
        <v>971.23854351825867</v>
      </c>
      <c r="AA37" s="18">
        <f t="shared" si="3"/>
        <v>1375.7800466974732</v>
      </c>
    </row>
    <row r="38" spans="2:27" x14ac:dyDescent="0.4">
      <c r="B38" s="8">
        <f t="shared" si="4"/>
        <v>2005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9"/>
      <c r="O38" s="9"/>
      <c r="P38" s="9"/>
      <c r="Q38" s="9"/>
      <c r="R38" s="9"/>
      <c r="S38" s="9"/>
      <c r="T38" s="9"/>
      <c r="U38" s="9"/>
      <c r="V38" s="18">
        <f t="shared" ref="V38:V52" si="9">+V8-$C8</f>
        <v>466.99801444204058</v>
      </c>
      <c r="W38" s="9">
        <f t="shared" si="8"/>
        <v>972.17505671195977</v>
      </c>
      <c r="X38" s="9">
        <f t="shared" si="7"/>
        <v>730.11322022274908</v>
      </c>
      <c r="Y38" s="9">
        <f t="shared" si="6"/>
        <v>1393.5157286415597</v>
      </c>
      <c r="Z38" s="18">
        <f t="shared" si="5"/>
        <v>1340.8286802329349</v>
      </c>
      <c r="AA38" s="9">
        <f t="shared" si="3"/>
        <v>1730.7037923521166</v>
      </c>
    </row>
    <row r="39" spans="2:27" x14ac:dyDescent="0.4">
      <c r="B39" s="8">
        <f t="shared" si="4"/>
        <v>2006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9"/>
      <c r="O39" s="9"/>
      <c r="P39" s="9"/>
      <c r="Q39" s="9"/>
      <c r="R39" s="9"/>
      <c r="S39" s="9"/>
      <c r="T39" s="9"/>
      <c r="U39" s="18">
        <f t="shared" ref="U39:U52" si="10">+U9-$C9</f>
        <v>1205.6567724301967</v>
      </c>
      <c r="V39" s="9">
        <f t="shared" si="9"/>
        <v>1139.4907951875321</v>
      </c>
      <c r="W39" s="9">
        <f t="shared" si="8"/>
        <v>1654.7230730049559</v>
      </c>
      <c r="X39" s="9">
        <f t="shared" si="7"/>
        <v>1800.2560946913582</v>
      </c>
      <c r="Y39" s="18">
        <f t="shared" si="6"/>
        <v>2355.0223644597463</v>
      </c>
      <c r="Z39" s="9">
        <f t="shared" si="5"/>
        <v>2240.6789467166891</v>
      </c>
      <c r="AA39" s="9">
        <f t="shared" si="3"/>
        <v>2779.0319095269297</v>
      </c>
    </row>
    <row r="40" spans="2:27" x14ac:dyDescent="0.4">
      <c r="B40" s="8">
        <f t="shared" si="4"/>
        <v>2007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9"/>
      <c r="O40" s="9"/>
      <c r="P40" s="9"/>
      <c r="Q40" s="9"/>
      <c r="R40" s="9"/>
      <c r="S40" s="9"/>
      <c r="T40" s="18">
        <f t="shared" ref="T40:T52" si="11">+T10-$C10</f>
        <v>510.73304314354027</v>
      </c>
      <c r="U40" s="9">
        <f t="shared" si="10"/>
        <v>1325.1499524444771</v>
      </c>
      <c r="V40" s="9">
        <f t="shared" si="9"/>
        <v>1195.8327393977052</v>
      </c>
      <c r="W40" s="9">
        <f t="shared" si="8"/>
        <v>1615.0291223029271</v>
      </c>
      <c r="X40" s="18">
        <f t="shared" si="7"/>
        <v>1922.3466959089346</v>
      </c>
      <c r="Y40" s="9">
        <f t="shared" si="6"/>
        <v>2462.3155474156847</v>
      </c>
      <c r="Z40" s="9">
        <f t="shared" si="5"/>
        <v>2404.1339515301297</v>
      </c>
      <c r="AA40" s="9">
        <f t="shared" si="3"/>
        <v>2841.0513414836969</v>
      </c>
    </row>
    <row r="41" spans="2:27" x14ac:dyDescent="0.4">
      <c r="B41" s="8">
        <f t="shared" si="4"/>
        <v>2008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9"/>
      <c r="O41" s="9"/>
      <c r="P41" s="9"/>
      <c r="Q41" s="9"/>
      <c r="R41" s="9"/>
      <c r="S41" s="18">
        <f t="shared" ref="S41:S52" si="12">+S11-$C11</f>
        <v>1261.3356532520447</v>
      </c>
      <c r="T41" s="9">
        <f t="shared" si="11"/>
        <v>1503.6409032944066</v>
      </c>
      <c r="U41" s="9">
        <f t="shared" si="10"/>
        <v>2496.4067141884516</v>
      </c>
      <c r="V41" s="9">
        <f t="shared" si="9"/>
        <v>2289.4704698608912</v>
      </c>
      <c r="W41" s="18">
        <f t="shared" si="8"/>
        <v>2662.0173058176588</v>
      </c>
      <c r="X41" s="9">
        <f t="shared" si="7"/>
        <v>3054.557576958945</v>
      </c>
      <c r="Y41" s="9">
        <f t="shared" si="6"/>
        <v>3567.3140115559581</v>
      </c>
      <c r="Z41" s="9">
        <f t="shared" si="5"/>
        <v>3609.9232548563232</v>
      </c>
      <c r="AA41" s="9">
        <f t="shared" si="3"/>
        <v>3729.1703862049944</v>
      </c>
    </row>
    <row r="42" spans="2:27" x14ac:dyDescent="0.4">
      <c r="B42" s="8">
        <f t="shared" si="4"/>
        <v>2009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9"/>
      <c r="O42" s="9"/>
      <c r="P42" s="9"/>
      <c r="Q42" s="9"/>
      <c r="R42" s="18">
        <f t="shared" ref="R42:R52" si="13">+R12-$C12</f>
        <v>1291.2750718554162</v>
      </c>
      <c r="S42" s="9">
        <f t="shared" si="12"/>
        <v>1717.3881579720946</v>
      </c>
      <c r="T42" s="9">
        <f t="shared" si="11"/>
        <v>2022.0417761793869</v>
      </c>
      <c r="U42" s="9">
        <f t="shared" si="10"/>
        <v>3071.1612091255192</v>
      </c>
      <c r="V42" s="18">
        <f t="shared" si="9"/>
        <v>2903.038866126044</v>
      </c>
      <c r="W42" s="9">
        <f t="shared" si="8"/>
        <v>3150.8355665650233</v>
      </c>
      <c r="X42" s="9">
        <f t="shared" si="7"/>
        <v>3757.5349932742683</v>
      </c>
      <c r="Y42" s="9">
        <f t="shared" si="6"/>
        <v>4218.3815595662563</v>
      </c>
      <c r="Z42" s="9">
        <f t="shared" si="5"/>
        <v>4294.4876368033656</v>
      </c>
      <c r="AA42" s="9">
        <f t="shared" si="3"/>
        <v>4256.9452674044842</v>
      </c>
    </row>
    <row r="43" spans="2:27" x14ac:dyDescent="0.4">
      <c r="B43" s="8">
        <f t="shared" si="4"/>
        <v>2010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9"/>
      <c r="O43" s="9"/>
      <c r="P43" s="9"/>
      <c r="Q43" s="18">
        <f t="shared" ref="Q43:Q52" si="14">+Q13-$C13</f>
        <v>-117.94998691748697</v>
      </c>
      <c r="R43" s="9">
        <f t="shared" si="13"/>
        <v>757.044583808467</v>
      </c>
      <c r="S43" s="9">
        <f t="shared" si="12"/>
        <v>1217.8360430227367</v>
      </c>
      <c r="T43" s="9">
        <f t="shared" si="11"/>
        <v>1675.744569513452</v>
      </c>
      <c r="U43" s="18">
        <f t="shared" si="10"/>
        <v>2471.2775841295916</v>
      </c>
      <c r="V43" s="9">
        <f t="shared" si="9"/>
        <v>2299.7456385996338</v>
      </c>
      <c r="W43" s="9">
        <f t="shared" si="8"/>
        <v>2847.439556999765</v>
      </c>
      <c r="X43" s="9">
        <f t="shared" si="7"/>
        <v>3570.8284821922425</v>
      </c>
      <c r="Y43" s="9">
        <f t="shared" si="6"/>
        <v>3942.2490088097693</v>
      </c>
      <c r="Z43" s="9">
        <f t="shared" si="5"/>
        <v>3980.6003608594401</v>
      </c>
      <c r="AA43" s="9">
        <f t="shared" si="3"/>
        <v>4025.9801181704788</v>
      </c>
    </row>
    <row r="44" spans="2:27" x14ac:dyDescent="0.4">
      <c r="B44" s="8">
        <f t="shared" si="4"/>
        <v>2011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9"/>
      <c r="O44" s="9"/>
      <c r="P44" s="18">
        <f t="shared" ref="P44:P52" si="15">+P14-$C14</f>
        <v>504.67438721693543</v>
      </c>
      <c r="Q44" s="9">
        <f t="shared" si="14"/>
        <v>1216.8125986770174</v>
      </c>
      <c r="R44" s="9">
        <f t="shared" si="13"/>
        <v>1848.6346238180158</v>
      </c>
      <c r="S44" s="9">
        <f t="shared" si="12"/>
        <v>2421.8438289089609</v>
      </c>
      <c r="T44" s="18">
        <f t="shared" si="11"/>
        <v>3018.8450190198491</v>
      </c>
      <c r="U44" s="9">
        <f t="shared" si="10"/>
        <v>3896.3294950793534</v>
      </c>
      <c r="V44" s="9">
        <f t="shared" si="9"/>
        <v>3745.4921217231167</v>
      </c>
      <c r="W44" s="9">
        <f t="shared" si="8"/>
        <v>4117.163293311125</v>
      </c>
      <c r="X44" s="9">
        <f t="shared" si="7"/>
        <v>5129.2516361108028</v>
      </c>
      <c r="Y44" s="9">
        <f t="shared" si="6"/>
        <v>5375.837004911431</v>
      </c>
      <c r="Z44" s="9">
        <f t="shared" si="5"/>
        <v>5449.6609014329442</v>
      </c>
      <c r="AA44" s="9">
        <f t="shared" si="3"/>
        <v>5436.5006792610511</v>
      </c>
    </row>
    <row r="45" spans="2:27" x14ac:dyDescent="0.4">
      <c r="B45" s="8">
        <f t="shared" si="4"/>
        <v>2012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9"/>
      <c r="O45" s="18">
        <f t="shared" ref="O45:O52" si="16">+O15-$C15</f>
        <v>1081.4518040280964</v>
      </c>
      <c r="P45" s="9">
        <f t="shared" si="15"/>
        <v>1039.7856190648672</v>
      </c>
      <c r="Q45" s="9">
        <f t="shared" si="14"/>
        <v>1845.7007851131748</v>
      </c>
      <c r="R45" s="9">
        <f t="shared" si="13"/>
        <v>2330.8996466216304</v>
      </c>
      <c r="S45" s="18">
        <f t="shared" si="12"/>
        <v>3091.2337786913049</v>
      </c>
      <c r="T45" s="9">
        <f t="shared" si="11"/>
        <v>3749.9992337668555</v>
      </c>
      <c r="U45" s="9">
        <f t="shared" si="10"/>
        <v>4729.7160598319133</v>
      </c>
      <c r="V45" s="9">
        <f t="shared" si="9"/>
        <v>4532.9522283775914</v>
      </c>
      <c r="W45" s="9">
        <f t="shared" si="8"/>
        <v>4914.3905798097221</v>
      </c>
      <c r="X45" s="9">
        <f t="shared" si="7"/>
        <v>6094.3175715971011</v>
      </c>
      <c r="Y45" s="9">
        <f t="shared" si="6"/>
        <v>6235.4659243688293</v>
      </c>
      <c r="Z45" s="9">
        <f t="shared" si="5"/>
        <v>6292.3646178854979</v>
      </c>
      <c r="AA45" s="9">
        <f t="shared" si="3"/>
        <v>6285.8714095473479</v>
      </c>
    </row>
    <row r="46" spans="2:27" x14ac:dyDescent="0.4">
      <c r="B46" s="8">
        <f t="shared" si="4"/>
        <v>2013</v>
      </c>
      <c r="C46" s="8"/>
      <c r="D46" s="8"/>
      <c r="E46" s="8"/>
      <c r="F46" s="8"/>
      <c r="G46" s="8"/>
      <c r="H46" s="8"/>
      <c r="I46" s="8"/>
      <c r="J46" s="8"/>
      <c r="K46" s="8"/>
      <c r="L46" s="9"/>
      <c r="M46" s="9"/>
      <c r="N46" s="18">
        <f t="shared" ref="N46:N52" si="17">+N16-$C16</f>
        <v>-211.64333964374237</v>
      </c>
      <c r="O46" s="9">
        <f t="shared" si="16"/>
        <v>1332.3178739492578</v>
      </c>
      <c r="P46" s="9">
        <f t="shared" si="15"/>
        <v>1382.9073441842265</v>
      </c>
      <c r="Q46" s="9">
        <f t="shared" si="14"/>
        <v>2241.1736642020405</v>
      </c>
      <c r="R46" s="18">
        <f t="shared" si="13"/>
        <v>2658.681528152978</v>
      </c>
      <c r="S46" s="9">
        <f t="shared" si="12"/>
        <v>3559.3397656243324</v>
      </c>
      <c r="T46" s="9">
        <f t="shared" si="11"/>
        <v>4333.4117385374411</v>
      </c>
      <c r="U46" s="9">
        <f t="shared" si="10"/>
        <v>5367.0746948525702</v>
      </c>
      <c r="V46" s="9">
        <f t="shared" si="9"/>
        <v>5201.505882018897</v>
      </c>
      <c r="W46" s="9">
        <f t="shared" si="8"/>
        <v>5594.1732873020665</v>
      </c>
      <c r="X46" s="9">
        <f t="shared" si="7"/>
        <v>6927.3078444289677</v>
      </c>
      <c r="Y46" s="9">
        <f t="shared" si="6"/>
        <v>6930.8221805117028</v>
      </c>
      <c r="Z46" s="9">
        <f t="shared" si="5"/>
        <v>6956.902399032504</v>
      </c>
      <c r="AA46" s="9">
        <f t="shared" si="3"/>
        <v>6786.1133375791287</v>
      </c>
    </row>
    <row r="47" spans="2:27" x14ac:dyDescent="0.4">
      <c r="B47" s="8">
        <f t="shared" si="4"/>
        <v>2014</v>
      </c>
      <c r="C47" s="8"/>
      <c r="D47" s="8"/>
      <c r="E47" s="8"/>
      <c r="F47" s="8"/>
      <c r="G47" s="8"/>
      <c r="H47" s="8"/>
      <c r="I47" s="8"/>
      <c r="J47" s="8"/>
      <c r="K47" s="8"/>
      <c r="L47" s="9"/>
      <c r="M47" s="18">
        <f t="shared" ref="M47:M52" si="18">+M17-$C17</f>
        <v>-169.07472481846344</v>
      </c>
      <c r="N47" s="9">
        <f t="shared" si="17"/>
        <v>-44.947386689007544</v>
      </c>
      <c r="O47" s="9">
        <f t="shared" si="16"/>
        <v>1316.9488503877947</v>
      </c>
      <c r="P47" s="9">
        <f t="shared" si="15"/>
        <v>1567.3025852306455</v>
      </c>
      <c r="Q47" s="18">
        <f t="shared" si="14"/>
        <v>2439.2315266964833</v>
      </c>
      <c r="R47" s="9">
        <f t="shared" si="13"/>
        <v>2863.1909895199969</v>
      </c>
      <c r="S47" s="9">
        <f t="shared" si="12"/>
        <v>3941.9172163798576</v>
      </c>
      <c r="T47" s="9">
        <f t="shared" si="11"/>
        <v>4777.1810992376777</v>
      </c>
      <c r="U47" s="9">
        <f t="shared" si="10"/>
        <v>5897.546875899523</v>
      </c>
      <c r="V47" s="9">
        <f t="shared" si="9"/>
        <v>5755.9525744742677</v>
      </c>
      <c r="W47" s="9">
        <f t="shared" si="8"/>
        <v>6132.1016478483034</v>
      </c>
      <c r="X47" s="9">
        <f t="shared" si="7"/>
        <v>7640.6811397161655</v>
      </c>
      <c r="Y47" s="9">
        <f t="shared" si="6"/>
        <v>7490.6277592080005</v>
      </c>
      <c r="Z47" s="9">
        <f t="shared" si="5"/>
        <v>7485.5021576406434</v>
      </c>
      <c r="AA47" s="9">
        <f t="shared" si="3"/>
        <v>7147.604332216797</v>
      </c>
    </row>
    <row r="48" spans="2:27" x14ac:dyDescent="0.4">
      <c r="B48" s="8">
        <f t="shared" si="4"/>
        <v>2015</v>
      </c>
      <c r="C48" s="8"/>
      <c r="D48" s="8"/>
      <c r="E48" s="8"/>
      <c r="F48" s="8"/>
      <c r="G48" s="8"/>
      <c r="H48" s="8"/>
      <c r="I48" s="8"/>
      <c r="J48" s="8"/>
      <c r="K48" s="8"/>
      <c r="L48" s="18">
        <f>+L18-$C18</f>
        <v>-442.10459935226754</v>
      </c>
      <c r="M48" s="9">
        <f t="shared" si="18"/>
        <v>-607.66638483734641</v>
      </c>
      <c r="N48" s="9">
        <f t="shared" si="17"/>
        <v>-407.76912437085412</v>
      </c>
      <c r="O48" s="9">
        <f t="shared" si="16"/>
        <v>910.2649915971233</v>
      </c>
      <c r="P48" s="18">
        <f t="shared" si="15"/>
        <v>1238.4231569883195</v>
      </c>
      <c r="Q48" s="9">
        <f t="shared" si="14"/>
        <v>2152.4628963166688</v>
      </c>
      <c r="R48" s="9">
        <f t="shared" si="13"/>
        <v>2590.331799540967</v>
      </c>
      <c r="S48" s="9">
        <f t="shared" si="12"/>
        <v>3766.7009336793453</v>
      </c>
      <c r="T48" s="9">
        <f t="shared" si="11"/>
        <v>4708.9243707090573</v>
      </c>
      <c r="U48" s="9">
        <f t="shared" si="10"/>
        <v>5952.3674907821623</v>
      </c>
      <c r="V48" s="9">
        <f t="shared" si="9"/>
        <v>5821.9615769847733</v>
      </c>
      <c r="W48" s="9">
        <f t="shared" si="8"/>
        <v>6184.2112747858882</v>
      </c>
      <c r="X48" s="9">
        <f t="shared" si="7"/>
        <v>7860.2607893664353</v>
      </c>
      <c r="Y48" s="9">
        <f t="shared" si="6"/>
        <v>7550.0645141016394</v>
      </c>
      <c r="Z48" s="9">
        <f t="shared" si="5"/>
        <v>7512.2394949954069</v>
      </c>
      <c r="AA48" s="9">
        <f t="shared" si="3"/>
        <v>7025.3223752177328</v>
      </c>
    </row>
    <row r="49" spans="2:27" x14ac:dyDescent="0.4">
      <c r="B49" s="8">
        <v>2016</v>
      </c>
      <c r="C49" s="8"/>
      <c r="D49" s="8"/>
      <c r="E49" s="8"/>
      <c r="F49" s="8"/>
      <c r="G49" s="8"/>
      <c r="H49" s="8"/>
      <c r="I49" s="8"/>
      <c r="J49" s="8"/>
      <c r="K49" s="18">
        <f>+K19-$C19</f>
        <v>-678.66069112448531</v>
      </c>
      <c r="L49" s="9">
        <f>+L19-$C19</f>
        <v>-411.20314723646516</v>
      </c>
      <c r="M49" s="9">
        <f t="shared" si="18"/>
        <v>-633.41872441578744</v>
      </c>
      <c r="N49" s="9">
        <f t="shared" si="17"/>
        <v>-379.94699992435199</v>
      </c>
      <c r="O49" s="18">
        <f t="shared" si="16"/>
        <v>903.72001871190878</v>
      </c>
      <c r="P49" s="9">
        <f t="shared" si="15"/>
        <v>1250.6156882459327</v>
      </c>
      <c r="Q49" s="9">
        <f t="shared" si="14"/>
        <v>2204.6665786064405</v>
      </c>
      <c r="R49" s="9">
        <f t="shared" si="13"/>
        <v>2659.9867215701634</v>
      </c>
      <c r="S49" s="9">
        <f t="shared" si="12"/>
        <v>3946.406918336852</v>
      </c>
      <c r="T49" s="9">
        <f t="shared" si="11"/>
        <v>4988.4720028143529</v>
      </c>
      <c r="U49" s="9">
        <f t="shared" si="10"/>
        <v>6343.8710634942581</v>
      </c>
      <c r="V49" s="9">
        <f t="shared" si="9"/>
        <v>6243.6844416875283</v>
      </c>
      <c r="W49" s="9">
        <f t="shared" si="8"/>
        <v>6593.2004274220817</v>
      </c>
      <c r="X49" s="9">
        <f t="shared" si="7"/>
        <v>8426.2178285679765</v>
      </c>
      <c r="Y49" s="9">
        <f t="shared" si="6"/>
        <v>7933.0857820630845</v>
      </c>
      <c r="Z49" s="9">
        <f t="shared" si="5"/>
        <v>7855.0908874894012</v>
      </c>
      <c r="AA49" s="9">
        <f t="shared" si="3"/>
        <v>7351.8187887817476</v>
      </c>
    </row>
    <row r="50" spans="2:27" x14ac:dyDescent="0.4">
      <c r="B50" s="8">
        <v>2017</v>
      </c>
      <c r="C50" s="8"/>
      <c r="D50" s="8"/>
      <c r="E50" s="8"/>
      <c r="F50" s="8"/>
      <c r="G50" s="8"/>
      <c r="H50" s="8"/>
      <c r="I50" s="8"/>
      <c r="J50" s="18">
        <f>+J20-$C20</f>
        <v>-62.77870659045584</v>
      </c>
      <c r="K50" s="9">
        <f>+K20-$C20</f>
        <v>-284.12382794959558</v>
      </c>
      <c r="L50" s="9">
        <f>+L20-$C20</f>
        <v>3.3976423693129618</v>
      </c>
      <c r="M50" s="9">
        <f t="shared" si="18"/>
        <v>-123.25534786531716</v>
      </c>
      <c r="N50" s="18">
        <f t="shared" si="17"/>
        <v>122.41007903813079</v>
      </c>
      <c r="O50" s="9">
        <f t="shared" si="16"/>
        <v>1347.2378935413108</v>
      </c>
      <c r="P50" s="9">
        <f t="shared" si="15"/>
        <v>1720.1498762660522</v>
      </c>
      <c r="Q50" s="9">
        <f t="shared" si="14"/>
        <v>2768.9238309314642</v>
      </c>
      <c r="R50" s="9">
        <f t="shared" si="13"/>
        <v>3187.7814352411442</v>
      </c>
      <c r="S50" s="9">
        <f t="shared" si="12"/>
        <v>4549.9693457425201</v>
      </c>
      <c r="T50" s="9">
        <f t="shared" si="11"/>
        <v>5739.1338920991839</v>
      </c>
      <c r="U50" s="9">
        <f t="shared" si="10"/>
        <v>7156.8968796887348</v>
      </c>
      <c r="V50" s="9">
        <f t="shared" si="9"/>
        <v>7118.7572215842665</v>
      </c>
      <c r="W50" s="9">
        <f t="shared" si="8"/>
        <v>7453.8745136561265</v>
      </c>
      <c r="X50" s="9">
        <f t="shared" si="7"/>
        <v>9460.0934575304782</v>
      </c>
      <c r="Y50" s="9">
        <f t="shared" si="6"/>
        <v>8743.184244756274</v>
      </c>
      <c r="Z50" s="9">
        <f t="shared" si="5"/>
        <v>8636.9937135588625</v>
      </c>
      <c r="AA50" s="9">
        <f t="shared" si="3"/>
        <v>8149.147890160566</v>
      </c>
    </row>
    <row r="51" spans="2:27" x14ac:dyDescent="0.4">
      <c r="B51" s="8">
        <v>2018</v>
      </c>
      <c r="C51" s="8"/>
      <c r="D51" s="8"/>
      <c r="E51" s="8"/>
      <c r="F51" s="8"/>
      <c r="G51" s="8"/>
      <c r="H51" s="8"/>
      <c r="I51" s="18">
        <f>+I21-$C21</f>
        <v>-246.00858799231719</v>
      </c>
      <c r="J51" s="9">
        <f>+J21-$C21</f>
        <v>-429.26007006537475</v>
      </c>
      <c r="K51" s="9">
        <f>+K21-$C21</f>
        <v>-674.49530944211801</v>
      </c>
      <c r="L51" s="9">
        <f>+L21-$C21</f>
        <v>-353.81292469099935</v>
      </c>
      <c r="M51" s="18">
        <f t="shared" si="18"/>
        <v>-389.34443409987944</v>
      </c>
      <c r="N51" s="9">
        <f t="shared" si="17"/>
        <v>-123.51526263037158</v>
      </c>
      <c r="O51" s="9">
        <f t="shared" si="16"/>
        <v>1062.9335292594951</v>
      </c>
      <c r="P51" s="9">
        <f t="shared" si="15"/>
        <v>1440.9545732026563</v>
      </c>
      <c r="Q51" s="9">
        <f t="shared" si="14"/>
        <v>2592.8939144896576</v>
      </c>
      <c r="R51" s="9">
        <f t="shared" si="13"/>
        <v>2967.0868594260792</v>
      </c>
      <c r="S51" s="9">
        <f t="shared" si="12"/>
        <v>4413.3860647123656</v>
      </c>
      <c r="T51" s="9">
        <f t="shared" si="11"/>
        <v>5717.3661941480095</v>
      </c>
      <c r="U51" s="9">
        <f t="shared" si="10"/>
        <v>7243.9682746848994</v>
      </c>
      <c r="V51" s="9">
        <f t="shared" si="9"/>
        <v>7274.0558305247323</v>
      </c>
      <c r="W51" s="9">
        <f t="shared" si="8"/>
        <v>7667.889759912825</v>
      </c>
      <c r="X51" s="9">
        <f t="shared" si="7"/>
        <v>9741.9880422562564</v>
      </c>
      <c r="Y51" s="9">
        <f t="shared" si="6"/>
        <v>8796.7022113492276</v>
      </c>
      <c r="Z51" s="9">
        <f t="shared" si="5"/>
        <v>8639.6672857789454</v>
      </c>
      <c r="AA51" s="9">
        <f t="shared" si="3"/>
        <v>8187.581320888974</v>
      </c>
    </row>
    <row r="52" spans="2:27" x14ac:dyDescent="0.4">
      <c r="B52" s="8">
        <v>2019</v>
      </c>
      <c r="C52" s="8"/>
      <c r="D52" s="8"/>
      <c r="E52" s="8"/>
      <c r="F52" s="8"/>
      <c r="G52" s="9"/>
      <c r="H52" s="18">
        <f>+H22-$C22</f>
        <v>-241.50669273741005</v>
      </c>
      <c r="I52" s="9">
        <f>+I22-$C22</f>
        <v>-163.98117718808498</v>
      </c>
      <c r="J52" s="9">
        <f>+J22-$C22</f>
        <v>-170.16619919946243</v>
      </c>
      <c r="K52" s="9">
        <f>+K22-$C22</f>
        <v>-451.89903555300043</v>
      </c>
      <c r="L52" s="18">
        <f>+L22-$C22</f>
        <v>-94.648218181253469</v>
      </c>
      <c r="M52" s="9">
        <f t="shared" si="18"/>
        <v>-114.07905165315606</v>
      </c>
      <c r="N52" s="9">
        <f t="shared" si="17"/>
        <v>151.94606407342872</v>
      </c>
      <c r="O52" s="9">
        <f t="shared" si="16"/>
        <v>1318.3503511518466</v>
      </c>
      <c r="P52" s="9">
        <f t="shared" si="15"/>
        <v>1697.0563980916231</v>
      </c>
      <c r="Q52" s="9">
        <f t="shared" si="14"/>
        <v>2966.8536563612615</v>
      </c>
      <c r="R52" s="9">
        <f t="shared" si="13"/>
        <v>3296.9385184160128</v>
      </c>
      <c r="S52" s="9">
        <f t="shared" si="12"/>
        <v>4815.5437223855224</v>
      </c>
      <c r="T52" s="9">
        <f t="shared" si="11"/>
        <v>6240.0272532661766</v>
      </c>
      <c r="U52" s="9">
        <f t="shared" si="10"/>
        <v>7877.5014744587788</v>
      </c>
      <c r="V52" s="9">
        <f t="shared" si="9"/>
        <v>7924.384292762752</v>
      </c>
      <c r="W52" s="9">
        <f t="shared" si="8"/>
        <v>8347.8496010764538</v>
      </c>
      <c r="X52" s="9">
        <f t="shared" si="7"/>
        <v>10568.190003320709</v>
      </c>
      <c r="Y52" s="9">
        <f t="shared" si="6"/>
        <v>9369.5474417790138</v>
      </c>
      <c r="Z52" s="9">
        <f t="shared" si="5"/>
        <v>9156.6449687512468</v>
      </c>
      <c r="AA52" s="9">
        <f t="shared" si="3"/>
        <v>8739.1414747285926</v>
      </c>
    </row>
    <row r="53" spans="2:27" x14ac:dyDescent="0.4">
      <c r="B53" s="8">
        <f>+B52+1</f>
        <v>2020</v>
      </c>
      <c r="C53" s="8"/>
      <c r="D53" s="8"/>
      <c r="E53" s="8"/>
      <c r="F53" s="8"/>
      <c r="G53" s="18">
        <f>+G23-$C23</f>
        <v>-545.33684289949088</v>
      </c>
      <c r="H53" s="9"/>
      <c r="I53" s="9"/>
      <c r="J53" s="9"/>
      <c r="K53" s="18">
        <f>+K23-$C23</f>
        <v>-414.48352475296997</v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</row>
    <row r="54" spans="2:27" x14ac:dyDescent="0.4">
      <c r="B54" s="8">
        <f t="shared" ref="B54:B56" si="19">+B53+1</f>
        <v>2021</v>
      </c>
      <c r="C54" s="8"/>
      <c r="D54" s="8"/>
      <c r="E54" s="8"/>
      <c r="F54" s="18">
        <f>+F24-$C24</f>
        <v>-545.03043479851476</v>
      </c>
      <c r="G54" s="9"/>
      <c r="H54" s="9"/>
      <c r="I54" s="9"/>
      <c r="J54" s="18">
        <f>+J24-$C24</f>
        <v>101.87707465011044</v>
      </c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</row>
    <row r="55" spans="2:27" x14ac:dyDescent="0.4">
      <c r="B55" s="8">
        <f t="shared" si="19"/>
        <v>2022</v>
      </c>
      <c r="C55" s="8"/>
      <c r="D55" s="8"/>
      <c r="E55" s="18">
        <f>+E25-$C25</f>
        <v>-662.94436948996372</v>
      </c>
      <c r="F55" s="8"/>
      <c r="G55" s="9"/>
      <c r="H55" s="9"/>
      <c r="I55" s="18">
        <f>+I25-$C25</f>
        <v>-120.5334846624537</v>
      </c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</row>
    <row r="56" spans="2:27" x14ac:dyDescent="0.4">
      <c r="B56" s="8">
        <f t="shared" si="19"/>
        <v>2023</v>
      </c>
      <c r="C56" s="8"/>
      <c r="D56" s="18">
        <f>+D26-$C26</f>
        <v>-1019.3216539768582</v>
      </c>
      <c r="E56" s="8"/>
      <c r="F56" s="8"/>
      <c r="G56" s="9"/>
      <c r="H56" s="18">
        <f>+H26-$C26</f>
        <v>-265.06849064689231</v>
      </c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</row>
    <row r="57" spans="2:27" x14ac:dyDescent="0.4">
      <c r="B57" s="8"/>
      <c r="C57" s="8"/>
      <c r="D57" s="8"/>
      <c r="E57" s="8"/>
      <c r="F57" s="8"/>
      <c r="G57" s="8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  <row r="58" spans="2:27" x14ac:dyDescent="0.4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spans="2:27" x14ac:dyDescent="0.4">
      <c r="B59" s="8"/>
      <c r="C59" s="8" t="s">
        <v>15</v>
      </c>
      <c r="D59" s="16">
        <f>+D57</f>
        <v>0</v>
      </c>
      <c r="E59" s="19">
        <f>+E55</f>
        <v>-662.94436948996372</v>
      </c>
      <c r="F59" s="19">
        <f>+F54</f>
        <v>-545.03043479851476</v>
      </c>
      <c r="G59" s="19">
        <f>+G53</f>
        <v>-545.33684289949088</v>
      </c>
      <c r="H59" s="19">
        <f>+H52</f>
        <v>-241.50669273741005</v>
      </c>
      <c r="I59" s="19">
        <f>+I51</f>
        <v>-246.00858799231719</v>
      </c>
      <c r="J59" s="19">
        <f>+J50</f>
        <v>-62.77870659045584</v>
      </c>
      <c r="K59" s="19">
        <f>+K49</f>
        <v>-678.66069112448531</v>
      </c>
      <c r="L59" s="19">
        <f>+L48</f>
        <v>-442.10459935226754</v>
      </c>
      <c r="M59" s="19">
        <f>+M47</f>
        <v>-169.07472481846344</v>
      </c>
      <c r="N59" s="9">
        <f>+N46</f>
        <v>-211.64333964374237</v>
      </c>
      <c r="O59" s="9">
        <f>+O45</f>
        <v>1081.4518040280964</v>
      </c>
      <c r="P59" s="9">
        <f>+P44</f>
        <v>504.67438721693543</v>
      </c>
      <c r="Q59" s="9">
        <f>+Q43</f>
        <v>-117.94998691748697</v>
      </c>
      <c r="R59" s="9">
        <f>+R42</f>
        <v>1291.2750718554162</v>
      </c>
      <c r="S59" s="9">
        <f>+S41</f>
        <v>1261.3356532520447</v>
      </c>
      <c r="T59" s="9">
        <f>+T40</f>
        <v>510.73304314354027</v>
      </c>
      <c r="U59" s="9">
        <f>+U39</f>
        <v>1205.6567724301967</v>
      </c>
      <c r="V59" s="9">
        <f>+V38</f>
        <v>466.99801444204058</v>
      </c>
      <c r="W59" s="9">
        <f>+W37</f>
        <v>717.11231965195839</v>
      </c>
      <c r="X59" s="9">
        <f>+X36</f>
        <v>-31.807708583979547</v>
      </c>
      <c r="Y59" s="9">
        <f>+Y35</f>
        <v>106.10303617655882</v>
      </c>
      <c r="Z59" s="9">
        <f>+Z34</f>
        <v>417.18415715028823</v>
      </c>
      <c r="AA59" s="9">
        <f>+AA33</f>
        <v>426.10299038769881</v>
      </c>
    </row>
    <row r="60" spans="2:27" x14ac:dyDescent="0.4">
      <c r="B60" s="8"/>
      <c r="C60" s="8" t="s">
        <v>16</v>
      </c>
      <c r="D60" s="16"/>
      <c r="E60" s="16"/>
      <c r="F60" s="16"/>
      <c r="G60" s="16"/>
      <c r="H60" s="19">
        <f>+H56</f>
        <v>-265.06849064689231</v>
      </c>
      <c r="I60" s="19">
        <f>+I55</f>
        <v>-120.5334846624537</v>
      </c>
      <c r="J60" s="19">
        <f>+J54</f>
        <v>101.87707465011044</v>
      </c>
      <c r="K60" s="19">
        <f>+K53</f>
        <v>-414.48352475296997</v>
      </c>
      <c r="L60" s="19">
        <f>+L52</f>
        <v>-94.648218181253469</v>
      </c>
      <c r="M60" s="19">
        <f>+M51</f>
        <v>-389.34443409987944</v>
      </c>
      <c r="N60" s="9">
        <f>+N50</f>
        <v>122.41007903813079</v>
      </c>
      <c r="O60" s="9">
        <f>+O49</f>
        <v>903.72001871190878</v>
      </c>
      <c r="P60" s="9">
        <f>+P48</f>
        <v>1238.4231569883195</v>
      </c>
      <c r="Q60" s="9">
        <f>+Q47</f>
        <v>2439.2315266964833</v>
      </c>
      <c r="R60" s="9">
        <f>+R46</f>
        <v>2658.681528152978</v>
      </c>
      <c r="S60" s="9">
        <f>+S45</f>
        <v>3091.2337786913049</v>
      </c>
      <c r="T60" s="9">
        <f>+T44</f>
        <v>3018.8450190198491</v>
      </c>
      <c r="U60" s="9">
        <f>+U43</f>
        <v>2471.2775841295916</v>
      </c>
      <c r="V60" s="9">
        <f>+V42</f>
        <v>2903.038866126044</v>
      </c>
      <c r="W60" s="9">
        <f>+W41</f>
        <v>2662.0173058176588</v>
      </c>
      <c r="X60" s="9">
        <f>+X40</f>
        <v>1922.3466959089346</v>
      </c>
      <c r="Y60" s="9">
        <f>+Y39</f>
        <v>2355.0223644597463</v>
      </c>
      <c r="Z60" s="9">
        <f>+Z38</f>
        <v>1340.8286802329349</v>
      </c>
      <c r="AA60" s="9">
        <f>+AA37</f>
        <v>1375.7800466974732</v>
      </c>
    </row>
    <row r="61" spans="2:27" x14ac:dyDescent="0.4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</row>
    <row r="62" spans="2:27" x14ac:dyDescent="0.4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</row>
    <row r="63" spans="2:27" x14ac:dyDescent="0.4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</row>
    <row r="64" spans="2:27" x14ac:dyDescent="0.4">
      <c r="G64" s="27" t="s">
        <v>51</v>
      </c>
      <c r="H64" s="11" t="s">
        <v>50</v>
      </c>
      <c r="I64" s="11" t="s">
        <v>49</v>
      </c>
      <c r="J64" s="11" t="s">
        <v>47</v>
      </c>
      <c r="K64" s="11" t="s">
        <v>46</v>
      </c>
      <c r="L64" s="11" t="s">
        <v>27</v>
      </c>
      <c r="M64" s="11" t="s">
        <v>26</v>
      </c>
      <c r="N64" s="11" t="s">
        <v>14</v>
      </c>
      <c r="O64" s="11" t="s">
        <v>13</v>
      </c>
      <c r="P64" s="11" t="s">
        <v>12</v>
      </c>
      <c r="Q64" s="11" t="s">
        <v>11</v>
      </c>
      <c r="R64" s="11" t="s">
        <v>1</v>
      </c>
      <c r="S64" s="11" t="s">
        <v>2</v>
      </c>
      <c r="T64" s="11" t="s">
        <v>3</v>
      </c>
      <c r="U64" s="11" t="s">
        <v>4</v>
      </c>
      <c r="V64" s="11" t="s">
        <v>5</v>
      </c>
      <c r="W64" s="11" t="s">
        <v>6</v>
      </c>
      <c r="X64" s="11" t="s">
        <v>7</v>
      </c>
      <c r="Y64" s="11" t="s">
        <v>8</v>
      </c>
      <c r="Z64" s="11" t="s">
        <v>9</v>
      </c>
      <c r="AA64" s="11" t="s">
        <v>10</v>
      </c>
    </row>
    <row r="65" spans="2:27" x14ac:dyDescent="0.4">
      <c r="B65" s="8">
        <v>2000</v>
      </c>
      <c r="C65" s="8"/>
      <c r="D65" s="8"/>
      <c r="E65" s="8"/>
      <c r="F65" s="8"/>
      <c r="G65" s="8"/>
      <c r="H65" s="8"/>
      <c r="I65" s="8"/>
      <c r="J65" s="8"/>
      <c r="K65" s="8"/>
      <c r="L65" s="20"/>
      <c r="M65" s="20"/>
      <c r="N65" s="4"/>
      <c r="O65" s="4"/>
      <c r="P65" s="4"/>
      <c r="Q65" s="21"/>
      <c r="R65" s="4"/>
      <c r="S65" s="4"/>
      <c r="T65" s="4"/>
      <c r="U65" s="4"/>
      <c r="V65" s="4"/>
      <c r="W65" s="4"/>
      <c r="X65" s="4"/>
      <c r="Y65" s="4"/>
      <c r="Z65" s="4"/>
      <c r="AA65" s="22">
        <f t="shared" ref="AA65:AA84" si="20">+AA3/$C3-1</f>
        <v>1.4344433147652769E-2</v>
      </c>
    </row>
    <row r="66" spans="2:27" x14ac:dyDescent="0.4">
      <c r="B66" s="8">
        <f t="shared" ref="B66:B80" si="21">+B65+1</f>
        <v>2001</v>
      </c>
      <c r="C66" s="8"/>
      <c r="D66" s="8"/>
      <c r="E66" s="8"/>
      <c r="F66" s="8"/>
      <c r="G66" s="8"/>
      <c r="H66" s="8"/>
      <c r="I66" s="8"/>
      <c r="J66" s="8"/>
      <c r="K66" s="8"/>
      <c r="L66" s="20"/>
      <c r="M66" s="20"/>
      <c r="N66" s="4"/>
      <c r="O66" s="4"/>
      <c r="P66" s="4"/>
      <c r="Q66" s="21"/>
      <c r="R66" s="4"/>
      <c r="S66" s="4"/>
      <c r="T66" s="4"/>
      <c r="U66" s="4"/>
      <c r="V66" s="4"/>
      <c r="W66" s="4"/>
      <c r="X66" s="4"/>
      <c r="Y66" s="4"/>
      <c r="Z66" s="22">
        <f t="shared" ref="Z66:Z84" si="22">+Z4/$C4-1</f>
        <v>1.4149940811045258E-2</v>
      </c>
      <c r="AA66" s="4">
        <f t="shared" si="20"/>
        <v>3.3217194788721649E-2</v>
      </c>
    </row>
    <row r="67" spans="2:27" x14ac:dyDescent="0.4">
      <c r="B67" s="8">
        <f t="shared" si="21"/>
        <v>2002</v>
      </c>
      <c r="C67" s="8"/>
      <c r="D67" s="8"/>
      <c r="E67" s="8"/>
      <c r="F67" s="8"/>
      <c r="G67" s="8"/>
      <c r="H67" s="8"/>
      <c r="I67" s="8"/>
      <c r="J67" s="8"/>
      <c r="K67" s="8"/>
      <c r="L67" s="20"/>
      <c r="M67" s="20"/>
      <c r="N67" s="4"/>
      <c r="O67" s="4"/>
      <c r="P67" s="4"/>
      <c r="Q67" s="21"/>
      <c r="R67" s="4"/>
      <c r="S67" s="4"/>
      <c r="T67" s="4"/>
      <c r="U67" s="4"/>
      <c r="V67" s="4"/>
      <c r="W67" s="4"/>
      <c r="X67" s="4"/>
      <c r="Y67" s="22">
        <f t="shared" ref="Y67:Y84" si="23">+Y5/$C5-1</f>
        <v>3.4980233964054808E-3</v>
      </c>
      <c r="Z67" s="4">
        <f t="shared" si="22"/>
        <v>-7.1875241181272864E-3</v>
      </c>
      <c r="AA67" s="4">
        <f t="shared" si="20"/>
        <v>1.0975887592232336E-2</v>
      </c>
    </row>
    <row r="68" spans="2:27" x14ac:dyDescent="0.4">
      <c r="B68" s="8">
        <f t="shared" si="21"/>
        <v>2003</v>
      </c>
      <c r="C68" s="8"/>
      <c r="D68" s="8"/>
      <c r="E68" s="8"/>
      <c r="F68" s="8"/>
      <c r="G68" s="8"/>
      <c r="H68" s="8"/>
      <c r="I68" s="8"/>
      <c r="J68" s="8"/>
      <c r="K68" s="8"/>
      <c r="L68" s="20"/>
      <c r="M68" s="20"/>
      <c r="N68" s="4"/>
      <c r="O68" s="4"/>
      <c r="P68" s="4"/>
      <c r="Q68" s="4"/>
      <c r="R68" s="4"/>
      <c r="S68" s="4"/>
      <c r="T68" s="4"/>
      <c r="U68" s="4"/>
      <c r="V68" s="4"/>
      <c r="W68" s="4"/>
      <c r="X68" s="22">
        <f t="shared" ref="X68:X84" si="24">+X6/$C6-1</f>
        <v>-1.0617712465352813E-3</v>
      </c>
      <c r="Y68" s="4">
        <f t="shared" si="23"/>
        <v>1.3286386702706876E-2</v>
      </c>
      <c r="Z68" s="4">
        <f t="shared" si="22"/>
        <v>1.382594756515787E-2</v>
      </c>
      <c r="AA68" s="4">
        <f t="shared" si="20"/>
        <v>2.735518300611095E-2</v>
      </c>
    </row>
    <row r="69" spans="2:27" x14ac:dyDescent="0.4">
      <c r="B69" s="8">
        <f t="shared" si="21"/>
        <v>2004</v>
      </c>
      <c r="C69" s="8"/>
      <c r="D69" s="8"/>
      <c r="E69" s="8"/>
      <c r="F69" s="8"/>
      <c r="G69" s="8"/>
      <c r="H69" s="8"/>
      <c r="I69" s="8"/>
      <c r="J69" s="8"/>
      <c r="K69" s="8"/>
      <c r="L69" s="20"/>
      <c r="M69" s="20"/>
      <c r="N69" s="4"/>
      <c r="O69" s="4"/>
      <c r="P69" s="4"/>
      <c r="Q69" s="4"/>
      <c r="R69" s="4"/>
      <c r="S69" s="4"/>
      <c r="T69" s="4"/>
      <c r="U69" s="4"/>
      <c r="V69" s="4"/>
      <c r="W69" s="22">
        <f t="shared" ref="W69:W84" si="25">+W7/$C7-1</f>
        <v>2.4097024369937436E-2</v>
      </c>
      <c r="X69" s="4">
        <f t="shared" si="24"/>
        <v>1.4412764080232732E-2</v>
      </c>
      <c r="Y69" s="4">
        <f t="shared" si="23"/>
        <v>3.4255087629458281E-2</v>
      </c>
      <c r="Z69" s="4">
        <f t="shared" si="22"/>
        <v>3.2636392111546453E-2</v>
      </c>
      <c r="AA69" s="22">
        <f t="shared" si="20"/>
        <v>4.6230143318459094E-2</v>
      </c>
    </row>
    <row r="70" spans="2:27" x14ac:dyDescent="0.4">
      <c r="B70" s="8">
        <f t="shared" si="21"/>
        <v>2005</v>
      </c>
      <c r="C70" s="8"/>
      <c r="D70" s="8"/>
      <c r="E70" s="8"/>
      <c r="F70" s="8"/>
      <c r="G70" s="8"/>
      <c r="H70" s="8"/>
      <c r="I70" s="8"/>
      <c r="J70" s="8"/>
      <c r="K70" s="8"/>
      <c r="L70" s="20"/>
      <c r="M70" s="20"/>
      <c r="N70" s="4"/>
      <c r="O70" s="4"/>
      <c r="P70" s="4"/>
      <c r="Q70" s="4"/>
      <c r="R70" s="4"/>
      <c r="S70" s="4"/>
      <c r="T70" s="4"/>
      <c r="U70" s="4"/>
      <c r="V70" s="22">
        <f t="shared" ref="V70:V84" si="26">+V8/$C8-1</f>
        <v>1.5696132867484947E-2</v>
      </c>
      <c r="W70" s="4">
        <f t="shared" si="25"/>
        <v>3.267548980660484E-2</v>
      </c>
      <c r="X70" s="4">
        <f t="shared" si="24"/>
        <v>2.4539620637607396E-2</v>
      </c>
      <c r="Y70" s="4">
        <f t="shared" si="23"/>
        <v>4.683704716779391E-2</v>
      </c>
      <c r="Z70" s="22">
        <f t="shared" si="22"/>
        <v>4.5066198284837933E-2</v>
      </c>
      <c r="AA70" s="4">
        <f t="shared" si="20"/>
        <v>5.8170175972751093E-2</v>
      </c>
    </row>
    <row r="71" spans="2:27" x14ac:dyDescent="0.4">
      <c r="B71" s="8">
        <f t="shared" si="21"/>
        <v>2006</v>
      </c>
      <c r="C71" s="8"/>
      <c r="D71" s="8"/>
      <c r="E71" s="8"/>
      <c r="F71" s="8"/>
      <c r="G71" s="8"/>
      <c r="H71" s="8"/>
      <c r="I71" s="8"/>
      <c r="J71" s="8"/>
      <c r="K71" s="8"/>
      <c r="L71" s="20"/>
      <c r="M71" s="20"/>
      <c r="N71" s="4"/>
      <c r="O71" s="4"/>
      <c r="P71" s="4"/>
      <c r="Q71" s="4"/>
      <c r="R71" s="4"/>
      <c r="S71" s="4"/>
      <c r="T71" s="4"/>
      <c r="U71" s="22">
        <f t="shared" ref="U71:U84" si="27">+U9/$C9-1</f>
        <v>4.1426752215131701E-2</v>
      </c>
      <c r="V71" s="4">
        <f t="shared" si="26"/>
        <v>3.9153268080190928E-2</v>
      </c>
      <c r="W71" s="4">
        <f t="shared" si="25"/>
        <v>5.685681389394448E-2</v>
      </c>
      <c r="X71" s="4">
        <f t="shared" si="24"/>
        <v>6.1857375053958163E-2</v>
      </c>
      <c r="Y71" s="22">
        <f t="shared" si="23"/>
        <v>8.0919321472326944E-2</v>
      </c>
      <c r="Z71" s="4">
        <f t="shared" si="22"/>
        <v>7.6990445076829284E-2</v>
      </c>
      <c r="AA71" s="4">
        <f t="shared" si="20"/>
        <v>9.5488425019883971E-2</v>
      </c>
    </row>
    <row r="72" spans="2:27" x14ac:dyDescent="0.4">
      <c r="B72" s="8">
        <f t="shared" si="21"/>
        <v>2007</v>
      </c>
      <c r="C72" s="8"/>
      <c r="D72" s="8"/>
      <c r="E72" s="8"/>
      <c r="F72" s="8"/>
      <c r="G72" s="8"/>
      <c r="H72" s="8"/>
      <c r="I72" s="8"/>
      <c r="J72" s="8"/>
      <c r="K72" s="8"/>
      <c r="L72" s="20"/>
      <c r="M72" s="20"/>
      <c r="N72" s="4"/>
      <c r="O72" s="4"/>
      <c r="P72" s="4"/>
      <c r="Q72" s="4"/>
      <c r="R72" s="4"/>
      <c r="S72" s="4"/>
      <c r="T72" s="22">
        <f t="shared" ref="T72:T84" si="28">+T10/$C10-1</f>
        <v>1.7423275277045125E-2</v>
      </c>
      <c r="U72" s="4">
        <f t="shared" si="27"/>
        <v>4.520649821811995E-2</v>
      </c>
      <c r="V72" s="4">
        <f t="shared" si="26"/>
        <v>4.0794938341151221E-2</v>
      </c>
      <c r="W72" s="4">
        <f t="shared" si="25"/>
        <v>5.5095509006297227E-2</v>
      </c>
      <c r="X72" s="22">
        <f t="shared" si="24"/>
        <v>6.5579417878639745E-2</v>
      </c>
      <c r="Y72" s="4">
        <f t="shared" si="23"/>
        <v>8.400005086319462E-2</v>
      </c>
      <c r="Z72" s="4">
        <f t="shared" si="22"/>
        <v>8.2015229291963587E-2</v>
      </c>
      <c r="AA72" s="4">
        <f t="shared" si="20"/>
        <v>9.6920338841238518E-2</v>
      </c>
    </row>
    <row r="73" spans="2:27" x14ac:dyDescent="0.4">
      <c r="B73" s="8">
        <f t="shared" si="21"/>
        <v>2008</v>
      </c>
      <c r="C73" s="8"/>
      <c r="D73" s="8"/>
      <c r="E73" s="8"/>
      <c r="F73" s="8"/>
      <c r="G73" s="8"/>
      <c r="H73" s="8"/>
      <c r="I73" s="8"/>
      <c r="J73" s="8"/>
      <c r="K73" s="8"/>
      <c r="L73" s="20"/>
      <c r="M73" s="20"/>
      <c r="N73" s="4"/>
      <c r="O73" s="4"/>
      <c r="P73" s="4"/>
      <c r="Q73" s="4"/>
      <c r="R73" s="4"/>
      <c r="S73" s="22">
        <f t="shared" ref="S73:S84" si="29">+S11/$C11-1</f>
        <v>4.4320499783653267E-2</v>
      </c>
      <c r="T73" s="4">
        <f t="shared" si="28"/>
        <v>5.2834561646879274E-2</v>
      </c>
      <c r="U73" s="4">
        <f t="shared" si="27"/>
        <v>8.7718120827581902E-2</v>
      </c>
      <c r="V73" s="4">
        <f t="shared" si="26"/>
        <v>8.0446846327171695E-2</v>
      </c>
      <c r="W73" s="22">
        <f t="shared" si="25"/>
        <v>9.3537304778775754E-2</v>
      </c>
      <c r="X73" s="4">
        <f t="shared" si="24"/>
        <v>0.10733028760403496</v>
      </c>
      <c r="Y73" s="4">
        <f t="shared" si="23"/>
        <v>0.1253473962063576</v>
      </c>
      <c r="Z73" s="4">
        <f t="shared" si="22"/>
        <v>0.12684458924423492</v>
      </c>
      <c r="AA73" s="4">
        <f t="shared" si="20"/>
        <v>0.13103466541112496</v>
      </c>
    </row>
    <row r="74" spans="2:27" x14ac:dyDescent="0.4">
      <c r="B74" s="8">
        <f t="shared" si="21"/>
        <v>2009</v>
      </c>
      <c r="C74" s="8"/>
      <c r="D74" s="8"/>
      <c r="E74" s="8"/>
      <c r="F74" s="8"/>
      <c r="G74" s="8"/>
      <c r="H74" s="8"/>
      <c r="I74" s="8"/>
      <c r="J74" s="8"/>
      <c r="K74" s="8"/>
      <c r="L74" s="20"/>
      <c r="M74" s="20"/>
      <c r="N74" s="4"/>
      <c r="O74" s="4"/>
      <c r="P74" s="4"/>
      <c r="Q74" s="4"/>
      <c r="R74" s="22">
        <f t="shared" ref="R74:R84" si="30">+R12/$C12-1</f>
        <v>4.5932405490933803E-2</v>
      </c>
      <c r="S74" s="4">
        <f t="shared" si="29"/>
        <v>6.1089825844740542E-2</v>
      </c>
      <c r="T74" s="4">
        <f t="shared" si="28"/>
        <v>7.1926768205650804E-2</v>
      </c>
      <c r="U74" s="4">
        <f t="shared" si="27"/>
        <v>0.10924536921702077</v>
      </c>
      <c r="V74" s="22">
        <f t="shared" si="26"/>
        <v>0.10326502947450411</v>
      </c>
      <c r="W74" s="4">
        <f t="shared" si="25"/>
        <v>0.11207949416290264</v>
      </c>
      <c r="X74" s="4">
        <f t="shared" si="24"/>
        <v>0.13366061555687803</v>
      </c>
      <c r="Y74" s="4">
        <f t="shared" si="23"/>
        <v>0.15005355290493072</v>
      </c>
      <c r="Z74" s="4">
        <f t="shared" si="22"/>
        <v>0.15276074928482841</v>
      </c>
      <c r="AA74" s="4">
        <f t="shared" si="20"/>
        <v>0.15142531629157641</v>
      </c>
    </row>
    <row r="75" spans="2:27" x14ac:dyDescent="0.4">
      <c r="B75" s="8">
        <f t="shared" si="21"/>
        <v>2010</v>
      </c>
      <c r="C75" s="8"/>
      <c r="D75" s="8"/>
      <c r="E75" s="8"/>
      <c r="F75" s="8"/>
      <c r="G75" s="8"/>
      <c r="H75" s="8"/>
      <c r="I75" s="8"/>
      <c r="J75" s="8"/>
      <c r="K75" s="8"/>
      <c r="L75" s="20"/>
      <c r="M75" s="20"/>
      <c r="N75" s="4"/>
      <c r="O75" s="4"/>
      <c r="P75" s="4"/>
      <c r="Q75" s="22">
        <f t="shared" ref="Q75:Q84" si="31">+Q13/$C13-1</f>
        <v>-4.119263987321764E-3</v>
      </c>
      <c r="R75" s="4">
        <f t="shared" si="30"/>
        <v>2.6438887975975822E-2</v>
      </c>
      <c r="S75" s="4">
        <f t="shared" si="29"/>
        <v>4.2531485467611319E-2</v>
      </c>
      <c r="T75" s="4">
        <f t="shared" si="28"/>
        <v>5.8523399938787524E-2</v>
      </c>
      <c r="U75" s="22">
        <f t="shared" si="27"/>
        <v>8.630645090365352E-2</v>
      </c>
      <c r="V75" s="4">
        <f t="shared" si="26"/>
        <v>8.031590029519009E-2</v>
      </c>
      <c r="W75" s="4">
        <f t="shared" si="25"/>
        <v>9.9443463537050469E-2</v>
      </c>
      <c r="X75" s="4">
        <f t="shared" si="24"/>
        <v>0.12470696738514642</v>
      </c>
      <c r="Y75" s="4">
        <f t="shared" si="23"/>
        <v>0.1376783906080925</v>
      </c>
      <c r="Z75" s="4">
        <f t="shared" si="22"/>
        <v>0.13901776628325746</v>
      </c>
      <c r="AA75" s="4">
        <f t="shared" si="20"/>
        <v>0.14060260071122155</v>
      </c>
    </row>
    <row r="76" spans="2:27" x14ac:dyDescent="0.4">
      <c r="B76" s="8">
        <f t="shared" si="21"/>
        <v>2011</v>
      </c>
      <c r="C76" s="8"/>
      <c r="D76" s="8"/>
      <c r="E76" s="8"/>
      <c r="F76" s="8"/>
      <c r="G76" s="8"/>
      <c r="H76" s="8"/>
      <c r="I76" s="8"/>
      <c r="J76" s="8"/>
      <c r="K76" s="8"/>
      <c r="L76" s="20"/>
      <c r="M76" s="20"/>
      <c r="N76" s="4"/>
      <c r="O76" s="4"/>
      <c r="P76" s="22">
        <f t="shared" ref="P76:P84" si="32">+P14/$C14-1</f>
        <v>1.8372070626266002E-2</v>
      </c>
      <c r="Q76" s="4">
        <f t="shared" si="31"/>
        <v>4.4296614942368473E-2</v>
      </c>
      <c r="R76" s="4">
        <f t="shared" si="30"/>
        <v>6.7297344052346331E-2</v>
      </c>
      <c r="S76" s="4">
        <f t="shared" si="29"/>
        <v>8.8164343183470884E-2</v>
      </c>
      <c r="T76" s="22">
        <f t="shared" si="28"/>
        <v>0.10989746122254296</v>
      </c>
      <c r="U76" s="4">
        <f t="shared" si="27"/>
        <v>0.1418412395793538</v>
      </c>
      <c r="V76" s="4">
        <f t="shared" si="26"/>
        <v>0.13635018446228497</v>
      </c>
      <c r="W76" s="4">
        <f t="shared" si="25"/>
        <v>0.14988043126521355</v>
      </c>
      <c r="X76" s="4">
        <f t="shared" si="24"/>
        <v>0.18672430324467926</v>
      </c>
      <c r="Y76" s="4">
        <f t="shared" si="23"/>
        <v>0.19570095021896217</v>
      </c>
      <c r="Z76" s="4">
        <f t="shared" si="22"/>
        <v>0.19838842133925971</v>
      </c>
      <c r="AA76" s="4">
        <f t="shared" si="20"/>
        <v>0.19790933910857089</v>
      </c>
    </row>
    <row r="77" spans="2:27" x14ac:dyDescent="0.4">
      <c r="B77" s="8">
        <f t="shared" si="21"/>
        <v>2012</v>
      </c>
      <c r="C77" s="8"/>
      <c r="D77" s="8"/>
      <c r="E77" s="8"/>
      <c r="F77" s="8"/>
      <c r="G77" s="8"/>
      <c r="H77" s="8"/>
      <c r="I77" s="8"/>
      <c r="J77" s="8"/>
      <c r="K77" s="8"/>
      <c r="L77" s="20"/>
      <c r="M77" s="20"/>
      <c r="N77" s="4"/>
      <c r="O77" s="22">
        <f t="shared" ref="O77:O84" si="33">+O15/$C15-1</f>
        <v>4.0185019928612231E-2</v>
      </c>
      <c r="P77" s="4">
        <f t="shared" si="32"/>
        <v>3.8636771114508806E-2</v>
      </c>
      <c r="Q77" s="4">
        <f t="shared" si="31"/>
        <v>6.8583290125152407E-2</v>
      </c>
      <c r="R77" s="4">
        <f t="shared" si="30"/>
        <v>8.6612504045212368E-2</v>
      </c>
      <c r="S77" s="22">
        <f t="shared" si="29"/>
        <v>0.11486530471170431</v>
      </c>
      <c r="T77" s="4">
        <f t="shared" si="28"/>
        <v>0.13934397573697788</v>
      </c>
      <c r="U77" s="4">
        <f t="shared" si="27"/>
        <v>0.17574868654626163</v>
      </c>
      <c r="V77" s="4">
        <f t="shared" si="26"/>
        <v>0.1684372571707029</v>
      </c>
      <c r="W77" s="4">
        <f t="shared" si="25"/>
        <v>0.1826108964366826</v>
      </c>
      <c r="X77" s="4">
        <f t="shared" si="24"/>
        <v>0.2264550968926573</v>
      </c>
      <c r="Y77" s="4">
        <f t="shared" si="23"/>
        <v>0.23169994400271432</v>
      </c>
      <c r="Z77" s="4">
        <f t="shared" si="22"/>
        <v>0.23381420847974677</v>
      </c>
      <c r="AA77" s="4">
        <f t="shared" si="20"/>
        <v>0.23357293123974654</v>
      </c>
    </row>
    <row r="78" spans="2:27" x14ac:dyDescent="0.4">
      <c r="B78" s="8">
        <f t="shared" si="21"/>
        <v>2013</v>
      </c>
      <c r="C78" s="8"/>
      <c r="D78" s="8"/>
      <c r="E78" s="8"/>
      <c r="F78" s="8"/>
      <c r="G78" s="8"/>
      <c r="H78" s="8"/>
      <c r="I78" s="8"/>
      <c r="J78" s="8"/>
      <c r="K78" s="8"/>
      <c r="L78" s="4"/>
      <c r="M78" s="4"/>
      <c r="N78" s="22">
        <f t="shared" ref="N78:N84" si="34">+N16/$C16-1</f>
        <v>-7.9834162542324894E-3</v>
      </c>
      <c r="O78" s="4">
        <f t="shared" si="33"/>
        <v>5.0256474825029818E-2</v>
      </c>
      <c r="P78" s="4">
        <f t="shared" si="32"/>
        <v>5.2164764495976623E-2</v>
      </c>
      <c r="Q78" s="4">
        <f t="shared" si="31"/>
        <v>8.4539500697098147E-2</v>
      </c>
      <c r="R78" s="22">
        <f t="shared" si="30"/>
        <v>0.10028835002515368</v>
      </c>
      <c r="S78" s="4">
        <f t="shared" si="29"/>
        <v>0.13426215531777763</v>
      </c>
      <c r="T78" s="4">
        <f t="shared" si="28"/>
        <v>0.16346098945497589</v>
      </c>
      <c r="U78" s="4">
        <f t="shared" si="27"/>
        <v>0.20245187695814515</v>
      </c>
      <c r="V78" s="4">
        <f t="shared" si="26"/>
        <v>0.19620644181336178</v>
      </c>
      <c r="W78" s="4">
        <f t="shared" si="25"/>
        <v>0.211018282106195</v>
      </c>
      <c r="X78" s="4">
        <f t="shared" si="24"/>
        <v>0.26130556310620734</v>
      </c>
      <c r="Y78" s="4">
        <f t="shared" si="23"/>
        <v>0.26143812767380936</v>
      </c>
      <c r="Z78" s="4">
        <f t="shared" si="22"/>
        <v>0.26242190179494829</v>
      </c>
      <c r="AA78" s="4">
        <f t="shared" si="20"/>
        <v>0.25597955321196375</v>
      </c>
    </row>
    <row r="79" spans="2:27" x14ac:dyDescent="0.4">
      <c r="B79" s="8">
        <f t="shared" si="21"/>
        <v>2014</v>
      </c>
      <c r="C79" s="8"/>
      <c r="D79" s="8"/>
      <c r="E79" s="8"/>
      <c r="F79" s="8"/>
      <c r="G79" s="8"/>
      <c r="H79" s="8"/>
      <c r="I79" s="8"/>
      <c r="J79" s="8"/>
      <c r="K79" s="8"/>
      <c r="L79" s="4"/>
      <c r="M79" s="22">
        <f>+M17/$C17-1</f>
        <v>-6.4447568402508093E-3</v>
      </c>
      <c r="N79" s="4">
        <f t="shared" si="34"/>
        <v>-1.7132955746425038E-3</v>
      </c>
      <c r="O79" s="4">
        <f t="shared" si="33"/>
        <v>5.0199195183728174E-2</v>
      </c>
      <c r="P79" s="4">
        <f t="shared" si="32"/>
        <v>5.9742129213892436E-2</v>
      </c>
      <c r="Q79" s="22">
        <f t="shared" si="31"/>
        <v>9.297814373799218E-2</v>
      </c>
      <c r="R79" s="4">
        <f t="shared" si="30"/>
        <v>0.10913854648863741</v>
      </c>
      <c r="S79" s="4">
        <f t="shared" si="29"/>
        <v>0.15025721893821586</v>
      </c>
      <c r="T79" s="4">
        <f t="shared" si="28"/>
        <v>0.18209564202742801</v>
      </c>
      <c r="U79" s="4">
        <f t="shared" si="27"/>
        <v>0.22480152258099406</v>
      </c>
      <c r="V79" s="4">
        <f t="shared" si="26"/>
        <v>0.21940425907143779</v>
      </c>
      <c r="W79" s="4">
        <f t="shared" si="25"/>
        <v>0.23374223487582957</v>
      </c>
      <c r="X79" s="4">
        <f t="shared" si="24"/>
        <v>0.29124596885922949</v>
      </c>
      <c r="Y79" s="4">
        <f t="shared" si="23"/>
        <v>0.28552626385026914</v>
      </c>
      <c r="Z79" s="4">
        <f t="shared" si="22"/>
        <v>0.28533088718591504</v>
      </c>
      <c r="AA79" s="4">
        <f t="shared" si="20"/>
        <v>0.27245096486728126</v>
      </c>
    </row>
    <row r="80" spans="2:27" x14ac:dyDescent="0.4">
      <c r="B80" s="8">
        <f t="shared" si="21"/>
        <v>2015</v>
      </c>
      <c r="C80" s="8"/>
      <c r="D80" s="8"/>
      <c r="E80" s="8"/>
      <c r="F80" s="8"/>
      <c r="G80" s="8"/>
      <c r="H80" s="8"/>
      <c r="I80" s="8"/>
      <c r="J80" s="8"/>
      <c r="K80" s="8"/>
      <c r="L80" s="22">
        <f>+L18/$C18-1</f>
        <v>-1.6717804003231529E-2</v>
      </c>
      <c r="M80" s="4"/>
      <c r="N80" s="4">
        <f t="shared" si="34"/>
        <v>-1.5419437639393352E-2</v>
      </c>
      <c r="O80" s="4">
        <f t="shared" si="33"/>
        <v>3.4420885335324281E-2</v>
      </c>
      <c r="P80" s="22">
        <f t="shared" si="32"/>
        <v>4.6829903244452131E-2</v>
      </c>
      <c r="Q80" s="4">
        <f t="shared" si="31"/>
        <v>8.139352740860728E-2</v>
      </c>
      <c r="R80" s="4">
        <f t="shared" si="30"/>
        <v>9.7951162217063681E-2</v>
      </c>
      <c r="S80" s="4">
        <f t="shared" si="29"/>
        <v>0.14243454612392625</v>
      </c>
      <c r="T80" s="4">
        <f t="shared" si="28"/>
        <v>0.17806391250145825</v>
      </c>
      <c r="U80" s="4">
        <f t="shared" si="27"/>
        <v>0.22508364131903913</v>
      </c>
      <c r="V80" s="4">
        <f t="shared" si="26"/>
        <v>0.22015245419517471</v>
      </c>
      <c r="W80" s="4">
        <f t="shared" si="25"/>
        <v>0.23385061399025875</v>
      </c>
      <c r="X80" s="4">
        <f t="shared" si="24"/>
        <v>0.2972289803893442</v>
      </c>
      <c r="Y80" s="4">
        <f t="shared" si="23"/>
        <v>0.28549917585890716</v>
      </c>
      <c r="Z80" s="4">
        <f t="shared" si="22"/>
        <v>0.28406885539455784</v>
      </c>
      <c r="AA80" s="4">
        <f t="shared" si="20"/>
        <v>0.26565650459298862</v>
      </c>
    </row>
    <row r="81" spans="2:27" x14ac:dyDescent="0.4">
      <c r="B81" s="8">
        <v>2016</v>
      </c>
      <c r="C81" s="8"/>
      <c r="D81" s="8"/>
      <c r="E81" s="8"/>
      <c r="F81" s="8"/>
      <c r="G81" s="8"/>
      <c r="H81" s="8"/>
      <c r="I81" s="8"/>
      <c r="J81" s="8"/>
      <c r="K81" s="22">
        <f>+K19/$C19-1</f>
        <v>-2.5774697500185351E-2</v>
      </c>
      <c r="L81" s="4">
        <f>+L19/$C19-1</f>
        <v>-1.5616989269826353E-2</v>
      </c>
      <c r="M81" s="4">
        <f>+M19/$C19-1</f>
        <v>-2.4056463305277109E-2</v>
      </c>
      <c r="N81" s="4">
        <f t="shared" si="34"/>
        <v>-1.4429919276637171E-2</v>
      </c>
      <c r="O81" s="22">
        <f t="shared" si="33"/>
        <v>3.4322173674987022E-2</v>
      </c>
      <c r="P81" s="4">
        <f t="shared" si="32"/>
        <v>4.7496844115305192E-2</v>
      </c>
      <c r="Q81" s="4">
        <f t="shared" si="31"/>
        <v>8.3730522329495516E-2</v>
      </c>
      <c r="R81" s="4">
        <f t="shared" si="30"/>
        <v>0.10102302078138892</v>
      </c>
      <c r="S81" s="4">
        <f t="shared" si="29"/>
        <v>0.14987967604876795</v>
      </c>
      <c r="T81" s="4">
        <f t="shared" si="28"/>
        <v>0.18945602499482184</v>
      </c>
      <c r="U81" s="4">
        <f t="shared" si="27"/>
        <v>0.24093241258870979</v>
      </c>
      <c r="V81" s="4">
        <f t="shared" si="26"/>
        <v>0.23712744803955443</v>
      </c>
      <c r="W81" s="4">
        <f t="shared" si="25"/>
        <v>0.25040163486310618</v>
      </c>
      <c r="X81" s="4">
        <f t="shared" si="24"/>
        <v>0.32001737899708482</v>
      </c>
      <c r="Y81" s="4">
        <f t="shared" si="23"/>
        <v>0.30128883100169279</v>
      </c>
      <c r="Z81" s="4">
        <f t="shared" si="22"/>
        <v>0.29832668093099302</v>
      </c>
      <c r="AA81" s="4">
        <f t="shared" si="20"/>
        <v>0.27921302623709843</v>
      </c>
    </row>
    <row r="82" spans="2:27" x14ac:dyDescent="0.4">
      <c r="B82" s="8">
        <v>2017</v>
      </c>
      <c r="C82" s="8"/>
      <c r="D82" s="8"/>
      <c r="E82" s="8"/>
      <c r="F82" s="8"/>
      <c r="G82" s="8"/>
      <c r="H82" s="8"/>
      <c r="I82" s="8"/>
      <c r="J82" s="22">
        <f>+J20/$C20-1</f>
        <v>-2.4367077562205131E-3</v>
      </c>
      <c r="K82" s="4">
        <f>+K20/$C20-1</f>
        <v>-1.1028050319805249E-2</v>
      </c>
      <c r="L82" s="4">
        <f>+L20/$C20-1</f>
        <v>1.3187690482663328E-4</v>
      </c>
      <c r="M82" s="4">
        <f>+M20/$C20-1</f>
        <v>-4.7840625978224915E-3</v>
      </c>
      <c r="N82" s="22">
        <f t="shared" si="34"/>
        <v>4.7512541310803513E-3</v>
      </c>
      <c r="O82" s="4">
        <f t="shared" si="33"/>
        <v>5.229201433030739E-2</v>
      </c>
      <c r="P82" s="4">
        <f t="shared" si="32"/>
        <v>6.6766309358728515E-2</v>
      </c>
      <c r="Q82" s="4">
        <f t="shared" si="31"/>
        <v>0.10747367286856835</v>
      </c>
      <c r="R82" s="4">
        <f t="shared" si="30"/>
        <v>0.12373131225944589</v>
      </c>
      <c r="S82" s="4">
        <f t="shared" si="29"/>
        <v>0.17660360012931298</v>
      </c>
      <c r="T82" s="4">
        <f t="shared" si="28"/>
        <v>0.22276011769557713</v>
      </c>
      <c r="U82" s="4">
        <f t="shared" si="27"/>
        <v>0.27778950992053608</v>
      </c>
      <c r="V82" s="4">
        <f t="shared" si="26"/>
        <v>0.27630914809452656</v>
      </c>
      <c r="W82" s="4">
        <f t="shared" si="25"/>
        <v>0.28931647094624102</v>
      </c>
      <c r="X82" s="4">
        <f t="shared" si="24"/>
        <v>0.36718633362286934</v>
      </c>
      <c r="Y82" s="4">
        <f t="shared" si="23"/>
        <v>0.33936004770288486</v>
      </c>
      <c r="Z82" s="4">
        <f t="shared" si="22"/>
        <v>0.33523834298708177</v>
      </c>
      <c r="AA82" s="4">
        <f t="shared" si="20"/>
        <v>0.31630297833439336</v>
      </c>
    </row>
    <row r="83" spans="2:27" x14ac:dyDescent="0.4">
      <c r="B83" s="8">
        <v>2018</v>
      </c>
      <c r="C83" s="8"/>
      <c r="D83" s="8"/>
      <c r="E83" s="8"/>
      <c r="F83" s="8"/>
      <c r="G83" s="8"/>
      <c r="H83" s="8"/>
      <c r="I83" s="22">
        <f>+I21/$C21-1</f>
        <v>-9.4765078995018293E-3</v>
      </c>
      <c r="J83" s="4">
        <f>+J21/$C21-1</f>
        <v>-1.653554649499589E-2</v>
      </c>
      <c r="K83" s="4">
        <f>+K21/$C21-1</f>
        <v>-2.5982264197641713E-2</v>
      </c>
      <c r="L83" s="4">
        <f>+L21/$C21-1</f>
        <v>-1.3629243609515007E-2</v>
      </c>
      <c r="M83" s="22">
        <f>+M21/$C21-1</f>
        <v>-1.4997954483970344E-2</v>
      </c>
      <c r="N83" s="4">
        <f t="shared" si="34"/>
        <v>-4.7579369955259576E-3</v>
      </c>
      <c r="O83" s="4">
        <f t="shared" si="33"/>
        <v>4.0945310360415377E-2</v>
      </c>
      <c r="P83" s="4">
        <f t="shared" si="32"/>
        <v>5.5507076022097035E-2</v>
      </c>
      <c r="Q83" s="4">
        <f t="shared" si="31"/>
        <v>9.9880983276888324E-2</v>
      </c>
      <c r="R83" s="4">
        <f t="shared" si="30"/>
        <v>0.11429528656429455</v>
      </c>
      <c r="S83" s="4">
        <f t="shared" si="29"/>
        <v>0.17000824339963394</v>
      </c>
      <c r="T83" s="4">
        <f t="shared" si="28"/>
        <v>0.22023892070337192</v>
      </c>
      <c r="U83" s="4">
        <f t="shared" si="27"/>
        <v>0.27904522821348055</v>
      </c>
      <c r="V83" s="4">
        <f t="shared" si="26"/>
        <v>0.28020423230727975</v>
      </c>
      <c r="W83" s="4">
        <f t="shared" si="25"/>
        <v>0.2953751268414766</v>
      </c>
      <c r="X83" s="4">
        <f t="shared" si="24"/>
        <v>0.37527156020332564</v>
      </c>
      <c r="Y83" s="4">
        <f t="shared" si="23"/>
        <v>0.33885816213058284</v>
      </c>
      <c r="Z83" s="4">
        <f t="shared" si="22"/>
        <v>0.33280901268905638</v>
      </c>
      <c r="AA83" s="4">
        <f t="shared" si="20"/>
        <v>0.31539418887133031</v>
      </c>
    </row>
    <row r="84" spans="2:27" x14ac:dyDescent="0.4">
      <c r="B84" s="8">
        <v>2019</v>
      </c>
      <c r="C84" s="8"/>
      <c r="D84" s="8"/>
      <c r="E84" s="8"/>
      <c r="F84" s="8"/>
      <c r="G84" s="8"/>
      <c r="H84" s="22">
        <f>+H22/$C22-1</f>
        <v>-9.4236549600333896E-3</v>
      </c>
      <c r="I84" s="4">
        <f>+I22/$C22-1</f>
        <v>-6.3985888599816798E-3</v>
      </c>
      <c r="J84" s="4">
        <f>+J22/$C22-1</f>
        <v>-6.6399300530342042E-3</v>
      </c>
      <c r="K84" s="4">
        <f>+K22/$C22-1</f>
        <v>-1.7633219765274211E-2</v>
      </c>
      <c r="L84" s="22">
        <f>+L22/$C22-1</f>
        <v>-3.6931984808051821E-3</v>
      </c>
      <c r="M84" s="4">
        <f>+M22/$C22-1</f>
        <v>-4.4513947367746942E-3</v>
      </c>
      <c r="N84" s="4">
        <f t="shared" si="34"/>
        <v>5.9289755664038157E-3</v>
      </c>
      <c r="O84" s="4">
        <f t="shared" si="33"/>
        <v>5.144237902840243E-2</v>
      </c>
      <c r="P84" s="4">
        <f t="shared" si="32"/>
        <v>6.6219589039385518E-2</v>
      </c>
      <c r="Q84" s="4">
        <f t="shared" si="31"/>
        <v>0.11576741355512343</v>
      </c>
      <c r="R84" s="4">
        <f t="shared" si="30"/>
        <v>0.12864741208550079</v>
      </c>
      <c r="S84" s="4">
        <f t="shared" si="29"/>
        <v>0.18790378838095956</v>
      </c>
      <c r="T84" s="4">
        <f t="shared" si="28"/>
        <v>0.24348751212423925</v>
      </c>
      <c r="U84" s="4">
        <f t="shared" si="27"/>
        <v>0.30738218887858682</v>
      </c>
      <c r="V84" s="4">
        <f t="shared" si="26"/>
        <v>0.30921156883589918</v>
      </c>
      <c r="W84" s="4">
        <f t="shared" si="25"/>
        <v>0.32573529705171067</v>
      </c>
      <c r="X84" s="4">
        <f t="shared" si="24"/>
        <v>0.41237356619202736</v>
      </c>
      <c r="Y84" s="4">
        <f t="shared" si="23"/>
        <v>0.36560221674267201</v>
      </c>
      <c r="Z84" s="4">
        <f t="shared" si="22"/>
        <v>0.3572947059933409</v>
      </c>
      <c r="AA84" s="4">
        <f t="shared" si="20"/>
        <v>0.34100360934635998</v>
      </c>
    </row>
    <row r="85" spans="2:27" x14ac:dyDescent="0.4">
      <c r="B85" s="8">
        <f>+B84+1</f>
        <v>2020</v>
      </c>
      <c r="C85" s="8"/>
      <c r="D85" s="8"/>
      <c r="E85" s="8"/>
      <c r="F85" s="8"/>
      <c r="G85" s="22">
        <f>+G23/$C23-1</f>
        <v>-2.148273722651195E-2</v>
      </c>
      <c r="H85" s="4">
        <f>+H23/$C23-1</f>
        <v>-1.0360128348720909E-2</v>
      </c>
      <c r="I85" s="4">
        <f>+I23/$C23-1</f>
        <v>-5.2033188742575121E-3</v>
      </c>
      <c r="J85" s="4">
        <f>+J23/$C23-1</f>
        <v>-3.4466427879489281E-3</v>
      </c>
      <c r="K85" s="22">
        <f>+K23/$C23-1</f>
        <v>-1.6327964565246877E-2</v>
      </c>
      <c r="L85" s="8"/>
      <c r="M85" s="8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2:27" x14ac:dyDescent="0.4">
      <c r="B86" s="8">
        <f t="shared" ref="B86:B88" si="35">+B85+1</f>
        <v>2021</v>
      </c>
      <c r="C86" s="8"/>
      <c r="D86" s="8"/>
      <c r="E86" s="8"/>
      <c r="F86" s="22">
        <f>+F24/$C24-1</f>
        <v>-2.1756275216435861E-2</v>
      </c>
      <c r="G86" s="4">
        <f>+G24/$C24-1</f>
        <v>-1.6752278331983672E-2</v>
      </c>
      <c r="H86" s="4">
        <f>+H24/$C24-1</f>
        <v>-3.1005460671306162E-3</v>
      </c>
      <c r="I86" s="4">
        <f>+I24/$C24-1</f>
        <v>1.0657895883388058E-3</v>
      </c>
      <c r="J86" s="22">
        <f>+J24/$C24-1</f>
        <v>4.0666823957318243E-3</v>
      </c>
      <c r="K86" s="8"/>
      <c r="L86" s="8"/>
      <c r="M86" s="8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2:27" x14ac:dyDescent="0.4">
      <c r="B87" s="8">
        <f t="shared" si="35"/>
        <v>2022</v>
      </c>
      <c r="C87" s="8"/>
      <c r="D87" s="8"/>
      <c r="E87" s="22">
        <f>+E25/$C25-1</f>
        <v>-2.655330522666266E-2</v>
      </c>
      <c r="F87" s="4">
        <f>+F25/$C25-1</f>
        <v>-2.4763917873617536E-2</v>
      </c>
      <c r="G87" s="4">
        <f>+G25/$C25-1</f>
        <v>-2.0044695812513669E-2</v>
      </c>
      <c r="H87" s="4">
        <f>+H25/$C25-1</f>
        <v>-8.5645958683419066E-3</v>
      </c>
      <c r="I87" s="22">
        <f>+I25/$C25-1</f>
        <v>-4.8277993683508713E-3</v>
      </c>
      <c r="J87" s="8"/>
      <c r="K87" s="8"/>
      <c r="L87" s="8"/>
      <c r="M87" s="8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2:27" x14ac:dyDescent="0.4">
      <c r="B88" s="8">
        <f t="shared" si="35"/>
        <v>2023</v>
      </c>
      <c r="C88" s="8"/>
      <c r="D88" s="22">
        <f>+D26/$C26-1</f>
        <v>-4.0896193615857945E-2</v>
      </c>
      <c r="E88" s="4">
        <f>+E26/$C26-1</f>
        <v>-3.3672503898831918E-2</v>
      </c>
      <c r="F88" s="4">
        <f>+F26/$C26-1</f>
        <v>-2.8775335339979558E-2</v>
      </c>
      <c r="G88" s="4">
        <f>+G26/$C26-1</f>
        <v>-2.3886742550069173E-2</v>
      </c>
      <c r="H88" s="22">
        <f>+H26/$C26-1</f>
        <v>-1.063481019231316E-2</v>
      </c>
      <c r="I88" s="8"/>
      <c r="J88" s="8"/>
      <c r="K88" s="8"/>
      <c r="L88" s="8"/>
      <c r="M88" s="8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2:27" x14ac:dyDescent="0.4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2:27" x14ac:dyDescent="0.4"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2:27" x14ac:dyDescent="0.4">
      <c r="C91" s="8" t="s">
        <v>15</v>
      </c>
      <c r="D91" s="17">
        <f>+D88</f>
        <v>-4.0896193615857945E-2</v>
      </c>
      <c r="E91" s="17">
        <f>+E87</f>
        <v>-2.655330522666266E-2</v>
      </c>
      <c r="F91" s="17">
        <f>+F86</f>
        <v>-2.1756275216435861E-2</v>
      </c>
      <c r="G91" s="17">
        <f>+G85</f>
        <v>-2.148273722651195E-2</v>
      </c>
      <c r="H91" s="17">
        <f>+H84</f>
        <v>-9.4236549600333896E-3</v>
      </c>
      <c r="I91" s="17">
        <f>+I83</f>
        <v>-9.4765078995018293E-3</v>
      </c>
      <c r="J91" s="17">
        <f>+J82</f>
        <v>-2.4367077562205131E-3</v>
      </c>
      <c r="K91" s="17">
        <f>+K81</f>
        <v>-2.5774697500185351E-2</v>
      </c>
      <c r="L91" s="17">
        <f>+L80</f>
        <v>-1.6717804003231529E-2</v>
      </c>
      <c r="M91" s="17">
        <f>+M79</f>
        <v>-6.4447568402508093E-3</v>
      </c>
      <c r="N91" s="4">
        <f>+N78</f>
        <v>-7.9834162542324894E-3</v>
      </c>
      <c r="O91" s="4">
        <f>+O77</f>
        <v>4.0185019928612231E-2</v>
      </c>
      <c r="P91" s="4">
        <f>+P76</f>
        <v>1.8372070626266002E-2</v>
      </c>
      <c r="Q91" s="4">
        <f>+Q75</f>
        <v>-4.119263987321764E-3</v>
      </c>
      <c r="R91" s="4">
        <f>+R74</f>
        <v>4.5932405490933803E-2</v>
      </c>
      <c r="S91" s="4">
        <f>+S73</f>
        <v>4.4320499783653267E-2</v>
      </c>
      <c r="T91" s="4">
        <f>+T72</f>
        <v>1.7423275277045125E-2</v>
      </c>
      <c r="U91" s="4">
        <f>+U71</f>
        <v>4.1426752215131701E-2</v>
      </c>
      <c r="V91" s="4">
        <f>+V70</f>
        <v>1.5696132867484947E-2</v>
      </c>
      <c r="W91" s="4">
        <f>+W69</f>
        <v>2.4097024369937436E-2</v>
      </c>
      <c r="X91" s="4">
        <f>+X68</f>
        <v>-1.0617712465352813E-3</v>
      </c>
      <c r="Y91" s="4">
        <f>+Y67</f>
        <v>3.4980233964054808E-3</v>
      </c>
      <c r="Z91" s="4">
        <f>+Z66</f>
        <v>1.4149940811045258E-2</v>
      </c>
      <c r="AA91" s="4">
        <f>+AA65</f>
        <v>1.4344433147652769E-2</v>
      </c>
    </row>
    <row r="92" spans="2:27" x14ac:dyDescent="0.4">
      <c r="C92" s="8" t="s">
        <v>16</v>
      </c>
      <c r="D92" s="16"/>
      <c r="E92" s="16"/>
      <c r="F92" s="16"/>
      <c r="G92" s="16"/>
      <c r="H92" s="17">
        <f>+H88</f>
        <v>-1.063481019231316E-2</v>
      </c>
      <c r="I92" s="17">
        <f>+I87</f>
        <v>-4.8277993683508713E-3</v>
      </c>
      <c r="J92" s="17">
        <f>+J86</f>
        <v>4.0666823957318243E-3</v>
      </c>
      <c r="K92" s="17">
        <f>+K85</f>
        <v>-1.6327964565246877E-2</v>
      </c>
      <c r="L92" s="17">
        <f>+L84</f>
        <v>-3.6931984808051821E-3</v>
      </c>
      <c r="M92" s="17">
        <f>+M83</f>
        <v>-1.4997954483970344E-2</v>
      </c>
      <c r="N92" s="4">
        <f>+N82</f>
        <v>4.7512541310803513E-3</v>
      </c>
      <c r="O92" s="4">
        <f>+O81</f>
        <v>3.4322173674987022E-2</v>
      </c>
      <c r="P92" s="4">
        <f>+P80</f>
        <v>4.6829903244452131E-2</v>
      </c>
      <c r="Q92" s="4">
        <f>+Q79</f>
        <v>9.297814373799218E-2</v>
      </c>
      <c r="R92" s="4">
        <f>+R78</f>
        <v>0.10028835002515368</v>
      </c>
      <c r="S92" s="4">
        <f>+S77</f>
        <v>0.11486530471170431</v>
      </c>
      <c r="T92" s="4">
        <f>+T76</f>
        <v>0.10989746122254296</v>
      </c>
      <c r="U92" s="4">
        <f>+U75</f>
        <v>8.630645090365352E-2</v>
      </c>
      <c r="V92" s="4">
        <f>+V74</f>
        <v>0.10326502947450411</v>
      </c>
      <c r="W92" s="4">
        <f>+W73</f>
        <v>9.3537304778775754E-2</v>
      </c>
      <c r="X92" s="4">
        <f>+X72</f>
        <v>6.5579417878639745E-2</v>
      </c>
      <c r="Y92" s="4">
        <f>+Y71</f>
        <v>8.0919321472326944E-2</v>
      </c>
      <c r="Z92" s="4">
        <f>+Z70</f>
        <v>4.5066198284837933E-2</v>
      </c>
      <c r="AA92" s="4">
        <f>+AA69</f>
        <v>4.6230143318459094E-2</v>
      </c>
    </row>
    <row r="93" spans="2:27" x14ac:dyDescent="0.4">
      <c r="C93" s="8"/>
      <c r="D93" s="16"/>
      <c r="E93" s="16"/>
      <c r="F93" s="16"/>
      <c r="G93" s="16"/>
      <c r="H93" s="16"/>
      <c r="I93" s="16"/>
      <c r="J93" s="16"/>
      <c r="K93" s="16"/>
      <c r="L93" s="8"/>
      <c r="M93" s="8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2:27" x14ac:dyDescent="0.4">
      <c r="H94" s="5" t="s">
        <v>58</v>
      </c>
      <c r="T94" s="4"/>
    </row>
    <row r="95" spans="2:27" x14ac:dyDescent="0.4">
      <c r="C95" t="s">
        <v>52</v>
      </c>
      <c r="G95" s="34">
        <f>AVERAGE(D91:M91)</f>
        <v>-1.8096264024489182E-2</v>
      </c>
      <c r="H95" s="3">
        <v>-2.3819718646099441E-3</v>
      </c>
    </row>
    <row r="96" spans="2:27" x14ac:dyDescent="0.4">
      <c r="C96" s="30" t="s">
        <v>53</v>
      </c>
      <c r="D96" s="30"/>
      <c r="E96" s="30"/>
      <c r="F96" s="30"/>
      <c r="G96" s="34">
        <f>AVERAGE(D91:H91)</f>
        <v>-2.4022433249100361E-2</v>
      </c>
      <c r="H96" s="3">
        <v>-1.2765874423834523E-2</v>
      </c>
    </row>
    <row r="97" spans="3:7" x14ac:dyDescent="0.4">
      <c r="C97" s="31" t="s">
        <v>65</v>
      </c>
      <c r="G97" s="35">
        <f>AVERAGE(D91:F91)</f>
        <v>-2.9735258019652155E-2</v>
      </c>
    </row>
    <row r="100" spans="3:7" x14ac:dyDescent="0.4">
      <c r="C100" s="26" t="s">
        <v>54</v>
      </c>
      <c r="D100" s="26"/>
      <c r="E100" s="26"/>
      <c r="F100" s="26"/>
    </row>
    <row r="101" spans="3:7" x14ac:dyDescent="0.4">
      <c r="C101" s="26" t="s">
        <v>45</v>
      </c>
      <c r="D101" s="26"/>
      <c r="E101" s="26"/>
      <c r="F101" s="26"/>
    </row>
  </sheetData>
  <pageMargins left="0.25" right="0.25" top="0.75" bottom="0.75" header="0.3" footer="0.3"/>
  <pageSetup scale="59" orientation="portrait" r:id="rId1"/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59CB1-327F-4398-812C-074F64204376}">
  <sheetPr>
    <pageSetUpPr fitToPage="1"/>
  </sheetPr>
  <dimension ref="A1:AA101"/>
  <sheetViews>
    <sheetView zoomScale="50" zoomScaleNormal="50" workbookViewId="0">
      <pane xSplit="3" ySplit="2" topLeftCell="D90" activePane="bottomRight" state="frozen"/>
      <selection activeCell="K83" sqref="K83"/>
      <selection pane="topRight" activeCell="K83" sqref="K83"/>
      <selection pane="bottomLeft" activeCell="K83" sqref="K83"/>
      <selection pane="bottomRight" activeCell="A97" sqref="A97:XFD97"/>
    </sheetView>
  </sheetViews>
  <sheetFormatPr defaultColWidth="8.69140625" defaultRowHeight="14.6" x14ac:dyDescent="0.4"/>
  <cols>
    <col min="1" max="1" width="11.53515625" bestFit="1" customWidth="1"/>
    <col min="3" max="3" width="14.4609375" bestFit="1" customWidth="1"/>
    <col min="4" max="7" width="10.4609375" customWidth="1"/>
    <col min="8" max="8" width="9.61328125" customWidth="1"/>
    <col min="9" max="9" width="11" customWidth="1"/>
    <col min="10" max="11" width="10.3828125" bestFit="1" customWidth="1"/>
    <col min="12" max="13" width="11.23046875" bestFit="1" customWidth="1"/>
    <col min="14" max="17" width="11.3046875" bestFit="1" customWidth="1"/>
    <col min="18" max="27" width="10.3828125" bestFit="1" customWidth="1"/>
  </cols>
  <sheetData>
    <row r="1" spans="1:27" x14ac:dyDescent="0.4">
      <c r="B1" t="s">
        <v>18</v>
      </c>
      <c r="D1" s="23">
        <f>+E1+365</f>
        <v>44682</v>
      </c>
      <c r="E1" s="23">
        <f>+F1+365</f>
        <v>44317</v>
      </c>
      <c r="F1" s="23">
        <f>+G1+366</f>
        <v>43952</v>
      </c>
      <c r="G1" s="23">
        <v>43586</v>
      </c>
      <c r="H1" s="23">
        <v>43221</v>
      </c>
      <c r="I1" s="23">
        <v>42887</v>
      </c>
      <c r="J1" s="23">
        <v>42522</v>
      </c>
      <c r="K1" s="23">
        <v>42156</v>
      </c>
      <c r="L1" s="23" t="s">
        <v>28</v>
      </c>
      <c r="M1" s="23" t="s">
        <v>29</v>
      </c>
      <c r="N1" s="23" t="s">
        <v>30</v>
      </c>
      <c r="O1" s="23" t="s">
        <v>31</v>
      </c>
      <c r="P1" s="23" t="s">
        <v>32</v>
      </c>
      <c r="Q1" s="23" t="s">
        <v>33</v>
      </c>
      <c r="R1" s="23" t="s">
        <v>34</v>
      </c>
      <c r="S1" s="23" t="s">
        <v>35</v>
      </c>
      <c r="T1" s="23" t="s">
        <v>36</v>
      </c>
      <c r="U1" s="23" t="s">
        <v>37</v>
      </c>
      <c r="V1" s="23" t="s">
        <v>38</v>
      </c>
      <c r="W1" s="23" t="s">
        <v>39</v>
      </c>
      <c r="X1" s="23" t="s">
        <v>40</v>
      </c>
      <c r="Y1" s="23" t="s">
        <v>41</v>
      </c>
      <c r="Z1" s="23" t="s">
        <v>42</v>
      </c>
      <c r="AA1" s="23" t="s">
        <v>43</v>
      </c>
    </row>
    <row r="2" spans="1:27" x14ac:dyDescent="0.4">
      <c r="A2" s="2" t="s">
        <v>19</v>
      </c>
      <c r="C2" s="11" t="s">
        <v>0</v>
      </c>
      <c r="D2" s="11" t="s">
        <v>57</v>
      </c>
      <c r="E2" s="11" t="s">
        <v>56</v>
      </c>
      <c r="F2" s="11" t="s">
        <v>55</v>
      </c>
      <c r="G2" s="29" t="s">
        <v>51</v>
      </c>
      <c r="H2" s="11" t="s">
        <v>50</v>
      </c>
      <c r="I2" s="11" t="s">
        <v>49</v>
      </c>
      <c r="J2" s="11" t="s">
        <v>47</v>
      </c>
      <c r="K2" s="11" t="s">
        <v>46</v>
      </c>
      <c r="L2" s="11" t="s">
        <v>27</v>
      </c>
      <c r="M2" s="11" t="s">
        <v>26</v>
      </c>
      <c r="N2" s="11" t="s">
        <v>14</v>
      </c>
      <c r="O2" s="11" t="s">
        <v>13</v>
      </c>
      <c r="P2" s="11" t="s">
        <v>12</v>
      </c>
      <c r="Q2" s="11" t="s">
        <v>11</v>
      </c>
      <c r="R2" s="11" t="s">
        <v>1</v>
      </c>
      <c r="S2" s="11" t="s">
        <v>2</v>
      </c>
      <c r="T2" s="11" t="s">
        <v>3</v>
      </c>
      <c r="U2" s="11" t="s">
        <v>4</v>
      </c>
      <c r="V2" s="11" t="s">
        <v>5</v>
      </c>
      <c r="W2" s="11" t="s">
        <v>6</v>
      </c>
      <c r="X2" s="11" t="s">
        <v>7</v>
      </c>
      <c r="Y2" s="11" t="s">
        <v>8</v>
      </c>
      <c r="Z2" s="11" t="s">
        <v>9</v>
      </c>
      <c r="AA2" s="11" t="s">
        <v>10</v>
      </c>
    </row>
    <row r="3" spans="1:27" x14ac:dyDescent="0.4">
      <c r="B3" s="8">
        <v>2000</v>
      </c>
      <c r="C3" s="13">
        <f>+'Total sales WN'!C3/'Total Customers'!C3*1000000</f>
        <v>29705.111802024963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>
        <f>+'Total sales WN'!AA3/'Total Customers'!AA3*1000000</f>
        <v>30131.214792412662</v>
      </c>
    </row>
    <row r="4" spans="1:27" x14ac:dyDescent="0.4">
      <c r="B4" s="8">
        <f t="shared" ref="B4:B24" si="0">+B3+1</f>
        <v>2001</v>
      </c>
      <c r="C4" s="13">
        <f>+'Total sales WN'!C4/'Total Customers'!C4*1000000</f>
        <v>29483.102630693807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3"/>
      <c r="Q4" s="13"/>
      <c r="R4" s="13"/>
      <c r="S4" s="13"/>
      <c r="T4" s="13"/>
      <c r="U4" s="13"/>
      <c r="V4" s="13"/>
      <c r="W4" s="13"/>
      <c r="X4" s="13"/>
      <c r="Y4" s="13"/>
      <c r="Z4" s="13">
        <f>+'Total sales WN'!Z4/'Total Customers'!Z4*1000000</f>
        <v>29900.286787844096</v>
      </c>
      <c r="AA4" s="13">
        <f>+'Total sales WN'!AA4/'Total Customers'!AA4*1000000</f>
        <v>30462.448593753434</v>
      </c>
    </row>
    <row r="5" spans="1:27" x14ac:dyDescent="0.4">
      <c r="A5" s="13">
        <f>+'Total sales WN'!A5/'Total Customers'!C5*1000000</f>
        <v>30043.48279753705</v>
      </c>
      <c r="B5" s="8">
        <f t="shared" si="0"/>
        <v>2002</v>
      </c>
      <c r="C5" s="13">
        <f>+'Total sales WN'!C5/'Total Customers'!C5*1000000</f>
        <v>30332.283164712688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3"/>
      <c r="Q5" s="13"/>
      <c r="R5" s="13"/>
      <c r="S5" s="13"/>
      <c r="T5" s="13"/>
      <c r="U5" s="13"/>
      <c r="V5" s="13"/>
      <c r="W5" s="13"/>
      <c r="X5" s="13"/>
      <c r="Y5" s="13">
        <f>+'Total sales WN'!Y5/'Total Customers'!Y5*1000000</f>
        <v>30438.386200889247</v>
      </c>
      <c r="Z5" s="13">
        <f>+'Total sales WN'!Z5/'Total Customers'!Z5*1000000</f>
        <v>30114.26914790845</v>
      </c>
      <c r="AA5" s="13">
        <f>+'Total sales WN'!AA5/'Total Customers'!AA5*1000000</f>
        <v>30665.206895144336</v>
      </c>
    </row>
    <row r="6" spans="1:27" x14ac:dyDescent="0.4">
      <c r="A6" s="13">
        <f>+'Total sales WN'!A6/'Total Customers'!C6*1000000</f>
        <v>29944.411730524269</v>
      </c>
      <c r="B6" s="8">
        <f t="shared" si="0"/>
        <v>2003</v>
      </c>
      <c r="C6" s="13">
        <f>+'Total sales WN'!C6/'Total Customers'!C6*1000000</f>
        <v>29957.214124769282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3"/>
      <c r="Q6" s="13"/>
      <c r="R6" s="13"/>
      <c r="S6" s="13"/>
      <c r="T6" s="13"/>
      <c r="U6" s="13"/>
      <c r="V6" s="13"/>
      <c r="W6" s="13"/>
      <c r="X6" s="13">
        <f>+'Total sales WN'!X6/'Total Customers'!X6*1000000</f>
        <v>29925.406416185302</v>
      </c>
      <c r="Y6" s="13">
        <f>+'Total sales WN'!Y6/'Total Customers'!Y6*1000000</f>
        <v>30355.237256166762</v>
      </c>
      <c r="Z6" s="13">
        <f>+'Total sales WN'!Z6/'Total Customers'!Z6*1000000</f>
        <v>30371.400996456548</v>
      </c>
      <c r="AA6" s="13">
        <f>+'Total sales WN'!AA6/'Total Customers'!AA6*1000000</f>
        <v>30776.699199505598</v>
      </c>
    </row>
    <row r="7" spans="1:27" x14ac:dyDescent="0.4">
      <c r="A7" s="13">
        <f>+'Total sales WN'!A7/'Total Customers'!C7*1000000</f>
        <v>30024.244355485978</v>
      </c>
      <c r="B7" s="8">
        <f t="shared" si="0"/>
        <v>2004</v>
      </c>
      <c r="C7" s="13">
        <f>+'Total sales WN'!C7/'Total Customers'!C7*1000000</f>
        <v>29759.372304349858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  <c r="T7" s="13"/>
      <c r="U7" s="13"/>
      <c r="V7" s="13"/>
      <c r="W7" s="13">
        <f>+'Total sales WN'!W7/'Total Customers'!W7*1000000</f>
        <v>30476.484624001816</v>
      </c>
      <c r="X7" s="13">
        <f>+'Total sales WN'!X7/'Total Customers'!X7*1000000</f>
        <v>30188.287116548261</v>
      </c>
      <c r="Y7" s="13">
        <f>+'Total sales WN'!Y7/'Total Customers'!Y7*1000000</f>
        <v>30778.782210433033</v>
      </c>
      <c r="Z7" s="13">
        <f>+'Total sales WN'!Z7/'Total Customers'!Z7*1000000</f>
        <v>30730.610847868116</v>
      </c>
      <c r="AA7" s="13">
        <f>+'Total sales WN'!AA7/'Total Customers'!AA7*1000000</f>
        <v>31135.152351047331</v>
      </c>
    </row>
    <row r="8" spans="1:27" x14ac:dyDescent="0.4">
      <c r="A8" s="13">
        <f>+'Total sales WN'!A8/'Total Customers'!C8*1000000</f>
        <v>30099.756522450378</v>
      </c>
      <c r="B8" s="8">
        <f t="shared" si="0"/>
        <v>2005</v>
      </c>
      <c r="C8" s="13">
        <f>+'Total sales WN'!C8/'Total Customers'!C8*1000000</f>
        <v>29752.424905209857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3"/>
      <c r="Q8" s="13"/>
      <c r="R8" s="13"/>
      <c r="S8" s="13"/>
      <c r="T8" s="13"/>
      <c r="U8" s="13"/>
      <c r="V8" s="13">
        <f>+'Total sales WN'!V8/'Total Customers'!V8*1000000</f>
        <v>30219.422919651897</v>
      </c>
      <c r="W8" s="13">
        <f>+'Total sales WN'!W8/'Total Customers'!W8*1000000</f>
        <v>30724.599961921816</v>
      </c>
      <c r="X8" s="13">
        <f>+'Total sales WN'!X8/'Total Customers'!X8*1000000</f>
        <v>30482.538125432606</v>
      </c>
      <c r="Y8" s="13">
        <f>+'Total sales WN'!Y8/'Total Customers'!Y8*1000000</f>
        <v>31145.940633851416</v>
      </c>
      <c r="Z8" s="13">
        <f>+'Total sales WN'!Z8/'Total Customers'!Z8*1000000</f>
        <v>31093.253585442792</v>
      </c>
      <c r="AA8" s="13">
        <f>+'Total sales WN'!AA8/'Total Customers'!AA8*1000000</f>
        <v>31483.128697561973</v>
      </c>
    </row>
    <row r="9" spans="1:27" x14ac:dyDescent="0.4">
      <c r="A9" s="13">
        <f>+'Total sales WN'!A9/'Total Customers'!C9*1000000</f>
        <v>29435.869135177032</v>
      </c>
      <c r="B9" s="8">
        <f t="shared" si="0"/>
        <v>2006</v>
      </c>
      <c r="C9" s="13">
        <f>+'Total sales WN'!C9/'Total Customers'!C9*1000000</f>
        <v>29103.338011368785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  <c r="Q9" s="13"/>
      <c r="R9" s="13"/>
      <c r="S9" s="13"/>
      <c r="T9" s="13"/>
      <c r="U9" s="13">
        <f>+'Total sales WN'!U9/'Total Customers'!U9*1000000</f>
        <v>30308.994783798982</v>
      </c>
      <c r="V9" s="13">
        <f>+'Total sales WN'!V9/'Total Customers'!V9*1000000</f>
        <v>30242.828806556317</v>
      </c>
      <c r="W9" s="13">
        <f>+'Total sales WN'!W9/'Total Customers'!W9*1000000</f>
        <v>30758.061084373741</v>
      </c>
      <c r="X9" s="13">
        <f>+'Total sales WN'!X9/'Total Customers'!X9*1000000</f>
        <v>30903.594106060144</v>
      </c>
      <c r="Y9" s="13">
        <f>+'Total sales WN'!Y9/'Total Customers'!Y9*1000000</f>
        <v>31458.360375828532</v>
      </c>
      <c r="Z9" s="13">
        <f>+'Total sales WN'!Z9/'Total Customers'!Z9*1000000</f>
        <v>31344.016958085474</v>
      </c>
      <c r="AA9" s="13">
        <f>+'Total sales WN'!AA9/'Total Customers'!AA9*1000000</f>
        <v>31882.369920895715</v>
      </c>
    </row>
    <row r="10" spans="1:27" x14ac:dyDescent="0.4">
      <c r="A10" s="13">
        <f>+'Total sales WN'!A10/'Total Customers'!C10*1000000</f>
        <v>29072.383331974357</v>
      </c>
      <c r="B10" s="8">
        <f t="shared" si="0"/>
        <v>2007</v>
      </c>
      <c r="C10" s="13">
        <f>+'Total sales WN'!C10/'Total Customers'!C10*1000000</f>
        <v>29313.262576779802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32"/>
      <c r="O10" s="32"/>
      <c r="P10" s="13"/>
      <c r="Q10" s="13"/>
      <c r="R10" s="13"/>
      <c r="S10" s="13"/>
      <c r="T10" s="13">
        <f>+'Total sales WN'!T10/'Total Customers'!T10*1000000</f>
        <v>29823.995619923342</v>
      </c>
      <c r="U10" s="13">
        <f>+'Total sales WN'!U10/'Total Customers'!U10*1000000</f>
        <v>30638.412529224279</v>
      </c>
      <c r="V10" s="13">
        <f>+'Total sales WN'!V10/'Total Customers'!V10*1000000</f>
        <v>30509.095316177507</v>
      </c>
      <c r="W10" s="13">
        <f>+'Total sales WN'!W10/'Total Customers'!W10*1000000</f>
        <v>30928.291699082729</v>
      </c>
      <c r="X10" s="13">
        <f>+'Total sales WN'!X10/'Total Customers'!X10*1000000</f>
        <v>31235.609272688736</v>
      </c>
      <c r="Y10" s="13">
        <f>+'Total sales WN'!Y10/'Total Customers'!Y10*1000000</f>
        <v>31775.578124195486</v>
      </c>
      <c r="Z10" s="13">
        <f>+'Total sales WN'!Z10/'Total Customers'!Z10*1000000</f>
        <v>31717.396528309931</v>
      </c>
      <c r="AA10" s="13">
        <f>+'Total sales WN'!AA10/'Total Customers'!AA10*1000000</f>
        <v>32154.313918263499</v>
      </c>
    </row>
    <row r="11" spans="1:27" x14ac:dyDescent="0.4">
      <c r="A11" s="13">
        <f>+'Total sales WN'!A11/'Total Customers'!C11*1000000</f>
        <v>28750.901842606228</v>
      </c>
      <c r="B11" s="8">
        <f t="shared" si="0"/>
        <v>2008</v>
      </c>
      <c r="C11" s="13">
        <f>+'Total sales WN'!C11/'Total Customers'!C11*1000000</f>
        <v>28459.418540159717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32"/>
      <c r="O11" s="32"/>
      <c r="P11" s="13"/>
      <c r="Q11" s="13"/>
      <c r="R11" s="13"/>
      <c r="S11" s="13">
        <f>+'Total sales WN'!S11/'Total Customers'!S11*1000000</f>
        <v>29720.754193411762</v>
      </c>
      <c r="T11" s="13">
        <f>+'Total sales WN'!T11/'Total Customers'!T11*1000000</f>
        <v>29963.059443454124</v>
      </c>
      <c r="U11" s="13">
        <f>+'Total sales WN'!U11/'Total Customers'!U11*1000000</f>
        <v>30955.825254348169</v>
      </c>
      <c r="V11" s="13">
        <f>+'Total sales WN'!V11/'Total Customers'!V11*1000000</f>
        <v>30748.889010020608</v>
      </c>
      <c r="W11" s="13">
        <f>+'Total sales WN'!W11/'Total Customers'!W11*1000000</f>
        <v>31121.435845977376</v>
      </c>
      <c r="X11" s="13">
        <f>+'Total sales WN'!X11/'Total Customers'!X11*1000000</f>
        <v>31513.976117118662</v>
      </c>
      <c r="Y11" s="13">
        <f>+'Total sales WN'!Y11/'Total Customers'!Y11*1000000</f>
        <v>32026.732551715675</v>
      </c>
      <c r="Z11" s="13">
        <f>+'Total sales WN'!Z11/'Total Customers'!Z11*1000000</f>
        <v>32069.34179501604</v>
      </c>
      <c r="AA11" s="13">
        <f>+'Total sales WN'!AA11/'Total Customers'!AA11*1000000</f>
        <v>32188.588926364711</v>
      </c>
    </row>
    <row r="12" spans="1:27" x14ac:dyDescent="0.4">
      <c r="A12" s="13">
        <f>+'Total sales WN'!A12/'Total Customers'!C12*1000000</f>
        <v>27923.724142275325</v>
      </c>
      <c r="B12" s="8">
        <f t="shared" si="0"/>
        <v>2009</v>
      </c>
      <c r="C12" s="13">
        <f>+'Total sales WN'!C12/'Total Customers'!C12*1000000</f>
        <v>28112.507021002639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32"/>
      <c r="O12" s="32"/>
      <c r="P12" s="13"/>
      <c r="Q12" s="13"/>
      <c r="R12" s="13">
        <f>+'Total sales WN'!R12/'Total Customers'!R12*1000000</f>
        <v>29403.782092858055</v>
      </c>
      <c r="S12" s="13">
        <f>+'Total sales WN'!S12/'Total Customers'!S12*1000000</f>
        <v>29829.895178974733</v>
      </c>
      <c r="T12" s="13">
        <f>+'Total sales WN'!T12/'Total Customers'!T12*1000000</f>
        <v>30134.548797182026</v>
      </c>
      <c r="U12" s="13">
        <f>+'Total sales WN'!U12/'Total Customers'!U12*1000000</f>
        <v>31183.668230128158</v>
      </c>
      <c r="V12" s="13">
        <f>+'Total sales WN'!V12/'Total Customers'!V12*1000000</f>
        <v>31015.545887128683</v>
      </c>
      <c r="W12" s="13">
        <f>+'Total sales WN'!W12/'Total Customers'!W12*1000000</f>
        <v>31263.342587567662</v>
      </c>
      <c r="X12" s="13">
        <f>+'Total sales WN'!X12/'Total Customers'!X12*1000000</f>
        <v>31870.042014276907</v>
      </c>
      <c r="Y12" s="13">
        <f>+'Total sales WN'!Y12/'Total Customers'!Y12*1000000</f>
        <v>32330.888580568895</v>
      </c>
      <c r="Z12" s="13">
        <f>+'Total sales WN'!Z12/'Total Customers'!Z12*1000000</f>
        <v>32406.994657806004</v>
      </c>
      <c r="AA12" s="13">
        <f>+'Total sales WN'!AA12/'Total Customers'!AA12*1000000</f>
        <v>32369.452288407123</v>
      </c>
    </row>
    <row r="13" spans="1:27" x14ac:dyDescent="0.4">
      <c r="A13" s="13">
        <f>+'Total sales WN'!A13/'Total Customers'!C13*1000000</f>
        <v>27581.570088336957</v>
      </c>
      <c r="B13" s="8">
        <f t="shared" si="0"/>
        <v>2010</v>
      </c>
      <c r="C13" s="13">
        <f>+'Total sales WN'!C13/'Total Customers'!C13*1000000</f>
        <v>28633.752845292584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32"/>
      <c r="O13" s="32"/>
      <c r="P13" s="13"/>
      <c r="Q13" s="13">
        <f>+'Total sales WN'!Q13/'Total Customers'!Q13*1000000</f>
        <v>28515.802858375097</v>
      </c>
      <c r="R13" s="13">
        <f>+'Total sales WN'!R13/'Total Customers'!R13*1000000</f>
        <v>29390.797429101051</v>
      </c>
      <c r="S13" s="13">
        <f>+'Total sales WN'!S13/'Total Customers'!S13*1000000</f>
        <v>29851.58888831532</v>
      </c>
      <c r="T13" s="13">
        <f>+'Total sales WN'!T13/'Total Customers'!T13*1000000</f>
        <v>30309.497414806036</v>
      </c>
      <c r="U13" s="13">
        <f>+'Total sales WN'!U13/'Total Customers'!U13*1000000</f>
        <v>31105.030429422175</v>
      </c>
      <c r="V13" s="13">
        <f>+'Total sales WN'!V13/'Total Customers'!V13*1000000</f>
        <v>30933.498483892217</v>
      </c>
      <c r="W13" s="13">
        <f>+'Total sales WN'!W13/'Total Customers'!W13*1000000</f>
        <v>31481.192402292349</v>
      </c>
      <c r="X13" s="13">
        <f>+'Total sales WN'!X13/'Total Customers'!X13*1000000</f>
        <v>32204.581327484826</v>
      </c>
      <c r="Y13" s="13">
        <f>+'Total sales WN'!Y13/'Total Customers'!Y13*1000000</f>
        <v>32576.001854102353</v>
      </c>
      <c r="Z13" s="13">
        <f>+'Total sales WN'!Z13/'Total Customers'!Z13*1000000</f>
        <v>32614.353206152024</v>
      </c>
      <c r="AA13" s="13">
        <f>+'Total sales WN'!AA13/'Total Customers'!AA13*1000000</f>
        <v>32659.732963463062</v>
      </c>
    </row>
    <row r="14" spans="1:27" x14ac:dyDescent="0.4">
      <c r="A14" s="13">
        <f>+'Total sales WN'!A14/'Total Customers'!C14*1000000</f>
        <v>26935.730317288002</v>
      </c>
      <c r="B14" s="8">
        <f t="shared" si="0"/>
        <v>2011</v>
      </c>
      <c r="C14" s="13">
        <f>+'Total sales WN'!C14/'Total Customers'!C14*1000000</f>
        <v>27469.652032331047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32"/>
      <c r="O14" s="14"/>
      <c r="P14" s="13">
        <f>+'Total sales WN'!P14/'Total Customers'!P14*1000000</f>
        <v>27974.326419547982</v>
      </c>
      <c r="Q14" s="13">
        <f>+'Total sales WN'!Q14/'Total Customers'!Q14*1000000</f>
        <v>28686.464631008064</v>
      </c>
      <c r="R14" s="13">
        <f>+'Total sales WN'!R14/'Total Customers'!R14*1000000</f>
        <v>29318.286656149063</v>
      </c>
      <c r="S14" s="13">
        <f>+'Total sales WN'!S14/'Total Customers'!S14*1000000</f>
        <v>29891.495861240008</v>
      </c>
      <c r="T14" s="13">
        <f>+'Total sales WN'!T14/'Total Customers'!T14*1000000</f>
        <v>30488.497051350896</v>
      </c>
      <c r="U14" s="13">
        <f>+'Total sales WN'!U14/'Total Customers'!U14*1000000</f>
        <v>31365.9815274104</v>
      </c>
      <c r="V14" s="13">
        <f>+'Total sales WN'!V14/'Total Customers'!V14*1000000</f>
        <v>31215.144154054164</v>
      </c>
      <c r="W14" s="13">
        <f>+'Total sales WN'!W14/'Total Customers'!W14*1000000</f>
        <v>31586.815325642172</v>
      </c>
      <c r="X14" s="13">
        <f>+'Total sales WN'!X14/'Total Customers'!X14*1000000</f>
        <v>32598.90366844185</v>
      </c>
      <c r="Y14" s="13">
        <f>+'Total sales WN'!Y14/'Total Customers'!Y14*1000000</f>
        <v>32845.489037242478</v>
      </c>
      <c r="Z14" s="13">
        <f>+'Total sales WN'!Z14/'Total Customers'!Z14*1000000</f>
        <v>32919.312933763991</v>
      </c>
      <c r="AA14" s="13">
        <f>+'Total sales WN'!AA14/'Total Customers'!AA14*1000000</f>
        <v>32906.152711592098</v>
      </c>
    </row>
    <row r="15" spans="1:27" x14ac:dyDescent="0.4">
      <c r="A15" s="13">
        <f>+'Total sales WN'!A15/'Total Customers'!C15*1000000</f>
        <v>26893.862348795024</v>
      </c>
      <c r="B15" s="8">
        <f t="shared" si="0"/>
        <v>2012</v>
      </c>
      <c r="C15" s="13">
        <f>+'Total sales WN'!C15/'Total Customers'!C15*1000000</f>
        <v>26911.814550528252</v>
      </c>
      <c r="D15" s="12"/>
      <c r="E15" s="12"/>
      <c r="F15" s="12"/>
      <c r="G15" s="12"/>
      <c r="H15" s="12"/>
      <c r="I15" s="12"/>
      <c r="J15" s="12"/>
      <c r="K15" s="13"/>
      <c r="L15" s="13"/>
      <c r="M15" s="13"/>
      <c r="N15" s="13"/>
      <c r="O15" s="13">
        <f>+'Total sales WN'!O15/'Total Customers'!O15*1000000</f>
        <v>27993.266354556348</v>
      </c>
      <c r="P15" s="13">
        <f>+'Total sales WN'!P15/'Total Customers'!P15*1000000</f>
        <v>27951.600169593119</v>
      </c>
      <c r="Q15" s="13">
        <f>+'Total sales WN'!Q15/'Total Customers'!Q15*1000000</f>
        <v>28757.515335641427</v>
      </c>
      <c r="R15" s="13">
        <f>+'Total sales WN'!R15/'Total Customers'!R15*1000000</f>
        <v>29242.714197149882</v>
      </c>
      <c r="S15" s="13">
        <f>+'Total sales WN'!S15/'Total Customers'!S15*1000000</f>
        <v>30003.048329219557</v>
      </c>
      <c r="T15" s="13">
        <f>+'Total sales WN'!T15/'Total Customers'!T15*1000000</f>
        <v>30661.813784295107</v>
      </c>
      <c r="U15" s="13">
        <f>+'Total sales WN'!U15/'Total Customers'!U15*1000000</f>
        <v>31641.530610360165</v>
      </c>
      <c r="V15" s="13">
        <f>+'Total sales WN'!V15/'Total Customers'!V15*1000000</f>
        <v>31444.766778905843</v>
      </c>
      <c r="W15" s="13">
        <f>+'Total sales WN'!W15/'Total Customers'!W15*1000000</f>
        <v>31826.205130337974</v>
      </c>
      <c r="X15" s="13">
        <f>+'Total sales WN'!X15/'Total Customers'!X15*1000000</f>
        <v>33006.132122125353</v>
      </c>
      <c r="Y15" s="13">
        <f>+'Total sales WN'!Y15/'Total Customers'!Y15*1000000</f>
        <v>33147.280474897081</v>
      </c>
      <c r="Z15" s="13">
        <f>+'Total sales WN'!Z15/'Total Customers'!Z15*1000000</f>
        <v>33204.17916841375</v>
      </c>
      <c r="AA15" s="13">
        <f>+'Total sales WN'!AA15/'Total Customers'!AA15*1000000</f>
        <v>33197.6859600756</v>
      </c>
    </row>
    <row r="16" spans="1:27" x14ac:dyDescent="0.4">
      <c r="A16" s="13">
        <f>+'Total sales WN'!A16/'Total Customers'!C16*1000000</f>
        <v>26435.495147526584</v>
      </c>
      <c r="B16" s="8">
        <f t="shared" si="0"/>
        <v>2013</v>
      </c>
      <c r="C16" s="13">
        <f>+'Total sales WN'!C16/'Total Customers'!C16*1000000</f>
        <v>26510.372615424847</v>
      </c>
      <c r="D16" s="12"/>
      <c r="E16" s="12"/>
      <c r="F16" s="12"/>
      <c r="G16" s="12"/>
      <c r="H16" s="12"/>
      <c r="I16" s="12"/>
      <c r="J16" s="12"/>
      <c r="K16" s="13"/>
      <c r="L16" s="13"/>
      <c r="M16" s="13"/>
      <c r="N16" s="13">
        <f>+'Total sales WN'!N16/'Total Customers'!N16*1000000</f>
        <v>26298.729275781105</v>
      </c>
      <c r="O16" s="13">
        <f>+'Total sales WN'!O16/'Total Customers'!O16*1000000</f>
        <v>27842.690489374105</v>
      </c>
      <c r="P16" s="13">
        <f>+'Total sales WN'!P16/'Total Customers'!P16*1000000</f>
        <v>27893.279959609074</v>
      </c>
      <c r="Q16" s="13">
        <f>+'Total sales WN'!Q16/'Total Customers'!Q16*1000000</f>
        <v>28751.546279626888</v>
      </c>
      <c r="R16" s="13">
        <f>+'Total sales WN'!R16/'Total Customers'!R16*1000000</f>
        <v>29169.054143577825</v>
      </c>
      <c r="S16" s="13">
        <f>+'Total sales WN'!S16/'Total Customers'!S16*1000000</f>
        <v>30069.712381049179</v>
      </c>
      <c r="T16" s="13">
        <f>+'Total sales WN'!T16/'Total Customers'!T16*1000000</f>
        <v>30843.784353962288</v>
      </c>
      <c r="U16" s="13">
        <f>+'Total sales WN'!U16/'Total Customers'!U16*1000000</f>
        <v>31877.447310277417</v>
      </c>
      <c r="V16" s="13">
        <f>+'Total sales WN'!V16/'Total Customers'!V16*1000000</f>
        <v>31711.878497443744</v>
      </c>
      <c r="W16" s="13">
        <f>+'Total sales WN'!W16/'Total Customers'!W16*1000000</f>
        <v>32104.545902726913</v>
      </c>
      <c r="X16" s="13">
        <f>+'Total sales WN'!X16/'Total Customers'!X16*1000000</f>
        <v>33437.680459853815</v>
      </c>
      <c r="Y16" s="13">
        <f>+'Total sales WN'!Y16/'Total Customers'!Y16*1000000</f>
        <v>33441.19479593655</v>
      </c>
      <c r="Z16" s="13">
        <f>+'Total sales WN'!Z16/'Total Customers'!Z16*1000000</f>
        <v>33467.275014457351</v>
      </c>
      <c r="AA16" s="13">
        <f>+'Total sales WN'!AA16/'Total Customers'!AA16*1000000</f>
        <v>33296.485953003976</v>
      </c>
    </row>
    <row r="17" spans="1:27" x14ac:dyDescent="0.4">
      <c r="A17" s="13">
        <f>+'Total sales WN'!A17/'Total Customers'!C17*1000000</f>
        <v>26398.002769310278</v>
      </c>
      <c r="B17" s="8">
        <f t="shared" si="0"/>
        <v>2014</v>
      </c>
      <c r="C17" s="13">
        <f>+'Total sales WN'!C17/'Total Customers'!C17*1000000</f>
        <v>26234.461440423249</v>
      </c>
      <c r="D17" s="12"/>
      <c r="E17" s="12"/>
      <c r="F17" s="12"/>
      <c r="G17" s="12"/>
      <c r="H17" s="12"/>
      <c r="I17" s="12"/>
      <c r="J17" s="12"/>
      <c r="K17" s="13"/>
      <c r="L17" s="13"/>
      <c r="M17" s="13">
        <f>+'Total sales WN'!M17/'Total Customers'!M17*1000000</f>
        <v>26065.386715604785</v>
      </c>
      <c r="N17" s="13">
        <f>+'Total sales WN'!N17/'Total Customers'!N17*1000000</f>
        <v>26189.514053734241</v>
      </c>
      <c r="O17" s="13">
        <f>+'Total sales WN'!O17/'Total Customers'!O17*1000000</f>
        <v>27551.410290811044</v>
      </c>
      <c r="P17" s="13">
        <f>+'Total sales WN'!P17/'Total Customers'!P17*1000000</f>
        <v>27801.764025653894</v>
      </c>
      <c r="Q17" s="13">
        <f>+'Total sales WN'!Q17/'Total Customers'!Q17*1000000</f>
        <v>28673.692967119732</v>
      </c>
      <c r="R17" s="13">
        <f>+'Total sales WN'!R17/'Total Customers'!R17*1000000</f>
        <v>29097.652429943246</v>
      </c>
      <c r="S17" s="13">
        <f>+'Total sales WN'!S17/'Total Customers'!S17*1000000</f>
        <v>30176.378656803106</v>
      </c>
      <c r="T17" s="13">
        <f>+'Total sales WN'!T17/'Total Customers'!T17*1000000</f>
        <v>31011.642539660927</v>
      </c>
      <c r="U17" s="13">
        <f>+'Total sales WN'!U17/'Total Customers'!U17*1000000</f>
        <v>32132.008316322772</v>
      </c>
      <c r="V17" s="13">
        <f>+'Total sales WN'!V17/'Total Customers'!V17*1000000</f>
        <v>31990.414014897517</v>
      </c>
      <c r="W17" s="13">
        <f>+'Total sales WN'!W17/'Total Customers'!W17*1000000</f>
        <v>32366.563088271552</v>
      </c>
      <c r="X17" s="13">
        <f>+'Total sales WN'!X17/'Total Customers'!X17*1000000</f>
        <v>33875.142580139414</v>
      </c>
      <c r="Y17" s="13">
        <f>+'Total sales WN'!Y17/'Total Customers'!Y17*1000000</f>
        <v>33725.089199631249</v>
      </c>
      <c r="Z17" s="13">
        <f>+'Total sales WN'!Z17/'Total Customers'!Z17*1000000</f>
        <v>33719.963598063892</v>
      </c>
      <c r="AA17" s="13">
        <f>+'Total sales WN'!AA17/'Total Customers'!AA17*1000000</f>
        <v>33382.065772640046</v>
      </c>
    </row>
    <row r="18" spans="1:27" x14ac:dyDescent="0.4">
      <c r="A18" s="13">
        <f>+'Total sales WN'!A18/'Total Customers'!C18*1000000</f>
        <v>25533.937436574961</v>
      </c>
      <c r="B18" s="8">
        <f t="shared" si="0"/>
        <v>2015</v>
      </c>
      <c r="C18" s="13">
        <f>+'Total sales WN'!C18/'Total Customers'!C18*1000000</f>
        <v>26445.135932136141</v>
      </c>
      <c r="D18" s="12"/>
      <c r="E18" s="12"/>
      <c r="F18" s="12"/>
      <c r="G18" s="12"/>
      <c r="H18" s="12"/>
      <c r="I18" s="12"/>
      <c r="J18" s="12"/>
      <c r="K18" s="13"/>
      <c r="L18" s="13">
        <f>+'Total sales WN'!L18/'Total Customers'!L18*1000000</f>
        <v>26003.031332783874</v>
      </c>
      <c r="M18" s="13">
        <f>+'Total sales WN'!M18/'Total Customers'!M18*1000000</f>
        <v>25837.469547298795</v>
      </c>
      <c r="N18" s="13">
        <f>+'Total sales WN'!N18/'Total Customers'!N18*1000000</f>
        <v>26037.366807765287</v>
      </c>
      <c r="O18" s="13">
        <f>+'Total sales WN'!O18/'Total Customers'!O18*1000000</f>
        <v>27355.400923733265</v>
      </c>
      <c r="P18" s="13">
        <f>+'Total sales WN'!P18/'Total Customers'!P18*1000000</f>
        <v>27683.559089124461</v>
      </c>
      <c r="Q18" s="13">
        <f>+'Total sales WN'!Q18/'Total Customers'!Q18*1000000</f>
        <v>28597.59882845281</v>
      </c>
      <c r="R18" s="13">
        <f>+'Total sales WN'!R18/'Total Customers'!R18*1000000</f>
        <v>29035.467731677109</v>
      </c>
      <c r="S18" s="13">
        <f>+'Total sales WN'!S18/'Total Customers'!S18*1000000</f>
        <v>30211.836865815487</v>
      </c>
      <c r="T18" s="13">
        <f>+'Total sales WN'!T18/'Total Customers'!T18*1000000</f>
        <v>31154.060302845199</v>
      </c>
      <c r="U18" s="13">
        <f>+'Total sales WN'!U18/'Total Customers'!U18*1000000</f>
        <v>32397.503422918304</v>
      </c>
      <c r="V18" s="13">
        <f>+'Total sales WN'!V18/'Total Customers'!V18*1000000</f>
        <v>32267.097509120915</v>
      </c>
      <c r="W18" s="13">
        <f>+'Total sales WN'!W18/'Total Customers'!W18*1000000</f>
        <v>32629.34720692203</v>
      </c>
      <c r="X18" s="13">
        <f>+'Total sales WN'!X18/'Total Customers'!X18*1000000</f>
        <v>34305.396721502577</v>
      </c>
      <c r="Y18" s="13">
        <f>+'Total sales WN'!Y18/'Total Customers'!Y18*1000000</f>
        <v>33995.200446237781</v>
      </c>
      <c r="Z18" s="13">
        <f>+'Total sales WN'!Z18/'Total Customers'!Z18*1000000</f>
        <v>33957.375427131548</v>
      </c>
      <c r="AA18" s="13">
        <f>+'Total sales WN'!AA18/'Total Customers'!AA18*1000000</f>
        <v>33470.458307353874</v>
      </c>
    </row>
    <row r="19" spans="1:27" x14ac:dyDescent="0.4">
      <c r="A19" s="13">
        <f>+'Total sales WN'!A19/'Total Customers'!C19*1000000</f>
        <v>25742.369681711571</v>
      </c>
      <c r="B19" s="8">
        <f t="shared" si="0"/>
        <v>2016</v>
      </c>
      <c r="C19" s="13">
        <f>+'Total sales WN'!C19/'Total Customers'!C19*1000000</f>
        <v>26330.500721477176</v>
      </c>
      <c r="D19" s="12"/>
      <c r="E19" s="12"/>
      <c r="F19" s="12"/>
      <c r="G19" s="12"/>
      <c r="H19" s="12"/>
      <c r="I19" s="12"/>
      <c r="J19" s="32"/>
      <c r="K19" s="13">
        <f>+'Total sales WN'!K19/'Total Customers'!K19*1000000</f>
        <v>25651.840030352691</v>
      </c>
      <c r="L19" s="13">
        <f>+'Total sales WN'!L19/'Total Customers'!L19*1000000</f>
        <v>25919.297574240711</v>
      </c>
      <c r="M19" s="13">
        <f>+'Total sales WN'!M19/'Total Customers'!M19*1000000</f>
        <v>25697.081997061388</v>
      </c>
      <c r="N19" s="13">
        <f>+'Total sales WN'!N19/'Total Customers'!N19*1000000</f>
        <v>25950.553721552824</v>
      </c>
      <c r="O19" s="13">
        <f>+'Total sales WN'!O19/'Total Customers'!O19*1000000</f>
        <v>27234.220740189085</v>
      </c>
      <c r="P19" s="13">
        <f>+'Total sales WN'!P19/'Total Customers'!P19*1000000</f>
        <v>27581.116409723109</v>
      </c>
      <c r="Q19" s="13">
        <f>+'Total sales WN'!Q19/'Total Customers'!Q19*1000000</f>
        <v>28535.167300083616</v>
      </c>
      <c r="R19" s="13">
        <f>+'Total sales WN'!R19/'Total Customers'!R19*1000000</f>
        <v>28990.487443047339</v>
      </c>
      <c r="S19" s="13">
        <f>+'Total sales WN'!S19/'Total Customers'!S19*1000000</f>
        <v>30276.907639814028</v>
      </c>
      <c r="T19" s="13">
        <f>+'Total sales WN'!T19/'Total Customers'!T19*1000000</f>
        <v>31318.972724291529</v>
      </c>
      <c r="U19" s="13">
        <f>+'Total sales WN'!U19/'Total Customers'!U19*1000000</f>
        <v>32674.371784971434</v>
      </c>
      <c r="V19" s="13">
        <f>+'Total sales WN'!V19/'Total Customers'!V19*1000000</f>
        <v>32574.185163164704</v>
      </c>
      <c r="W19" s="13">
        <f>+'Total sales WN'!W19/'Total Customers'!W19*1000000</f>
        <v>32923.701148899258</v>
      </c>
      <c r="X19" s="13">
        <f>+'Total sales WN'!X19/'Total Customers'!X19*1000000</f>
        <v>34756.718550045152</v>
      </c>
      <c r="Y19" s="13">
        <f>+'Total sales WN'!Y19/'Total Customers'!Y19*1000000</f>
        <v>34263.58650354026</v>
      </c>
      <c r="Z19" s="13">
        <f>+'Total sales WN'!Z19/'Total Customers'!Z19*1000000</f>
        <v>34185.591608966577</v>
      </c>
      <c r="AA19" s="13">
        <f>+'Total sales WN'!AA19/'Total Customers'!AA19*1000000</f>
        <v>33682.319510258923</v>
      </c>
    </row>
    <row r="20" spans="1:27" x14ac:dyDescent="0.4">
      <c r="A20" s="13">
        <f>+'Total sales WN'!A20/'Total Customers'!C20*1000000</f>
        <v>25084.811301480953</v>
      </c>
      <c r="B20" s="8">
        <f t="shared" si="0"/>
        <v>2017</v>
      </c>
      <c r="C20" s="13">
        <f>+'Total sales WN'!C20/'Total Customers'!C20*1000000</f>
        <v>25763.740616900992</v>
      </c>
      <c r="D20" s="12"/>
      <c r="E20" s="12"/>
      <c r="F20" s="12"/>
      <c r="G20" s="12"/>
      <c r="H20" s="12"/>
      <c r="I20" s="32"/>
      <c r="J20" s="13">
        <f>+'Total sales WN'!J20/'Total Customers'!J20*1000000</f>
        <v>25700.961910310536</v>
      </c>
      <c r="K20" s="13">
        <f>+'Total sales WN'!K20/'Total Customers'!K20*1000000</f>
        <v>25479.616788951396</v>
      </c>
      <c r="L20" s="13">
        <f>+'Total sales WN'!L20/'Total Customers'!L20*1000000</f>
        <v>25767.138259270305</v>
      </c>
      <c r="M20" s="13">
        <f>+'Total sales WN'!M20/'Total Customers'!M20*1000000</f>
        <v>25640.485269035675</v>
      </c>
      <c r="N20" s="13">
        <f>+'Total sales WN'!N20/'Total Customers'!N20*1000000</f>
        <v>25886.150695939123</v>
      </c>
      <c r="O20" s="13">
        <f>+'Total sales WN'!O20/'Total Customers'!O20*1000000</f>
        <v>27110.978510442303</v>
      </c>
      <c r="P20" s="13">
        <f>+'Total sales WN'!P20/'Total Customers'!P20*1000000</f>
        <v>27483.890493167044</v>
      </c>
      <c r="Q20" s="13">
        <f>+'Total sales WN'!Q20/'Total Customers'!Q20*1000000</f>
        <v>28532.664447832456</v>
      </c>
      <c r="R20" s="13">
        <f>+'Total sales WN'!R20/'Total Customers'!R20*1000000</f>
        <v>28951.522052142136</v>
      </c>
      <c r="S20" s="13">
        <f>+'Total sales WN'!S20/'Total Customers'!S20*1000000</f>
        <v>30313.709962643512</v>
      </c>
      <c r="T20" s="13">
        <f>+'Total sales WN'!T20/'Total Customers'!T20*1000000</f>
        <v>31502.874509000176</v>
      </c>
      <c r="U20" s="13">
        <f>+'Total sales WN'!U20/'Total Customers'!U20*1000000</f>
        <v>32920.637496589727</v>
      </c>
      <c r="V20" s="13">
        <f>+'Total sales WN'!V20/'Total Customers'!V20*1000000</f>
        <v>32882.497838485258</v>
      </c>
      <c r="W20" s="13">
        <f>+'Total sales WN'!W20/'Total Customers'!W20*1000000</f>
        <v>33217.615130557118</v>
      </c>
      <c r="X20" s="13">
        <f>+'Total sales WN'!X20/'Total Customers'!X20*1000000</f>
        <v>35223.83407443147</v>
      </c>
      <c r="Y20" s="13">
        <f>+'Total sales WN'!Y20/'Total Customers'!Y20*1000000</f>
        <v>34506.924861657266</v>
      </c>
      <c r="Z20" s="13">
        <f>+'Total sales WN'!Z20/'Total Customers'!Z20*1000000</f>
        <v>34400.734330459854</v>
      </c>
      <c r="AA20" s="13">
        <f>+'Total sales WN'!AA20/'Total Customers'!AA20*1000000</f>
        <v>33912.888507061558</v>
      </c>
    </row>
    <row r="21" spans="1:27" x14ac:dyDescent="0.4">
      <c r="A21" s="13">
        <f>+'Total sales WN'!A21/'Total Customers'!C21*1000000</f>
        <v>25008.26257395064</v>
      </c>
      <c r="B21" s="8">
        <f t="shared" si="0"/>
        <v>2018</v>
      </c>
      <c r="C21" s="13">
        <f>+'Total sales WN'!C21/'Total Customers'!C21*1000000</f>
        <v>25959.835690660795</v>
      </c>
      <c r="D21" s="12"/>
      <c r="E21" s="12"/>
      <c r="F21" s="12"/>
      <c r="G21" s="12"/>
      <c r="H21" s="13"/>
      <c r="I21" s="13">
        <f>+'Total sales WN'!I21/'Total Customers'!I21*1000000</f>
        <v>25713.827102668478</v>
      </c>
      <c r="J21" s="13">
        <f>+'Total sales WN'!J21/'Total Customers'!J21*1000000</f>
        <v>25530.57562059542</v>
      </c>
      <c r="K21" s="13">
        <f>+'Total sales WN'!K21/'Total Customers'!K21*1000000</f>
        <v>25285.340381218677</v>
      </c>
      <c r="L21" s="13">
        <f>+'Total sales WN'!L21/'Total Customers'!L21*1000000</f>
        <v>25606.022765969796</v>
      </c>
      <c r="M21" s="13">
        <f>+'Total sales WN'!M21/'Total Customers'!M21*1000000</f>
        <v>25570.491256560916</v>
      </c>
      <c r="N21" s="13">
        <f>+'Total sales WN'!N21/'Total Customers'!N21*1000000</f>
        <v>25836.320428030423</v>
      </c>
      <c r="O21" s="13">
        <f>+'Total sales WN'!O21/'Total Customers'!O21*1000000</f>
        <v>27022.76921992029</v>
      </c>
      <c r="P21" s="13">
        <f>+'Total sales WN'!P21/'Total Customers'!P21*1000000</f>
        <v>27400.790263863451</v>
      </c>
      <c r="Q21" s="13">
        <f>+'Total sales WN'!Q21/'Total Customers'!Q21*1000000</f>
        <v>28552.729605150453</v>
      </c>
      <c r="R21" s="13">
        <f>+'Total sales WN'!R21/'Total Customers'!R21*1000000</f>
        <v>28926.922550086874</v>
      </c>
      <c r="S21" s="13">
        <f>+'Total sales WN'!S21/'Total Customers'!S21*1000000</f>
        <v>30373.221755373161</v>
      </c>
      <c r="T21" s="13">
        <f>+'Total sales WN'!T21/'Total Customers'!T21*1000000</f>
        <v>31677.201884808805</v>
      </c>
      <c r="U21" s="13">
        <f>+'Total sales WN'!U21/'Total Customers'!U21*1000000</f>
        <v>33203.803965345694</v>
      </c>
      <c r="V21" s="13">
        <f>+'Total sales WN'!V21/'Total Customers'!V21*1000000</f>
        <v>33233.891521185527</v>
      </c>
      <c r="W21" s="13">
        <f>+'Total sales WN'!W21/'Total Customers'!W21*1000000</f>
        <v>33627.72545057362</v>
      </c>
      <c r="X21" s="13">
        <f>+'Total sales WN'!X21/'Total Customers'!X21*1000000</f>
        <v>35701.823732917052</v>
      </c>
      <c r="Y21" s="13">
        <f>+'Total sales WN'!Y21/'Total Customers'!Y21*1000000</f>
        <v>34756.537902010023</v>
      </c>
      <c r="Z21" s="13">
        <f>+'Total sales WN'!Z21/'Total Customers'!Z21*1000000</f>
        <v>34599.50297643974</v>
      </c>
      <c r="AA21" s="13">
        <f>+'Total sales WN'!AA21/'Total Customers'!AA21*1000000</f>
        <v>34147.417011549769</v>
      </c>
    </row>
    <row r="22" spans="1:27" x14ac:dyDescent="0.4">
      <c r="A22" s="13">
        <f>+'Total sales WN'!A22/'Total Customers'!C22*1000000</f>
        <v>24952.051349282447</v>
      </c>
      <c r="B22" s="8">
        <f t="shared" si="0"/>
        <v>2019</v>
      </c>
      <c r="C22" s="13">
        <f>+'Total sales WN'!C22/'Total Customers'!C22*1000000</f>
        <v>25627.709605419976</v>
      </c>
      <c r="D22" s="12"/>
      <c r="E22" s="12"/>
      <c r="F22" s="12"/>
      <c r="G22" s="32"/>
      <c r="H22" s="13">
        <f>+'Total sales WN'!H22/'Total Customers'!H22*1000000</f>
        <v>25386.202912682566</v>
      </c>
      <c r="I22" s="13">
        <f>+'Total sales WN'!I22/'Total Customers'!I22*1000000</f>
        <v>25463.728428231891</v>
      </c>
      <c r="J22" s="13">
        <f>+'Total sales WN'!J22/'Total Customers'!J22*1000000</f>
        <v>25457.543406220513</v>
      </c>
      <c r="K22" s="13">
        <f>+'Total sales WN'!K22/'Total Customers'!K22*1000000</f>
        <v>25175.810569866975</v>
      </c>
      <c r="L22" s="13">
        <f>+'Total sales WN'!L22/'Total Customers'!L22*1000000</f>
        <v>25533.061387238722</v>
      </c>
      <c r="M22" s="13">
        <f>+'Total sales WN'!M22/'Total Customers'!M22*1000000</f>
        <v>25513.63055376682</v>
      </c>
      <c r="N22" s="13">
        <f>+'Total sales WN'!N22/'Total Customers'!N22*1000000</f>
        <v>25779.655669493404</v>
      </c>
      <c r="O22" s="13">
        <f>+'Total sales WN'!O22/'Total Customers'!O22*1000000</f>
        <v>26946.059956571822</v>
      </c>
      <c r="P22" s="13">
        <f>+'Total sales WN'!P22/'Total Customers'!P22*1000000</f>
        <v>27324.766003511599</v>
      </c>
      <c r="Q22" s="13">
        <f>+'Total sales WN'!Q22/'Total Customers'!Q22*1000000</f>
        <v>28594.563261781237</v>
      </c>
      <c r="R22" s="13">
        <f>+'Total sales WN'!R22/'Total Customers'!R22*1000000</f>
        <v>28924.648123835988</v>
      </c>
      <c r="S22" s="13">
        <f>+'Total sales WN'!S22/'Total Customers'!S22*1000000</f>
        <v>30443.253327805498</v>
      </c>
      <c r="T22" s="13">
        <f>+'Total sales WN'!T22/'Total Customers'!T22*1000000</f>
        <v>31867.736858686152</v>
      </c>
      <c r="U22" s="13">
        <f>+'Total sales WN'!U22/'Total Customers'!U22*1000000</f>
        <v>33505.211079878754</v>
      </c>
      <c r="V22" s="13">
        <f>+'Total sales WN'!V22/'Total Customers'!V22*1000000</f>
        <v>33552.093898182728</v>
      </c>
      <c r="W22" s="13">
        <f>+'Total sales WN'!W22/'Total Customers'!W22*1000000</f>
        <v>33975.559206496429</v>
      </c>
      <c r="X22" s="13">
        <f>+'Total sales WN'!X22/'Total Customers'!X22*1000000</f>
        <v>36195.899608740685</v>
      </c>
      <c r="Y22" s="13">
        <f>+'Total sales WN'!Y22/'Total Customers'!Y22*1000000</f>
        <v>34997.257047198989</v>
      </c>
      <c r="Z22" s="13">
        <f>+'Total sales WN'!Z22/'Total Customers'!Z22*1000000</f>
        <v>34784.354574171222</v>
      </c>
      <c r="AA22" s="13">
        <f>+'Total sales WN'!AA22/'Total Customers'!AA22*1000000</f>
        <v>34366.851080148568</v>
      </c>
    </row>
    <row r="23" spans="1:27" x14ac:dyDescent="0.4">
      <c r="A23" s="13">
        <f>+'Total sales WN'!A23/'Total Customers'!C23*1000000</f>
        <v>24376.184140664747</v>
      </c>
      <c r="B23" s="8">
        <f t="shared" si="0"/>
        <v>2020</v>
      </c>
      <c r="C23" s="13">
        <f>+'Total sales WN'!C23/'Total Customers'!C23*1000000</f>
        <v>25384.886346163061</v>
      </c>
      <c r="D23" s="8"/>
      <c r="E23" s="8"/>
      <c r="F23" s="8"/>
      <c r="G23" s="13">
        <f>+'Total sales WN'!G23/'Total Customers'!G23*1000000</f>
        <v>24839.54950326357</v>
      </c>
      <c r="H23" s="13">
        <f>+'Total sales WN'!H23/'Total Customers'!H23*1000000</f>
        <v>25121.89566549912</v>
      </c>
      <c r="I23" s="13">
        <f>+'Total sales WN'!I23/'Total Customers'!I23*1000000</f>
        <v>25252.800687917188</v>
      </c>
      <c r="J23" s="13">
        <f>+'Total sales WN'!J23/'Total Customers'!J23*1000000</f>
        <v>25297.393710715154</v>
      </c>
      <c r="K23" s="13">
        <f>+'Total sales WN'!K23/'Total Customers'!K23*1000000</f>
        <v>24970.402821410091</v>
      </c>
      <c r="L23" s="13">
        <f>+'Total sales WN'!L23/'Total Customers'!L23*1000000</f>
        <v>25426.800147163645</v>
      </c>
      <c r="M23" s="13">
        <f>+'Total sales WN'!M23/'Total Customers'!M23*1000000</f>
        <v>25432.018741593816</v>
      </c>
      <c r="N23" s="13">
        <f>+'Total sales WN'!N23/'Total Customers'!N23*1000000</f>
        <v>25697.327295676045</v>
      </c>
      <c r="O23" s="13">
        <f>+'Total sales WN'!O23/'Total Customers'!O23*1000000</f>
        <v>26872.605771236773</v>
      </c>
      <c r="P23" s="13">
        <f>+'Total sales WN'!P23/'Total Customers'!P23*1000000</f>
        <v>27251.421268000122</v>
      </c>
      <c r="Q23" s="13">
        <f>+'Total sales WN'!Q23/'Total Customers'!Q23*1000000</f>
        <v>28635.061882561167</v>
      </c>
      <c r="R23" s="13">
        <f>+'Total sales WN'!R23/'Total Customers'!R23*1000000</f>
        <v>28926.039164718688</v>
      </c>
      <c r="S23" s="13">
        <f>+'Total sales WN'!S23/'Total Customers'!S23*1000000</f>
        <v>30538.412581644709</v>
      </c>
      <c r="T23" s="13">
        <f>+'Total sales WN'!T23/'Total Customers'!T23*1000000</f>
        <v>32066.574358687449</v>
      </c>
      <c r="U23" s="13">
        <f>+'Total sales WN'!U23/'Total Customers'!U23*1000000</f>
        <v>33817.920161836111</v>
      </c>
      <c r="V23" s="13">
        <f>+'Total sales WN'!V23/'Total Customers'!V23*1000000</f>
        <v>33876.712960555196</v>
      </c>
      <c r="W23" s="13">
        <f>+'Total sales WN'!W23/'Total Customers'!W23*1000000</f>
        <v>34339.958395307091</v>
      </c>
      <c r="X23" s="13">
        <f>+'Total sales WN'!X23/'Total Customers'!X23*1000000</f>
        <v>36703.273992891831</v>
      </c>
      <c r="Y23" s="13">
        <f>+'Total sales WN'!Y23/'Total Customers'!Y23*1000000</f>
        <v>35219.311517017726</v>
      </c>
      <c r="Z23" s="13">
        <f>+'Total sales WN'!Z23/'Total Customers'!Z23*1000000</f>
        <v>34955.5947371765</v>
      </c>
      <c r="AA23" s="9"/>
    </row>
    <row r="24" spans="1:27" x14ac:dyDescent="0.4">
      <c r="A24" s="13">
        <f>+'Total sales WN'!A24/'Total Customers'!C24*1000000</f>
        <v>24564.706008495643</v>
      </c>
      <c r="B24" s="8">
        <f t="shared" si="0"/>
        <v>2021</v>
      </c>
      <c r="C24" s="13">
        <f>+'Total sales WN'!C24/'Total Customers'!C24*1000000</f>
        <v>25051.642773243155</v>
      </c>
      <c r="D24" s="8"/>
      <c r="E24" s="8"/>
      <c r="F24" s="13">
        <f>+'Total sales WN'!F24/'Total Customers'!F24*1000000</f>
        <v>24506.61233844464</v>
      </c>
      <c r="G24" s="13">
        <f>+'Total sales WN'!G24/'Total Customers'!G24*1000000</f>
        <v>24631.970680832357</v>
      </c>
      <c r="H24" s="13">
        <f>+'Total sales WN'!H24/'Total Customers'!H24*1000000</f>
        <v>24973.969000767414</v>
      </c>
      <c r="I24" s="13">
        <f>+'Total sales WN'!I24/'Total Customers'!I24*1000000</f>
        <v>25078.342553281662</v>
      </c>
      <c r="J24" s="13">
        <f>+'Total sales WN'!J24/'Total Customers'!J24*1000000</f>
        <v>25153.519847893265</v>
      </c>
      <c r="K24" s="13">
        <f>+'Total sales WN'!K24/'Total Customers'!K24*1000000</f>
        <v>24806.123682592541</v>
      </c>
      <c r="L24" s="13">
        <f>+'Total sales WN'!L24/'Total Customers'!L24*1000000</f>
        <v>25336.910837936804</v>
      </c>
      <c r="M24" s="13">
        <f>+'Total sales WN'!M24/'Total Customers'!M24*1000000</f>
        <v>25356.803711124721</v>
      </c>
      <c r="N24" s="13">
        <f>+'Total sales WN'!N24/'Total Customers'!N24*1000000</f>
        <v>25632.668180925219</v>
      </c>
      <c r="O24" s="13">
        <f>+'Total sales WN'!O24/'Total Customers'!O24*1000000</f>
        <v>26803.777276343764</v>
      </c>
      <c r="P24" s="13">
        <f>+'Total sales WN'!P24/'Total Customers'!P24*1000000</f>
        <v>27179.33601237429</v>
      </c>
      <c r="Q24" s="13">
        <f>+'Total sales WN'!Q24/'Total Customers'!Q24*1000000</f>
        <v>28688.629456231243</v>
      </c>
      <c r="R24" s="13">
        <f>+'Total sales WN'!R24/'Total Customers'!R24*1000000</f>
        <v>28932.520064926677</v>
      </c>
      <c r="S24" s="13">
        <f>+'Total sales WN'!S24/'Total Customers'!S24*1000000</f>
        <v>30573.829445312978</v>
      </c>
      <c r="T24" s="13">
        <f>+'Total sales WN'!T24/'Total Customers'!T24*1000000</f>
        <v>32236.093327740586</v>
      </c>
      <c r="U24" s="13">
        <f>+'Total sales WN'!U24/'Total Customers'!U24*1000000</f>
        <v>34019.539779633749</v>
      </c>
      <c r="V24" s="13">
        <f>+'Total sales WN'!V24/'Total Customers'!V24*1000000</f>
        <v>34188.28978415086</v>
      </c>
      <c r="W24" s="9"/>
      <c r="X24" s="9"/>
      <c r="Y24" s="9"/>
      <c r="Z24" s="9"/>
      <c r="AA24" s="9"/>
    </row>
    <row r="25" spans="1:27" x14ac:dyDescent="0.4">
      <c r="A25" s="13">
        <f>+'Total sales WN'!A25/'Total Customers'!C25*1000000</f>
        <v>23887.61574750506</v>
      </c>
      <c r="B25" s="8">
        <v>2022</v>
      </c>
      <c r="C25" s="13">
        <f>+'Total sales WN'!C25/'Total Customers'!C25*1000000</f>
        <v>24966.547999617367</v>
      </c>
      <c r="D25" s="8"/>
      <c r="E25" s="13">
        <f>+'Total sales WN'!E25/'Total Customers'!E25*1000000</f>
        <v>24303.603630127403</v>
      </c>
      <c r="F25" s="13">
        <f>+'Total sales WN'!F25/'Total Customers'!F25*1000000</f>
        <v>24348.278455367112</v>
      </c>
      <c r="G25" s="13">
        <f>+'Total sales WN'!G25/'Total Customers'!G25*1000000</f>
        <v>24466.101139476516</v>
      </c>
      <c r="H25" s="13">
        <f>+'Total sales WN'!H25/'Total Customers'!H25*1000000</f>
        <v>24752.719605773083</v>
      </c>
      <c r="I25" s="13">
        <f>+'Total sales WN'!I25/'Total Customers'!I25*1000000</f>
        <v>24846.014514954913</v>
      </c>
      <c r="J25" s="13">
        <f>+'Total sales WN'!J25/'Total Customers'!J25*1000000</f>
        <v>24937.286587325078</v>
      </c>
      <c r="K25" s="14"/>
      <c r="L25" s="14"/>
      <c r="M25" s="14"/>
      <c r="N25" s="14"/>
      <c r="O25" s="14"/>
      <c r="P25" s="14"/>
      <c r="Q25" s="14"/>
      <c r="R25" s="15"/>
      <c r="S25" s="16"/>
      <c r="T25" s="9"/>
      <c r="U25" s="9"/>
      <c r="V25" s="9"/>
      <c r="W25" s="9"/>
      <c r="X25" s="9"/>
      <c r="Y25" s="9"/>
      <c r="Z25" s="9"/>
      <c r="AA25" s="9"/>
    </row>
    <row r="26" spans="1:27" x14ac:dyDescent="0.4">
      <c r="A26" s="13">
        <f>+'Total sales WN'!A26/'Total Customers'!C26*1000000</f>
        <v>24199.255357740665</v>
      </c>
      <c r="B26" s="8">
        <v>2023</v>
      </c>
      <c r="C26" s="13">
        <f>+'Total sales WN'!C26/'Total Customers'!C26*1000000</f>
        <v>24924.609452690092</v>
      </c>
      <c r="D26" s="13">
        <f>+'Total sales WN'!D26/'Total Customers'!D26*1000000</f>
        <v>23905.287798713234</v>
      </c>
      <c r="E26" s="13">
        <f>+'Total sales WN'!E26/'Total Customers'!E26*1000000</f>
        <v>24085.335443717522</v>
      </c>
      <c r="F26" s="13">
        <f>+'Total sales WN'!F26/'Total Customers'!F26*1000000</f>
        <v>24207.39545747091</v>
      </c>
      <c r="G26" s="13">
        <f>+'Total sales WN'!G26/'Total Customers'!G26*1000000</f>
        <v>24329.241723532665</v>
      </c>
      <c r="H26" s="13">
        <f>+'Total sales WN'!H26/'Total Customers'!H26*1000000</f>
        <v>24659.5409620432</v>
      </c>
      <c r="I26" s="14"/>
      <c r="J26" s="14"/>
      <c r="K26" s="14"/>
      <c r="L26" s="14"/>
      <c r="M26" s="14"/>
      <c r="N26" s="14"/>
      <c r="O26" s="14"/>
      <c r="P26" s="14"/>
      <c r="Q26" s="14"/>
      <c r="R26" s="15"/>
      <c r="S26" s="16"/>
      <c r="T26" s="9"/>
      <c r="U26" s="9"/>
      <c r="V26" s="9"/>
      <c r="W26" s="9"/>
      <c r="X26" s="9"/>
      <c r="Y26" s="9"/>
      <c r="Z26" s="9"/>
      <c r="AA26" s="9"/>
    </row>
    <row r="27" spans="1:27" x14ac:dyDescent="0.4">
      <c r="B27" s="8">
        <f>+B26+1</f>
        <v>2024</v>
      </c>
      <c r="C27" s="8"/>
      <c r="D27" s="13">
        <f>+'Total sales WN'!D27/'Total Customers'!D27*1000000</f>
        <v>23704.502117084488</v>
      </c>
      <c r="E27" s="13">
        <f>+'Total sales WN'!E27/'Total Customers'!E27*1000000</f>
        <v>23879.038540093286</v>
      </c>
      <c r="F27" s="13">
        <f>+'Total sales WN'!F27/'Total Customers'!F27*1000000</f>
        <v>24030.928241462479</v>
      </c>
      <c r="G27" s="13">
        <f>+'Total sales WN'!G27/'Total Customers'!G27*1000000</f>
        <v>24227.135715511165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5"/>
      <c r="S27" s="16"/>
      <c r="T27" s="9"/>
      <c r="U27" s="9"/>
      <c r="V27" s="9"/>
      <c r="W27" s="9"/>
      <c r="X27" s="9"/>
      <c r="Y27" s="9"/>
      <c r="Z27" s="9"/>
      <c r="AA27" s="9"/>
    </row>
    <row r="28" spans="1:27" x14ac:dyDescent="0.4">
      <c r="B28" s="8">
        <f t="shared" ref="B28:B30" si="1">+B27+1</f>
        <v>2025</v>
      </c>
      <c r="C28" s="8"/>
      <c r="D28" s="13">
        <f>+'Total sales WN'!D28/'Total Customers'!D28*1000000</f>
        <v>23607.585316242432</v>
      </c>
      <c r="E28" s="13">
        <f>+'Total sales WN'!E28/'Total Customers'!E28*1000000</f>
        <v>23673.400500064938</v>
      </c>
      <c r="F28" s="13">
        <f>+'Total sales WN'!F28/'Total Customers'!F28*1000000</f>
        <v>23886.600926707175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5"/>
      <c r="S28" s="16"/>
      <c r="T28" s="9"/>
      <c r="U28" s="9"/>
      <c r="V28" s="9"/>
      <c r="W28" s="9"/>
      <c r="X28" s="9"/>
      <c r="Y28" s="9"/>
      <c r="Z28" s="9"/>
      <c r="AA28" s="9"/>
    </row>
    <row r="29" spans="1:27" x14ac:dyDescent="0.4">
      <c r="B29" s="8">
        <f t="shared" si="1"/>
        <v>2026</v>
      </c>
      <c r="C29" s="8"/>
      <c r="D29" s="13">
        <f>+'Total sales WN'!D29/'Total Customers'!D29*1000000</f>
        <v>23499.019540545491</v>
      </c>
      <c r="E29" s="13">
        <f>+'Total sales WN'!E29/'Total Customers'!E29*1000000</f>
        <v>23488.638974419366</v>
      </c>
      <c r="F29" s="8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5"/>
      <c r="S29" s="16"/>
      <c r="T29" s="9"/>
      <c r="U29" s="9"/>
      <c r="V29" s="9"/>
      <c r="W29" s="9"/>
      <c r="X29" s="9"/>
      <c r="Y29" s="9"/>
      <c r="Z29" s="9"/>
      <c r="AA29" s="9"/>
    </row>
    <row r="30" spans="1:27" x14ac:dyDescent="0.4">
      <c r="B30" s="8">
        <f t="shared" si="1"/>
        <v>2027</v>
      </c>
      <c r="D30" s="13">
        <f>+'Total sales WN'!D30/'Total Customers'!D30*1000000</f>
        <v>23402.254590855879</v>
      </c>
      <c r="H30" s="13"/>
    </row>
    <row r="31" spans="1:27" x14ac:dyDescent="0.4">
      <c r="H31" s="13"/>
    </row>
    <row r="32" spans="1:27" x14ac:dyDescent="0.4">
      <c r="D32" s="27" t="str">
        <f t="shared" ref="D32:F32" si="2">+D2</f>
        <v>2023F</v>
      </c>
      <c r="E32" s="27" t="str">
        <f t="shared" si="2"/>
        <v>2022F</v>
      </c>
      <c r="F32" s="27" t="str">
        <f t="shared" si="2"/>
        <v>2021F</v>
      </c>
      <c r="G32" s="27" t="str">
        <f>+G2</f>
        <v>2020F</v>
      </c>
      <c r="H32" s="11" t="s">
        <v>50</v>
      </c>
      <c r="I32" s="11" t="s">
        <v>49</v>
      </c>
      <c r="J32" s="11" t="s">
        <v>47</v>
      </c>
      <c r="K32" s="11" t="s">
        <v>46</v>
      </c>
      <c r="L32" s="11" t="s">
        <v>27</v>
      </c>
      <c r="M32" s="11" t="s">
        <v>26</v>
      </c>
      <c r="N32" s="11" t="s">
        <v>14</v>
      </c>
      <c r="O32" s="11" t="s">
        <v>13</v>
      </c>
      <c r="P32" s="11" t="s">
        <v>12</v>
      </c>
      <c r="Q32" s="11" t="s">
        <v>11</v>
      </c>
      <c r="R32" s="11" t="s">
        <v>1</v>
      </c>
      <c r="S32" s="11" t="s">
        <v>2</v>
      </c>
      <c r="T32" s="11" t="s">
        <v>3</v>
      </c>
      <c r="U32" s="11" t="s">
        <v>4</v>
      </c>
      <c r="V32" s="11" t="s">
        <v>5</v>
      </c>
      <c r="W32" s="11" t="s">
        <v>6</v>
      </c>
      <c r="X32" s="11" t="s">
        <v>7</v>
      </c>
      <c r="Y32" s="11" t="s">
        <v>8</v>
      </c>
      <c r="Z32" s="11" t="s">
        <v>9</v>
      </c>
      <c r="AA32" s="11" t="s">
        <v>10</v>
      </c>
    </row>
    <row r="33" spans="2:27" x14ac:dyDescent="0.4">
      <c r="B33" s="8">
        <v>2000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9"/>
      <c r="O33" s="9"/>
      <c r="P33" s="9"/>
      <c r="Q33" s="10"/>
      <c r="R33" s="9"/>
      <c r="S33" s="9"/>
      <c r="T33" s="9"/>
      <c r="U33" s="9"/>
      <c r="V33" s="9"/>
      <c r="W33" s="9"/>
      <c r="X33" s="9"/>
      <c r="Y33" s="9"/>
      <c r="Z33" s="9"/>
      <c r="AA33" s="18">
        <f t="shared" ref="AA33:AA52" si="3">+AA3-$A3</f>
        <v>30131.214792412662</v>
      </c>
    </row>
    <row r="34" spans="2:27" x14ac:dyDescent="0.4">
      <c r="B34" s="8">
        <f t="shared" ref="B34:B48" si="4">+B33+1</f>
        <v>2001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9"/>
      <c r="O34" s="9"/>
      <c r="P34" s="9"/>
      <c r="Q34" s="10"/>
      <c r="R34" s="9"/>
      <c r="S34" s="9"/>
      <c r="T34" s="9"/>
      <c r="U34" s="9"/>
      <c r="V34" s="9"/>
      <c r="W34" s="9"/>
      <c r="X34" s="9"/>
      <c r="Y34" s="9"/>
      <c r="Z34" s="18">
        <f t="shared" ref="Z34:Z52" si="5">+Z4-$A4</f>
        <v>29900.286787844096</v>
      </c>
      <c r="AA34" s="9">
        <f t="shared" si="3"/>
        <v>30462.448593753434</v>
      </c>
    </row>
    <row r="35" spans="2:27" x14ac:dyDescent="0.4">
      <c r="B35" s="8">
        <f t="shared" si="4"/>
        <v>2002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9"/>
      <c r="O35" s="9"/>
      <c r="P35" s="9"/>
      <c r="Q35" s="10"/>
      <c r="R35" s="9"/>
      <c r="S35" s="9"/>
      <c r="T35" s="9"/>
      <c r="U35" s="9"/>
      <c r="V35" s="9"/>
      <c r="W35" s="9"/>
      <c r="X35" s="9"/>
      <c r="Y35" s="18">
        <f t="shared" ref="Y35:Y52" si="6">+Y5-$A5</f>
        <v>394.90340335219662</v>
      </c>
      <c r="Z35" s="9">
        <f t="shared" si="5"/>
        <v>70.786350371399749</v>
      </c>
      <c r="AA35" s="9">
        <f t="shared" si="3"/>
        <v>621.72409760728624</v>
      </c>
    </row>
    <row r="36" spans="2:27" x14ac:dyDescent="0.4">
      <c r="B36" s="8">
        <f t="shared" si="4"/>
        <v>2003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9"/>
      <c r="O36" s="9"/>
      <c r="P36" s="9"/>
      <c r="Q36" s="9"/>
      <c r="R36" s="9"/>
      <c r="S36" s="9"/>
      <c r="T36" s="9"/>
      <c r="U36" s="9"/>
      <c r="V36" s="9"/>
      <c r="W36" s="9"/>
      <c r="X36" s="18">
        <f t="shared" ref="X36:X52" si="7">+X6-$A6</f>
        <v>-19.005314338966855</v>
      </c>
      <c r="Y36" s="9">
        <f t="shared" si="6"/>
        <v>410.82552564249272</v>
      </c>
      <c r="Z36" s="9">
        <f t="shared" si="5"/>
        <v>426.98926593227952</v>
      </c>
      <c r="AA36" s="9">
        <f t="shared" si="3"/>
        <v>832.28746898132886</v>
      </c>
    </row>
    <row r="37" spans="2:27" x14ac:dyDescent="0.4">
      <c r="B37" s="8">
        <f t="shared" si="4"/>
        <v>2004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9"/>
      <c r="O37" s="9"/>
      <c r="P37" s="9"/>
      <c r="Q37" s="9"/>
      <c r="R37" s="9"/>
      <c r="S37" s="9"/>
      <c r="T37" s="9"/>
      <c r="U37" s="9"/>
      <c r="V37" s="9"/>
      <c r="W37" s="18">
        <f t="shared" ref="W37:W52" si="8">+W7-$A7</f>
        <v>452.24026851583767</v>
      </c>
      <c r="X37" s="9">
        <f t="shared" si="7"/>
        <v>164.04276106228281</v>
      </c>
      <c r="Y37" s="9">
        <f t="shared" si="6"/>
        <v>754.53785494705517</v>
      </c>
      <c r="Z37" s="9">
        <f t="shared" si="5"/>
        <v>706.36649238213795</v>
      </c>
      <c r="AA37" s="18">
        <f t="shared" si="3"/>
        <v>1110.9079955613524</v>
      </c>
    </row>
    <row r="38" spans="2:27" x14ac:dyDescent="0.4">
      <c r="B38" s="8">
        <f t="shared" si="4"/>
        <v>2005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9"/>
      <c r="O38" s="9"/>
      <c r="P38" s="9"/>
      <c r="Q38" s="9"/>
      <c r="R38" s="9"/>
      <c r="S38" s="9"/>
      <c r="T38" s="9"/>
      <c r="U38" s="9"/>
      <c r="V38" s="18">
        <f t="shared" ref="V38:V52" si="9">+V8-$A8</f>
        <v>119.66639720151943</v>
      </c>
      <c r="W38" s="9">
        <f t="shared" si="8"/>
        <v>624.84343947143861</v>
      </c>
      <c r="X38" s="9">
        <f t="shared" si="7"/>
        <v>382.78160298222792</v>
      </c>
      <c r="Y38" s="9">
        <f t="shared" si="6"/>
        <v>1046.1841114010385</v>
      </c>
      <c r="Z38" s="18">
        <f t="shared" si="5"/>
        <v>993.4970629924137</v>
      </c>
      <c r="AA38" s="9">
        <f t="shared" si="3"/>
        <v>1383.3721751115954</v>
      </c>
    </row>
    <row r="39" spans="2:27" x14ac:dyDescent="0.4">
      <c r="B39" s="8">
        <f t="shared" si="4"/>
        <v>2006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9"/>
      <c r="O39" s="9"/>
      <c r="P39" s="9"/>
      <c r="Q39" s="9"/>
      <c r="R39" s="9"/>
      <c r="S39" s="9"/>
      <c r="T39" s="9"/>
      <c r="U39" s="18">
        <f t="shared" ref="U39:U52" si="10">+U9-$A9</f>
        <v>873.12564862194995</v>
      </c>
      <c r="V39" s="9">
        <f t="shared" si="9"/>
        <v>806.95967137928528</v>
      </c>
      <c r="W39" s="9">
        <f t="shared" si="8"/>
        <v>1322.1919491967092</v>
      </c>
      <c r="X39" s="9">
        <f t="shared" si="7"/>
        <v>1467.7249708831114</v>
      </c>
      <c r="Y39" s="18">
        <f t="shared" si="6"/>
        <v>2022.4912406514995</v>
      </c>
      <c r="Z39" s="9">
        <f t="shared" si="5"/>
        <v>1908.1478229084423</v>
      </c>
      <c r="AA39" s="9">
        <f t="shared" si="3"/>
        <v>2446.5007857186829</v>
      </c>
    </row>
    <row r="40" spans="2:27" x14ac:dyDescent="0.4">
      <c r="B40" s="8">
        <f t="shared" si="4"/>
        <v>2007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9"/>
      <c r="O40" s="9"/>
      <c r="P40" s="9"/>
      <c r="Q40" s="9"/>
      <c r="R40" s="9"/>
      <c r="S40" s="9"/>
      <c r="T40" s="18">
        <f t="shared" ref="T40:T52" si="11">+T10-$A10</f>
        <v>751.61228794898489</v>
      </c>
      <c r="U40" s="9">
        <f t="shared" si="10"/>
        <v>1566.0291972499217</v>
      </c>
      <c r="V40" s="9">
        <f t="shared" si="9"/>
        <v>1436.7119842031498</v>
      </c>
      <c r="W40" s="9">
        <f t="shared" si="8"/>
        <v>1855.9083671083717</v>
      </c>
      <c r="X40" s="18">
        <f t="shared" si="7"/>
        <v>2163.2259407143792</v>
      </c>
      <c r="Y40" s="9">
        <f t="shared" si="6"/>
        <v>2703.1947922211293</v>
      </c>
      <c r="Z40" s="9">
        <f t="shared" si="5"/>
        <v>2645.0131963355743</v>
      </c>
      <c r="AA40" s="9">
        <f t="shared" si="3"/>
        <v>3081.9305862891415</v>
      </c>
    </row>
    <row r="41" spans="2:27" x14ac:dyDescent="0.4">
      <c r="B41" s="8">
        <f t="shared" si="4"/>
        <v>2008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9"/>
      <c r="O41" s="9"/>
      <c r="P41" s="9"/>
      <c r="Q41" s="9"/>
      <c r="R41" s="9"/>
      <c r="S41" s="18">
        <f t="shared" ref="S41:S52" si="12">+S11-$A11</f>
        <v>969.85235080553321</v>
      </c>
      <c r="T41" s="9">
        <f t="shared" si="11"/>
        <v>1212.1576008478951</v>
      </c>
      <c r="U41" s="9">
        <f t="shared" si="10"/>
        <v>2204.9234117419401</v>
      </c>
      <c r="V41" s="9">
        <f t="shared" si="9"/>
        <v>1997.9871674143797</v>
      </c>
      <c r="W41" s="18">
        <f t="shared" si="8"/>
        <v>2370.5340033711473</v>
      </c>
      <c r="X41" s="9">
        <f t="shared" si="7"/>
        <v>2763.0742745124335</v>
      </c>
      <c r="Y41" s="9">
        <f t="shared" si="6"/>
        <v>3275.8307091094466</v>
      </c>
      <c r="Z41" s="9">
        <f t="shared" si="5"/>
        <v>3318.4399524098117</v>
      </c>
      <c r="AA41" s="9">
        <f t="shared" si="3"/>
        <v>3437.6870837584829</v>
      </c>
    </row>
    <row r="42" spans="2:27" x14ac:dyDescent="0.4">
      <c r="B42" s="8">
        <f t="shared" si="4"/>
        <v>2009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9"/>
      <c r="O42" s="9"/>
      <c r="P42" s="9"/>
      <c r="Q42" s="9"/>
      <c r="R42" s="18">
        <f t="shared" ref="R42:R52" si="13">+R12-$A12</f>
        <v>1480.05795058273</v>
      </c>
      <c r="S42" s="9">
        <f t="shared" si="12"/>
        <v>1906.1710366994084</v>
      </c>
      <c r="T42" s="9">
        <f t="shared" si="11"/>
        <v>2210.8246549067007</v>
      </c>
      <c r="U42" s="9">
        <f t="shared" si="10"/>
        <v>3259.944087852833</v>
      </c>
      <c r="V42" s="18">
        <f t="shared" si="9"/>
        <v>3091.8217448533578</v>
      </c>
      <c r="W42" s="9">
        <f t="shared" si="8"/>
        <v>3339.6184452923371</v>
      </c>
      <c r="X42" s="9">
        <f t="shared" si="7"/>
        <v>3946.3178720015821</v>
      </c>
      <c r="Y42" s="9">
        <f t="shared" si="6"/>
        <v>4407.1644382935701</v>
      </c>
      <c r="Z42" s="9">
        <f t="shared" si="5"/>
        <v>4483.2705155306794</v>
      </c>
      <c r="AA42" s="9">
        <f t="shared" si="3"/>
        <v>4445.728146131798</v>
      </c>
    </row>
    <row r="43" spans="2:27" x14ac:dyDescent="0.4">
      <c r="B43" s="8">
        <f t="shared" si="4"/>
        <v>2010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9"/>
      <c r="O43" s="9"/>
      <c r="P43" s="9"/>
      <c r="Q43" s="18">
        <f t="shared" ref="Q43:Q52" si="14">+Q13-$A13</f>
        <v>934.23277003813928</v>
      </c>
      <c r="R43" s="9">
        <f t="shared" si="13"/>
        <v>1809.2273407640932</v>
      </c>
      <c r="S43" s="9">
        <f t="shared" si="12"/>
        <v>2270.0187999783629</v>
      </c>
      <c r="T43" s="9">
        <f t="shared" si="11"/>
        <v>2727.9273264690783</v>
      </c>
      <c r="U43" s="18">
        <f t="shared" si="10"/>
        <v>3523.4603410852178</v>
      </c>
      <c r="V43" s="9">
        <f t="shared" si="9"/>
        <v>3351.9283955552601</v>
      </c>
      <c r="W43" s="9">
        <f t="shared" si="8"/>
        <v>3899.6223139553913</v>
      </c>
      <c r="X43" s="9">
        <f t="shared" si="7"/>
        <v>4623.0112391478688</v>
      </c>
      <c r="Y43" s="9">
        <f t="shared" si="6"/>
        <v>4994.4317657653955</v>
      </c>
      <c r="Z43" s="9">
        <f t="shared" si="5"/>
        <v>5032.7831178150664</v>
      </c>
      <c r="AA43" s="9">
        <f t="shared" si="3"/>
        <v>5078.1628751261051</v>
      </c>
    </row>
    <row r="44" spans="2:27" x14ac:dyDescent="0.4">
      <c r="B44" s="8">
        <f t="shared" si="4"/>
        <v>2011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9"/>
      <c r="O44" s="9"/>
      <c r="P44" s="18">
        <f t="shared" ref="P44:P52" si="15">+P14-$A14</f>
        <v>1038.5961022599804</v>
      </c>
      <c r="Q44" s="9">
        <f t="shared" si="14"/>
        <v>1750.7343137200623</v>
      </c>
      <c r="R44" s="9">
        <f t="shared" si="13"/>
        <v>2382.5563388610608</v>
      </c>
      <c r="S44" s="9">
        <f t="shared" si="12"/>
        <v>2955.7655439520058</v>
      </c>
      <c r="T44" s="18">
        <f t="shared" si="11"/>
        <v>3552.7667340628941</v>
      </c>
      <c r="U44" s="9">
        <f t="shared" si="10"/>
        <v>4430.2512101223983</v>
      </c>
      <c r="V44" s="9">
        <f t="shared" si="9"/>
        <v>4279.4138367661617</v>
      </c>
      <c r="W44" s="9">
        <f t="shared" si="8"/>
        <v>4651.08500835417</v>
      </c>
      <c r="X44" s="9">
        <f t="shared" si="7"/>
        <v>5663.1733511538478</v>
      </c>
      <c r="Y44" s="9">
        <f t="shared" si="6"/>
        <v>5909.758719954476</v>
      </c>
      <c r="Z44" s="9">
        <f t="shared" si="5"/>
        <v>5983.5826164759892</v>
      </c>
      <c r="AA44" s="9">
        <f t="shared" si="3"/>
        <v>5970.4223943040961</v>
      </c>
    </row>
    <row r="45" spans="2:27" x14ac:dyDescent="0.4">
      <c r="B45" s="8">
        <f t="shared" si="4"/>
        <v>2012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9"/>
      <c r="O45" s="18">
        <f t="shared" ref="O45:O52" si="16">+O15-$A15</f>
        <v>1099.4040057613238</v>
      </c>
      <c r="P45" s="9">
        <f t="shared" si="15"/>
        <v>1057.7378207980946</v>
      </c>
      <c r="Q45" s="9">
        <f t="shared" si="14"/>
        <v>1863.6529868464022</v>
      </c>
      <c r="R45" s="9">
        <f t="shared" si="13"/>
        <v>2348.8518483548578</v>
      </c>
      <c r="S45" s="18">
        <f t="shared" si="12"/>
        <v>3109.1859804245323</v>
      </c>
      <c r="T45" s="9">
        <f t="shared" si="11"/>
        <v>3767.9514355000829</v>
      </c>
      <c r="U45" s="9">
        <f t="shared" si="10"/>
        <v>4747.6682615651407</v>
      </c>
      <c r="V45" s="9">
        <f t="shared" si="9"/>
        <v>4550.9044301108188</v>
      </c>
      <c r="W45" s="9">
        <f t="shared" si="8"/>
        <v>4932.3427815429495</v>
      </c>
      <c r="X45" s="9">
        <f t="shared" si="7"/>
        <v>6112.2697733303285</v>
      </c>
      <c r="Y45" s="9">
        <f t="shared" si="6"/>
        <v>6253.4181261020567</v>
      </c>
      <c r="Z45" s="9">
        <f t="shared" si="5"/>
        <v>6310.3168196187253</v>
      </c>
      <c r="AA45" s="9">
        <f t="shared" si="3"/>
        <v>6303.8236112805753</v>
      </c>
    </row>
    <row r="46" spans="2:27" x14ac:dyDescent="0.4">
      <c r="B46" s="8">
        <f t="shared" si="4"/>
        <v>2013</v>
      </c>
      <c r="C46" s="8"/>
      <c r="D46" s="8"/>
      <c r="E46" s="8"/>
      <c r="F46" s="8"/>
      <c r="G46" s="8"/>
      <c r="H46" s="8"/>
      <c r="I46" s="8"/>
      <c r="J46" s="8"/>
      <c r="K46" s="8"/>
      <c r="L46" s="9"/>
      <c r="M46" s="9"/>
      <c r="N46" s="18">
        <f t="shared" ref="N46:N52" si="17">+N16-$A16</f>
        <v>-136.76587174547967</v>
      </c>
      <c r="O46" s="9">
        <f t="shared" si="16"/>
        <v>1407.1953418475205</v>
      </c>
      <c r="P46" s="9">
        <f t="shared" si="15"/>
        <v>1457.7848120824892</v>
      </c>
      <c r="Q46" s="9">
        <f t="shared" si="14"/>
        <v>2316.0511321003032</v>
      </c>
      <c r="R46" s="18">
        <f t="shared" si="13"/>
        <v>2733.5589960512407</v>
      </c>
      <c r="S46" s="9">
        <f t="shared" si="12"/>
        <v>3634.2172335225951</v>
      </c>
      <c r="T46" s="9">
        <f t="shared" si="11"/>
        <v>4408.2892064357038</v>
      </c>
      <c r="U46" s="9">
        <f t="shared" si="10"/>
        <v>5441.9521627508329</v>
      </c>
      <c r="V46" s="9">
        <f t="shared" si="9"/>
        <v>5276.3833499171596</v>
      </c>
      <c r="W46" s="9">
        <f t="shared" si="8"/>
        <v>5669.0507552003291</v>
      </c>
      <c r="X46" s="9">
        <f t="shared" si="7"/>
        <v>7002.1853123272303</v>
      </c>
      <c r="Y46" s="9">
        <f t="shared" si="6"/>
        <v>7005.6996484099654</v>
      </c>
      <c r="Z46" s="9">
        <f t="shared" si="5"/>
        <v>7031.7798669307667</v>
      </c>
      <c r="AA46" s="9">
        <f t="shared" si="3"/>
        <v>6860.9908054773914</v>
      </c>
    </row>
    <row r="47" spans="2:27" x14ac:dyDescent="0.4">
      <c r="B47" s="8">
        <f t="shared" si="4"/>
        <v>2014</v>
      </c>
      <c r="C47" s="8"/>
      <c r="D47" s="8"/>
      <c r="E47" s="8"/>
      <c r="F47" s="8"/>
      <c r="G47" s="8"/>
      <c r="H47" s="8"/>
      <c r="I47" s="8"/>
      <c r="J47" s="8"/>
      <c r="K47" s="8"/>
      <c r="L47" s="9"/>
      <c r="M47" s="18">
        <f t="shared" ref="M47:M52" si="18">+M17-$A17</f>
        <v>-332.61605370549296</v>
      </c>
      <c r="N47" s="9">
        <f t="shared" si="17"/>
        <v>-208.48871557603707</v>
      </c>
      <c r="O47" s="9">
        <f t="shared" si="16"/>
        <v>1153.4075215007651</v>
      </c>
      <c r="P47" s="9">
        <f t="shared" si="15"/>
        <v>1403.761256343616</v>
      </c>
      <c r="Q47" s="18">
        <f t="shared" si="14"/>
        <v>2275.6901978094538</v>
      </c>
      <c r="R47" s="9">
        <f t="shared" si="13"/>
        <v>2699.6496606329674</v>
      </c>
      <c r="S47" s="9">
        <f t="shared" si="12"/>
        <v>3778.375887492828</v>
      </c>
      <c r="T47" s="9">
        <f t="shared" si="11"/>
        <v>4613.6397703506482</v>
      </c>
      <c r="U47" s="9">
        <f t="shared" si="10"/>
        <v>5734.0055470124935</v>
      </c>
      <c r="V47" s="9">
        <f t="shared" si="9"/>
        <v>5592.4112455872382</v>
      </c>
      <c r="W47" s="9">
        <f t="shared" si="8"/>
        <v>5968.5603189612739</v>
      </c>
      <c r="X47" s="9">
        <f t="shared" si="7"/>
        <v>7477.139810829136</v>
      </c>
      <c r="Y47" s="9">
        <f t="shared" si="6"/>
        <v>7327.086430320971</v>
      </c>
      <c r="Z47" s="9">
        <f t="shared" si="5"/>
        <v>7321.9608287536139</v>
      </c>
      <c r="AA47" s="9">
        <f t="shared" si="3"/>
        <v>6984.0630033297675</v>
      </c>
    </row>
    <row r="48" spans="2:27" x14ac:dyDescent="0.4">
      <c r="B48" s="8">
        <f t="shared" si="4"/>
        <v>2015</v>
      </c>
      <c r="C48" s="8"/>
      <c r="D48" s="8"/>
      <c r="E48" s="8"/>
      <c r="F48" s="8"/>
      <c r="G48" s="8"/>
      <c r="H48" s="8"/>
      <c r="I48" s="8"/>
      <c r="J48" s="8"/>
      <c r="K48" s="8"/>
      <c r="L48" s="18">
        <f>+L18-$A18</f>
        <v>469.09389620891307</v>
      </c>
      <c r="M48" s="9">
        <f t="shared" si="18"/>
        <v>303.53211072383419</v>
      </c>
      <c r="N48" s="9">
        <f t="shared" si="17"/>
        <v>503.42937119032649</v>
      </c>
      <c r="O48" s="9">
        <f t="shared" si="16"/>
        <v>1821.4634871583039</v>
      </c>
      <c r="P48" s="18">
        <f t="shared" si="15"/>
        <v>2149.6216525495001</v>
      </c>
      <c r="Q48" s="9">
        <f t="shared" si="14"/>
        <v>3063.6613918778494</v>
      </c>
      <c r="R48" s="9">
        <f t="shared" si="13"/>
        <v>3501.5302951021476</v>
      </c>
      <c r="S48" s="9">
        <f t="shared" si="12"/>
        <v>4677.8994292405259</v>
      </c>
      <c r="T48" s="9">
        <f t="shared" si="11"/>
        <v>5620.1228662702379</v>
      </c>
      <c r="U48" s="9">
        <f t="shared" si="10"/>
        <v>6863.565986343343</v>
      </c>
      <c r="V48" s="9">
        <f t="shared" si="9"/>
        <v>6733.1600725459539</v>
      </c>
      <c r="W48" s="9">
        <f t="shared" si="8"/>
        <v>7095.4097703470688</v>
      </c>
      <c r="X48" s="9">
        <f t="shared" si="7"/>
        <v>8771.459284927616</v>
      </c>
      <c r="Y48" s="9">
        <f t="shared" si="6"/>
        <v>8461.26300966282</v>
      </c>
      <c r="Z48" s="9">
        <f t="shared" si="5"/>
        <v>8423.4379905565875</v>
      </c>
      <c r="AA48" s="9">
        <f t="shared" si="3"/>
        <v>7936.5208707789134</v>
      </c>
    </row>
    <row r="49" spans="2:27" x14ac:dyDescent="0.4">
      <c r="B49" s="8">
        <v>2016</v>
      </c>
      <c r="C49" s="8"/>
      <c r="D49" s="8"/>
      <c r="E49" s="8"/>
      <c r="F49" s="8"/>
      <c r="G49" s="8"/>
      <c r="H49" s="8"/>
      <c r="I49" s="8"/>
      <c r="J49" s="8"/>
      <c r="K49" s="18">
        <f>+K19-$A19</f>
        <v>-90.529651358880074</v>
      </c>
      <c r="L49" s="9">
        <f>+L19-$A19</f>
        <v>176.92789252914008</v>
      </c>
      <c r="M49" s="9">
        <f t="shared" si="18"/>
        <v>-45.2876846501822</v>
      </c>
      <c r="N49" s="9">
        <f t="shared" si="17"/>
        <v>208.18403984125325</v>
      </c>
      <c r="O49" s="18">
        <f t="shared" si="16"/>
        <v>1491.851058477514</v>
      </c>
      <c r="P49" s="9">
        <f t="shared" si="15"/>
        <v>1838.7467280115379</v>
      </c>
      <c r="Q49" s="9">
        <f t="shared" si="14"/>
        <v>2792.7976183720457</v>
      </c>
      <c r="R49" s="9">
        <f t="shared" si="13"/>
        <v>3248.1177613357686</v>
      </c>
      <c r="S49" s="9">
        <f t="shared" si="12"/>
        <v>4534.5379581024572</v>
      </c>
      <c r="T49" s="9">
        <f t="shared" si="11"/>
        <v>5576.6030425799581</v>
      </c>
      <c r="U49" s="9">
        <f t="shared" si="10"/>
        <v>6932.0021032598634</v>
      </c>
      <c r="V49" s="9">
        <f t="shared" si="9"/>
        <v>6831.8154814531335</v>
      </c>
      <c r="W49" s="9">
        <f t="shared" si="8"/>
        <v>7181.3314671876869</v>
      </c>
      <c r="X49" s="9">
        <f t="shared" si="7"/>
        <v>9014.3488683335818</v>
      </c>
      <c r="Y49" s="9">
        <f t="shared" si="6"/>
        <v>8521.2168218286897</v>
      </c>
      <c r="Z49" s="9">
        <f t="shared" si="5"/>
        <v>8443.2219272550064</v>
      </c>
      <c r="AA49" s="9">
        <f t="shared" si="3"/>
        <v>7939.9498285473528</v>
      </c>
    </row>
    <row r="50" spans="2:27" x14ac:dyDescent="0.4">
      <c r="B50" s="8">
        <v>2017</v>
      </c>
      <c r="C50" s="8"/>
      <c r="D50" s="8"/>
      <c r="E50" s="8"/>
      <c r="F50" s="8"/>
      <c r="G50" s="8"/>
      <c r="H50" s="8"/>
      <c r="I50" s="8"/>
      <c r="J50" s="18">
        <f>+J20-$A20</f>
        <v>616.15060882958278</v>
      </c>
      <c r="K50" s="9">
        <f>+K20-$A20</f>
        <v>394.80548747044304</v>
      </c>
      <c r="L50" s="9">
        <f>+L20-$A20</f>
        <v>682.32695778935158</v>
      </c>
      <c r="M50" s="9">
        <f t="shared" si="18"/>
        <v>555.67396755472146</v>
      </c>
      <c r="N50" s="18">
        <f t="shared" si="17"/>
        <v>801.33939445816941</v>
      </c>
      <c r="O50" s="9">
        <f t="shared" si="16"/>
        <v>2026.1672089613494</v>
      </c>
      <c r="P50" s="9">
        <f t="shared" si="15"/>
        <v>2399.0791916860908</v>
      </c>
      <c r="Q50" s="9">
        <f t="shared" si="14"/>
        <v>3447.8531463515028</v>
      </c>
      <c r="R50" s="9">
        <f t="shared" si="13"/>
        <v>3866.7107506611828</v>
      </c>
      <c r="S50" s="9">
        <f t="shared" si="12"/>
        <v>5228.8986611625587</v>
      </c>
      <c r="T50" s="9">
        <f t="shared" si="11"/>
        <v>6418.0632075192225</v>
      </c>
      <c r="U50" s="9">
        <f t="shared" si="10"/>
        <v>7835.8261951087734</v>
      </c>
      <c r="V50" s="9">
        <f t="shared" si="9"/>
        <v>7797.6865370043051</v>
      </c>
      <c r="W50" s="9">
        <f t="shared" si="8"/>
        <v>8132.8038290761651</v>
      </c>
      <c r="X50" s="9">
        <f t="shared" si="7"/>
        <v>10139.022772950517</v>
      </c>
      <c r="Y50" s="9">
        <f t="shared" si="6"/>
        <v>9422.1135601763126</v>
      </c>
      <c r="Z50" s="9">
        <f t="shared" si="5"/>
        <v>9315.9230289789011</v>
      </c>
      <c r="AA50" s="9">
        <f t="shared" si="3"/>
        <v>8828.0772055806046</v>
      </c>
    </row>
    <row r="51" spans="2:27" x14ac:dyDescent="0.4">
      <c r="B51" s="8">
        <v>2018</v>
      </c>
      <c r="C51" s="8"/>
      <c r="D51" s="8"/>
      <c r="E51" s="8"/>
      <c r="F51" s="8"/>
      <c r="G51" s="8"/>
      <c r="H51" s="8"/>
      <c r="I51" s="18">
        <f>+I21-$A21</f>
        <v>705.56452871783767</v>
      </c>
      <c r="J51" s="9">
        <f>+J21-$A21</f>
        <v>522.31304664478012</v>
      </c>
      <c r="K51" s="9">
        <f>+K21-$A21</f>
        <v>277.07780726803685</v>
      </c>
      <c r="L51" s="9">
        <f>+L21-$A21</f>
        <v>597.76019201915551</v>
      </c>
      <c r="M51" s="18">
        <f t="shared" si="18"/>
        <v>562.22868261027543</v>
      </c>
      <c r="N51" s="9">
        <f t="shared" si="17"/>
        <v>828.05785407978328</v>
      </c>
      <c r="O51" s="9">
        <f t="shared" si="16"/>
        <v>2014.50664596965</v>
      </c>
      <c r="P51" s="9">
        <f t="shared" si="15"/>
        <v>2392.5276899128112</v>
      </c>
      <c r="Q51" s="9">
        <f t="shared" si="14"/>
        <v>3544.4670311998125</v>
      </c>
      <c r="R51" s="9">
        <f t="shared" si="13"/>
        <v>3918.659976136234</v>
      </c>
      <c r="S51" s="9">
        <f t="shared" si="12"/>
        <v>5364.9591814225205</v>
      </c>
      <c r="T51" s="9">
        <f t="shared" si="11"/>
        <v>6668.9393108581644</v>
      </c>
      <c r="U51" s="9">
        <f t="shared" si="10"/>
        <v>8195.5413913950542</v>
      </c>
      <c r="V51" s="9">
        <f t="shared" si="9"/>
        <v>8225.6289472348872</v>
      </c>
      <c r="W51" s="9">
        <f t="shared" si="8"/>
        <v>8619.4628766229798</v>
      </c>
      <c r="X51" s="9">
        <f t="shared" si="7"/>
        <v>10693.561158966411</v>
      </c>
      <c r="Y51" s="9">
        <f t="shared" si="6"/>
        <v>9748.2753280593824</v>
      </c>
      <c r="Z51" s="9">
        <f t="shared" si="5"/>
        <v>9591.2404024891002</v>
      </c>
      <c r="AA51" s="9">
        <f t="shared" si="3"/>
        <v>9139.1544375991289</v>
      </c>
    </row>
    <row r="52" spans="2:27" x14ac:dyDescent="0.4">
      <c r="B52" s="8">
        <v>2019</v>
      </c>
      <c r="C52" s="8"/>
      <c r="D52" s="8"/>
      <c r="E52" s="8"/>
      <c r="F52" s="8"/>
      <c r="G52" s="9"/>
      <c r="H52" s="18">
        <f>+H22-$A22</f>
        <v>434.1515634001189</v>
      </c>
      <c r="I52" s="9">
        <f>+I22-$A22</f>
        <v>511.67707894944397</v>
      </c>
      <c r="J52" s="9">
        <f>+J22-$A22</f>
        <v>505.49205693806653</v>
      </c>
      <c r="K52" s="9">
        <f>+K22-$A22</f>
        <v>223.75922058452852</v>
      </c>
      <c r="L52" s="18">
        <f>+L22-$A22</f>
        <v>581.01003795627548</v>
      </c>
      <c r="M52" s="9">
        <f t="shared" si="18"/>
        <v>561.57920448437289</v>
      </c>
      <c r="N52" s="9">
        <f t="shared" si="17"/>
        <v>827.60432021095767</v>
      </c>
      <c r="O52" s="9">
        <f t="shared" si="16"/>
        <v>1994.0086072893755</v>
      </c>
      <c r="P52" s="9">
        <f t="shared" si="15"/>
        <v>2372.7146542291521</v>
      </c>
      <c r="Q52" s="9">
        <f t="shared" si="14"/>
        <v>3642.5119124987905</v>
      </c>
      <c r="R52" s="9">
        <f t="shared" si="13"/>
        <v>3972.5967745535418</v>
      </c>
      <c r="S52" s="9">
        <f t="shared" si="12"/>
        <v>5491.2019785230514</v>
      </c>
      <c r="T52" s="9">
        <f t="shared" si="11"/>
        <v>6915.6855094037055</v>
      </c>
      <c r="U52" s="9">
        <f t="shared" si="10"/>
        <v>8553.1597305963078</v>
      </c>
      <c r="V52" s="9">
        <f t="shared" si="9"/>
        <v>8600.042548900281</v>
      </c>
      <c r="W52" s="9">
        <f t="shared" si="8"/>
        <v>9023.5078572139828</v>
      </c>
      <c r="X52" s="9">
        <f t="shared" si="7"/>
        <v>11243.848259458238</v>
      </c>
      <c r="Y52" s="9">
        <f t="shared" si="6"/>
        <v>10045.205697916543</v>
      </c>
      <c r="Z52" s="9">
        <f t="shared" si="5"/>
        <v>9832.3032248887757</v>
      </c>
      <c r="AA52" s="9">
        <f t="shared" si="3"/>
        <v>9414.7997308661215</v>
      </c>
    </row>
    <row r="53" spans="2:27" x14ac:dyDescent="0.4">
      <c r="B53" s="8">
        <f>+B52+1</f>
        <v>2020</v>
      </c>
      <c r="C53" s="8"/>
      <c r="D53" s="8"/>
      <c r="E53" s="8"/>
      <c r="F53" s="8"/>
      <c r="G53" s="18">
        <f>+G23-$A23</f>
        <v>463.36536259882268</v>
      </c>
      <c r="H53" s="9"/>
      <c r="I53" s="9"/>
      <c r="J53" s="9"/>
      <c r="K53" s="18">
        <f>+K23-$A23</f>
        <v>594.21868074534359</v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</row>
    <row r="54" spans="2:27" x14ac:dyDescent="0.4">
      <c r="B54" s="8">
        <f t="shared" ref="B54:B56" si="19">+B53+1</f>
        <v>2021</v>
      </c>
      <c r="C54" s="8"/>
      <c r="D54" s="8"/>
      <c r="E54" s="8"/>
      <c r="F54" s="18">
        <f>+F24-$A24</f>
        <v>-58.093670051002846</v>
      </c>
      <c r="G54" s="9"/>
      <c r="H54" s="9"/>
      <c r="I54" s="9"/>
      <c r="J54" s="18">
        <f>+J24-$A24</f>
        <v>588.81383939762236</v>
      </c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</row>
    <row r="55" spans="2:27" x14ac:dyDescent="0.4">
      <c r="B55" s="8">
        <f t="shared" si="19"/>
        <v>2022</v>
      </c>
      <c r="C55" s="8"/>
      <c r="D55" s="8"/>
      <c r="E55" s="18">
        <f>+E25-$A25</f>
        <v>415.98788262234302</v>
      </c>
      <c r="F55" s="8"/>
      <c r="G55" s="9"/>
      <c r="H55" s="9"/>
      <c r="I55" s="18">
        <f>+I25-$A25</f>
        <v>958.39876744985304</v>
      </c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</row>
    <row r="56" spans="2:27" x14ac:dyDescent="0.4">
      <c r="B56" s="8">
        <f t="shared" si="19"/>
        <v>2023</v>
      </c>
      <c r="C56" s="8"/>
      <c r="D56" s="18">
        <f>+D26-$A26</f>
        <v>-293.96755902743098</v>
      </c>
      <c r="E56" s="8"/>
      <c r="F56" s="8"/>
      <c r="G56" s="9"/>
      <c r="H56" s="18">
        <f>+H26-$A26</f>
        <v>460.28560430253492</v>
      </c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</row>
    <row r="57" spans="2:27" x14ac:dyDescent="0.4">
      <c r="B57" s="8"/>
      <c r="C57" s="8"/>
      <c r="D57" s="8"/>
      <c r="E57" s="8"/>
      <c r="F57" s="8"/>
      <c r="G57" s="8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  <row r="58" spans="2:27" x14ac:dyDescent="0.4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spans="2:27" x14ac:dyDescent="0.4">
      <c r="B59" s="8"/>
      <c r="C59" s="8" t="s">
        <v>15</v>
      </c>
      <c r="D59" s="16">
        <f>+D57</f>
        <v>0</v>
      </c>
      <c r="E59" s="19">
        <f>+E55</f>
        <v>415.98788262234302</v>
      </c>
      <c r="F59" s="19">
        <f>+F54</f>
        <v>-58.093670051002846</v>
      </c>
      <c r="G59" s="19">
        <f>+G53</f>
        <v>463.36536259882268</v>
      </c>
      <c r="H59" s="19">
        <f>+H52</f>
        <v>434.1515634001189</v>
      </c>
      <c r="I59" s="19">
        <f>+I51</f>
        <v>705.56452871783767</v>
      </c>
      <c r="J59" s="19">
        <f>+J50</f>
        <v>616.15060882958278</v>
      </c>
      <c r="K59" s="19">
        <f>+K49</f>
        <v>-90.529651358880074</v>
      </c>
      <c r="L59" s="19">
        <f>+L48</f>
        <v>469.09389620891307</v>
      </c>
      <c r="M59" s="19">
        <f>+M47</f>
        <v>-332.61605370549296</v>
      </c>
      <c r="N59" s="9">
        <f>+N46</f>
        <v>-136.76587174547967</v>
      </c>
      <c r="O59" s="9">
        <f>+O45</f>
        <v>1099.4040057613238</v>
      </c>
      <c r="P59" s="9">
        <f>+P44</f>
        <v>1038.5961022599804</v>
      </c>
      <c r="Q59" s="9">
        <f>+Q43</f>
        <v>934.23277003813928</v>
      </c>
      <c r="R59" s="9">
        <f>+R42</f>
        <v>1480.05795058273</v>
      </c>
      <c r="S59" s="9">
        <f>+S41</f>
        <v>969.85235080553321</v>
      </c>
      <c r="T59" s="9">
        <f>+T40</f>
        <v>751.61228794898489</v>
      </c>
      <c r="U59" s="9">
        <f>+U39</f>
        <v>873.12564862194995</v>
      </c>
      <c r="V59" s="9">
        <f>+V38</f>
        <v>119.66639720151943</v>
      </c>
      <c r="W59" s="9">
        <f>+W37</f>
        <v>452.24026851583767</v>
      </c>
      <c r="X59" s="9">
        <f>+X36</f>
        <v>-19.005314338966855</v>
      </c>
      <c r="Y59" s="9">
        <f>+Y35</f>
        <v>394.90340335219662</v>
      </c>
      <c r="Z59" s="9">
        <f>+Z34</f>
        <v>29900.286787844096</v>
      </c>
      <c r="AA59" s="9">
        <f>+AA33</f>
        <v>30131.214792412662</v>
      </c>
    </row>
    <row r="60" spans="2:27" x14ac:dyDescent="0.4">
      <c r="B60" s="8"/>
      <c r="C60" s="8" t="s">
        <v>16</v>
      </c>
      <c r="D60" s="16"/>
      <c r="E60" s="16"/>
      <c r="F60" s="16"/>
      <c r="G60" s="16"/>
      <c r="H60" s="19">
        <f>+H56</f>
        <v>460.28560430253492</v>
      </c>
      <c r="I60" s="19">
        <f>+I55</f>
        <v>958.39876744985304</v>
      </c>
      <c r="J60" s="19">
        <f>+J54</f>
        <v>588.81383939762236</v>
      </c>
      <c r="K60" s="19">
        <f>+K53</f>
        <v>594.21868074534359</v>
      </c>
      <c r="L60" s="19">
        <f>+L52</f>
        <v>581.01003795627548</v>
      </c>
      <c r="M60" s="19">
        <f>+M51</f>
        <v>562.22868261027543</v>
      </c>
      <c r="N60" s="9">
        <f>+N50</f>
        <v>801.33939445816941</v>
      </c>
      <c r="O60" s="9">
        <f>+O49</f>
        <v>1491.851058477514</v>
      </c>
      <c r="P60" s="9">
        <f>+P48</f>
        <v>2149.6216525495001</v>
      </c>
      <c r="Q60" s="9">
        <f>+Q47</f>
        <v>2275.6901978094538</v>
      </c>
      <c r="R60" s="9">
        <f>+R46</f>
        <v>2733.5589960512407</v>
      </c>
      <c r="S60" s="9">
        <f>+S45</f>
        <v>3109.1859804245323</v>
      </c>
      <c r="T60" s="9">
        <f>+T44</f>
        <v>3552.7667340628941</v>
      </c>
      <c r="U60" s="9">
        <f>+U43</f>
        <v>3523.4603410852178</v>
      </c>
      <c r="V60" s="9">
        <f>+V42</f>
        <v>3091.8217448533578</v>
      </c>
      <c r="W60" s="9">
        <f>+W41</f>
        <v>2370.5340033711473</v>
      </c>
      <c r="X60" s="9">
        <f>+X40</f>
        <v>2163.2259407143792</v>
      </c>
      <c r="Y60" s="9">
        <f>+Y39</f>
        <v>2022.4912406514995</v>
      </c>
      <c r="Z60" s="9">
        <f>+Z38</f>
        <v>993.4970629924137</v>
      </c>
      <c r="AA60" s="9">
        <f>+AA37</f>
        <v>1110.9079955613524</v>
      </c>
    </row>
    <row r="61" spans="2:27" x14ac:dyDescent="0.4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</row>
    <row r="62" spans="2:27" x14ac:dyDescent="0.4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</row>
    <row r="63" spans="2:27" x14ac:dyDescent="0.4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</row>
    <row r="64" spans="2:27" x14ac:dyDescent="0.4">
      <c r="G64" s="27" t="s">
        <v>51</v>
      </c>
      <c r="H64" s="11" t="s">
        <v>50</v>
      </c>
      <c r="I64" s="11" t="s">
        <v>49</v>
      </c>
      <c r="J64" s="11" t="s">
        <v>47</v>
      </c>
      <c r="K64" s="11" t="s">
        <v>46</v>
      </c>
      <c r="L64" s="11" t="s">
        <v>27</v>
      </c>
      <c r="M64" s="11" t="s">
        <v>26</v>
      </c>
      <c r="N64" s="11" t="s">
        <v>14</v>
      </c>
      <c r="O64" s="11" t="s">
        <v>13</v>
      </c>
      <c r="P64" s="11" t="s">
        <v>12</v>
      </c>
      <c r="Q64" s="11" t="s">
        <v>11</v>
      </c>
      <c r="R64" s="11" t="s">
        <v>1</v>
      </c>
      <c r="S64" s="11" t="s">
        <v>2</v>
      </c>
      <c r="T64" s="11" t="s">
        <v>3</v>
      </c>
      <c r="U64" s="11" t="s">
        <v>4</v>
      </c>
      <c r="V64" s="11" t="s">
        <v>5</v>
      </c>
      <c r="W64" s="11" t="s">
        <v>6</v>
      </c>
      <c r="X64" s="11" t="s">
        <v>7</v>
      </c>
      <c r="Y64" s="11" t="s">
        <v>8</v>
      </c>
      <c r="Z64" s="11" t="s">
        <v>9</v>
      </c>
      <c r="AA64" s="11" t="s">
        <v>10</v>
      </c>
    </row>
    <row r="65" spans="2:27" x14ac:dyDescent="0.4">
      <c r="B65" s="8">
        <v>2000</v>
      </c>
      <c r="C65" s="8"/>
      <c r="D65" s="8"/>
      <c r="E65" s="8"/>
      <c r="F65" s="8"/>
      <c r="G65" s="8"/>
      <c r="H65" s="8"/>
      <c r="I65" s="8"/>
      <c r="J65" s="8"/>
      <c r="K65" s="8"/>
      <c r="L65" s="20"/>
      <c r="M65" s="20"/>
      <c r="N65" s="4"/>
      <c r="O65" s="4"/>
      <c r="P65" s="4"/>
      <c r="Q65" s="21"/>
      <c r="R65" s="4"/>
      <c r="S65" s="4"/>
      <c r="T65" s="4"/>
      <c r="U65" s="4"/>
      <c r="V65" s="4"/>
      <c r="W65" s="4"/>
      <c r="X65" s="4"/>
      <c r="Y65" s="4"/>
      <c r="Z65" s="4"/>
      <c r="AA65" s="22" t="e">
        <f t="shared" ref="AA65:AA84" si="20">+AA3/$A3-1</f>
        <v>#DIV/0!</v>
      </c>
    </row>
    <row r="66" spans="2:27" x14ac:dyDescent="0.4">
      <c r="B66" s="8">
        <f t="shared" ref="B66:B80" si="21">+B65+1</f>
        <v>2001</v>
      </c>
      <c r="C66" s="8"/>
      <c r="D66" s="8"/>
      <c r="E66" s="8"/>
      <c r="F66" s="8"/>
      <c r="G66" s="8"/>
      <c r="H66" s="8"/>
      <c r="I66" s="8"/>
      <c r="J66" s="8"/>
      <c r="K66" s="8"/>
      <c r="L66" s="20"/>
      <c r="M66" s="20"/>
      <c r="N66" s="4"/>
      <c r="O66" s="4"/>
      <c r="P66" s="4"/>
      <c r="Q66" s="21"/>
      <c r="R66" s="4"/>
      <c r="S66" s="4"/>
      <c r="T66" s="4"/>
      <c r="U66" s="4"/>
      <c r="V66" s="4"/>
      <c r="W66" s="4"/>
      <c r="X66" s="4"/>
      <c r="Y66" s="4"/>
      <c r="Z66" s="22" t="e">
        <f t="shared" ref="Z66:Z84" si="22">+Z4/$A4-1</f>
        <v>#DIV/0!</v>
      </c>
      <c r="AA66" s="4" t="e">
        <f t="shared" si="20"/>
        <v>#DIV/0!</v>
      </c>
    </row>
    <row r="67" spans="2:27" x14ac:dyDescent="0.4">
      <c r="B67" s="8">
        <f t="shared" si="21"/>
        <v>2002</v>
      </c>
      <c r="C67" s="8"/>
      <c r="D67" s="8"/>
      <c r="E67" s="8"/>
      <c r="F67" s="8"/>
      <c r="G67" s="8"/>
      <c r="H67" s="8"/>
      <c r="I67" s="8"/>
      <c r="J67" s="8"/>
      <c r="K67" s="8"/>
      <c r="L67" s="20"/>
      <c r="M67" s="20"/>
      <c r="N67" s="4"/>
      <c r="O67" s="4"/>
      <c r="P67" s="4"/>
      <c r="Q67" s="21"/>
      <c r="R67" s="4"/>
      <c r="S67" s="4"/>
      <c r="T67" s="4"/>
      <c r="U67" s="4"/>
      <c r="V67" s="4"/>
      <c r="W67" s="4"/>
      <c r="X67" s="4"/>
      <c r="Y67" s="22">
        <f t="shared" ref="Y67:Y84" si="23">+Y5/$A5-1</f>
        <v>1.3144394942938176E-2</v>
      </c>
      <c r="Z67" s="4">
        <f t="shared" si="22"/>
        <v>2.3561299749574882E-3</v>
      </c>
      <c r="AA67" s="4">
        <f t="shared" si="20"/>
        <v>2.0694141947426026E-2</v>
      </c>
    </row>
    <row r="68" spans="2:27" x14ac:dyDescent="0.4">
      <c r="B68" s="8">
        <f t="shared" si="21"/>
        <v>2003</v>
      </c>
      <c r="C68" s="8"/>
      <c r="D68" s="8"/>
      <c r="E68" s="8"/>
      <c r="F68" s="8"/>
      <c r="G68" s="8"/>
      <c r="H68" s="8"/>
      <c r="I68" s="8"/>
      <c r="J68" s="8"/>
      <c r="K68" s="8"/>
      <c r="L68" s="20"/>
      <c r="M68" s="20"/>
      <c r="N68" s="4"/>
      <c r="O68" s="4"/>
      <c r="P68" s="4"/>
      <c r="Q68" s="4"/>
      <c r="R68" s="4"/>
      <c r="S68" s="4"/>
      <c r="T68" s="4"/>
      <c r="U68" s="4"/>
      <c r="V68" s="4"/>
      <c r="W68" s="4"/>
      <c r="X68" s="22">
        <f t="shared" ref="X68:X84" si="24">+X6/$A6-1</f>
        <v>-6.3468651546738641E-4</v>
      </c>
      <c r="Y68" s="4">
        <f t="shared" si="23"/>
        <v>1.3719605826275405E-2</v>
      </c>
      <c r="Z68" s="4">
        <f t="shared" si="22"/>
        <v>1.425939737186499E-2</v>
      </c>
      <c r="AA68" s="4">
        <f t="shared" si="20"/>
        <v>2.7794417084270995E-2</v>
      </c>
    </row>
    <row r="69" spans="2:27" x14ac:dyDescent="0.4">
      <c r="B69" s="8">
        <f t="shared" si="21"/>
        <v>2004</v>
      </c>
      <c r="C69" s="8"/>
      <c r="D69" s="8"/>
      <c r="E69" s="8"/>
      <c r="F69" s="8"/>
      <c r="G69" s="8"/>
      <c r="H69" s="8"/>
      <c r="I69" s="8"/>
      <c r="J69" s="8"/>
      <c r="K69" s="8"/>
      <c r="L69" s="20"/>
      <c r="M69" s="20"/>
      <c r="N69" s="4"/>
      <c r="O69" s="4"/>
      <c r="P69" s="4"/>
      <c r="Q69" s="4"/>
      <c r="R69" s="4"/>
      <c r="S69" s="4"/>
      <c r="T69" s="4"/>
      <c r="U69" s="4"/>
      <c r="V69" s="4"/>
      <c r="W69" s="22">
        <f t="shared" ref="W69:W84" si="25">+W7/$A7-1</f>
        <v>1.5062502928011368E-2</v>
      </c>
      <c r="X69" s="4">
        <f t="shared" si="24"/>
        <v>5.4636765914912733E-3</v>
      </c>
      <c r="Y69" s="4">
        <f t="shared" si="23"/>
        <v>2.5130952373467075E-2</v>
      </c>
      <c r="Z69" s="4">
        <f t="shared" si="22"/>
        <v>2.3526536888615279E-2</v>
      </c>
      <c r="AA69" s="22">
        <f t="shared" si="20"/>
        <v>3.7000364852092238E-2</v>
      </c>
    </row>
    <row r="70" spans="2:27" x14ac:dyDescent="0.4">
      <c r="B70" s="8">
        <f t="shared" si="21"/>
        <v>2005</v>
      </c>
      <c r="C70" s="8"/>
      <c r="D70" s="8"/>
      <c r="E70" s="8"/>
      <c r="F70" s="8"/>
      <c r="G70" s="8"/>
      <c r="H70" s="8"/>
      <c r="I70" s="8"/>
      <c r="J70" s="8"/>
      <c r="K70" s="8"/>
      <c r="L70" s="20"/>
      <c r="M70" s="20"/>
      <c r="N70" s="4"/>
      <c r="O70" s="4"/>
      <c r="P70" s="4"/>
      <c r="Q70" s="4"/>
      <c r="R70" s="4"/>
      <c r="S70" s="4"/>
      <c r="T70" s="4"/>
      <c r="U70" s="4"/>
      <c r="V70" s="22">
        <f t="shared" ref="V70:V84" si="26">+V8/$A8-1</f>
        <v>3.9756599729390274E-3</v>
      </c>
      <c r="W70" s="4">
        <f t="shared" si="25"/>
        <v>2.0759086174181762E-2</v>
      </c>
      <c r="X70" s="4">
        <f t="shared" si="24"/>
        <v>1.271709964486667E-2</v>
      </c>
      <c r="Y70" s="4">
        <f t="shared" si="23"/>
        <v>3.4757228372286786E-2</v>
      </c>
      <c r="Z70" s="22">
        <f t="shared" si="22"/>
        <v>3.3006813933906587E-2</v>
      </c>
      <c r="AA70" s="4">
        <f t="shared" si="20"/>
        <v>4.5959580240450881E-2</v>
      </c>
    </row>
    <row r="71" spans="2:27" x14ac:dyDescent="0.4">
      <c r="B71" s="8">
        <f t="shared" si="21"/>
        <v>2006</v>
      </c>
      <c r="C71" s="8"/>
      <c r="D71" s="8"/>
      <c r="E71" s="8"/>
      <c r="F71" s="8"/>
      <c r="G71" s="8"/>
      <c r="H71" s="8"/>
      <c r="I71" s="8"/>
      <c r="J71" s="8"/>
      <c r="K71" s="8"/>
      <c r="L71" s="20"/>
      <c r="M71" s="20"/>
      <c r="N71" s="4"/>
      <c r="O71" s="4"/>
      <c r="P71" s="4"/>
      <c r="Q71" s="4"/>
      <c r="R71" s="4"/>
      <c r="S71" s="4"/>
      <c r="T71" s="4"/>
      <c r="U71" s="22">
        <f t="shared" ref="U71:U84" si="27">+U9/$A9-1</f>
        <v>2.9661962574039746E-2</v>
      </c>
      <c r="V71" s="4">
        <f t="shared" si="26"/>
        <v>2.7414161534470738E-2</v>
      </c>
      <c r="W71" s="4">
        <f t="shared" si="25"/>
        <v>4.4917713933462222E-2</v>
      </c>
      <c r="X71" s="4">
        <f t="shared" si="24"/>
        <v>4.9861784754611671E-2</v>
      </c>
      <c r="Y71" s="22">
        <f t="shared" si="23"/>
        <v>6.8708392178389754E-2</v>
      </c>
      <c r="Z71" s="4">
        <f t="shared" si="22"/>
        <v>6.4823899513404504E-2</v>
      </c>
      <c r="AA71" s="4">
        <f t="shared" si="20"/>
        <v>8.3112911478296247E-2</v>
      </c>
    </row>
    <row r="72" spans="2:27" x14ac:dyDescent="0.4">
      <c r="B72" s="8">
        <f t="shared" si="21"/>
        <v>2007</v>
      </c>
      <c r="C72" s="8"/>
      <c r="D72" s="8"/>
      <c r="E72" s="8"/>
      <c r="F72" s="8"/>
      <c r="G72" s="8"/>
      <c r="H72" s="8"/>
      <c r="I72" s="8"/>
      <c r="J72" s="8"/>
      <c r="K72" s="8"/>
      <c r="L72" s="20"/>
      <c r="M72" s="20"/>
      <c r="N72" s="4"/>
      <c r="O72" s="4"/>
      <c r="P72" s="4"/>
      <c r="Q72" s="4"/>
      <c r="R72" s="4"/>
      <c r="S72" s="4"/>
      <c r="T72" s="22">
        <f t="shared" ref="T72:T84" si="28">+T10/$A10-1</f>
        <v>2.5853136269097909E-2</v>
      </c>
      <c r="U72" s="4">
        <f t="shared" si="27"/>
        <v>5.386655711599575E-2</v>
      </c>
      <c r="V72" s="4">
        <f t="shared" si="26"/>
        <v>4.9418445257737975E-2</v>
      </c>
      <c r="W72" s="4">
        <f t="shared" si="25"/>
        <v>6.3837503307381249E-2</v>
      </c>
      <c r="X72" s="22">
        <f t="shared" si="24"/>
        <v>7.4408276611268587E-2</v>
      </c>
      <c r="Y72" s="4">
        <f t="shared" si="23"/>
        <v>9.2981533758469181E-2</v>
      </c>
      <c r="Z72" s="4">
        <f t="shared" si="22"/>
        <v>9.0980266947241928E-2</v>
      </c>
      <c r="AA72" s="4">
        <f t="shared" si="20"/>
        <v>0.10600887278820292</v>
      </c>
    </row>
    <row r="73" spans="2:27" x14ac:dyDescent="0.4">
      <c r="B73" s="8">
        <f t="shared" si="21"/>
        <v>2008</v>
      </c>
      <c r="C73" s="8"/>
      <c r="D73" s="8"/>
      <c r="E73" s="8"/>
      <c r="F73" s="8"/>
      <c r="G73" s="8"/>
      <c r="H73" s="8"/>
      <c r="I73" s="8"/>
      <c r="J73" s="8"/>
      <c r="K73" s="8"/>
      <c r="L73" s="20"/>
      <c r="M73" s="20"/>
      <c r="N73" s="4"/>
      <c r="O73" s="4"/>
      <c r="P73" s="4"/>
      <c r="Q73" s="4"/>
      <c r="R73" s="4"/>
      <c r="S73" s="22">
        <f t="shared" ref="S73:S84" si="29">+S11/$A11-1</f>
        <v>3.3732936661079016E-2</v>
      </c>
      <c r="T73" s="4">
        <f t="shared" si="28"/>
        <v>4.2160680993025057E-2</v>
      </c>
      <c r="U73" s="4">
        <f t="shared" si="27"/>
        <v>7.6690582570681176E-2</v>
      </c>
      <c r="V73" s="4">
        <f t="shared" si="26"/>
        <v>6.9493025935400077E-2</v>
      </c>
      <c r="W73" s="22">
        <f t="shared" si="25"/>
        <v>8.2450770287081143E-2</v>
      </c>
      <c r="X73" s="4">
        <f t="shared" si="24"/>
        <v>9.6103916657591881E-2</v>
      </c>
      <c r="Y73" s="4">
        <f t="shared" si="23"/>
        <v>0.11393836363960452</v>
      </c>
      <c r="Z73" s="4">
        <f t="shared" si="22"/>
        <v>0.11542037778766945</v>
      </c>
      <c r="AA73" s="4">
        <f t="shared" si="20"/>
        <v>0.11956797399183294</v>
      </c>
    </row>
    <row r="74" spans="2:27" x14ac:dyDescent="0.4">
      <c r="B74" s="8">
        <f t="shared" si="21"/>
        <v>2009</v>
      </c>
      <c r="C74" s="8"/>
      <c r="D74" s="8"/>
      <c r="E74" s="8"/>
      <c r="F74" s="8"/>
      <c r="G74" s="8"/>
      <c r="H74" s="8"/>
      <c r="I74" s="8"/>
      <c r="J74" s="8"/>
      <c r="K74" s="8"/>
      <c r="L74" s="20"/>
      <c r="M74" s="20"/>
      <c r="N74" s="4"/>
      <c r="O74" s="4"/>
      <c r="P74" s="4"/>
      <c r="Q74" s="4"/>
      <c r="R74" s="22">
        <f t="shared" ref="R74:R84" si="30">+R12/$A12-1</f>
        <v>5.3003601634281416E-2</v>
      </c>
      <c r="S74" s="4">
        <f t="shared" si="29"/>
        <v>6.8263496193673889E-2</v>
      </c>
      <c r="T74" s="4">
        <f t="shared" si="28"/>
        <v>7.9173703465993173E-2</v>
      </c>
      <c r="U74" s="4">
        <f t="shared" si="27"/>
        <v>0.11674460294919675</v>
      </c>
      <c r="V74" s="22">
        <f t="shared" si="26"/>
        <v>0.11072383214717663</v>
      </c>
      <c r="W74" s="4">
        <f t="shared" si="25"/>
        <v>0.11959788845773245</v>
      </c>
      <c r="X74" s="4">
        <f t="shared" si="24"/>
        <v>0.14132491253296076</v>
      </c>
      <c r="Y74" s="4">
        <f t="shared" si="23"/>
        <v>0.15782867700018954</v>
      </c>
      <c r="Z74" s="4">
        <f t="shared" si="22"/>
        <v>0.16055417582152653</v>
      </c>
      <c r="AA74" s="4">
        <f t="shared" si="20"/>
        <v>0.15920971441632159</v>
      </c>
    </row>
    <row r="75" spans="2:27" x14ac:dyDescent="0.4">
      <c r="B75" s="8">
        <f t="shared" si="21"/>
        <v>2010</v>
      </c>
      <c r="C75" s="8"/>
      <c r="D75" s="8"/>
      <c r="E75" s="8"/>
      <c r="F75" s="8"/>
      <c r="G75" s="8"/>
      <c r="H75" s="8"/>
      <c r="I75" s="8"/>
      <c r="J75" s="8"/>
      <c r="K75" s="8"/>
      <c r="L75" s="20"/>
      <c r="M75" s="20"/>
      <c r="N75" s="4"/>
      <c r="O75" s="4"/>
      <c r="P75" s="4"/>
      <c r="Q75" s="22">
        <f t="shared" ref="Q75:Q84" si="31">+Q13/$A13-1</f>
        <v>3.3871631203228114E-2</v>
      </c>
      <c r="R75" s="4">
        <f t="shared" si="30"/>
        <v>6.5595516679057164E-2</v>
      </c>
      <c r="S75" s="4">
        <f t="shared" si="29"/>
        <v>8.230201517564284E-2</v>
      </c>
      <c r="T75" s="4">
        <f t="shared" si="28"/>
        <v>9.8903989792176406E-2</v>
      </c>
      <c r="U75" s="22">
        <f t="shared" si="27"/>
        <v>0.12774690961393587</v>
      </c>
      <c r="V75" s="4">
        <f t="shared" si="26"/>
        <v>0.12152783125905664</v>
      </c>
      <c r="W75" s="4">
        <f t="shared" si="25"/>
        <v>0.14138507349167817</v>
      </c>
      <c r="X75" s="4">
        <f t="shared" si="24"/>
        <v>0.16761233041996904</v>
      </c>
      <c r="Y75" s="4">
        <f t="shared" si="23"/>
        <v>0.1810785879762995</v>
      </c>
      <c r="Z75" s="4">
        <f t="shared" si="22"/>
        <v>0.18246905820431203</v>
      </c>
      <c r="AA75" s="4">
        <f t="shared" si="20"/>
        <v>0.18411435095471362</v>
      </c>
    </row>
    <row r="76" spans="2:27" x14ac:dyDescent="0.4">
      <c r="B76" s="8">
        <f t="shared" si="21"/>
        <v>2011</v>
      </c>
      <c r="C76" s="8"/>
      <c r="D76" s="8"/>
      <c r="E76" s="8"/>
      <c r="F76" s="8"/>
      <c r="G76" s="8"/>
      <c r="H76" s="8"/>
      <c r="I76" s="8"/>
      <c r="J76" s="8"/>
      <c r="K76" s="8"/>
      <c r="L76" s="20"/>
      <c r="M76" s="20"/>
      <c r="N76" s="4"/>
      <c r="O76" s="4"/>
      <c r="P76" s="22">
        <f t="shared" ref="P76:P84" si="32">+P14/$A14-1</f>
        <v>3.8558304899324991E-2</v>
      </c>
      <c r="Q76" s="4">
        <f t="shared" si="31"/>
        <v>6.4996727138911137E-2</v>
      </c>
      <c r="R76" s="4">
        <f t="shared" si="30"/>
        <v>8.8453378126223559E-2</v>
      </c>
      <c r="S76" s="4">
        <f t="shared" si="29"/>
        <v>0.10973400420685553</v>
      </c>
      <c r="T76" s="22">
        <f t="shared" si="28"/>
        <v>0.13189791745808521</v>
      </c>
      <c r="U76" s="4">
        <f t="shared" si="27"/>
        <v>0.16447488736843185</v>
      </c>
      <c r="V76" s="4">
        <f t="shared" si="26"/>
        <v>0.15887498821665624</v>
      </c>
      <c r="W76" s="4">
        <f t="shared" si="25"/>
        <v>0.17267343240992394</v>
      </c>
      <c r="X76" s="4">
        <f t="shared" si="24"/>
        <v>0.21024762590227919</v>
      </c>
      <c r="Y76" s="4">
        <f t="shared" si="23"/>
        <v>0.21940220852899794</v>
      </c>
      <c r="Z76" s="4">
        <f t="shared" si="22"/>
        <v>0.22214295086833347</v>
      </c>
      <c r="AA76" s="4">
        <f t="shared" si="20"/>
        <v>0.22165437223998841</v>
      </c>
    </row>
    <row r="77" spans="2:27" x14ac:dyDescent="0.4">
      <c r="B77" s="8">
        <f t="shared" si="21"/>
        <v>2012</v>
      </c>
      <c r="C77" s="8"/>
      <c r="D77" s="8"/>
      <c r="E77" s="8"/>
      <c r="F77" s="8"/>
      <c r="G77" s="8"/>
      <c r="H77" s="8"/>
      <c r="I77" s="8"/>
      <c r="J77" s="8"/>
      <c r="K77" s="8"/>
      <c r="L77" s="20"/>
      <c r="M77" s="20"/>
      <c r="N77" s="4"/>
      <c r="O77" s="22">
        <f t="shared" ref="O77:O84" si="33">+O15/$A15-1</f>
        <v>4.0879364648439331E-2</v>
      </c>
      <c r="P77" s="4">
        <f t="shared" si="32"/>
        <v>3.9330082346669126E-2</v>
      </c>
      <c r="Q77" s="4">
        <f t="shared" si="31"/>
        <v>6.9296591269639718E-2</v>
      </c>
      <c r="R77" s="4">
        <f t="shared" si="30"/>
        <v>8.733784005777423E-2</v>
      </c>
      <c r="S77" s="22">
        <f t="shared" si="29"/>
        <v>0.11560950004504789</v>
      </c>
      <c r="T77" s="4">
        <f t="shared" si="28"/>
        <v>0.14010451108257804</v>
      </c>
      <c r="U77" s="4">
        <f t="shared" si="27"/>
        <v>0.17653352277895706</v>
      </c>
      <c r="V77" s="4">
        <f t="shared" si="26"/>
        <v>0.16921721287514213</v>
      </c>
      <c r="W77" s="4">
        <f t="shared" si="25"/>
        <v>0.18340031333446394</v>
      </c>
      <c r="X77" s="4">
        <f t="shared" si="24"/>
        <v>0.22727378068863313</v>
      </c>
      <c r="Y77" s="4">
        <f t="shared" si="23"/>
        <v>0.23252212884112722</v>
      </c>
      <c r="Z77" s="4">
        <f t="shared" si="22"/>
        <v>0.23463780463282768</v>
      </c>
      <c r="AA77" s="4">
        <f t="shared" si="20"/>
        <v>0.23439636633534788</v>
      </c>
    </row>
    <row r="78" spans="2:27" x14ac:dyDescent="0.4">
      <c r="B78" s="8">
        <f t="shared" si="21"/>
        <v>2013</v>
      </c>
      <c r="C78" s="8"/>
      <c r="D78" s="8"/>
      <c r="E78" s="8"/>
      <c r="F78" s="8"/>
      <c r="G78" s="8"/>
      <c r="H78" s="8"/>
      <c r="I78" s="8"/>
      <c r="J78" s="8"/>
      <c r="K78" s="8"/>
      <c r="L78" s="4"/>
      <c r="M78" s="4"/>
      <c r="N78" s="22">
        <f t="shared" ref="N78:N84" si="34">+N16/$A16-1</f>
        <v>-5.1735695125906256E-3</v>
      </c>
      <c r="O78" s="4">
        <f t="shared" si="33"/>
        <v>5.323128369620056E-2</v>
      </c>
      <c r="P78" s="4">
        <f t="shared" si="32"/>
        <v>5.5144978520248689E-2</v>
      </c>
      <c r="Q78" s="4">
        <f t="shared" si="31"/>
        <v>8.7611414848683289E-2</v>
      </c>
      <c r="R78" s="22">
        <f t="shared" si="30"/>
        <v>0.1034048721537566</v>
      </c>
      <c r="S78" s="4">
        <f t="shared" si="29"/>
        <v>0.13747490687204422</v>
      </c>
      <c r="T78" s="4">
        <f t="shared" si="28"/>
        <v>0.16675644552275992</v>
      </c>
      <c r="U78" s="4">
        <f t="shared" si="27"/>
        <v>0.20585777313348363</v>
      </c>
      <c r="V78" s="4">
        <f t="shared" si="26"/>
        <v>0.19959464804693994</v>
      </c>
      <c r="W78" s="4">
        <f t="shared" si="25"/>
        <v>0.21444844227669968</v>
      </c>
      <c r="X78" s="4">
        <f t="shared" si="24"/>
        <v>0.26487815996071418</v>
      </c>
      <c r="Y78" s="4">
        <f t="shared" si="23"/>
        <v>0.26501110001207784</v>
      </c>
      <c r="Z78" s="4">
        <f t="shared" si="22"/>
        <v>0.26599766063351726</v>
      </c>
      <c r="AA78" s="4">
        <f t="shared" si="20"/>
        <v>0.25953706435944457</v>
      </c>
    </row>
    <row r="79" spans="2:27" x14ac:dyDescent="0.4">
      <c r="B79" s="8">
        <f t="shared" si="21"/>
        <v>2014</v>
      </c>
      <c r="C79" s="8"/>
      <c r="D79" s="8"/>
      <c r="E79" s="8"/>
      <c r="F79" s="8"/>
      <c r="G79" s="8"/>
      <c r="H79" s="8"/>
      <c r="I79" s="8"/>
      <c r="J79" s="8"/>
      <c r="K79" s="8"/>
      <c r="L79" s="4"/>
      <c r="M79" s="22">
        <f>+M17/$A17-1</f>
        <v>-1.2600046170621049E-2</v>
      </c>
      <c r="N79" s="4">
        <f t="shared" si="34"/>
        <v>-7.8978973295064092E-3</v>
      </c>
      <c r="O79" s="4">
        <f t="shared" si="33"/>
        <v>4.3692984335985008E-2</v>
      </c>
      <c r="P79" s="4">
        <f t="shared" si="32"/>
        <v>5.3176797828644817E-2</v>
      </c>
      <c r="Q79" s="22">
        <f t="shared" si="31"/>
        <v>8.6206908064087262E-2</v>
      </c>
      <c r="R79" s="4">
        <f t="shared" si="30"/>
        <v>0.10226719362919079</v>
      </c>
      <c r="S79" s="4">
        <f t="shared" si="29"/>
        <v>0.14313112702168063</v>
      </c>
      <c r="T79" s="4">
        <f t="shared" si="28"/>
        <v>0.17477230420304224</v>
      </c>
      <c r="U79" s="4">
        <f t="shared" si="27"/>
        <v>0.21721361260249283</v>
      </c>
      <c r="V79" s="4">
        <f t="shared" si="26"/>
        <v>0.2118497863061386</v>
      </c>
      <c r="W79" s="4">
        <f t="shared" si="25"/>
        <v>0.22609893525354829</v>
      </c>
      <c r="X79" s="4">
        <f t="shared" si="24"/>
        <v>0.28324642118463172</v>
      </c>
      <c r="Y79" s="4">
        <f t="shared" si="23"/>
        <v>0.27756215098360681</v>
      </c>
      <c r="Z79" s="4">
        <f t="shared" si="22"/>
        <v>0.27736798471988799</v>
      </c>
      <c r="AA79" s="4">
        <f t="shared" si="20"/>
        <v>0.26456785630196533</v>
      </c>
    </row>
    <row r="80" spans="2:27" x14ac:dyDescent="0.4">
      <c r="B80" s="8">
        <f t="shared" si="21"/>
        <v>2015</v>
      </c>
      <c r="C80" s="8"/>
      <c r="D80" s="8"/>
      <c r="E80" s="8"/>
      <c r="F80" s="8"/>
      <c r="G80" s="8"/>
      <c r="H80" s="8"/>
      <c r="I80" s="8"/>
      <c r="J80" s="8"/>
      <c r="K80" s="8"/>
      <c r="L80" s="22">
        <f>+L18/$A18-1</f>
        <v>1.8371388955350954E-2</v>
      </c>
      <c r="M80" s="4"/>
      <c r="N80" s="4">
        <f t="shared" si="34"/>
        <v>1.971608853671003E-2</v>
      </c>
      <c r="O80" s="4">
        <f t="shared" si="33"/>
        <v>7.1335002354522503E-2</v>
      </c>
      <c r="P80" s="22">
        <f t="shared" si="32"/>
        <v>8.418684575730051E-2</v>
      </c>
      <c r="Q80" s="4">
        <f t="shared" si="31"/>
        <v>0.11998389983870816</v>
      </c>
      <c r="R80" s="4">
        <f t="shared" si="30"/>
        <v>0.13713240677430871</v>
      </c>
      <c r="S80" s="4">
        <f t="shared" si="29"/>
        <v>0.18320321497067171</v>
      </c>
      <c r="T80" s="4">
        <f t="shared" si="28"/>
        <v>0.22010404310852349</v>
      </c>
      <c r="U80" s="4">
        <f t="shared" si="27"/>
        <v>0.26880170766424505</v>
      </c>
      <c r="V80" s="4">
        <f t="shared" si="26"/>
        <v>0.26369454727735553</v>
      </c>
      <c r="W80" s="4">
        <f t="shared" si="25"/>
        <v>0.27788153660091464</v>
      </c>
      <c r="X80" s="4">
        <f t="shared" si="24"/>
        <v>0.34352160949385446</v>
      </c>
      <c r="Y80" s="4">
        <f t="shared" si="23"/>
        <v>0.33137321772954831</v>
      </c>
      <c r="Z80" s="4">
        <f t="shared" si="22"/>
        <v>0.32989185516256514</v>
      </c>
      <c r="AA80" s="4">
        <f t="shared" si="20"/>
        <v>0.31082244524538516</v>
      </c>
    </row>
    <row r="81" spans="2:27" x14ac:dyDescent="0.4">
      <c r="B81" s="8">
        <v>2016</v>
      </c>
      <c r="C81" s="8"/>
      <c r="D81" s="8"/>
      <c r="E81" s="8"/>
      <c r="F81" s="8"/>
      <c r="G81" s="8"/>
      <c r="H81" s="8"/>
      <c r="I81" s="8"/>
      <c r="J81" s="8"/>
      <c r="K81" s="22">
        <f>+K19/$A19-1</f>
        <v>-3.5167567119197551E-3</v>
      </c>
      <c r="L81" s="4">
        <f>+L19/$A19-1</f>
        <v>6.8730227526347942E-3</v>
      </c>
      <c r="M81" s="4">
        <f>+M19/$A19-1</f>
        <v>-1.7592663461110103E-3</v>
      </c>
      <c r="N81" s="4">
        <f t="shared" si="34"/>
        <v>8.0872135089085084E-3</v>
      </c>
      <c r="O81" s="22">
        <f t="shared" si="33"/>
        <v>5.7953136285560536E-2</v>
      </c>
      <c r="P81" s="4">
        <f t="shared" si="32"/>
        <v>7.1428805923716476E-2</v>
      </c>
      <c r="Q81" s="4">
        <f t="shared" si="31"/>
        <v>0.10849030811472504</v>
      </c>
      <c r="R81" s="4">
        <f t="shared" si="30"/>
        <v>0.12617788500036053</v>
      </c>
      <c r="S81" s="4">
        <f t="shared" si="29"/>
        <v>0.17615075900817234</v>
      </c>
      <c r="T81" s="4">
        <f t="shared" si="28"/>
        <v>0.21663130129553698</v>
      </c>
      <c r="U81" s="4">
        <f t="shared" si="27"/>
        <v>0.26928376015766098</v>
      </c>
      <c r="V81" s="4">
        <f t="shared" si="26"/>
        <v>0.26539186430481321</v>
      </c>
      <c r="W81" s="4">
        <f t="shared" si="25"/>
        <v>0.27896932395814344</v>
      </c>
      <c r="X81" s="4">
        <f t="shared" si="24"/>
        <v>0.35017556580029008</v>
      </c>
      <c r="Y81" s="4">
        <f t="shared" si="23"/>
        <v>0.33101913021948826</v>
      </c>
      <c r="Z81" s="4">
        <f t="shared" si="22"/>
        <v>0.32798930446770069</v>
      </c>
      <c r="AA81" s="4">
        <f t="shared" si="20"/>
        <v>0.30843896372866619</v>
      </c>
    </row>
    <row r="82" spans="2:27" x14ac:dyDescent="0.4">
      <c r="B82" s="8">
        <v>2017</v>
      </c>
      <c r="C82" s="8"/>
      <c r="D82" s="8"/>
      <c r="E82" s="8"/>
      <c r="F82" s="8"/>
      <c r="G82" s="8"/>
      <c r="H82" s="8"/>
      <c r="I82" s="8"/>
      <c r="J82" s="22">
        <f>+J20/$A20-1</f>
        <v>2.4562696582581367E-2</v>
      </c>
      <c r="K82" s="4">
        <f>+K20/$A20-1</f>
        <v>1.5738826285176533E-2</v>
      </c>
      <c r="L82" s="4">
        <f>+L20/$A20-1</f>
        <v>2.7200800898552924E-2</v>
      </c>
      <c r="M82" s="4">
        <f>+M20/$A20-1</f>
        <v>2.2151809749588081E-2</v>
      </c>
      <c r="N82" s="22">
        <f t="shared" si="34"/>
        <v>3.1945203207921269E-2</v>
      </c>
      <c r="O82" s="4">
        <f t="shared" si="33"/>
        <v>8.0772670944577962E-2</v>
      </c>
      <c r="P82" s="4">
        <f t="shared" si="32"/>
        <v>9.5638717901954218E-2</v>
      </c>
      <c r="Q82" s="4">
        <f t="shared" si="31"/>
        <v>0.13744784064402937</v>
      </c>
      <c r="R82" s="4">
        <f t="shared" si="30"/>
        <v>0.15414549881158157</v>
      </c>
      <c r="S82" s="4">
        <f t="shared" si="29"/>
        <v>0.20844879390636906</v>
      </c>
      <c r="T82" s="4">
        <f t="shared" si="28"/>
        <v>0.25585455399221257</v>
      </c>
      <c r="U82" s="4">
        <f t="shared" si="27"/>
        <v>0.31237333623658414</v>
      </c>
      <c r="V82" s="4">
        <f t="shared" si="26"/>
        <v>0.31085290789267161</v>
      </c>
      <c r="W82" s="4">
        <f t="shared" si="25"/>
        <v>0.32421227855104573</v>
      </c>
      <c r="X82" s="4">
        <f t="shared" si="24"/>
        <v>0.40418971668134218</v>
      </c>
      <c r="Y82" s="4">
        <f t="shared" si="23"/>
        <v>0.37561030246299087</v>
      </c>
      <c r="Z82" s="4">
        <f t="shared" si="22"/>
        <v>0.3713770423470919</v>
      </c>
      <c r="AA82" s="4">
        <f t="shared" si="20"/>
        <v>0.35192918533373274</v>
      </c>
    </row>
    <row r="83" spans="2:27" x14ac:dyDescent="0.4">
      <c r="B83" s="8">
        <v>2018</v>
      </c>
      <c r="C83" s="8"/>
      <c r="D83" s="8"/>
      <c r="E83" s="8"/>
      <c r="F83" s="8"/>
      <c r="G83" s="8"/>
      <c r="H83" s="8"/>
      <c r="I83" s="22">
        <f>+I21/$A21-1</f>
        <v>2.8213256583957014E-2</v>
      </c>
      <c r="J83" s="4">
        <f>+J21/$A21-1</f>
        <v>2.0885619106896236E-2</v>
      </c>
      <c r="K83" s="4">
        <f>+K21/$A21-1</f>
        <v>1.1079450499558163E-2</v>
      </c>
      <c r="L83" s="4">
        <f>+L21/$A21-1</f>
        <v>2.3902507831223829E-2</v>
      </c>
      <c r="M83" s="22">
        <f>+M21/$A21-1</f>
        <v>2.2481717030431003E-2</v>
      </c>
      <c r="N83" s="4">
        <f t="shared" si="34"/>
        <v>3.3111370757211711E-2</v>
      </c>
      <c r="O83" s="4">
        <f t="shared" si="33"/>
        <v>8.0553642621619792E-2</v>
      </c>
      <c r="P83" s="4">
        <f t="shared" si="32"/>
        <v>9.5669488547554637E-2</v>
      </c>
      <c r="Q83" s="4">
        <f t="shared" si="31"/>
        <v>0.14173183845613635</v>
      </c>
      <c r="R83" s="4">
        <f t="shared" si="30"/>
        <v>0.15669461101300297</v>
      </c>
      <c r="S83" s="4">
        <f t="shared" si="29"/>
        <v>0.21452746529504307</v>
      </c>
      <c r="T83" s="4">
        <f t="shared" si="28"/>
        <v>0.26666943739645199</v>
      </c>
      <c r="U83" s="4">
        <f t="shared" si="27"/>
        <v>0.32771334542575459</v>
      </c>
      <c r="V83" s="4">
        <f t="shared" si="26"/>
        <v>0.32891645002971748</v>
      </c>
      <c r="W83" s="4">
        <f t="shared" si="25"/>
        <v>0.34466460239430119</v>
      </c>
      <c r="X83" s="4">
        <f t="shared" si="24"/>
        <v>0.42760112292267549</v>
      </c>
      <c r="Y83" s="4">
        <f t="shared" si="23"/>
        <v>0.38980218234806441</v>
      </c>
      <c r="Z83" s="4">
        <f t="shared" si="22"/>
        <v>0.38352286065964547</v>
      </c>
      <c r="AA83" s="4">
        <f t="shared" si="20"/>
        <v>0.3654453967193525</v>
      </c>
    </row>
    <row r="84" spans="2:27" x14ac:dyDescent="0.4">
      <c r="B84" s="8">
        <v>2019</v>
      </c>
      <c r="C84" s="8"/>
      <c r="D84" s="8"/>
      <c r="E84" s="8"/>
      <c r="F84" s="8"/>
      <c r="G84" s="8"/>
      <c r="H84" s="22">
        <f>+H22/$A22-1</f>
        <v>1.7399433710792112E-2</v>
      </c>
      <c r="I84" s="4">
        <f>+I22/$A22-1</f>
        <v>2.0506413352029185E-2</v>
      </c>
      <c r="J84" s="4">
        <f>+J22/$A22-1</f>
        <v>2.0258537058220893E-2</v>
      </c>
      <c r="K84" s="4">
        <f>+K22/$A22-1</f>
        <v>8.9675681350729342E-3</v>
      </c>
      <c r="L84" s="22">
        <f>+L22/$A22-1</f>
        <v>2.3285061008540442E-2</v>
      </c>
      <c r="M84" s="4">
        <f>+M22/$A22-1</f>
        <v>2.2506334113508553E-2</v>
      </c>
      <c r="N84" s="4">
        <f t="shared" si="34"/>
        <v>3.316778683347632E-2</v>
      </c>
      <c r="O84" s="4">
        <f t="shared" si="33"/>
        <v>7.9913614290743284E-2</v>
      </c>
      <c r="P84" s="4">
        <f t="shared" si="32"/>
        <v>9.5090965508829228E-2</v>
      </c>
      <c r="Q84" s="4">
        <f t="shared" si="31"/>
        <v>0.14598045914183078</v>
      </c>
      <c r="R84" s="4">
        <f t="shared" si="30"/>
        <v>0.15920922568427565</v>
      </c>
      <c r="S84" s="4">
        <f t="shared" si="29"/>
        <v>0.2200701618338472</v>
      </c>
      <c r="T84" s="4">
        <f t="shared" si="28"/>
        <v>0.27715899637256003</v>
      </c>
      <c r="U84" s="4">
        <f t="shared" si="27"/>
        <v>0.34278383010951408</v>
      </c>
      <c r="V84" s="4">
        <f t="shared" si="26"/>
        <v>0.34466274650190609</v>
      </c>
      <c r="W84" s="4">
        <f t="shared" si="25"/>
        <v>0.36163390860741695</v>
      </c>
      <c r="X84" s="4">
        <f t="shared" si="24"/>
        <v>0.45061819174965678</v>
      </c>
      <c r="Y84" s="4">
        <f t="shared" si="23"/>
        <v>0.40258035531036263</v>
      </c>
      <c r="Z84" s="4">
        <f t="shared" si="22"/>
        <v>0.39404789158433373</v>
      </c>
      <c r="AA84" s="4">
        <f t="shared" si="20"/>
        <v>0.37731566030689767</v>
      </c>
    </row>
    <row r="85" spans="2:27" x14ac:dyDescent="0.4">
      <c r="B85" s="8">
        <f>+B84+1</f>
        <v>2020</v>
      </c>
      <c r="C85" s="8"/>
      <c r="D85" s="8"/>
      <c r="E85" s="8"/>
      <c r="F85" s="8"/>
      <c r="G85" s="22">
        <f>+G23/$A23-1</f>
        <v>1.9008937573040008E-2</v>
      </c>
      <c r="H85" s="4">
        <f>+H23/$A23-1</f>
        <v>3.0591807172573926E-2</v>
      </c>
      <c r="I85" s="4">
        <f>+I23/$A23-1</f>
        <v>3.5962008745661578E-2</v>
      </c>
      <c r="J85" s="4">
        <f>+J23/$A23-1</f>
        <v>3.7791377220261158E-2</v>
      </c>
      <c r="K85" s="22">
        <f>+K23/$A23-1</f>
        <v>2.4377018048286736E-2</v>
      </c>
      <c r="L85" s="8"/>
      <c r="M85" s="8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2:27" x14ac:dyDescent="0.4">
      <c r="B86" s="8">
        <f t="shared" ref="B86:B88" si="35">+B85+1</f>
        <v>2021</v>
      </c>
      <c r="C86" s="8"/>
      <c r="D86" s="8"/>
      <c r="E86" s="8"/>
      <c r="F86" s="22">
        <f>+F24/$A24-1</f>
        <v>-2.3649242954876248E-3</v>
      </c>
      <c r="G86" s="4">
        <f>+G24/$A24-1</f>
        <v>2.7382649038605322E-3</v>
      </c>
      <c r="H86" s="4">
        <f>+H24/$A24-1</f>
        <v>1.6660610232022588E-2</v>
      </c>
      <c r="I86" s="4">
        <f>+I24/$A24-1</f>
        <v>2.0909533564471783E-2</v>
      </c>
      <c r="J86" s="22">
        <f>+J24/$A24-1</f>
        <v>2.3969911921355003E-2</v>
      </c>
      <c r="K86" s="8"/>
      <c r="L86" s="8"/>
      <c r="M86" s="8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2:27" x14ac:dyDescent="0.4">
      <c r="B87" s="8">
        <f t="shared" si="35"/>
        <v>2022</v>
      </c>
      <c r="C87" s="8"/>
      <c r="D87" s="8"/>
      <c r="E87" s="22">
        <f>+E25/$A25-1</f>
        <v>1.7414374336031768E-2</v>
      </c>
      <c r="F87" s="4">
        <f>+F25/$A25-1</f>
        <v>1.9284582970996889E-2</v>
      </c>
      <c r="G87" s="4">
        <f>+G25/$A25-1</f>
        <v>2.4216958196502825E-2</v>
      </c>
      <c r="H87" s="4">
        <f>+H25/$A25-1</f>
        <v>3.6215579964625766E-2</v>
      </c>
      <c r="I87" s="22">
        <f>+I25/$A25-1</f>
        <v>4.0121156400883207E-2</v>
      </c>
      <c r="J87" s="8"/>
      <c r="K87" s="8"/>
      <c r="L87" s="8"/>
      <c r="M87" s="8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2:27" x14ac:dyDescent="0.4">
      <c r="B88" s="8">
        <f t="shared" si="35"/>
        <v>2023</v>
      </c>
      <c r="C88" s="8"/>
      <c r="D88" s="22">
        <f>+D26/$A26-1</f>
        <v>-1.2147793586276601E-2</v>
      </c>
      <c r="E88" s="4">
        <f>+E26/$A26-1</f>
        <v>-4.7075793175884728E-3</v>
      </c>
      <c r="F88" s="4">
        <f>+F26/$A26-1</f>
        <v>3.3637810791731226E-4</v>
      </c>
      <c r="G88" s="4">
        <f>+G26/$A26-1</f>
        <v>5.3715027123932835E-3</v>
      </c>
      <c r="H88" s="22">
        <f>+H26/$A26-1</f>
        <v>1.9020651565433422E-2</v>
      </c>
      <c r="I88" s="8"/>
      <c r="J88" s="8"/>
      <c r="K88" s="8"/>
      <c r="L88" s="8"/>
      <c r="M88" s="8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2:27" x14ac:dyDescent="0.4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2:27" x14ac:dyDescent="0.4"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2:27" x14ac:dyDescent="0.4">
      <c r="C91" s="8" t="s">
        <v>15</v>
      </c>
      <c r="D91" s="17">
        <f>+D88</f>
        <v>-1.2147793586276601E-2</v>
      </c>
      <c r="E91" s="17">
        <f>+E87</f>
        <v>1.7414374336031768E-2</v>
      </c>
      <c r="F91" s="17">
        <f>+F86</f>
        <v>-2.3649242954876248E-3</v>
      </c>
      <c r="G91" s="17">
        <f>+G85</f>
        <v>1.9008937573040008E-2</v>
      </c>
      <c r="H91" s="17">
        <f>+H84</f>
        <v>1.7399433710792112E-2</v>
      </c>
      <c r="I91" s="17">
        <f>+I83</f>
        <v>2.8213256583957014E-2</v>
      </c>
      <c r="J91" s="17">
        <f>+J82</f>
        <v>2.4562696582581367E-2</v>
      </c>
      <c r="K91" s="17">
        <f>+K81</f>
        <v>-3.5167567119197551E-3</v>
      </c>
      <c r="L91" s="17">
        <f>+L80</f>
        <v>1.8371388955350954E-2</v>
      </c>
      <c r="M91" s="17">
        <f>+M79</f>
        <v>-1.2600046170621049E-2</v>
      </c>
      <c r="N91" s="4">
        <f>+N78</f>
        <v>-5.1735695125906256E-3</v>
      </c>
      <c r="O91" s="4">
        <f>+O77</f>
        <v>4.0879364648439331E-2</v>
      </c>
      <c r="P91" s="4">
        <f>+P76</f>
        <v>3.8558304899324991E-2</v>
      </c>
      <c r="Q91" s="4">
        <f>+Q75</f>
        <v>3.3871631203228114E-2</v>
      </c>
      <c r="R91" s="4">
        <f>+R74</f>
        <v>5.3003601634281416E-2</v>
      </c>
      <c r="S91" s="4">
        <f>+S73</f>
        <v>3.3732936661079016E-2</v>
      </c>
      <c r="T91" s="4">
        <f>+T72</f>
        <v>2.5853136269097909E-2</v>
      </c>
      <c r="U91" s="4">
        <f>+U71</f>
        <v>2.9661962574039746E-2</v>
      </c>
      <c r="V91" s="4">
        <f>+V70</f>
        <v>3.9756599729390274E-3</v>
      </c>
      <c r="W91" s="4">
        <f>+W69</f>
        <v>1.5062502928011368E-2</v>
      </c>
      <c r="X91" s="4">
        <f>+X68</f>
        <v>-6.3468651546738641E-4</v>
      </c>
      <c r="Y91" s="4">
        <f>+Y67</f>
        <v>1.3144394942938176E-2</v>
      </c>
      <c r="Z91" s="4" t="e">
        <f>+Z66</f>
        <v>#DIV/0!</v>
      </c>
      <c r="AA91" s="4" t="e">
        <f>+AA65</f>
        <v>#DIV/0!</v>
      </c>
    </row>
    <row r="92" spans="2:27" x14ac:dyDescent="0.4">
      <c r="C92" s="8" t="s">
        <v>16</v>
      </c>
      <c r="D92" s="16"/>
      <c r="E92" s="16"/>
      <c r="F92" s="16"/>
      <c r="G92" s="16"/>
      <c r="H92" s="17">
        <f>+H88</f>
        <v>1.9020651565433422E-2</v>
      </c>
      <c r="I92" s="17">
        <f>+I87</f>
        <v>4.0121156400883207E-2</v>
      </c>
      <c r="J92" s="17">
        <f>+J86</f>
        <v>2.3969911921355003E-2</v>
      </c>
      <c r="K92" s="17">
        <f>+K85</f>
        <v>2.4377018048286736E-2</v>
      </c>
      <c r="L92" s="17">
        <f>+L84</f>
        <v>2.3285061008540442E-2</v>
      </c>
      <c r="M92" s="17">
        <f>+M83</f>
        <v>2.2481717030431003E-2</v>
      </c>
      <c r="N92" s="4">
        <f>+N82</f>
        <v>3.1945203207921269E-2</v>
      </c>
      <c r="O92" s="4">
        <f>+O81</f>
        <v>5.7953136285560536E-2</v>
      </c>
      <c r="P92" s="4">
        <f>+P80</f>
        <v>8.418684575730051E-2</v>
      </c>
      <c r="Q92" s="4">
        <f>+Q79</f>
        <v>8.6206908064087262E-2</v>
      </c>
      <c r="R92" s="4">
        <f>+R78</f>
        <v>0.1034048721537566</v>
      </c>
      <c r="S92" s="4">
        <f>+S77</f>
        <v>0.11560950004504789</v>
      </c>
      <c r="T92" s="4">
        <f>+T76</f>
        <v>0.13189791745808521</v>
      </c>
      <c r="U92" s="4">
        <f>+U75</f>
        <v>0.12774690961393587</v>
      </c>
      <c r="V92" s="4">
        <f>+V74</f>
        <v>0.11072383214717663</v>
      </c>
      <c r="W92" s="4">
        <f>+W73</f>
        <v>8.2450770287081143E-2</v>
      </c>
      <c r="X92" s="4">
        <f>+X72</f>
        <v>7.4408276611268587E-2</v>
      </c>
      <c r="Y92" s="4">
        <f>+Y71</f>
        <v>6.8708392178389754E-2</v>
      </c>
      <c r="Z92" s="4">
        <f>+Z70</f>
        <v>3.3006813933906587E-2</v>
      </c>
      <c r="AA92" s="4">
        <f>+AA69</f>
        <v>3.7000364852092238E-2</v>
      </c>
    </row>
    <row r="93" spans="2:27" x14ac:dyDescent="0.4">
      <c r="C93" s="8"/>
      <c r="D93" s="16"/>
      <c r="E93" s="16"/>
      <c r="F93" s="16"/>
      <c r="G93" s="16"/>
      <c r="H93" s="16"/>
      <c r="I93" s="16"/>
      <c r="J93" s="16"/>
      <c r="K93" s="16"/>
      <c r="L93" s="8"/>
      <c r="M93" s="8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2:27" x14ac:dyDescent="0.4">
      <c r="H94" s="5" t="s">
        <v>58</v>
      </c>
      <c r="T94" s="4"/>
    </row>
    <row r="95" spans="2:27" x14ac:dyDescent="0.4">
      <c r="C95" t="s">
        <v>52</v>
      </c>
      <c r="G95" s="34">
        <f>AVERAGE(D91:M91)</f>
        <v>9.4340566977448199E-3</v>
      </c>
      <c r="H95" s="3">
        <v>1.8056570418854244E-2</v>
      </c>
    </row>
    <row r="96" spans="2:27" x14ac:dyDescent="0.4">
      <c r="C96" s="30" t="s">
        <v>53</v>
      </c>
      <c r="D96" s="30"/>
      <c r="E96" s="30"/>
      <c r="F96" s="30"/>
      <c r="G96" s="34">
        <f>AVERAGE(D91:H91)</f>
        <v>7.8620055476199321E-3</v>
      </c>
      <c r="H96" s="3">
        <v>1.7006003824152339E-2</v>
      </c>
    </row>
    <row r="97" spans="3:7" x14ac:dyDescent="0.4">
      <c r="C97" s="31" t="s">
        <v>65</v>
      </c>
      <c r="G97" s="35">
        <f>AVERAGE(D91:F91)</f>
        <v>9.6721881808918087E-4</v>
      </c>
    </row>
    <row r="100" spans="3:7" x14ac:dyDescent="0.4">
      <c r="C100" s="26" t="s">
        <v>54</v>
      </c>
      <c r="D100" s="26"/>
      <c r="E100" s="26"/>
      <c r="F100" s="26"/>
    </row>
    <row r="101" spans="3:7" x14ac:dyDescent="0.4">
      <c r="C101" s="26" t="s">
        <v>45</v>
      </c>
      <c r="D101" s="26"/>
      <c r="E101" s="26"/>
      <c r="F101" s="26"/>
    </row>
  </sheetData>
  <pageMargins left="0.25" right="0.25" top="0.75" bottom="0.75" header="0.3" footer="0.3"/>
  <pageSetup scale="59" orientation="portrait" r:id="rId1"/>
  <customProperties>
    <customPr name="_pios_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34"/>
  <sheetViews>
    <sheetView zoomScale="60" zoomScaleNormal="60" workbookViewId="0">
      <selection activeCell="D10" sqref="D10"/>
    </sheetView>
  </sheetViews>
  <sheetFormatPr defaultRowHeight="14.6" x14ac:dyDescent="0.4"/>
  <cols>
    <col min="1" max="1" width="15.4609375" style="5" bestFit="1" customWidth="1"/>
    <col min="2" max="2" width="7.765625" style="5" customWidth="1"/>
    <col min="3" max="3" width="7.921875" style="5" customWidth="1"/>
    <col min="4" max="4" width="8.4609375" style="5" customWidth="1"/>
    <col min="5" max="5" width="7.53515625" style="5" customWidth="1"/>
    <col min="6" max="8" width="7.4609375" style="5" customWidth="1"/>
    <col min="9" max="9" width="8.84375" style="5" customWidth="1"/>
    <col min="10" max="10" width="8.53515625" style="5" customWidth="1"/>
    <col min="11" max="11" width="8.23046875" style="5" customWidth="1"/>
    <col min="12" max="12" width="10.23046875" bestFit="1" customWidth="1"/>
    <col min="27" max="27" width="11.84375" customWidth="1"/>
    <col min="28" max="28" width="9.84375" bestFit="1" customWidth="1"/>
    <col min="30" max="30" width="12" bestFit="1" customWidth="1"/>
  </cols>
  <sheetData>
    <row r="1" spans="1:30" x14ac:dyDescent="0.4">
      <c r="J1" s="40" t="s">
        <v>20</v>
      </c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27"/>
      <c r="AA1" s="2" t="s">
        <v>22</v>
      </c>
      <c r="AB1" s="2" t="s">
        <v>24</v>
      </c>
      <c r="AC1" s="2" t="s">
        <v>23</v>
      </c>
      <c r="AD1" s="2" t="s">
        <v>23</v>
      </c>
    </row>
    <row r="2" spans="1:30" x14ac:dyDescent="0.4">
      <c r="B2" s="11" t="s">
        <v>57</v>
      </c>
      <c r="C2" s="11" t="s">
        <v>56</v>
      </c>
      <c r="D2" s="11" t="s">
        <v>55</v>
      </c>
      <c r="E2" s="29" t="s">
        <v>51</v>
      </c>
      <c r="F2" s="5" t="s">
        <v>50</v>
      </c>
      <c r="G2" s="5" t="s">
        <v>49</v>
      </c>
      <c r="H2" s="5" t="s">
        <v>47</v>
      </c>
      <c r="I2" s="5" t="s">
        <v>46</v>
      </c>
      <c r="J2" s="5" t="s">
        <v>27</v>
      </c>
      <c r="K2" s="5" t="s">
        <v>26</v>
      </c>
      <c r="L2" s="5" t="s">
        <v>14</v>
      </c>
      <c r="M2" s="5" t="s">
        <v>13</v>
      </c>
      <c r="N2" s="5" t="s">
        <v>12</v>
      </c>
      <c r="O2" s="5" t="s">
        <v>11</v>
      </c>
      <c r="P2" s="5" t="s">
        <v>1</v>
      </c>
      <c r="Q2" s="5" t="s">
        <v>2</v>
      </c>
      <c r="R2" s="5" t="s">
        <v>3</v>
      </c>
      <c r="S2" s="5" t="s">
        <v>4</v>
      </c>
      <c r="T2" s="5" t="s">
        <v>5</v>
      </c>
      <c r="U2" s="5" t="s">
        <v>6</v>
      </c>
      <c r="V2" s="5" t="s">
        <v>7</v>
      </c>
      <c r="W2" s="5" t="s">
        <v>8</v>
      </c>
      <c r="X2" s="5" t="s">
        <v>9</v>
      </c>
      <c r="Y2" s="5" t="s">
        <v>10</v>
      </c>
      <c r="AA2" s="2" t="s">
        <v>21</v>
      </c>
      <c r="AB2" s="2" t="s">
        <v>21</v>
      </c>
      <c r="AC2" s="2" t="s">
        <v>21</v>
      </c>
      <c r="AD2" s="2" t="s">
        <v>25</v>
      </c>
    </row>
    <row r="3" spans="1:30" x14ac:dyDescent="0.4">
      <c r="A3" s="5" t="s">
        <v>17</v>
      </c>
      <c r="B3" s="3">
        <f>+'Total Customers'!D91</f>
        <v>1.7269210873189778E-3</v>
      </c>
      <c r="C3" s="3">
        <f>+'Total Customers'!E91</f>
        <v>-5.5968201498131087E-3</v>
      </c>
      <c r="D3" s="3">
        <f>+'Total Customers'!F91</f>
        <v>-3.3787423813613771E-3</v>
      </c>
      <c r="E3" s="3">
        <f>+'Total Customers'!G91</f>
        <v>-5.029063122963251E-5</v>
      </c>
      <c r="F3" s="3">
        <f>+'Total Customers'!H91</f>
        <v>-5.8530493807970041E-3</v>
      </c>
      <c r="G3" s="3">
        <f>+'Total Customers'!I91</f>
        <v>5.03094201237686E-3</v>
      </c>
      <c r="H3" s="3">
        <f>+'Total Customers'!J91</f>
        <v>-1.3150304153406456E-3</v>
      </c>
      <c r="I3" s="3">
        <f>+'Total Customers'!K91</f>
        <v>2.7623980397997183E-3</v>
      </c>
      <c r="J3" s="3">
        <f>+'Total Customers'!L91</f>
        <v>-3.1209750849927609E-3</v>
      </c>
      <c r="K3" s="3">
        <f>+'Total Customers'!M91</f>
        <v>-2.9409886279394559E-3</v>
      </c>
      <c r="L3" s="3">
        <f>+'Total Customers'!N91</f>
        <v>-3.7556331498498352E-3</v>
      </c>
      <c r="M3" s="3">
        <f>+'Total Customers'!O91</f>
        <v>-5.72902584638324E-3</v>
      </c>
      <c r="N3" s="3">
        <f>+'Total Customers'!P91</f>
        <v>1.1403762748463109E-3</v>
      </c>
      <c r="O3" s="3">
        <f>+'Total Customers'!Q91</f>
        <v>2.1142846355690637E-3</v>
      </c>
      <c r="P3" s="3">
        <f>+'Total Customers'!R91</f>
        <v>1.9784791739626328E-2</v>
      </c>
      <c r="Q3" s="3">
        <f>+'Total Customers'!S91</f>
        <v>2.613513278252011E-2</v>
      </c>
      <c r="R3" s="3">
        <f>+'Total Customers'!T91</f>
        <v>4.9473928009200474E-3</v>
      </c>
      <c r="S3" s="3">
        <f>+'Total Customers'!U91</f>
        <v>-6.7179121675791098E-3</v>
      </c>
      <c r="T3" s="3">
        <f>+'Total Customers'!V91</f>
        <v>-1.3708294107792618E-3</v>
      </c>
      <c r="U3" s="3">
        <f>+'Total Customers'!W91</f>
        <v>-1.7119373358901457E-3</v>
      </c>
      <c r="V3" s="3">
        <f>+'Total Customers'!X91</f>
        <v>-1.789616639430891E-3</v>
      </c>
      <c r="W3" s="3">
        <f>+'Total Customers'!Y91</f>
        <v>-3.4323173811313668E-3</v>
      </c>
      <c r="X3" s="3">
        <f>+'Total Customers'!Z91</f>
        <v>-3.3688662531491387E-3</v>
      </c>
      <c r="Y3" s="3">
        <f>+'Total Customers'!AA91</f>
        <v>-7.536955791106692E-3</v>
      </c>
      <c r="AA3" s="6">
        <f>AVERAGE(B3:O3)</f>
        <v>-1.3546881155568663E-3</v>
      </c>
      <c r="AB3" s="6">
        <f>AVERAGE(P3:Q3)</f>
        <v>2.2959962261073219E-2</v>
      </c>
      <c r="AC3" s="6">
        <f>AVERAGE(R3:Y3)</f>
        <v>-2.6226302722683198E-3</v>
      </c>
      <c r="AD3" s="6">
        <f>AVERAGE(T3:Y3)</f>
        <v>-3.2017538019145828E-3</v>
      </c>
    </row>
    <row r="4" spans="1:30" x14ac:dyDescent="0.4">
      <c r="A4" s="5" t="s">
        <v>48</v>
      </c>
      <c r="B4" s="3">
        <f>+'Total sales WN'!D91</f>
        <v>-1.0441850779866146E-2</v>
      </c>
      <c r="C4" s="3">
        <f>+'Total sales WN'!E91</f>
        <v>1.172008906503863E-2</v>
      </c>
      <c r="D4" s="3">
        <f>+'Total sales WN'!F91</f>
        <v>-5.7356762069031841E-3</v>
      </c>
      <c r="E4" s="3">
        <f>+'Total sales WN'!G91</f>
        <v>1.8957690970340835E-2</v>
      </c>
      <c r="F4" s="3">
        <f>+'Total sales WN'!H91</f>
        <v>1.1444544585287764E-2</v>
      </c>
      <c r="G4" s="3">
        <f>+'Total sales WN'!I91</f>
        <v>3.3386137854187981E-2</v>
      </c>
      <c r="H4" s="3">
        <f>+'Total sales WN'!J91</f>
        <v>2.3215365474151817E-2</v>
      </c>
      <c r="I4" s="3">
        <f>+'Total sales WN'!K91</f>
        <v>-7.6407335396755371E-4</v>
      </c>
      <c r="J4" s="3">
        <f>+'Total sales WN'!L91</f>
        <v>1.5193077223151885E-2</v>
      </c>
      <c r="K4" s="3">
        <f>+'Total sales WN'!M91</f>
        <v>-1.5503978206061197E-2</v>
      </c>
      <c r="L4" s="3">
        <f>+'Total sales WN'!N91</f>
        <v>-8.9097726332757476E-3</v>
      </c>
      <c r="M4" s="3">
        <f>+'Total sales WN'!O91</f>
        <v>3.491613986540143E-2</v>
      </c>
      <c r="N4" s="3">
        <f>+'Total sales WN'!P91</f>
        <v>3.9742652150276836E-2</v>
      </c>
      <c r="O4" s="3">
        <f>+'Total sales WN'!Q91</f>
        <v>3.6057530108231761E-2</v>
      </c>
      <c r="P4" s="3">
        <f>+'Total sales WN'!R91</f>
        <v>7.3837058593692273E-2</v>
      </c>
      <c r="Q4" s="3">
        <f>+'Total sales WN'!S91</f>
        <v>6.0749684222380695E-2</v>
      </c>
      <c r="R4" s="3">
        <f>+'Total sales WN'!T91</f>
        <v>3.0928434690276951E-2</v>
      </c>
      <c r="S4" s="3">
        <f>+'Total sales WN'!U91</f>
        <v>2.2744783947169944E-2</v>
      </c>
      <c r="T4" s="3">
        <f>+'Total sales WN'!V91</f>
        <v>2.5993806105417683E-3</v>
      </c>
      <c r="U4" s="3">
        <f>+'Total sales WN'!W91</f>
        <v>1.3324779530986985E-2</v>
      </c>
      <c r="V4" s="3">
        <f>+'Total sales WN'!X91</f>
        <v>-2.4231673093493278E-3</v>
      </c>
      <c r="W4" s="3">
        <f>+'Total sales WN'!Y91</f>
        <v>9.6669618265798896E-3</v>
      </c>
      <c r="X4" s="3">
        <f>+'Total sales WN'!Z91</f>
        <v>1.0733405299813592E-2</v>
      </c>
      <c r="Y4" s="3">
        <f>+'Total sales WN'!AA91</f>
        <v>6.699363998063701E-3</v>
      </c>
      <c r="AA4" s="6">
        <f>AVERAGE(B4:O4)</f>
        <v>1.3091276865428223E-2</v>
      </c>
      <c r="AB4" s="6">
        <f t="shared" ref="AB4" si="0">AVERAGE(P4:Q4)</f>
        <v>6.7293371408036484E-2</v>
      </c>
      <c r="AC4" s="6">
        <f t="shared" ref="AC4" si="1">AVERAGE(R4:Y4)</f>
        <v>1.1784242824260438E-2</v>
      </c>
      <c r="AD4" s="6">
        <f t="shared" ref="AD4" si="2">AVERAGE(T4:Y4)</f>
        <v>6.7667873261061011E-3</v>
      </c>
    </row>
    <row r="5" spans="1:30" x14ac:dyDescent="0.4"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AA5" s="6"/>
      <c r="AB5" s="6"/>
      <c r="AC5" s="6"/>
      <c r="AD5" s="6"/>
    </row>
    <row r="6" spans="1:30" x14ac:dyDescent="0.4"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AA6" s="6"/>
      <c r="AB6" s="6"/>
      <c r="AC6" s="6"/>
      <c r="AD6" s="6"/>
    </row>
    <row r="7" spans="1:30" x14ac:dyDescent="0.4"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AA7" s="7"/>
      <c r="AB7" s="7"/>
      <c r="AC7" s="7"/>
      <c r="AD7" s="7"/>
    </row>
    <row r="8" spans="1:30" x14ac:dyDescent="0.4"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AA8" s="7"/>
      <c r="AB8" s="7"/>
      <c r="AC8" s="7"/>
      <c r="AD8" s="7"/>
    </row>
    <row r="9" spans="1:30" x14ac:dyDescent="0.4">
      <c r="AA9" s="2"/>
      <c r="AB9" s="2"/>
    </row>
    <row r="10" spans="1:30" x14ac:dyDescent="0.4">
      <c r="AA10" s="2"/>
      <c r="AB10" s="2"/>
    </row>
    <row r="11" spans="1:30" x14ac:dyDescent="0.4">
      <c r="A11" s="26" t="s">
        <v>44</v>
      </c>
      <c r="B11" s="26"/>
      <c r="C11" s="26"/>
      <c r="D11" s="26"/>
      <c r="E11" s="26"/>
      <c r="F11" s="26"/>
      <c r="G11" s="26"/>
      <c r="H11" s="26"/>
      <c r="I11" s="26"/>
    </row>
    <row r="12" spans="1:30" x14ac:dyDescent="0.4">
      <c r="A12" s="26" t="s">
        <v>45</v>
      </c>
      <c r="B12" s="26"/>
      <c r="C12" s="26"/>
      <c r="D12" s="26"/>
      <c r="E12" s="26"/>
      <c r="F12" s="26"/>
      <c r="G12" s="26"/>
      <c r="H12" s="26"/>
    </row>
    <row r="19" spans="9:10" x14ac:dyDescent="0.4">
      <c r="I19" s="28"/>
      <c r="J19" s="28"/>
    </row>
    <row r="20" spans="9:10" x14ac:dyDescent="0.4">
      <c r="I20" s="28"/>
      <c r="J20" s="28"/>
    </row>
    <row r="21" spans="9:10" x14ac:dyDescent="0.4">
      <c r="I21" s="28"/>
      <c r="J21" s="28"/>
    </row>
    <row r="22" spans="9:10" x14ac:dyDescent="0.4">
      <c r="I22" s="28"/>
      <c r="J22" s="28"/>
    </row>
    <row r="23" spans="9:10" x14ac:dyDescent="0.4">
      <c r="I23" s="28"/>
      <c r="J23" s="28"/>
    </row>
    <row r="24" spans="9:10" x14ac:dyDescent="0.4">
      <c r="I24" s="28"/>
      <c r="J24" s="28"/>
    </row>
    <row r="25" spans="9:10" x14ac:dyDescent="0.4">
      <c r="I25" s="28"/>
      <c r="J25" s="28"/>
    </row>
    <row r="26" spans="9:10" x14ac:dyDescent="0.4">
      <c r="I26" s="28"/>
      <c r="J26" s="28"/>
    </row>
    <row r="27" spans="9:10" x14ac:dyDescent="0.4">
      <c r="I27" s="28"/>
      <c r="J27" s="28"/>
    </row>
    <row r="28" spans="9:10" x14ac:dyDescent="0.4">
      <c r="I28" s="28"/>
      <c r="J28" s="28"/>
    </row>
    <row r="29" spans="9:10" x14ac:dyDescent="0.4">
      <c r="I29" s="28"/>
      <c r="J29" s="28"/>
    </row>
    <row r="30" spans="9:10" x14ac:dyDescent="0.4">
      <c r="I30" s="28"/>
      <c r="J30" s="28"/>
    </row>
    <row r="31" spans="9:10" x14ac:dyDescent="0.4">
      <c r="I31" s="28"/>
      <c r="J31" s="28"/>
    </row>
    <row r="33" spans="9:9" x14ac:dyDescent="0.4">
      <c r="I33" s="26" t="s">
        <v>44</v>
      </c>
    </row>
    <row r="34" spans="9:9" x14ac:dyDescent="0.4">
      <c r="I34" s="26" t="s">
        <v>45</v>
      </c>
    </row>
  </sheetData>
  <sortState xmlns:xlrd2="http://schemas.microsoft.com/office/spreadsheetml/2017/richdata2" ref="J17:K29">
    <sortCondition descending="1" ref="K17:K29"/>
  </sortState>
  <mergeCells count="1">
    <mergeCell ref="J1:X1"/>
  </mergeCells>
  <pageMargins left="0" right="0" top="0.75" bottom="0.75" header="0.3" footer="0.3"/>
  <pageSetup scale="69" orientation="landscape" r:id="rId1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142FC5F-0A5C-413E-9283-CE328ED61ADB}"/>
</file>

<file path=customXml/itemProps2.xml><?xml version="1.0" encoding="utf-8"?>
<ds:datastoreItem xmlns:ds="http://schemas.openxmlformats.org/officeDocument/2006/customXml" ds:itemID="{42DAB822-22F5-4CDF-B544-126AE2E14569}"/>
</file>

<file path=customXml/itemProps3.xml><?xml version="1.0" encoding="utf-8"?>
<ds:datastoreItem xmlns:ds="http://schemas.openxmlformats.org/officeDocument/2006/customXml" ds:itemID="{906D67EE-99C9-4418-B619-6AA18E8D97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Summary</vt:lpstr>
      <vt:lpstr>Total Customers</vt:lpstr>
      <vt:lpstr>Total sales</vt:lpstr>
      <vt:lpstr>Total sales WN</vt:lpstr>
      <vt:lpstr>Total AU</vt:lpstr>
      <vt:lpstr>Total AU WN</vt:lpstr>
      <vt:lpstr>1 Year Ahead</vt:lpstr>
      <vt:lpstr>'1 Year Ahead'!Print_Area</vt:lpstr>
      <vt:lpstr>'Total AU'!Print_Area</vt:lpstr>
      <vt:lpstr>'Total AU WN'!Print_Area</vt:lpstr>
      <vt:lpstr>'Total Customers'!Print_Area</vt:lpstr>
      <vt:lpstr>'Total sales'!Print_Area</vt:lpstr>
      <vt:lpstr>'Total sales WN'!Print_Area</vt:lpstr>
    </vt:vector>
  </TitlesOfParts>
  <Company>TECO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Cifuentes, Lori L.</dc:creator>
  <cp:lastModifiedBy>Cifuentes, Lori L.</cp:lastModifiedBy>
  <cp:lastPrinted>2016-03-08T23:29:20Z</cp:lastPrinted>
  <dcterms:created xsi:type="dcterms:W3CDTF">2012-10-02T02:32:02Z</dcterms:created>
  <dcterms:modified xsi:type="dcterms:W3CDTF">2024-02-07T19:52:38Z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2024-02-06T20:47:46Z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fd3e8b19-6164-4dbc-b0d2-8a1ddffafc18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0x01010093961404F3F6B34988E14CCD792B016F</vt:lpwstr>
  </property>
  <property fmtid="{D5CDD505-2E9C-101B-9397-08002B2CF9AE}" pid="10" name="Order">
    <vt:r8>756900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</Properties>
</file>