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Draft CPVRR Calculator" sheetId="7" r:id="rId1"/>
    <sheet name="Sheet1 (2)" sheetId="2" state="hidden" r:id="rId2"/>
  </sheets>
  <definedNames>
    <definedName name="_ftn1" localSheetId="0">'Draft CPVRR Calculator'!$B$22</definedName>
    <definedName name="_ftn1" localSheetId="1">'Sheet1 (2)'!$E$13</definedName>
    <definedName name="_ftnref1" localSheetId="0">'Draft CPVRR Calculator'!$B$19</definedName>
    <definedName name="_ftnref1" localSheetId="1">'Sheet1 (2)'!$E$10</definedName>
    <definedName name="_xlnm.Print_Area" localSheetId="0">'Draft CPVRR Calculator'!$A$1:$Y$69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2" i="7" l="1"/>
  <c r="H26" i="7"/>
  <c r="I26" i="7" l="1"/>
  <c r="I52" i="7"/>
  <c r="H14" i="7"/>
  <c r="J52" i="7" l="1"/>
  <c r="J26" i="7"/>
  <c r="F50" i="7"/>
  <c r="F54" i="7" s="1"/>
  <c r="H49" i="7"/>
  <c r="H48" i="7"/>
  <c r="H46" i="7"/>
  <c r="H45" i="7"/>
  <c r="I45" i="7" s="1"/>
  <c r="H44" i="7"/>
  <c r="I44" i="7" s="1"/>
  <c r="H43" i="7"/>
  <c r="I43" i="7" s="1"/>
  <c r="H42" i="7"/>
  <c r="L39" i="7"/>
  <c r="K39" i="7"/>
  <c r="J39" i="7"/>
  <c r="I39" i="7"/>
  <c r="H39" i="7"/>
  <c r="F24" i="7"/>
  <c r="F28" i="7" s="1"/>
  <c r="H23" i="7"/>
  <c r="H21" i="7"/>
  <c r="I21" i="7" s="1"/>
  <c r="H20" i="7"/>
  <c r="I20" i="7" s="1"/>
  <c r="H19" i="7"/>
  <c r="I19" i="7" s="1"/>
  <c r="J19" i="7" s="1"/>
  <c r="K19" i="7" s="1"/>
  <c r="H18" i="7"/>
  <c r="I18" i="7" s="1"/>
  <c r="H17" i="7"/>
  <c r="L14" i="7"/>
  <c r="K14" i="7"/>
  <c r="J14" i="7"/>
  <c r="I14" i="7"/>
  <c r="K26" i="7" l="1"/>
  <c r="H47" i="7"/>
  <c r="I17" i="7"/>
  <c r="H22" i="7"/>
  <c r="H24" i="7" s="1"/>
  <c r="H28" i="7" s="1"/>
  <c r="K52" i="7"/>
  <c r="F58" i="7"/>
  <c r="H50" i="7"/>
  <c r="H54" i="7" s="1"/>
  <c r="I49" i="7"/>
  <c r="J49" i="7" s="1"/>
  <c r="K49" i="7" s="1"/>
  <c r="L49" i="7" s="1"/>
  <c r="J18" i="7"/>
  <c r="K18" i="7" s="1"/>
  <c r="L18" i="7" s="1"/>
  <c r="I42" i="7"/>
  <c r="J44" i="7"/>
  <c r="K44" i="7" s="1"/>
  <c r="L44" i="7" s="1"/>
  <c r="N44" i="7" s="1"/>
  <c r="J43" i="7"/>
  <c r="K43" i="7" s="1"/>
  <c r="L43" i="7" s="1"/>
  <c r="J45" i="7"/>
  <c r="K45" i="7" s="1"/>
  <c r="L45" i="7" s="1"/>
  <c r="N45" i="7" s="1"/>
  <c r="I46" i="7"/>
  <c r="I48" i="7"/>
  <c r="J48" i="7" s="1"/>
  <c r="K48" i="7" s="1"/>
  <c r="L48" i="7" s="1"/>
  <c r="N48" i="7" s="1"/>
  <c r="J21" i="7"/>
  <c r="K21" i="7" s="1"/>
  <c r="L21" i="7" s="1"/>
  <c r="J20" i="7"/>
  <c r="K20" i="7" s="1"/>
  <c r="L20" i="7" s="1"/>
  <c r="I23" i="7"/>
  <c r="J23" i="7" s="1"/>
  <c r="K23" i="7" s="1"/>
  <c r="L23" i="7" s="1"/>
  <c r="J17" i="7"/>
  <c r="L19" i="7"/>
  <c r="N19" i="7" s="1"/>
  <c r="J22" i="7" l="1"/>
  <c r="L52" i="7"/>
  <c r="N52" i="7"/>
  <c r="I22" i="7"/>
  <c r="J42" i="7"/>
  <c r="I47" i="7"/>
  <c r="L26" i="7"/>
  <c r="N18" i="7"/>
  <c r="O49" i="7"/>
  <c r="N49" i="7"/>
  <c r="O20" i="7"/>
  <c r="H58" i="7"/>
  <c r="I24" i="7"/>
  <c r="I28" i="7" s="1"/>
  <c r="O21" i="7"/>
  <c r="O44" i="7"/>
  <c r="O19" i="7"/>
  <c r="O18" i="7"/>
  <c r="O45" i="7"/>
  <c r="J46" i="7"/>
  <c r="O43" i="7"/>
  <c r="N43" i="7"/>
  <c r="O48" i="7"/>
  <c r="N23" i="7"/>
  <c r="O23" i="7"/>
  <c r="N20" i="7"/>
  <c r="K17" i="7"/>
  <c r="K22" i="7" s="1"/>
  <c r="N21" i="7"/>
  <c r="O26" i="7" l="1"/>
  <c r="I50" i="7"/>
  <c r="I54" i="7" s="1"/>
  <c r="I58" i="7" s="1"/>
  <c r="K42" i="7"/>
  <c r="J47" i="7"/>
  <c r="J50" i="7" s="1"/>
  <c r="J54" i="7" s="1"/>
  <c r="N26" i="7"/>
  <c r="O52" i="7"/>
  <c r="J24" i="7"/>
  <c r="J28" i="7" s="1"/>
  <c r="K46" i="7"/>
  <c r="L17" i="7"/>
  <c r="L22" i="7" s="1"/>
  <c r="K24" i="7"/>
  <c r="K28" i="7" s="1"/>
  <c r="N22" i="7" l="1"/>
  <c r="O22" i="7"/>
  <c r="J58" i="7"/>
  <c r="K47" i="7"/>
  <c r="L42" i="7"/>
  <c r="L24" i="7"/>
  <c r="L28" i="7" s="1"/>
  <c r="N28" i="7" s="1"/>
  <c r="O42" i="7"/>
  <c r="O17" i="7"/>
  <c r="N17" i="7"/>
  <c r="N24" i="7" s="1"/>
  <c r="L46" i="7"/>
  <c r="K50" i="7"/>
  <c r="K54" i="7" s="1"/>
  <c r="O28" i="7" l="1"/>
  <c r="L47" i="7"/>
  <c r="N47" i="7" s="1"/>
  <c r="N42" i="7"/>
  <c r="O47" i="7"/>
  <c r="O24" i="7"/>
  <c r="K58" i="7"/>
  <c r="O46" i="7"/>
  <c r="O50" i="7" s="1"/>
  <c r="L50" i="7"/>
  <c r="L54" i="7" s="1"/>
  <c r="O54" i="7" s="1"/>
  <c r="O58" i="7" s="1"/>
  <c r="N46" i="7"/>
  <c r="N50" i="7" l="1"/>
  <c r="L58" i="7"/>
  <c r="N54" i="7"/>
  <c r="N58" i="7" s="1"/>
  <c r="L8" i="2" l="1"/>
  <c r="K8" i="2"/>
  <c r="P9" i="2"/>
  <c r="P8" i="2"/>
  <c r="P10" i="2" s="1"/>
  <c r="T5" i="2"/>
  <c r="S5" i="2"/>
  <c r="R5" i="2"/>
  <c r="Q5" i="2"/>
  <c r="P5" i="2"/>
  <c r="Q8" i="2" l="1"/>
  <c r="R8" i="2" l="1"/>
  <c r="Q10" i="2"/>
  <c r="S8" i="2" l="1"/>
  <c r="R10" i="2"/>
  <c r="T8" i="2" l="1"/>
  <c r="T10" i="2" s="1"/>
  <c r="S10" i="2"/>
</calcChain>
</file>

<file path=xl/sharedStrings.xml><?xml version="1.0" encoding="utf-8"?>
<sst xmlns="http://schemas.openxmlformats.org/spreadsheetml/2006/main" count="104" uniqueCount="59">
  <si>
    <t>Property Tax and Insurance</t>
  </si>
  <si>
    <t>Incremental Revenue Requirements</t>
  </si>
  <si>
    <t>Operations and Maintenance</t>
  </si>
  <si>
    <t>Depreciation and Amortization</t>
  </si>
  <si>
    <t>Interest Expense</t>
  </si>
  <si>
    <t>Income Tax</t>
  </si>
  <si>
    <t>Return on Equity</t>
  </si>
  <si>
    <t>System Impact</t>
  </si>
  <si>
    <t>Revenue from Customers</t>
  </si>
  <si>
    <t>Total Incremental Revenue Requirements</t>
  </si>
  <si>
    <t xml:space="preserve">Total Net Customer (Savings)/Cost </t>
  </si>
  <si>
    <t>Nominal Total</t>
  </si>
  <si>
    <t>5-year CPVRR</t>
  </si>
  <si>
    <t>Year 1</t>
  </si>
  <si>
    <t>Year 2</t>
  </si>
  <si>
    <t>Year 3</t>
  </si>
  <si>
    <t>Year 4</t>
  </si>
  <si>
    <t>Year 5</t>
  </si>
  <si>
    <t>Start Date</t>
  </si>
  <si>
    <t>Acquistion Date</t>
  </si>
  <si>
    <t>Discount Rate / WACC</t>
  </si>
  <si>
    <t>Beginning</t>
  </si>
  <si>
    <t>Inflation Rate</t>
  </si>
  <si>
    <t>Escalation Rate</t>
  </si>
  <si>
    <t>Taxes Other Than Income</t>
  </si>
  <si>
    <t>Total Revenue Requirements</t>
  </si>
  <si>
    <t>Revenue Requirements</t>
  </si>
  <si>
    <t>Acquisition Date</t>
  </si>
  <si>
    <t>Cost</t>
  </si>
  <si>
    <r>
      <t>Operations and Maintenance</t>
    </r>
    <r>
      <rPr>
        <vertAlign val="superscript"/>
        <sz val="10"/>
        <color theme="1"/>
        <rFont val="Times New Roman"/>
        <family val="1"/>
      </rPr>
      <t>1</t>
    </r>
  </si>
  <si>
    <r>
      <t>Depreciation and Amortization</t>
    </r>
    <r>
      <rPr>
        <vertAlign val="superscript"/>
        <sz val="10"/>
        <color theme="1"/>
        <rFont val="Times New Roman"/>
        <family val="1"/>
      </rPr>
      <t>2</t>
    </r>
  </si>
  <si>
    <r>
      <t>Interest Expense</t>
    </r>
    <r>
      <rPr>
        <vertAlign val="superscript"/>
        <sz val="10"/>
        <color theme="1"/>
        <rFont val="Times New Roman"/>
        <family val="1"/>
      </rPr>
      <t>3</t>
    </r>
  </si>
  <si>
    <r>
      <t>Return on Equity</t>
    </r>
    <r>
      <rPr>
        <vertAlign val="superscript"/>
        <sz val="10"/>
        <color theme="1"/>
        <rFont val="Times New Roman"/>
        <family val="1"/>
      </rPr>
      <t>4</t>
    </r>
  </si>
  <si>
    <r>
      <t>Income Tax</t>
    </r>
    <r>
      <rPr>
        <vertAlign val="superscript"/>
        <sz val="10"/>
        <color theme="1"/>
        <rFont val="Times New Roman"/>
        <family val="1"/>
      </rPr>
      <t>5</t>
    </r>
  </si>
  <si>
    <r>
      <t>System Impact</t>
    </r>
    <r>
      <rPr>
        <vertAlign val="superscript"/>
        <sz val="10"/>
        <color theme="1"/>
        <rFont val="Times New Roman"/>
        <family val="1"/>
      </rPr>
      <t>6</t>
    </r>
  </si>
  <si>
    <t>Discount Rate</t>
  </si>
  <si>
    <r>
      <t>(Revenue from Customers)</t>
    </r>
    <r>
      <rPr>
        <vertAlign val="superscript"/>
        <sz val="10"/>
        <color theme="1"/>
        <rFont val="Times New Roman"/>
        <family val="1"/>
      </rPr>
      <t>8</t>
    </r>
  </si>
  <si>
    <t>Acquired Utility</t>
  </si>
  <si>
    <t>Combined Net Customer (Savings)/Cost</t>
  </si>
  <si>
    <t>Acquiring Utility</t>
  </si>
  <si>
    <t xml:space="preserve"> </t>
  </si>
  <si>
    <t>Cost Adjustments - Acquired Utility</t>
  </si>
  <si>
    <r>
      <rPr>
        <vertAlign val="superscript"/>
        <sz val="11"/>
        <rFont val="Times New Roman"/>
        <family val="1"/>
      </rPr>
      <t>5</t>
    </r>
    <r>
      <rPr>
        <sz val="11"/>
        <rFont val="Times New Roman"/>
        <family val="1"/>
      </rPr>
      <t>Income tax assumes blended state and federal tax rate.</t>
    </r>
  </si>
  <si>
    <t>Cost Adjustments - Acquiring Utility</t>
  </si>
  <si>
    <r>
      <rPr>
        <vertAlign val="superscript"/>
        <sz val="11"/>
        <rFont val="Times New Roman"/>
        <family val="1"/>
      </rPr>
      <t>1</t>
    </r>
    <r>
      <rPr>
        <sz val="11"/>
        <rFont val="Times New Roman"/>
        <family val="1"/>
      </rPr>
      <t>Represents estimated Operations and Maintenance Expense for operating the system.</t>
    </r>
  </si>
  <si>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>Depreciation and Amortization Expense associated with the assets and system capital expenditures.</t>
    </r>
  </si>
  <si>
    <r>
      <rPr>
        <vertAlign val="superscript"/>
        <sz val="11"/>
        <rFont val="Times New Roman"/>
        <family val="1"/>
      </rPr>
      <t>6</t>
    </r>
    <r>
      <rPr>
        <sz val="11"/>
        <rFont val="Times New Roman"/>
        <family val="1"/>
      </rPr>
      <t>Fixed costs and capital needed to serve the system.</t>
    </r>
  </si>
  <si>
    <r>
      <rPr>
        <vertAlign val="superscript"/>
        <sz val="11"/>
        <rFont val="Times New Roman"/>
        <family val="1"/>
      </rPr>
      <t>8</t>
    </r>
    <r>
      <rPr>
        <sz val="11"/>
        <rFont val="Times New Roman"/>
        <family val="1"/>
      </rPr>
      <t>Revenue from customers at forecasted rates.</t>
    </r>
  </si>
  <si>
    <r>
      <t>(Revenue from Customers)</t>
    </r>
    <r>
      <rPr>
        <sz val="11"/>
        <color theme="1"/>
        <rFont val="Calibri"/>
        <family val="2"/>
      </rPr>
      <t>⁸</t>
    </r>
  </si>
  <si>
    <t>⁹Revenue requirements netted against revenue from customers.</t>
  </si>
  <si>
    <r>
      <t>Net Customer (Savings)/Cost</t>
    </r>
    <r>
      <rPr>
        <sz val="11"/>
        <color theme="1"/>
        <rFont val="Calibri"/>
        <family val="2"/>
      </rPr>
      <t>⁹</t>
    </r>
  </si>
  <si>
    <t>FOR ALTERNATE RATE BASE WORKSHEET</t>
  </si>
  <si>
    <r>
      <t>Acquisition Cost</t>
    </r>
    <r>
      <rPr>
        <vertAlign val="superscript"/>
        <sz val="11"/>
        <color theme="1"/>
        <rFont val="Times New Roman"/>
        <family val="1"/>
      </rPr>
      <t>7</t>
    </r>
  </si>
  <si>
    <r>
      <rPr>
        <vertAlign val="superscript"/>
        <sz val="11"/>
        <rFont val="Times New Roman"/>
        <family val="1"/>
      </rPr>
      <t>3</t>
    </r>
    <r>
      <rPr>
        <sz val="11"/>
        <rFont val="Times New Roman"/>
        <family val="1"/>
      </rPr>
      <t>Interest expense assumes weighted cost of debt and debt-to-investor capital ratio excluding any interest expense (if applicable) related to the acquisition.</t>
    </r>
  </si>
  <si>
    <r>
      <rPr>
        <vertAlign val="superscript"/>
        <sz val="11"/>
        <rFont val="Times New Roman"/>
        <family val="1"/>
      </rPr>
      <t>4</t>
    </r>
    <r>
      <rPr>
        <sz val="11"/>
        <rFont val="Times New Roman"/>
        <family val="1"/>
      </rPr>
      <t>Return on equity assumes cost of equity and equity-to-investor capital ratio excluding any return (if applicable) related to the acquisition.</t>
    </r>
  </si>
  <si>
    <r>
      <rPr>
        <vertAlign val="superscript"/>
        <sz val="11"/>
        <rFont val="Times New Roman"/>
        <family val="1"/>
      </rPr>
      <t>7</t>
    </r>
    <r>
      <rPr>
        <sz val="11"/>
        <rFont val="Times New Roman"/>
        <family val="1"/>
      </rPr>
      <t>Capital costs related to the acquisition.</t>
    </r>
  </si>
  <si>
    <t>WATER AND/OR WASTERWATER CUMULATIVE PRESENT VALUE OF THE REVENUE REQUIREMENTS</t>
  </si>
  <si>
    <t>Rule 25-30.0372</t>
  </si>
  <si>
    <t>PSCXXX (XX/23)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</si>
</sst>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00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vertAlign val="superscript"/>
      <sz val="10"/>
      <color theme="1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vertAlign val="superscript"/>
      <sz val="11"/>
      <color theme="1"/>
      <name val="Times New Roman"/>
      <family val="1"/>
    </font>
    <font>
      <vertAlign val="superscript"/>
      <sz val="1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ont="1"/>
    <xf numFmtId="0" fontId="5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7" fillId="0" borderId="0" xfId="0" applyFont="1"/>
    <xf numFmtId="0" fontId="4" fillId="0" borderId="0" xfId="0" applyFont="1"/>
    <xf numFmtId="0" fontId="1" fillId="0" borderId="0" xfId="0" applyFont="1"/>
    <xf numFmtId="0" fontId="8" fillId="0" borderId="0" xfId="0" applyFont="1"/>
    <xf numFmtId="0" fontId="9" fillId="0" borderId="0" xfId="0" applyFont="1"/>
    <xf numFmtId="0" fontId="0" fillId="0" borderId="1" xfId="0" applyBorder="1"/>
    <xf numFmtId="0" fontId="0" fillId="0" borderId="2" xfId="0" applyBorder="1"/>
    <xf numFmtId="14" fontId="0" fillId="0" borderId="0" xfId="0" applyNumberFormat="1"/>
    <xf numFmtId="0" fontId="4" fillId="0" borderId="0" xfId="0" applyFont="1" applyAlignment="1">
      <alignment horizontal="center" wrapText="1"/>
    </xf>
    <xf numFmtId="0" fontId="0" fillId="0" borderId="0" xfId="0" applyBorder="1"/>
    <xf numFmtId="10" fontId="0" fillId="0" borderId="0" xfId="0" applyNumberFormat="1"/>
    <xf numFmtId="8" fontId="0" fillId="0" borderId="0" xfId="0" applyNumberFormat="1"/>
    <xf numFmtId="8" fontId="0" fillId="0" borderId="0" xfId="0" applyNumberFormat="1" applyBorder="1"/>
    <xf numFmtId="0" fontId="10" fillId="0" borderId="0" xfId="0" applyFont="1"/>
    <xf numFmtId="10" fontId="10" fillId="2" borderId="4" xfId="0" applyNumberFormat="1" applyFont="1" applyFill="1" applyBorder="1"/>
    <xf numFmtId="14" fontId="10" fillId="2" borderId="4" xfId="0" applyNumberFormat="1" applyFont="1" applyFill="1" applyBorder="1"/>
    <xf numFmtId="14" fontId="10" fillId="3" borderId="0" xfId="0" applyNumberFormat="1" applyFont="1" applyFill="1" applyBorder="1"/>
    <xf numFmtId="0" fontId="10" fillId="3" borderId="0" xfId="0" applyFont="1" applyFill="1" applyBorder="1"/>
    <xf numFmtId="10" fontId="10" fillId="2" borderId="4" xfId="0" applyNumberFormat="1" applyFont="1" applyFill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0" fontId="10" fillId="4" borderId="0" xfId="0" applyFont="1" applyFill="1"/>
    <xf numFmtId="14" fontId="10" fillId="4" borderId="0" xfId="0" applyNumberFormat="1" applyFont="1" applyFill="1" applyAlignment="1">
      <alignment horizontal="left"/>
    </xf>
    <xf numFmtId="0" fontId="10" fillId="3" borderId="5" xfId="0" applyFont="1" applyFill="1" applyBorder="1"/>
    <xf numFmtId="0" fontId="10" fillId="3" borderId="6" xfId="0" applyFont="1" applyFill="1" applyBorder="1"/>
    <xf numFmtId="0" fontId="10" fillId="3" borderId="7" xfId="0" applyFont="1" applyFill="1" applyBorder="1"/>
    <xf numFmtId="0" fontId="10" fillId="3" borderId="8" xfId="0" applyFont="1" applyFill="1" applyBorder="1"/>
    <xf numFmtId="0" fontId="10" fillId="3" borderId="9" xfId="0" applyFont="1" applyFill="1" applyBorder="1"/>
    <xf numFmtId="0" fontId="11" fillId="3" borderId="0" xfId="0" applyFont="1" applyFill="1" applyBorder="1" applyAlignment="1">
      <alignment horizontal="center"/>
    </xf>
    <xf numFmtId="0" fontId="12" fillId="3" borderId="0" xfId="0" applyFont="1" applyFill="1" applyBorder="1"/>
    <xf numFmtId="0" fontId="11" fillId="3" borderId="0" xfId="0" applyFont="1" applyFill="1" applyBorder="1"/>
    <xf numFmtId="165" fontId="10" fillId="3" borderId="0" xfId="0" applyNumberFormat="1" applyFont="1" applyFill="1" applyBorder="1"/>
    <xf numFmtId="0" fontId="13" fillId="3" borderId="0" xfId="0" applyFont="1" applyFill="1" applyBorder="1"/>
    <xf numFmtId="0" fontId="15" fillId="3" borderId="0" xfId="0" applyFont="1" applyFill="1" applyBorder="1"/>
    <xf numFmtId="0" fontId="10" fillId="3" borderId="10" xfId="0" applyFont="1" applyFill="1" applyBorder="1"/>
    <xf numFmtId="0" fontId="16" fillId="3" borderId="11" xfId="0" applyFont="1" applyFill="1" applyBorder="1"/>
    <xf numFmtId="0" fontId="10" fillId="3" borderId="11" xfId="0" applyFont="1" applyFill="1" applyBorder="1"/>
    <xf numFmtId="0" fontId="10" fillId="3" borderId="12" xfId="0" applyFont="1" applyFill="1" applyBorder="1"/>
    <xf numFmtId="10" fontId="10" fillId="3" borderId="6" xfId="0" applyNumberFormat="1" applyFont="1" applyFill="1" applyBorder="1"/>
    <xf numFmtId="7" fontId="10" fillId="3" borderId="0" xfId="0" applyNumberFormat="1" applyFont="1" applyFill="1" applyBorder="1" applyAlignment="1">
      <alignment horizontal="right"/>
    </xf>
    <xf numFmtId="14" fontId="10" fillId="4" borderId="0" xfId="0" applyNumberFormat="1" applyFont="1" applyFill="1"/>
    <xf numFmtId="164" fontId="10" fillId="4" borderId="0" xfId="0" applyNumberFormat="1" applyFont="1" applyFill="1"/>
    <xf numFmtId="0" fontId="13" fillId="4" borderId="0" xfId="0" applyFont="1" applyFill="1" applyAlignment="1">
      <alignment horizontal="left" indent="1"/>
    </xf>
    <xf numFmtId="0" fontId="15" fillId="3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8" fontId="16" fillId="3" borderId="0" xfId="0" applyNumberFormat="1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 wrapText="1"/>
    </xf>
    <xf numFmtId="0" fontId="10" fillId="4" borderId="0" xfId="0" applyFont="1" applyFill="1" applyAlignment="1">
      <alignment horizontal="center"/>
    </xf>
    <xf numFmtId="0" fontId="10" fillId="4" borderId="0" xfId="0" applyFont="1" applyFill="1" applyAlignment="1"/>
    <xf numFmtId="0" fontId="10" fillId="4" borderId="13" xfId="0" applyFont="1" applyFill="1" applyBorder="1"/>
    <xf numFmtId="0" fontId="12" fillId="4" borderId="13" xfId="0" applyFont="1" applyFill="1" applyBorder="1"/>
    <xf numFmtId="7" fontId="10" fillId="4" borderId="13" xfId="0" applyNumberFormat="1" applyFont="1" applyFill="1" applyBorder="1" applyAlignment="1">
      <alignment horizontal="right"/>
    </xf>
    <xf numFmtId="0" fontId="10" fillId="4" borderId="13" xfId="0" applyFont="1" applyFill="1" applyBorder="1" applyAlignment="1">
      <alignment horizontal="right"/>
    </xf>
    <xf numFmtId="0" fontId="19" fillId="3" borderId="0" xfId="0" applyFont="1" applyFill="1" applyBorder="1" applyAlignment="1">
      <alignment horizontal="center"/>
    </xf>
    <xf numFmtId="5" fontId="10" fillId="2" borderId="4" xfId="0" applyNumberFormat="1" applyFont="1" applyFill="1" applyBorder="1" applyAlignment="1">
      <alignment horizontal="right"/>
    </xf>
    <xf numFmtId="5" fontId="10" fillId="3" borderId="0" xfId="0" applyNumberFormat="1" applyFont="1" applyFill="1" applyBorder="1" applyAlignment="1">
      <alignment horizontal="right"/>
    </xf>
    <xf numFmtId="5" fontId="10" fillId="3" borderId="2" xfId="0" applyNumberFormat="1" applyFont="1" applyFill="1" applyBorder="1" applyAlignment="1">
      <alignment horizontal="right"/>
    </xf>
    <xf numFmtId="5" fontId="10" fillId="3" borderId="0" xfId="0" applyNumberFormat="1" applyFont="1" applyFill="1" applyBorder="1"/>
    <xf numFmtId="5" fontId="10" fillId="3" borderId="3" xfId="0" applyNumberFormat="1" applyFont="1" applyFill="1" applyBorder="1" applyAlignment="1">
      <alignment horizontal="right"/>
    </xf>
    <xf numFmtId="5" fontId="13" fillId="2" borderId="4" xfId="0" applyNumberFormat="1" applyFont="1" applyFill="1" applyBorder="1"/>
    <xf numFmtId="0" fontId="15" fillId="3" borderId="0" xfId="0" applyFont="1" applyFill="1" applyBorder="1" applyAlignment="1">
      <alignment horizontal="center"/>
    </xf>
    <xf numFmtId="0" fontId="10" fillId="4" borderId="0" xfId="0" applyFont="1" applyFill="1" applyBorder="1"/>
    <xf numFmtId="0" fontId="12" fillId="4" borderId="0" xfId="0" applyFont="1" applyFill="1" applyBorder="1"/>
    <xf numFmtId="44" fontId="10" fillId="4" borderId="0" xfId="1" applyFont="1" applyFill="1" applyBorder="1"/>
    <xf numFmtId="0" fontId="15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0"/>
  <sheetViews>
    <sheetView tabSelected="1" topLeftCell="A49" zoomScale="90" zoomScaleNormal="90" workbookViewId="0">
      <selection activeCell="S68" sqref="S68"/>
    </sheetView>
  </sheetViews>
  <sheetFormatPr defaultColWidth="8.85546875" defaultRowHeight="15" x14ac:dyDescent="0.25"/>
  <cols>
    <col min="1" max="1" width="2.85546875" style="19" customWidth="1"/>
    <col min="2" max="2" width="32.42578125" style="19" bestFit="1" customWidth="1"/>
    <col min="3" max="3" width="2.85546875" style="19" customWidth="1"/>
    <col min="4" max="4" width="11.42578125" style="19" customWidth="1"/>
    <col min="5" max="5" width="2.85546875" style="19" customWidth="1"/>
    <col min="6" max="6" width="12.7109375" style="19" customWidth="1"/>
    <col min="7" max="7" width="2.7109375" style="19" customWidth="1"/>
    <col min="8" max="12" width="12.7109375" style="19" customWidth="1"/>
    <col min="13" max="13" width="2.85546875" style="19" customWidth="1"/>
    <col min="14" max="14" width="13.5703125" style="19" customWidth="1"/>
    <col min="15" max="15" width="13.42578125" style="19" customWidth="1"/>
    <col min="16" max="16" width="2.85546875" style="19" customWidth="1"/>
    <col min="17" max="17" width="8.85546875" style="19"/>
    <col min="18" max="18" width="2.85546875" style="19" customWidth="1"/>
    <col min="19" max="23" width="10" style="19" customWidth="1"/>
    <col min="24" max="24" width="2.85546875" style="19" customWidth="1"/>
    <col min="25" max="16384" width="8.85546875" style="19"/>
  </cols>
  <sheetData>
    <row r="1" spans="1:25" ht="13.9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spans="1:25" ht="13.9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spans="1:25" ht="13.9" x14ac:dyDescent="0.25">
      <c r="A3" s="26"/>
      <c r="B3" s="27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</row>
    <row r="4" spans="1:25" ht="13.9" x14ac:dyDescent="0.25">
      <c r="A4" s="26"/>
      <c r="B4" s="27"/>
      <c r="C4" s="26"/>
      <c r="D4" s="26"/>
      <c r="E4" s="26"/>
      <c r="F4" s="26"/>
      <c r="G4" s="26"/>
      <c r="H4" s="52" t="s">
        <v>56</v>
      </c>
      <c r="I4" s="53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5" spans="1:25" ht="13.9" x14ac:dyDescent="0.25">
      <c r="A5" s="26"/>
      <c r="B5" s="27"/>
      <c r="C5" s="26"/>
      <c r="D5" s="26"/>
      <c r="E5" s="26"/>
      <c r="F5" s="26"/>
      <c r="G5" s="26"/>
      <c r="H5" s="52" t="s">
        <v>51</v>
      </c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</row>
    <row r="6" spans="1:25" ht="6" customHeight="1" thickBot="1" x14ac:dyDescent="0.3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</row>
    <row r="7" spans="1:25" ht="14.25" customHeight="1" x14ac:dyDescent="0.25">
      <c r="A7" s="28"/>
      <c r="B7" s="29"/>
      <c r="C7" s="29"/>
      <c r="D7" s="43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30"/>
      <c r="Q7" s="26"/>
      <c r="R7" s="28"/>
      <c r="S7" s="29"/>
      <c r="T7" s="29"/>
      <c r="U7" s="29"/>
      <c r="V7" s="29"/>
      <c r="W7" s="29"/>
      <c r="X7" s="30"/>
      <c r="Y7" s="26"/>
    </row>
    <row r="8" spans="1:25" x14ac:dyDescent="0.25">
      <c r="A8" s="31"/>
      <c r="B8" s="23" t="s">
        <v>20</v>
      </c>
      <c r="C8" s="23"/>
      <c r="D8" s="20">
        <v>0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32"/>
      <c r="Q8" s="26"/>
      <c r="R8" s="31"/>
      <c r="S8" s="38"/>
      <c r="T8" s="38"/>
      <c r="U8" s="48" t="s">
        <v>41</v>
      </c>
      <c r="V8" s="38"/>
      <c r="W8" s="38"/>
      <c r="X8" s="32"/>
      <c r="Y8" s="26"/>
    </row>
    <row r="9" spans="1:25" ht="15.75" x14ac:dyDescent="0.25">
      <c r="A9" s="31"/>
      <c r="B9" s="23" t="s">
        <v>18</v>
      </c>
      <c r="C9" s="23"/>
      <c r="D9" s="21"/>
      <c r="E9" s="23"/>
      <c r="F9" s="23"/>
      <c r="G9" s="23"/>
      <c r="H9" s="23"/>
      <c r="I9" s="23"/>
      <c r="J9" s="58" t="s">
        <v>37</v>
      </c>
      <c r="K9" s="23"/>
      <c r="L9" s="23"/>
      <c r="M9" s="23"/>
      <c r="N9" s="23"/>
      <c r="O9" s="23"/>
      <c r="P9" s="32"/>
      <c r="Q9" s="26"/>
      <c r="R9" s="31"/>
      <c r="S9" s="49" t="s">
        <v>13</v>
      </c>
      <c r="T9" s="49" t="s">
        <v>14</v>
      </c>
      <c r="U9" s="49" t="s">
        <v>15</v>
      </c>
      <c r="V9" s="50" t="s">
        <v>16</v>
      </c>
      <c r="W9" s="49" t="s">
        <v>17</v>
      </c>
      <c r="X9" s="32"/>
      <c r="Y9" s="26"/>
    </row>
    <row r="10" spans="1:25" x14ac:dyDescent="0.25">
      <c r="A10" s="31"/>
      <c r="B10" s="23" t="s">
        <v>27</v>
      </c>
      <c r="C10" s="23"/>
      <c r="D10" s="21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32"/>
      <c r="Q10" s="26"/>
      <c r="R10" s="31"/>
      <c r="S10" s="64">
        <v>0</v>
      </c>
      <c r="T10" s="64">
        <v>0</v>
      </c>
      <c r="U10" s="64">
        <v>0</v>
      </c>
      <c r="V10" s="64">
        <v>0</v>
      </c>
      <c r="W10" s="64">
        <v>0</v>
      </c>
      <c r="X10" s="32"/>
      <c r="Y10" s="26"/>
    </row>
    <row r="11" spans="1:25" x14ac:dyDescent="0.25">
      <c r="A11" s="31"/>
      <c r="B11" s="23"/>
      <c r="C11" s="23"/>
      <c r="D11" s="22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32"/>
      <c r="Q11" s="26"/>
      <c r="R11" s="31"/>
      <c r="S11" s="64">
        <v>0</v>
      </c>
      <c r="T11" s="64">
        <v>0</v>
      </c>
      <c r="U11" s="64">
        <v>0</v>
      </c>
      <c r="V11" s="64">
        <v>0</v>
      </c>
      <c r="W11" s="64">
        <v>0</v>
      </c>
      <c r="X11" s="32"/>
      <c r="Y11" s="26"/>
    </row>
    <row r="12" spans="1:25" x14ac:dyDescent="0.25">
      <c r="A12" s="31"/>
      <c r="B12" s="23"/>
      <c r="C12" s="23"/>
      <c r="D12" s="71" t="s">
        <v>23</v>
      </c>
      <c r="E12" s="51"/>
      <c r="F12" s="33" t="s">
        <v>21</v>
      </c>
      <c r="G12" s="34"/>
      <c r="H12" s="34"/>
      <c r="I12" s="23"/>
      <c r="J12" s="23"/>
      <c r="K12" s="23"/>
      <c r="L12" s="23"/>
      <c r="M12" s="23"/>
      <c r="N12" s="71" t="s">
        <v>11</v>
      </c>
      <c r="O12" s="71" t="s">
        <v>12</v>
      </c>
      <c r="P12" s="32"/>
      <c r="Q12" s="26"/>
      <c r="R12" s="31"/>
      <c r="S12" s="64">
        <v>0</v>
      </c>
      <c r="T12" s="64">
        <v>0</v>
      </c>
      <c r="U12" s="64">
        <v>0</v>
      </c>
      <c r="V12" s="64">
        <v>0</v>
      </c>
      <c r="W12" s="64">
        <v>0</v>
      </c>
      <c r="X12" s="32"/>
      <c r="Y12" s="26"/>
    </row>
    <row r="13" spans="1:25" ht="15" customHeight="1" x14ac:dyDescent="0.25">
      <c r="A13" s="31"/>
      <c r="B13" s="23"/>
      <c r="C13" s="23"/>
      <c r="D13" s="71"/>
      <c r="E13" s="51"/>
      <c r="F13" s="33" t="s">
        <v>28</v>
      </c>
      <c r="G13" s="35"/>
      <c r="H13" s="33" t="s">
        <v>13</v>
      </c>
      <c r="I13" s="33" t="s">
        <v>14</v>
      </c>
      <c r="J13" s="33" t="s">
        <v>15</v>
      </c>
      <c r="K13" s="33" t="s">
        <v>16</v>
      </c>
      <c r="L13" s="33" t="s">
        <v>17</v>
      </c>
      <c r="M13" s="35"/>
      <c r="N13" s="71"/>
      <c r="O13" s="71"/>
      <c r="P13" s="32"/>
      <c r="Q13" s="45"/>
      <c r="R13" s="31"/>
      <c r="S13" s="64">
        <v>0</v>
      </c>
      <c r="T13" s="64">
        <v>0</v>
      </c>
      <c r="U13" s="64">
        <v>0</v>
      </c>
      <c r="V13" s="64">
        <v>0</v>
      </c>
      <c r="W13" s="64">
        <v>0</v>
      </c>
      <c r="X13" s="32"/>
      <c r="Y13" s="26"/>
    </row>
    <row r="14" spans="1:25" x14ac:dyDescent="0.25">
      <c r="A14" s="31"/>
      <c r="B14" s="23" t="s">
        <v>35</v>
      </c>
      <c r="C14" s="23"/>
      <c r="D14" s="23"/>
      <c r="E14" s="34"/>
      <c r="F14" s="34"/>
      <c r="G14" s="34"/>
      <c r="H14" s="36">
        <f>(1+D8)^((D9-D10)/365)</f>
        <v>1</v>
      </c>
      <c r="I14" s="36">
        <f>(1+D8)^(((D9-D10)/365)-1)</f>
        <v>1</v>
      </c>
      <c r="J14" s="36">
        <f>(1+D8)^(((D9-D10)/365)-2)</f>
        <v>1</v>
      </c>
      <c r="K14" s="36">
        <f>(1+D8)^(((D9-D10)/365)-3)</f>
        <v>1</v>
      </c>
      <c r="L14" s="36">
        <f>(1+D8)^(((D9-D10)/365)-4)</f>
        <v>1</v>
      </c>
      <c r="M14" s="23"/>
      <c r="N14" s="23"/>
      <c r="O14" s="23"/>
      <c r="P14" s="32"/>
      <c r="R14" s="31"/>
      <c r="S14" s="64">
        <v>0</v>
      </c>
      <c r="T14" s="64">
        <v>0</v>
      </c>
      <c r="U14" s="64">
        <v>0</v>
      </c>
      <c r="V14" s="64">
        <v>0</v>
      </c>
      <c r="W14" s="64">
        <v>0</v>
      </c>
      <c r="X14" s="32"/>
      <c r="Y14" s="26"/>
    </row>
    <row r="15" spans="1:25" x14ac:dyDescent="0.25">
      <c r="A15" s="31"/>
      <c r="B15" s="37"/>
      <c r="C15" s="23"/>
      <c r="D15" s="23"/>
      <c r="E15" s="34"/>
      <c r="F15" s="34"/>
      <c r="G15" s="34"/>
      <c r="H15" s="34"/>
      <c r="I15" s="23"/>
      <c r="J15" s="23"/>
      <c r="K15" s="23"/>
      <c r="L15" s="23"/>
      <c r="M15" s="23"/>
      <c r="N15" s="23"/>
      <c r="O15" s="23"/>
      <c r="P15" s="32"/>
      <c r="Q15" s="26"/>
      <c r="R15" s="31"/>
      <c r="S15" s="64">
        <v>0</v>
      </c>
      <c r="T15" s="64">
        <v>0</v>
      </c>
      <c r="U15" s="64">
        <v>0</v>
      </c>
      <c r="V15" s="64">
        <v>0</v>
      </c>
      <c r="W15" s="64">
        <v>0</v>
      </c>
      <c r="X15" s="32"/>
      <c r="Y15" s="26"/>
    </row>
    <row r="16" spans="1:25" x14ac:dyDescent="0.25">
      <c r="A16" s="31"/>
      <c r="B16" s="35" t="s">
        <v>26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32"/>
      <c r="Q16" s="26"/>
      <c r="R16" s="31"/>
      <c r="S16" s="64">
        <v>0</v>
      </c>
      <c r="T16" s="64">
        <v>0</v>
      </c>
      <c r="U16" s="64">
        <v>0</v>
      </c>
      <c r="V16" s="64">
        <v>0</v>
      </c>
      <c r="W16" s="64">
        <v>0</v>
      </c>
      <c r="X16" s="32"/>
      <c r="Y16" s="26"/>
    </row>
    <row r="17" spans="1:25" ht="17.25" thickBot="1" x14ac:dyDescent="0.3">
      <c r="A17" s="31"/>
      <c r="B17" s="23" t="s">
        <v>29</v>
      </c>
      <c r="C17" s="23"/>
      <c r="D17" s="24">
        <v>0</v>
      </c>
      <c r="E17" s="25"/>
      <c r="F17" s="59">
        <v>0</v>
      </c>
      <c r="G17" s="60"/>
      <c r="H17" s="60">
        <f>(F17*(1+D17))+S10</f>
        <v>0</v>
      </c>
      <c r="I17" s="60">
        <f>(H17*(1+D17))+T10</f>
        <v>0</v>
      </c>
      <c r="J17" s="60">
        <f>(I17*(1+D17))+U10</f>
        <v>0</v>
      </c>
      <c r="K17" s="60">
        <f>(J17*(1+D17))+V10</f>
        <v>0</v>
      </c>
      <c r="L17" s="60">
        <f>(K17*(1+D17))+W10</f>
        <v>0</v>
      </c>
      <c r="M17" s="60"/>
      <c r="N17" s="60">
        <f>SUM(H17:L17)</f>
        <v>0</v>
      </c>
      <c r="O17" s="60">
        <f>SUMPRODUCT(H17:L17,H14:L14)</f>
        <v>0</v>
      </c>
      <c r="P17" s="32"/>
      <c r="Q17" s="26"/>
      <c r="R17" s="39"/>
      <c r="S17" s="41"/>
      <c r="T17" s="41"/>
      <c r="U17" s="41"/>
      <c r="V17" s="41"/>
      <c r="W17" s="41"/>
      <c r="X17" s="42"/>
      <c r="Y17" s="26"/>
    </row>
    <row r="18" spans="1:25" ht="16.5" x14ac:dyDescent="0.25">
      <c r="A18" s="31"/>
      <c r="B18" s="23" t="s">
        <v>30</v>
      </c>
      <c r="C18" s="23"/>
      <c r="D18" s="24">
        <v>0</v>
      </c>
      <c r="E18" s="25"/>
      <c r="F18" s="59">
        <v>0</v>
      </c>
      <c r="G18" s="60"/>
      <c r="H18" s="60">
        <f>(F18*(1+D18))+S11</f>
        <v>0</v>
      </c>
      <c r="I18" s="60">
        <f>(H18*(1+D18))+T11</f>
        <v>0</v>
      </c>
      <c r="J18" s="60">
        <f>(I18*(1+D18))+U11</f>
        <v>0</v>
      </c>
      <c r="K18" s="60">
        <f>(J18*(1+D18))+V11</f>
        <v>0</v>
      </c>
      <c r="L18" s="60">
        <f>(K18*(1+D18))+W11</f>
        <v>0</v>
      </c>
      <c r="M18" s="60"/>
      <c r="N18" s="60">
        <f>SUM(H18:L18)</f>
        <v>0</v>
      </c>
      <c r="O18" s="60">
        <f>SUMPRODUCT(H18:L18,H14:L14)</f>
        <v>0</v>
      </c>
      <c r="P18" s="32"/>
      <c r="Q18" s="26"/>
      <c r="R18" s="26"/>
      <c r="S18" s="26"/>
      <c r="T18" s="26"/>
      <c r="U18" s="26"/>
      <c r="V18" s="26"/>
      <c r="W18" s="26"/>
      <c r="X18" s="26"/>
      <c r="Y18" s="26"/>
    </row>
    <row r="19" spans="1:25" x14ac:dyDescent="0.25">
      <c r="A19" s="31"/>
      <c r="B19" s="23" t="s">
        <v>24</v>
      </c>
      <c r="C19" s="23"/>
      <c r="D19" s="24">
        <v>0</v>
      </c>
      <c r="E19" s="25"/>
      <c r="F19" s="59">
        <v>0</v>
      </c>
      <c r="G19" s="60"/>
      <c r="H19" s="60">
        <f>(F19*(1+D19))+S12</f>
        <v>0</v>
      </c>
      <c r="I19" s="60">
        <f>(H19*(1+D19))+T12</f>
        <v>0</v>
      </c>
      <c r="J19" s="60">
        <f>(I19*(1+D19))+U12</f>
        <v>0</v>
      </c>
      <c r="K19" s="60">
        <f>(J19*(1+D19))+V12</f>
        <v>0</v>
      </c>
      <c r="L19" s="60">
        <f>(K19*(1+D19))+W12</f>
        <v>0</v>
      </c>
      <c r="M19" s="60"/>
      <c r="N19" s="60">
        <f t="shared" ref="N19:N23" si="0">SUM(H19:L19)</f>
        <v>0</v>
      </c>
      <c r="O19" s="60">
        <f>SUMPRODUCT(H19:L19,H14:L14)</f>
        <v>0</v>
      </c>
      <c r="P19" s="32"/>
      <c r="Q19" s="26"/>
      <c r="R19" s="66"/>
      <c r="S19" s="70"/>
      <c r="T19" s="70"/>
      <c r="U19" s="70"/>
      <c r="V19" s="70"/>
      <c r="W19" s="70"/>
      <c r="X19" s="66"/>
      <c r="Y19" s="26"/>
    </row>
    <row r="20" spans="1:25" ht="16.5" x14ac:dyDescent="0.25">
      <c r="A20" s="31"/>
      <c r="B20" s="23" t="s">
        <v>31</v>
      </c>
      <c r="C20" s="23"/>
      <c r="D20" s="24">
        <v>0</v>
      </c>
      <c r="E20" s="25"/>
      <c r="F20" s="59">
        <v>0</v>
      </c>
      <c r="G20" s="60"/>
      <c r="H20" s="60">
        <f>(F20*(1+D20))+S13</f>
        <v>0</v>
      </c>
      <c r="I20" s="60">
        <f>(H20*(1+D20))+T13</f>
        <v>0</v>
      </c>
      <c r="J20" s="60">
        <f>(I20*(1+D20))+U13</f>
        <v>0</v>
      </c>
      <c r="K20" s="60">
        <f>(J20*(1+D20))+V13</f>
        <v>0</v>
      </c>
      <c r="L20" s="60">
        <f>(K20*(1+D20))+W13</f>
        <v>0</v>
      </c>
      <c r="M20" s="60"/>
      <c r="N20" s="60">
        <f t="shared" si="0"/>
        <v>0</v>
      </c>
      <c r="O20" s="60">
        <f>SUMPRODUCT(H20:L20,H14:L14)</f>
        <v>0</v>
      </c>
      <c r="P20" s="32"/>
      <c r="Q20" s="26"/>
      <c r="R20" s="66"/>
      <c r="S20" s="67"/>
      <c r="T20" s="67"/>
      <c r="U20" s="67"/>
      <c r="V20" s="67"/>
      <c r="W20" s="67"/>
      <c r="X20" s="66"/>
      <c r="Y20" s="26"/>
    </row>
    <row r="21" spans="1:25" ht="16.5" x14ac:dyDescent="0.25">
      <c r="A21" s="31"/>
      <c r="B21" s="23" t="s">
        <v>32</v>
      </c>
      <c r="C21" s="23"/>
      <c r="D21" s="24">
        <v>0</v>
      </c>
      <c r="E21" s="25"/>
      <c r="F21" s="59">
        <v>0</v>
      </c>
      <c r="G21" s="60"/>
      <c r="H21" s="60">
        <f>(F21*(1+D21))+S14</f>
        <v>0</v>
      </c>
      <c r="I21" s="60">
        <f>(H21*(1+D21))+T14</f>
        <v>0</v>
      </c>
      <c r="J21" s="60">
        <f>(I21*(1+D21))+U14</f>
        <v>0</v>
      </c>
      <c r="K21" s="60">
        <f>(J21*(1+D21))+V14</f>
        <v>0</v>
      </c>
      <c r="L21" s="60">
        <f>(K21*(1+D21))+W14</f>
        <v>0</v>
      </c>
      <c r="M21" s="60"/>
      <c r="N21" s="60">
        <f t="shared" si="0"/>
        <v>0</v>
      </c>
      <c r="O21" s="60">
        <f>SUMPRODUCT(H21:L21,H14:L14)</f>
        <v>0</v>
      </c>
      <c r="P21" s="32"/>
      <c r="Q21" s="26"/>
      <c r="R21" s="66"/>
      <c r="S21" s="67"/>
      <c r="T21" s="67"/>
      <c r="U21" s="67"/>
      <c r="V21" s="67"/>
      <c r="W21" s="67"/>
      <c r="X21" s="66"/>
      <c r="Y21" s="26"/>
    </row>
    <row r="22" spans="1:25" ht="16.5" x14ac:dyDescent="0.25">
      <c r="A22" s="31"/>
      <c r="B22" s="23" t="s">
        <v>33</v>
      </c>
      <c r="C22" s="23"/>
      <c r="D22" s="24">
        <v>0</v>
      </c>
      <c r="E22" s="25"/>
      <c r="F22" s="59">
        <v>0</v>
      </c>
      <c r="G22" s="60"/>
      <c r="H22" s="60">
        <f>(H26-H17-H18-H19-H20-H21-H23)*(0.055+((1-0.055)*0.21))</f>
        <v>0</v>
      </c>
      <c r="I22" s="60">
        <f t="shared" ref="I22:L22" si="1">(I26-I17-I18-I19-I20-I21-I23)*(0.055+((1-0.055)*0.21))</f>
        <v>0</v>
      </c>
      <c r="J22" s="60">
        <f t="shared" si="1"/>
        <v>0</v>
      </c>
      <c r="K22" s="60">
        <f t="shared" si="1"/>
        <v>0</v>
      </c>
      <c r="L22" s="60">
        <f t="shared" si="1"/>
        <v>0</v>
      </c>
      <c r="M22" s="60"/>
      <c r="N22" s="60">
        <f t="shared" si="0"/>
        <v>0</v>
      </c>
      <c r="O22" s="60">
        <f>SUMPRODUCT(H22:L22,H14:L14)</f>
        <v>0</v>
      </c>
      <c r="P22" s="32"/>
      <c r="Q22" s="26"/>
      <c r="R22" s="67"/>
      <c r="S22" s="67"/>
      <c r="T22" s="68"/>
      <c r="U22" s="68"/>
      <c r="V22" s="68"/>
      <c r="W22" s="68"/>
      <c r="X22" s="66"/>
      <c r="Y22" s="26"/>
    </row>
    <row r="23" spans="1:25" ht="16.5" x14ac:dyDescent="0.25">
      <c r="A23" s="31"/>
      <c r="B23" s="23" t="s">
        <v>34</v>
      </c>
      <c r="C23" s="23"/>
      <c r="D23" s="24">
        <v>0</v>
      </c>
      <c r="E23" s="25"/>
      <c r="F23" s="59">
        <v>0</v>
      </c>
      <c r="G23" s="60"/>
      <c r="H23" s="60">
        <f>(F23*(1+D23))+S16</f>
        <v>0</v>
      </c>
      <c r="I23" s="60">
        <f>(H23*(1+D23))+T16</f>
        <v>0</v>
      </c>
      <c r="J23" s="60">
        <f>(I23*(1+D23))+U16</f>
        <v>0</v>
      </c>
      <c r="K23" s="60">
        <f>(J23*(1+D23))+V16</f>
        <v>0</v>
      </c>
      <c r="L23" s="60">
        <f>(K23*(1+D23))+W16</f>
        <v>0</v>
      </c>
      <c r="M23" s="60"/>
      <c r="N23" s="60">
        <f t="shared" si="0"/>
        <v>0</v>
      </c>
      <c r="O23" s="60">
        <f>SUMPRODUCT(H23:L23,H14:L14)</f>
        <v>0</v>
      </c>
      <c r="P23" s="32"/>
      <c r="Q23" s="26"/>
      <c r="R23" s="67"/>
      <c r="S23" s="67"/>
      <c r="T23" s="68"/>
      <c r="U23" s="68"/>
      <c r="V23" s="68"/>
      <c r="W23" s="68"/>
      <c r="X23" s="66"/>
      <c r="Y23" s="26"/>
    </row>
    <row r="24" spans="1:25" x14ac:dyDescent="0.25">
      <c r="A24" s="31"/>
      <c r="B24" s="34" t="s">
        <v>25</v>
      </c>
      <c r="C24" s="23"/>
      <c r="D24" s="25"/>
      <c r="E24" s="25"/>
      <c r="F24" s="60">
        <f>+SUM(F17:F23)</f>
        <v>0</v>
      </c>
      <c r="G24" s="60"/>
      <c r="H24" s="60">
        <f>+SUM(H17:H23)</f>
        <v>0</v>
      </c>
      <c r="I24" s="60">
        <f>+SUM(I17:I23)</f>
        <v>0</v>
      </c>
      <c r="J24" s="60">
        <f>+SUM(J17:J23)</f>
        <v>0</v>
      </c>
      <c r="K24" s="60">
        <f>+SUM(K17:K23)</f>
        <v>0</v>
      </c>
      <c r="L24" s="60">
        <f>+SUM(L17:L23)</f>
        <v>0</v>
      </c>
      <c r="M24" s="60"/>
      <c r="N24" s="60">
        <f>+SUM(N17:N23)</f>
        <v>0</v>
      </c>
      <c r="O24" s="60">
        <f>+SUM(O17:O23)</f>
        <v>0</v>
      </c>
      <c r="P24" s="32"/>
      <c r="Q24" s="46"/>
      <c r="R24" s="67"/>
      <c r="S24" s="67"/>
      <c r="T24" s="68"/>
      <c r="U24" s="68"/>
      <c r="V24" s="68"/>
      <c r="W24" s="68"/>
      <c r="X24" s="66"/>
      <c r="Y24" s="26"/>
    </row>
    <row r="25" spans="1:25" x14ac:dyDescent="0.25">
      <c r="A25" s="31"/>
      <c r="B25" s="37"/>
      <c r="C25" s="23"/>
      <c r="D25" s="23"/>
      <c r="E25" s="23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32"/>
      <c r="Q25" s="26"/>
      <c r="R25" s="67"/>
      <c r="S25" s="67"/>
      <c r="T25" s="68"/>
      <c r="U25" s="68"/>
      <c r="V25" s="68"/>
      <c r="W25" s="68"/>
      <c r="X25" s="66"/>
      <c r="Y25" s="26"/>
    </row>
    <row r="26" spans="1:25" ht="16.5" x14ac:dyDescent="0.25">
      <c r="A26" s="31"/>
      <c r="B26" s="23" t="s">
        <v>36</v>
      </c>
      <c r="C26" s="23"/>
      <c r="D26" s="23"/>
      <c r="E26" s="23"/>
      <c r="F26" s="59">
        <v>0</v>
      </c>
      <c r="G26" s="60"/>
      <c r="H26" s="59">
        <f>F26*1.0437</f>
        <v>0</v>
      </c>
      <c r="I26" s="59">
        <f>H26*1.0437</f>
        <v>0</v>
      </c>
      <c r="J26" s="59">
        <f t="shared" ref="J26:L26" si="2">I26*1.0437</f>
        <v>0</v>
      </c>
      <c r="K26" s="59">
        <f t="shared" si="2"/>
        <v>0</v>
      </c>
      <c r="L26" s="59">
        <f t="shared" si="2"/>
        <v>0</v>
      </c>
      <c r="M26" s="60"/>
      <c r="N26" s="60">
        <f>SUM(H26:L26)</f>
        <v>0</v>
      </c>
      <c r="O26" s="60">
        <f>SUMPRODUCT(H26:L26,H14:L14)</f>
        <v>0</v>
      </c>
      <c r="P26" s="32"/>
      <c r="Q26" s="26"/>
      <c r="R26" s="67"/>
      <c r="S26" s="67"/>
      <c r="T26" s="68"/>
      <c r="U26" s="68"/>
      <c r="V26" s="68"/>
      <c r="W26" s="68"/>
      <c r="X26" s="66"/>
      <c r="Y26" s="26"/>
    </row>
    <row r="27" spans="1:25" x14ac:dyDescent="0.25">
      <c r="A27" s="31"/>
      <c r="B27" s="38"/>
      <c r="C27" s="23"/>
      <c r="D27" s="23"/>
      <c r="E27" s="23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32"/>
      <c r="Q27" s="26"/>
      <c r="R27" s="66"/>
      <c r="S27" s="66"/>
      <c r="T27" s="66"/>
      <c r="U27" s="66"/>
      <c r="V27" s="66"/>
      <c r="W27" s="66"/>
      <c r="X27" s="66"/>
      <c r="Y27" s="26"/>
    </row>
    <row r="28" spans="1:25" ht="15.75" thickBot="1" x14ac:dyDescent="0.3">
      <c r="A28" s="31"/>
      <c r="B28" s="34" t="s">
        <v>50</v>
      </c>
      <c r="C28" s="23"/>
      <c r="D28" s="23"/>
      <c r="E28" s="23"/>
      <c r="F28" s="63">
        <f>F24+F26</f>
        <v>0</v>
      </c>
      <c r="G28" s="60"/>
      <c r="H28" s="63">
        <f>H24+H26</f>
        <v>0</v>
      </c>
      <c r="I28" s="63">
        <f t="shared" ref="I28:K28" si="3">I24+I26</f>
        <v>0</v>
      </c>
      <c r="J28" s="63">
        <f>J24+J26</f>
        <v>0</v>
      </c>
      <c r="K28" s="63">
        <f t="shared" si="3"/>
        <v>0</v>
      </c>
      <c r="L28" s="63">
        <f>L24+L26</f>
        <v>0</v>
      </c>
      <c r="M28" s="60"/>
      <c r="N28" s="63">
        <f>SUM(H28:L28)</f>
        <v>0</v>
      </c>
      <c r="O28" s="63">
        <f>SUMPRODUCT(H28:L28,H14:L14)</f>
        <v>0</v>
      </c>
      <c r="P28" s="32"/>
      <c r="Q28" s="26"/>
      <c r="R28" s="66"/>
      <c r="S28" s="69"/>
      <c r="T28" s="66"/>
      <c r="U28" s="66"/>
      <c r="V28" s="66"/>
      <c r="W28" s="66"/>
      <c r="X28" s="66"/>
      <c r="Y28" s="26"/>
    </row>
    <row r="29" spans="1:25" ht="16.5" thickTop="1" thickBot="1" x14ac:dyDescent="0.3">
      <c r="A29" s="39"/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2"/>
      <c r="Q29" s="26"/>
      <c r="R29" s="66"/>
      <c r="S29" s="69"/>
      <c r="T29" s="66"/>
      <c r="U29" s="66"/>
      <c r="V29" s="66"/>
      <c r="W29" s="66"/>
      <c r="X29" s="66"/>
      <c r="Y29" s="26"/>
    </row>
    <row r="30" spans="1:25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66"/>
      <c r="S30" s="69"/>
      <c r="T30" s="66"/>
      <c r="U30" s="66"/>
      <c r="V30" s="66"/>
      <c r="W30" s="66"/>
      <c r="X30" s="66"/>
      <c r="Y30" s="26"/>
    </row>
    <row r="31" spans="1:25" ht="6" customHeight="1" thickBot="1" x14ac:dyDescent="0.3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66"/>
      <c r="S31" s="66"/>
      <c r="T31" s="66"/>
      <c r="U31" s="66"/>
      <c r="V31" s="66"/>
      <c r="W31" s="66"/>
      <c r="X31" s="66"/>
      <c r="Y31" s="26"/>
    </row>
    <row r="32" spans="1:25" x14ac:dyDescent="0.25">
      <c r="A32" s="28"/>
      <c r="B32" s="29"/>
      <c r="C32" s="29"/>
      <c r="D32" s="43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30"/>
      <c r="Q32" s="26"/>
      <c r="R32" s="26"/>
      <c r="S32" s="26"/>
      <c r="T32" s="26"/>
      <c r="U32" s="26"/>
      <c r="V32" s="26"/>
      <c r="W32" s="26"/>
      <c r="X32" s="26"/>
      <c r="Y32" s="26"/>
    </row>
    <row r="33" spans="1:25" ht="13.9" x14ac:dyDescent="0.25">
      <c r="A33" s="31"/>
      <c r="B33" s="23" t="s">
        <v>20</v>
      </c>
      <c r="C33" s="23"/>
      <c r="D33" s="20">
        <v>0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32"/>
      <c r="Q33" s="26"/>
      <c r="R33" s="26"/>
      <c r="S33" s="26"/>
      <c r="T33" s="26"/>
      <c r="U33" s="26" t="s">
        <v>40</v>
      </c>
      <c r="V33" s="26"/>
      <c r="W33" s="26"/>
      <c r="X33" s="26"/>
      <c r="Y33" s="26"/>
    </row>
    <row r="34" spans="1:25" ht="15.6" x14ac:dyDescent="0.3">
      <c r="A34" s="31"/>
      <c r="B34" s="23" t="s">
        <v>18</v>
      </c>
      <c r="C34" s="23"/>
      <c r="D34" s="21"/>
      <c r="E34" s="23"/>
      <c r="F34" s="23"/>
      <c r="G34" s="23"/>
      <c r="H34" s="23"/>
      <c r="I34" s="23"/>
      <c r="J34" s="58" t="s">
        <v>39</v>
      </c>
      <c r="K34" s="23"/>
      <c r="L34" s="23"/>
      <c r="M34" s="23"/>
      <c r="N34" s="23"/>
      <c r="O34" s="23"/>
      <c r="P34" s="32"/>
      <c r="Q34" s="26"/>
      <c r="R34" s="26"/>
      <c r="S34" s="26"/>
      <c r="T34" s="26"/>
      <c r="U34" s="26"/>
      <c r="V34" s="26"/>
      <c r="W34" s="26"/>
      <c r="X34" s="26"/>
      <c r="Y34" s="26"/>
    </row>
    <row r="35" spans="1:25" ht="13.9" x14ac:dyDescent="0.25">
      <c r="A35" s="31"/>
      <c r="B35" s="23" t="s">
        <v>27</v>
      </c>
      <c r="C35" s="23"/>
      <c r="D35" s="21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32"/>
      <c r="Q35" s="26"/>
      <c r="R35" s="26"/>
      <c r="S35" s="26"/>
      <c r="T35" s="26"/>
      <c r="U35" s="26"/>
      <c r="V35" s="26"/>
      <c r="W35" s="26"/>
      <c r="X35" s="26"/>
      <c r="Y35" s="26"/>
    </row>
    <row r="36" spans="1:25" ht="13.9" x14ac:dyDescent="0.25">
      <c r="A36" s="31"/>
      <c r="B36" s="23"/>
      <c r="C36" s="23"/>
      <c r="D36" s="22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32"/>
      <c r="Q36" s="26"/>
      <c r="R36" s="26"/>
      <c r="S36" s="26"/>
      <c r="T36" s="26"/>
      <c r="U36" s="26"/>
      <c r="V36" s="26"/>
      <c r="W36" s="26"/>
      <c r="X36" s="26"/>
      <c r="Y36" s="26"/>
    </row>
    <row r="37" spans="1:25" x14ac:dyDescent="0.25">
      <c r="A37" s="31"/>
      <c r="B37" s="23"/>
      <c r="C37" s="23"/>
      <c r="D37" s="71" t="s">
        <v>23</v>
      </c>
      <c r="E37" s="51"/>
      <c r="F37" s="33" t="s">
        <v>21</v>
      </c>
      <c r="G37" s="34"/>
      <c r="H37" s="34"/>
      <c r="I37" s="23"/>
      <c r="J37" s="23"/>
      <c r="K37" s="23"/>
      <c r="L37" s="23"/>
      <c r="M37" s="23"/>
      <c r="N37" s="71" t="s">
        <v>11</v>
      </c>
      <c r="O37" s="71" t="s">
        <v>12</v>
      </c>
      <c r="P37" s="32"/>
      <c r="Q37" s="26"/>
      <c r="R37" s="26"/>
      <c r="S37" s="26"/>
      <c r="T37" s="26"/>
      <c r="U37" s="26"/>
      <c r="V37" s="26"/>
      <c r="W37" s="26"/>
      <c r="X37" s="26"/>
      <c r="Y37" s="26"/>
    </row>
    <row r="38" spans="1:25" ht="15.75" thickBot="1" x14ac:dyDescent="0.3">
      <c r="A38" s="31"/>
      <c r="B38" s="23"/>
      <c r="C38" s="23"/>
      <c r="D38" s="71"/>
      <c r="E38" s="51"/>
      <c r="F38" s="33" t="s">
        <v>28</v>
      </c>
      <c r="G38" s="35"/>
      <c r="H38" s="33" t="s">
        <v>13</v>
      </c>
      <c r="I38" s="33" t="s">
        <v>14</v>
      </c>
      <c r="J38" s="33" t="s">
        <v>15</v>
      </c>
      <c r="K38" s="33" t="s">
        <v>16</v>
      </c>
      <c r="L38" s="33" t="s">
        <v>17</v>
      </c>
      <c r="M38" s="35"/>
      <c r="N38" s="71"/>
      <c r="O38" s="71"/>
      <c r="P38" s="32"/>
      <c r="Q38" s="45"/>
      <c r="R38" s="26"/>
      <c r="S38" s="26"/>
      <c r="T38" s="26"/>
      <c r="U38" s="26"/>
      <c r="V38" s="26"/>
      <c r="W38" s="26"/>
      <c r="X38" s="26"/>
      <c r="Y38" s="26"/>
    </row>
    <row r="39" spans="1:25" ht="13.9" x14ac:dyDescent="0.25">
      <c r="A39" s="31"/>
      <c r="B39" s="23" t="s">
        <v>35</v>
      </c>
      <c r="C39" s="23"/>
      <c r="D39" s="23"/>
      <c r="E39" s="34"/>
      <c r="F39" s="34"/>
      <c r="G39" s="34"/>
      <c r="H39" s="36">
        <f>(1+D33)^((D34-D35)/365)</f>
        <v>1</v>
      </c>
      <c r="I39" s="36">
        <f>(1+D33)^(((D34-D35)/365)-1)</f>
        <v>1</v>
      </c>
      <c r="J39" s="36">
        <f>(1+D33)^(((D34-D35)/365)-2)</f>
        <v>1</v>
      </c>
      <c r="K39" s="36">
        <f>(1+D33)^(((D34-D35)/365)-3)</f>
        <v>1</v>
      </c>
      <c r="L39" s="36">
        <f>(1+D33)^(((D34-D35)/365)-4)</f>
        <v>1</v>
      </c>
      <c r="M39" s="23"/>
      <c r="N39" s="23"/>
      <c r="O39" s="23"/>
      <c r="P39" s="32"/>
      <c r="R39" s="28"/>
      <c r="S39" s="29"/>
      <c r="T39" s="29"/>
      <c r="U39" s="29"/>
      <c r="V39" s="29"/>
      <c r="W39" s="29"/>
      <c r="X39" s="30"/>
      <c r="Y39" s="26"/>
    </row>
    <row r="40" spans="1:25" ht="13.9" x14ac:dyDescent="0.25">
      <c r="A40" s="31"/>
      <c r="B40" s="37"/>
      <c r="C40" s="23"/>
      <c r="D40" s="23"/>
      <c r="E40" s="34"/>
      <c r="F40" s="34"/>
      <c r="G40" s="34"/>
      <c r="H40" s="34"/>
      <c r="I40" s="23"/>
      <c r="J40" s="23"/>
      <c r="K40" s="23"/>
      <c r="L40" s="23"/>
      <c r="M40" s="23"/>
      <c r="N40" s="23"/>
      <c r="O40" s="23"/>
      <c r="P40" s="32"/>
      <c r="Q40" s="26"/>
      <c r="R40" s="31"/>
      <c r="S40" s="38"/>
      <c r="T40" s="38"/>
      <c r="U40" s="65" t="s">
        <v>43</v>
      </c>
      <c r="V40" s="38"/>
      <c r="W40" s="38"/>
      <c r="X40" s="32"/>
      <c r="Y40" s="26"/>
    </row>
    <row r="41" spans="1:25" ht="13.9" x14ac:dyDescent="0.25">
      <c r="A41" s="31"/>
      <c r="B41" s="35" t="s">
        <v>26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32"/>
      <c r="Q41" s="26"/>
      <c r="R41" s="31"/>
      <c r="S41" s="49" t="s">
        <v>13</v>
      </c>
      <c r="T41" s="49" t="s">
        <v>14</v>
      </c>
      <c r="U41" s="49" t="s">
        <v>15</v>
      </c>
      <c r="V41" s="50" t="s">
        <v>16</v>
      </c>
      <c r="W41" s="49" t="s">
        <v>17</v>
      </c>
      <c r="X41" s="32"/>
      <c r="Y41" s="26"/>
    </row>
    <row r="42" spans="1:25" ht="15.6" x14ac:dyDescent="0.25">
      <c r="A42" s="31"/>
      <c r="B42" s="23" t="s">
        <v>29</v>
      </c>
      <c r="C42" s="23"/>
      <c r="D42" s="24">
        <v>0</v>
      </c>
      <c r="E42" s="25"/>
      <c r="F42" s="59">
        <v>0</v>
      </c>
      <c r="G42" s="60"/>
      <c r="H42" s="60">
        <f t="shared" ref="H42:H48" si="4">(F42*(1+D42))+S42</f>
        <v>0</v>
      </c>
      <c r="I42" s="60">
        <f t="shared" ref="I42:I49" si="5">(H42*(1+D42))+T42</f>
        <v>0</v>
      </c>
      <c r="J42" s="60">
        <f t="shared" ref="J42:J49" si="6">(I42*(1+D42))+U42</f>
        <v>0</v>
      </c>
      <c r="K42" s="60">
        <f t="shared" ref="K42:K49" si="7">(J42*(1+D42))+V42</f>
        <v>0</v>
      </c>
      <c r="L42" s="60">
        <f t="shared" ref="L42:L49" si="8">(K42*(1+D42))+W42</f>
        <v>0</v>
      </c>
      <c r="M42" s="60"/>
      <c r="N42" s="60">
        <f>SUM(H42:L42)</f>
        <v>0</v>
      </c>
      <c r="O42" s="60">
        <f>SUMPRODUCT(H42:L42,H39:L39)</f>
        <v>0</v>
      </c>
      <c r="P42" s="32"/>
      <c r="Q42" s="26"/>
      <c r="R42" s="31"/>
      <c r="S42" s="64">
        <v>0</v>
      </c>
      <c r="T42" s="64">
        <v>0</v>
      </c>
      <c r="U42" s="64">
        <v>0</v>
      </c>
      <c r="V42" s="64">
        <v>0</v>
      </c>
      <c r="W42" s="64">
        <v>0</v>
      </c>
      <c r="X42" s="32"/>
      <c r="Y42" s="26"/>
    </row>
    <row r="43" spans="1:25" ht="15.6" x14ac:dyDescent="0.25">
      <c r="A43" s="31"/>
      <c r="B43" s="23" t="s">
        <v>30</v>
      </c>
      <c r="C43" s="23"/>
      <c r="D43" s="24">
        <v>0</v>
      </c>
      <c r="E43" s="25"/>
      <c r="F43" s="59">
        <v>0</v>
      </c>
      <c r="G43" s="60"/>
      <c r="H43" s="60">
        <f t="shared" si="4"/>
        <v>0</v>
      </c>
      <c r="I43" s="60">
        <f t="shared" si="5"/>
        <v>0</v>
      </c>
      <c r="J43" s="60">
        <f t="shared" si="6"/>
        <v>0</v>
      </c>
      <c r="K43" s="60">
        <f t="shared" si="7"/>
        <v>0</v>
      </c>
      <c r="L43" s="60">
        <f t="shared" si="8"/>
        <v>0</v>
      </c>
      <c r="M43" s="60"/>
      <c r="N43" s="60">
        <f>SUM(H43:L43)</f>
        <v>0</v>
      </c>
      <c r="O43" s="60">
        <f>SUMPRODUCT(H43:L43,H39:L39)</f>
        <v>0</v>
      </c>
      <c r="P43" s="32"/>
      <c r="Q43" s="26"/>
      <c r="R43" s="31"/>
      <c r="S43" s="64">
        <v>0</v>
      </c>
      <c r="T43" s="64">
        <v>0</v>
      </c>
      <c r="U43" s="64">
        <v>0</v>
      </c>
      <c r="V43" s="64">
        <v>0</v>
      </c>
      <c r="W43" s="64">
        <v>0</v>
      </c>
      <c r="X43" s="32"/>
      <c r="Y43" s="26"/>
    </row>
    <row r="44" spans="1:25" x14ac:dyDescent="0.25">
      <c r="A44" s="31"/>
      <c r="B44" s="23" t="s">
        <v>24</v>
      </c>
      <c r="C44" s="23"/>
      <c r="D44" s="24">
        <v>0</v>
      </c>
      <c r="E44" s="25"/>
      <c r="F44" s="59">
        <v>0</v>
      </c>
      <c r="G44" s="60"/>
      <c r="H44" s="60">
        <f t="shared" si="4"/>
        <v>0</v>
      </c>
      <c r="I44" s="60">
        <f t="shared" si="5"/>
        <v>0</v>
      </c>
      <c r="J44" s="60">
        <f t="shared" si="6"/>
        <v>0</v>
      </c>
      <c r="K44" s="60">
        <f t="shared" si="7"/>
        <v>0</v>
      </c>
      <c r="L44" s="60">
        <f t="shared" si="8"/>
        <v>0</v>
      </c>
      <c r="M44" s="60"/>
      <c r="N44" s="60">
        <f t="shared" ref="N44:N48" si="9">SUM(H44:L44)</f>
        <v>0</v>
      </c>
      <c r="O44" s="60">
        <f>SUMPRODUCT(H44:L44,H39:L39)</f>
        <v>0</v>
      </c>
      <c r="P44" s="32"/>
      <c r="Q44" s="26"/>
      <c r="R44" s="31"/>
      <c r="S44" s="64">
        <v>0</v>
      </c>
      <c r="T44" s="64">
        <v>0</v>
      </c>
      <c r="U44" s="64">
        <v>0</v>
      </c>
      <c r="V44" s="64">
        <v>0</v>
      </c>
      <c r="W44" s="64">
        <v>0</v>
      </c>
      <c r="X44" s="32"/>
      <c r="Y44" s="26"/>
    </row>
    <row r="45" spans="1:25" ht="16.5" x14ac:dyDescent="0.25">
      <c r="A45" s="31"/>
      <c r="B45" s="23" t="s">
        <v>31</v>
      </c>
      <c r="C45" s="23"/>
      <c r="D45" s="24">
        <v>0</v>
      </c>
      <c r="E45" s="25"/>
      <c r="F45" s="59">
        <v>0</v>
      </c>
      <c r="G45" s="60"/>
      <c r="H45" s="60">
        <f t="shared" si="4"/>
        <v>0</v>
      </c>
      <c r="I45" s="60">
        <f t="shared" si="5"/>
        <v>0</v>
      </c>
      <c r="J45" s="60">
        <f t="shared" si="6"/>
        <v>0</v>
      </c>
      <c r="K45" s="60">
        <f t="shared" si="7"/>
        <v>0</v>
      </c>
      <c r="L45" s="60">
        <f t="shared" si="8"/>
        <v>0</v>
      </c>
      <c r="M45" s="60"/>
      <c r="N45" s="60">
        <f t="shared" si="9"/>
        <v>0</v>
      </c>
      <c r="O45" s="60">
        <f>SUMPRODUCT(H45:L45,H39:L39)</f>
        <v>0</v>
      </c>
      <c r="P45" s="32"/>
      <c r="Q45" s="26"/>
      <c r="R45" s="31"/>
      <c r="S45" s="64">
        <v>0</v>
      </c>
      <c r="T45" s="64">
        <v>0</v>
      </c>
      <c r="U45" s="64">
        <v>0</v>
      </c>
      <c r="V45" s="64">
        <v>0</v>
      </c>
      <c r="W45" s="64">
        <v>0</v>
      </c>
      <c r="X45" s="32"/>
      <c r="Y45" s="26"/>
    </row>
    <row r="46" spans="1:25" ht="16.5" x14ac:dyDescent="0.25">
      <c r="A46" s="31"/>
      <c r="B46" s="23" t="s">
        <v>32</v>
      </c>
      <c r="C46" s="23"/>
      <c r="D46" s="24">
        <v>0</v>
      </c>
      <c r="E46" s="25"/>
      <c r="F46" s="59">
        <v>0</v>
      </c>
      <c r="G46" s="60"/>
      <c r="H46" s="60">
        <f t="shared" si="4"/>
        <v>0</v>
      </c>
      <c r="I46" s="60">
        <f t="shared" si="5"/>
        <v>0</v>
      </c>
      <c r="J46" s="60">
        <f t="shared" si="6"/>
        <v>0</v>
      </c>
      <c r="K46" s="60">
        <f t="shared" si="7"/>
        <v>0</v>
      </c>
      <c r="L46" s="60">
        <f t="shared" si="8"/>
        <v>0</v>
      </c>
      <c r="M46" s="60"/>
      <c r="N46" s="60">
        <f t="shared" si="9"/>
        <v>0</v>
      </c>
      <c r="O46" s="60">
        <f>SUMPRODUCT(H46:L46,H39:L39)</f>
        <v>0</v>
      </c>
      <c r="P46" s="32"/>
      <c r="Q46" s="26"/>
      <c r="R46" s="31"/>
      <c r="S46" s="64">
        <v>0</v>
      </c>
      <c r="T46" s="64">
        <v>0</v>
      </c>
      <c r="U46" s="64">
        <v>0</v>
      </c>
      <c r="V46" s="64">
        <v>0</v>
      </c>
      <c r="W46" s="64">
        <v>0</v>
      </c>
      <c r="X46" s="32"/>
      <c r="Y46" s="26"/>
    </row>
    <row r="47" spans="1:25" ht="16.5" x14ac:dyDescent="0.25">
      <c r="A47" s="31"/>
      <c r="B47" s="23" t="s">
        <v>33</v>
      </c>
      <c r="C47" s="23"/>
      <c r="D47" s="24">
        <v>0</v>
      </c>
      <c r="E47" s="25"/>
      <c r="F47" s="59">
        <v>0</v>
      </c>
      <c r="G47" s="60"/>
      <c r="H47" s="60">
        <f>(H52-H42-H43-H44-H45-H46-H48-H49)*(0.055+((1-0.055)*0.21))</f>
        <v>0</v>
      </c>
      <c r="I47" s="60">
        <f t="shared" ref="I47:L47" si="10">(I52-I42-I43-I44-I45-I46-I48-I49)*(0.055+((1-0.055)*0.21))</f>
        <v>0</v>
      </c>
      <c r="J47" s="60">
        <f t="shared" si="10"/>
        <v>0</v>
      </c>
      <c r="K47" s="60">
        <f t="shared" si="10"/>
        <v>0</v>
      </c>
      <c r="L47" s="60">
        <f t="shared" si="10"/>
        <v>0</v>
      </c>
      <c r="M47" s="60"/>
      <c r="N47" s="60">
        <f t="shared" si="9"/>
        <v>0</v>
      </c>
      <c r="O47" s="60">
        <f>SUMPRODUCT(H47:L47,H39:L39)</f>
        <v>0</v>
      </c>
      <c r="P47" s="32"/>
      <c r="Q47" s="26"/>
      <c r="R47" s="31"/>
      <c r="S47" s="64">
        <v>0</v>
      </c>
      <c r="T47" s="64">
        <v>0</v>
      </c>
      <c r="U47" s="64">
        <v>0</v>
      </c>
      <c r="V47" s="64">
        <v>0</v>
      </c>
      <c r="W47" s="64">
        <v>0</v>
      </c>
      <c r="X47" s="32"/>
      <c r="Y47" s="26"/>
    </row>
    <row r="48" spans="1:25" ht="16.5" x14ac:dyDescent="0.25">
      <c r="A48" s="31"/>
      <c r="B48" s="23" t="s">
        <v>34</v>
      </c>
      <c r="C48" s="23"/>
      <c r="D48" s="24">
        <v>0</v>
      </c>
      <c r="E48" s="25"/>
      <c r="F48" s="59">
        <v>0</v>
      </c>
      <c r="G48" s="60"/>
      <c r="H48" s="60">
        <f t="shared" si="4"/>
        <v>0</v>
      </c>
      <c r="I48" s="60">
        <f t="shared" si="5"/>
        <v>0</v>
      </c>
      <c r="J48" s="60">
        <f t="shared" si="6"/>
        <v>0</v>
      </c>
      <c r="K48" s="60">
        <f t="shared" si="7"/>
        <v>0</v>
      </c>
      <c r="L48" s="60">
        <f t="shared" si="8"/>
        <v>0</v>
      </c>
      <c r="M48" s="60"/>
      <c r="N48" s="60">
        <f t="shared" si="9"/>
        <v>0</v>
      </c>
      <c r="O48" s="60">
        <f>SUMPRODUCT(H48:L48,H39:L39)</f>
        <v>0</v>
      </c>
      <c r="P48" s="32"/>
      <c r="Q48" s="26"/>
      <c r="R48" s="31"/>
      <c r="S48" s="64">
        <v>0</v>
      </c>
      <c r="T48" s="64">
        <v>0</v>
      </c>
      <c r="U48" s="64">
        <v>0</v>
      </c>
      <c r="V48" s="64">
        <v>0</v>
      </c>
      <c r="W48" s="64">
        <v>0</v>
      </c>
      <c r="X48" s="32"/>
      <c r="Y48" s="26"/>
    </row>
    <row r="49" spans="1:25" ht="18" x14ac:dyDescent="0.25">
      <c r="A49" s="31"/>
      <c r="B49" s="23" t="s">
        <v>52</v>
      </c>
      <c r="C49" s="23"/>
      <c r="D49" s="24">
        <v>0</v>
      </c>
      <c r="E49" s="25"/>
      <c r="F49" s="59">
        <v>0</v>
      </c>
      <c r="G49" s="60"/>
      <c r="H49" s="61">
        <f>(F49*(1+D49))+S49</f>
        <v>0</v>
      </c>
      <c r="I49" s="61">
        <f t="shared" si="5"/>
        <v>0</v>
      </c>
      <c r="J49" s="61">
        <f t="shared" si="6"/>
        <v>0</v>
      </c>
      <c r="K49" s="61">
        <f t="shared" si="7"/>
        <v>0</v>
      </c>
      <c r="L49" s="61">
        <f t="shared" si="8"/>
        <v>0</v>
      </c>
      <c r="M49" s="60"/>
      <c r="N49" s="61">
        <f>SUM(H49:L49)</f>
        <v>0</v>
      </c>
      <c r="O49" s="61">
        <f>SUMPRODUCT(H49:L49,H39:L39)</f>
        <v>0</v>
      </c>
      <c r="P49" s="32"/>
      <c r="Q49" s="26"/>
      <c r="R49" s="31"/>
      <c r="S49" s="64">
        <v>0</v>
      </c>
      <c r="T49" s="64">
        <v>0</v>
      </c>
      <c r="U49" s="64">
        <v>0</v>
      </c>
      <c r="V49" s="64">
        <v>0</v>
      </c>
      <c r="W49" s="64">
        <v>0</v>
      </c>
      <c r="X49" s="32"/>
      <c r="Y49" s="26"/>
    </row>
    <row r="50" spans="1:25" ht="15.75" thickBot="1" x14ac:dyDescent="0.3">
      <c r="A50" s="31"/>
      <c r="B50" s="34" t="s">
        <v>25</v>
      </c>
      <c r="C50" s="23"/>
      <c r="D50" s="25"/>
      <c r="E50" s="25"/>
      <c r="F50" s="60">
        <f>+SUM(F42:F49)</f>
        <v>0</v>
      </c>
      <c r="G50" s="60"/>
      <c r="H50" s="60">
        <f>+SUM(H42:H49)</f>
        <v>0</v>
      </c>
      <c r="I50" s="60">
        <f t="shared" ref="I50:L50" si="11">+SUM(I42:I49)</f>
        <v>0</v>
      </c>
      <c r="J50" s="60">
        <f t="shared" si="11"/>
        <v>0</v>
      </c>
      <c r="K50" s="60">
        <f t="shared" si="11"/>
        <v>0</v>
      </c>
      <c r="L50" s="60">
        <f t="shared" si="11"/>
        <v>0</v>
      </c>
      <c r="M50" s="60"/>
      <c r="N50" s="60">
        <f>+SUM(N42:N49)</f>
        <v>0</v>
      </c>
      <c r="O50" s="60">
        <f>+SUM(O42:O49)</f>
        <v>0</v>
      </c>
      <c r="P50" s="32"/>
      <c r="Q50" s="46"/>
      <c r="R50" s="39"/>
      <c r="S50" s="41"/>
      <c r="T50" s="41"/>
      <c r="U50" s="41"/>
      <c r="V50" s="41"/>
      <c r="W50" s="41"/>
      <c r="X50" s="42"/>
      <c r="Y50" s="26"/>
    </row>
    <row r="51" spans="1:25" x14ac:dyDescent="0.25">
      <c r="A51" s="31"/>
      <c r="B51" s="37"/>
      <c r="C51" s="23"/>
      <c r="D51" s="23"/>
      <c r="E51" s="23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32"/>
      <c r="Q51" s="26"/>
      <c r="R51" s="26"/>
      <c r="S51" s="26"/>
      <c r="T51" s="26"/>
      <c r="U51" s="26"/>
      <c r="V51" s="26"/>
      <c r="W51" s="26"/>
      <c r="X51" s="26"/>
      <c r="Y51" s="26"/>
    </row>
    <row r="52" spans="1:25" x14ac:dyDescent="0.25">
      <c r="A52" s="31"/>
      <c r="B52" s="23" t="s">
        <v>48</v>
      </c>
      <c r="C52" s="23"/>
      <c r="D52" s="23"/>
      <c r="E52" s="23"/>
      <c r="F52" s="59">
        <v>0</v>
      </c>
      <c r="G52" s="60"/>
      <c r="H52" s="59">
        <f>F52*1.0437</f>
        <v>0</v>
      </c>
      <c r="I52" s="59">
        <f>H52*1.0437</f>
        <v>0</v>
      </c>
      <c r="J52" s="59">
        <f t="shared" ref="J52:L52" si="12">I52*1.0437</f>
        <v>0</v>
      </c>
      <c r="K52" s="59">
        <f t="shared" si="12"/>
        <v>0</v>
      </c>
      <c r="L52" s="59">
        <f t="shared" si="12"/>
        <v>0</v>
      </c>
      <c r="M52" s="60"/>
      <c r="N52" s="60">
        <f>SUM(H52:L52)</f>
        <v>0</v>
      </c>
      <c r="O52" s="60">
        <f>SUMPRODUCT(H52:L52,H39:L39)</f>
        <v>0</v>
      </c>
      <c r="P52" s="32"/>
      <c r="Q52" s="26"/>
      <c r="R52" s="26"/>
      <c r="S52" s="26"/>
      <c r="T52" s="26"/>
      <c r="U52" s="26"/>
      <c r="V52" s="26"/>
      <c r="W52" s="26"/>
      <c r="X52" s="26"/>
      <c r="Y52" s="26"/>
    </row>
    <row r="53" spans="1:25" x14ac:dyDescent="0.25">
      <c r="A53" s="31"/>
      <c r="B53" s="38"/>
      <c r="C53" s="23"/>
      <c r="D53" s="23"/>
      <c r="E53" s="23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32"/>
      <c r="Q53" s="26"/>
      <c r="R53" s="26"/>
      <c r="S53" s="26"/>
      <c r="T53" s="26"/>
      <c r="U53" s="26"/>
      <c r="V53" s="26"/>
      <c r="W53" s="26"/>
      <c r="X53" s="26"/>
      <c r="Y53" s="26"/>
    </row>
    <row r="54" spans="1:25" ht="15.75" thickBot="1" x14ac:dyDescent="0.3">
      <c r="A54" s="31"/>
      <c r="B54" s="34" t="s">
        <v>50</v>
      </c>
      <c r="C54" s="23"/>
      <c r="D54" s="23"/>
      <c r="E54" s="23"/>
      <c r="F54" s="63">
        <f>F50+F52</f>
        <v>0</v>
      </c>
      <c r="G54" s="60"/>
      <c r="H54" s="63">
        <f>H50+H52</f>
        <v>0</v>
      </c>
      <c r="I54" s="63">
        <f>I50+I52</f>
        <v>0</v>
      </c>
      <c r="J54" s="63">
        <f>J50+J52</f>
        <v>0</v>
      </c>
      <c r="K54" s="63">
        <f>K50+K52</f>
        <v>0</v>
      </c>
      <c r="L54" s="63">
        <f>L50+L52</f>
        <v>0</v>
      </c>
      <c r="M54" s="60"/>
      <c r="N54" s="63">
        <f>SUM(H54:L54)</f>
        <v>0</v>
      </c>
      <c r="O54" s="63">
        <f>SUMPRODUCT(H54:L54,H39:L39)</f>
        <v>0</v>
      </c>
      <c r="P54" s="32"/>
      <c r="Q54" s="26"/>
      <c r="R54" s="26"/>
      <c r="S54" s="26"/>
      <c r="T54" s="26"/>
      <c r="U54" s="26"/>
      <c r="V54" s="26"/>
      <c r="W54" s="26"/>
      <c r="X54" s="26"/>
      <c r="Y54" s="26"/>
    </row>
    <row r="55" spans="1:25" ht="16.5" thickTop="1" thickBot="1" x14ac:dyDescent="0.3">
      <c r="A55" s="31"/>
      <c r="B55" s="34"/>
      <c r="C55" s="23"/>
      <c r="D55" s="23"/>
      <c r="E55" s="23"/>
      <c r="F55" s="44"/>
      <c r="G55" s="44"/>
      <c r="H55" s="44"/>
      <c r="I55" s="44"/>
      <c r="J55" s="44"/>
      <c r="K55" s="44"/>
      <c r="L55" s="44"/>
      <c r="M55" s="25"/>
      <c r="N55" s="44"/>
      <c r="O55" s="44"/>
      <c r="P55" s="32"/>
      <c r="Q55" s="26"/>
      <c r="R55" s="26"/>
      <c r="S55" s="26"/>
      <c r="T55" s="26"/>
      <c r="U55" s="26"/>
      <c r="V55" s="26"/>
      <c r="W55" s="26"/>
      <c r="X55" s="26"/>
      <c r="Y55" s="26"/>
    </row>
    <row r="56" spans="1:25" s="26" customFormat="1" ht="15.75" thickBot="1" x14ac:dyDescent="0.3">
      <c r="A56" s="54"/>
      <c r="B56" s="55"/>
      <c r="C56" s="54"/>
      <c r="D56" s="54"/>
      <c r="E56" s="54"/>
      <c r="F56" s="56"/>
      <c r="G56" s="56"/>
      <c r="H56" s="56"/>
      <c r="I56" s="56"/>
      <c r="J56" s="56"/>
      <c r="K56" s="56"/>
      <c r="L56" s="56"/>
      <c r="M56" s="57"/>
      <c r="N56" s="56"/>
      <c r="O56" s="56"/>
      <c r="P56" s="54"/>
    </row>
    <row r="57" spans="1:25" ht="12" customHeight="1" x14ac:dyDescent="0.25">
      <c r="A57" s="31"/>
      <c r="B57" s="34"/>
      <c r="C57" s="23"/>
      <c r="D57" s="23"/>
      <c r="E57" s="23"/>
      <c r="F57" s="44"/>
      <c r="G57" s="44"/>
      <c r="H57" s="44"/>
      <c r="I57" s="44"/>
      <c r="J57" s="44"/>
      <c r="K57" s="44"/>
      <c r="L57" s="44"/>
      <c r="M57" s="25"/>
      <c r="N57" s="44"/>
      <c r="O57" s="44"/>
      <c r="P57" s="32"/>
      <c r="Q57" s="26"/>
      <c r="R57" s="26"/>
      <c r="S57" s="26"/>
      <c r="T57" s="26"/>
      <c r="U57" s="26"/>
      <c r="V57" s="26"/>
      <c r="W57" s="26"/>
      <c r="X57" s="26"/>
      <c r="Y57" s="26"/>
    </row>
    <row r="58" spans="1:25" ht="15.75" thickBot="1" x14ac:dyDescent="0.3">
      <c r="A58" s="31"/>
      <c r="B58" s="34" t="s">
        <v>38</v>
      </c>
      <c r="C58" s="23"/>
      <c r="D58" s="23"/>
      <c r="E58" s="23"/>
      <c r="F58" s="63">
        <f>F28+F54</f>
        <v>0</v>
      </c>
      <c r="G58" s="60"/>
      <c r="H58" s="63">
        <f>H28+H54</f>
        <v>0</v>
      </c>
      <c r="I58" s="63">
        <f>I28+I54</f>
        <v>0</v>
      </c>
      <c r="J58" s="63">
        <f>J28+J54</f>
        <v>0</v>
      </c>
      <c r="K58" s="63">
        <f>K28+K54</f>
        <v>0</v>
      </c>
      <c r="L58" s="63">
        <f>L28+L54</f>
        <v>0</v>
      </c>
      <c r="M58" s="60"/>
      <c r="N58" s="63">
        <f>N28+N54</f>
        <v>0</v>
      </c>
      <c r="O58" s="63">
        <f>O28+O54</f>
        <v>0</v>
      </c>
      <c r="P58" s="32"/>
      <c r="Q58" s="26"/>
      <c r="R58" s="26"/>
      <c r="S58" s="26"/>
      <c r="T58" s="26"/>
      <c r="U58" s="26"/>
      <c r="V58" s="26"/>
      <c r="W58" s="26"/>
      <c r="X58" s="26"/>
      <c r="Y58" s="26"/>
    </row>
    <row r="59" spans="1:25" ht="12" customHeight="1" thickTop="1" thickBot="1" x14ac:dyDescent="0.3">
      <c r="A59" s="39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2"/>
      <c r="Q59" s="26"/>
      <c r="R59" s="26"/>
      <c r="S59" s="26"/>
      <c r="T59" s="26"/>
      <c r="U59" s="26"/>
      <c r="V59" s="26"/>
      <c r="W59" s="26"/>
      <c r="X59" s="26"/>
      <c r="Y59" s="26"/>
    </row>
    <row r="60" spans="1:25" x14ac:dyDescent="0.2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</row>
    <row r="61" spans="1:25" ht="18" x14ac:dyDescent="0.25">
      <c r="A61" s="26"/>
      <c r="B61" s="47" t="s">
        <v>44</v>
      </c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</row>
    <row r="62" spans="1:25" ht="18" x14ac:dyDescent="0.25">
      <c r="A62" s="26"/>
      <c r="B62" s="47" t="s">
        <v>45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</row>
    <row r="63" spans="1:25" ht="18" x14ac:dyDescent="0.25">
      <c r="A63" s="26"/>
      <c r="B63" s="47" t="s">
        <v>53</v>
      </c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</row>
    <row r="64" spans="1:25" ht="18" x14ac:dyDescent="0.25">
      <c r="A64" s="26"/>
      <c r="B64" s="47" t="s">
        <v>54</v>
      </c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</row>
    <row r="65" spans="1:25" ht="18" x14ac:dyDescent="0.25">
      <c r="A65" s="26"/>
      <c r="B65" s="47" t="s">
        <v>42</v>
      </c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</row>
    <row r="66" spans="1:25" ht="18" x14ac:dyDescent="0.25">
      <c r="A66" s="26"/>
      <c r="B66" s="47" t="s">
        <v>46</v>
      </c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</row>
    <row r="67" spans="1:25" ht="18" x14ac:dyDescent="0.25">
      <c r="A67" s="26"/>
      <c r="B67" s="47" t="s">
        <v>55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</row>
    <row r="68" spans="1:25" ht="16.899999999999999" customHeight="1" x14ac:dyDescent="0.25">
      <c r="A68" s="26"/>
      <c r="B68" s="47" t="s">
        <v>47</v>
      </c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 t="s">
        <v>58</v>
      </c>
      <c r="W68" s="26"/>
      <c r="X68" s="26"/>
      <c r="Y68" s="26"/>
    </row>
    <row r="69" spans="1:25" ht="16.899999999999999" customHeight="1" x14ac:dyDescent="0.25">
      <c r="A69" s="26"/>
      <c r="B69" s="47" t="s">
        <v>49</v>
      </c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 t="s">
        <v>57</v>
      </c>
      <c r="W69" s="26"/>
      <c r="X69" s="26"/>
      <c r="Y69" s="26"/>
    </row>
    <row r="70" spans="1:25" x14ac:dyDescent="0.2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</sheetData>
  <mergeCells count="7">
    <mergeCell ref="S19:W19"/>
    <mergeCell ref="D12:D13"/>
    <mergeCell ref="N12:N13"/>
    <mergeCell ref="O12:O13"/>
    <mergeCell ref="D37:D38"/>
    <mergeCell ref="N37:N38"/>
    <mergeCell ref="O37:O38"/>
  </mergeCells>
  <pageMargins left="0.7" right="0.7" top="0.75" bottom="0.75" header="0.3" footer="0.3"/>
  <pageSetup paperSize="5" scale="49" orientation="landscape" r:id="rId1"/>
  <ignoredErrors>
    <ignoredError sqref="H47:L47 H22:L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30"/>
  <sheetViews>
    <sheetView workbookViewId="0">
      <selection activeCell="L9" sqref="L9"/>
    </sheetView>
  </sheetViews>
  <sheetFormatPr defaultRowHeight="15" x14ac:dyDescent="0.25"/>
  <cols>
    <col min="1" max="1" width="20.5703125" bestFit="1" customWidth="1"/>
    <col min="2" max="2" width="9.7109375" bestFit="1" customWidth="1"/>
    <col min="5" max="5" width="14.5703125" customWidth="1"/>
    <col min="9" max="9" width="9.140625" customWidth="1"/>
    <col min="10" max="10" width="4.5703125" customWidth="1"/>
    <col min="11" max="12" width="9.140625" customWidth="1"/>
    <col min="13" max="13" width="4.5703125" customWidth="1"/>
    <col min="14" max="14" width="9.85546875" bestFit="1" customWidth="1"/>
    <col min="15" max="15" width="4.5703125" customWidth="1"/>
    <col min="21" max="21" width="4.5703125" customWidth="1"/>
  </cols>
  <sheetData>
    <row r="3" spans="1:24" x14ac:dyDescent="0.25">
      <c r="I3" s="72" t="s">
        <v>22</v>
      </c>
      <c r="J3" s="14"/>
      <c r="K3" s="72" t="s">
        <v>11</v>
      </c>
      <c r="L3" s="72" t="s">
        <v>12</v>
      </c>
      <c r="M3" s="14"/>
      <c r="N3" s="8"/>
      <c r="O3" s="8"/>
      <c r="P3" s="8"/>
      <c r="V3" s="73"/>
      <c r="W3" s="73"/>
    </row>
    <row r="4" spans="1:24" ht="15" customHeight="1" x14ac:dyDescent="0.25">
      <c r="D4" s="3"/>
      <c r="E4" s="3"/>
      <c r="F4" s="3"/>
      <c r="G4" s="3"/>
      <c r="H4" s="3"/>
      <c r="I4" s="72"/>
      <c r="J4" s="14"/>
      <c r="K4" s="72"/>
      <c r="L4" s="72"/>
      <c r="M4" s="14"/>
      <c r="N4" s="7" t="s">
        <v>21</v>
      </c>
      <c r="O4" s="7"/>
      <c r="P4" s="7" t="s">
        <v>13</v>
      </c>
      <c r="Q4" s="7" t="s">
        <v>14</v>
      </c>
      <c r="R4" s="7" t="s">
        <v>15</v>
      </c>
      <c r="S4" s="7" t="s">
        <v>16</v>
      </c>
      <c r="T4" s="7" t="s">
        <v>17</v>
      </c>
      <c r="U4" s="7"/>
      <c r="V4" s="73"/>
      <c r="W4" s="73"/>
      <c r="X4" s="13"/>
    </row>
    <row r="5" spans="1:24" x14ac:dyDescent="0.25">
      <c r="D5" s="3"/>
      <c r="E5" t="s">
        <v>20</v>
      </c>
      <c r="F5" s="3"/>
      <c r="G5" s="3"/>
      <c r="H5" s="3"/>
      <c r="I5" s="3"/>
      <c r="J5" s="8"/>
      <c r="K5" s="8"/>
      <c r="L5" s="8"/>
      <c r="M5" s="8"/>
      <c r="N5" s="8"/>
      <c r="O5" s="8"/>
      <c r="P5" s="3">
        <f>(1+B8)^((B9-B10)/365)</f>
        <v>0.92962721948498639</v>
      </c>
      <c r="Q5" s="3">
        <f>(1+B8)^(((B9-B10)/365)-1)</f>
        <v>0.86420676720738721</v>
      </c>
      <c r="R5" s="3">
        <f>(1+B8)^(((B9-B10)/365)-2)</f>
        <v>0.8033901340591123</v>
      </c>
      <c r="S5" s="3">
        <f>(1+B8)^(((B9-B10)/365)-3)</f>
        <v>0.74685333648704311</v>
      </c>
      <c r="T5" s="3">
        <f>(1+B8)^(((B9-B10)/365)-4)</f>
        <v>0.69429519056153488</v>
      </c>
      <c r="V5" s="15"/>
      <c r="W5" s="15"/>
    </row>
    <row r="6" spans="1:24" x14ac:dyDescent="0.25">
      <c r="D6" s="3"/>
      <c r="E6" s="6"/>
      <c r="F6" s="3"/>
      <c r="G6" s="3"/>
      <c r="H6" s="3"/>
      <c r="I6" s="3"/>
      <c r="J6" s="8"/>
      <c r="K6" s="8"/>
      <c r="L6" s="8"/>
      <c r="M6" s="8"/>
      <c r="N6" s="8"/>
      <c r="O6" s="8"/>
      <c r="P6" s="8"/>
      <c r="V6" s="15"/>
      <c r="W6" s="15"/>
    </row>
    <row r="7" spans="1:24" x14ac:dyDescent="0.25">
      <c r="D7" s="3"/>
      <c r="E7" s="7" t="s">
        <v>1</v>
      </c>
      <c r="F7" s="3"/>
      <c r="G7" s="3"/>
      <c r="H7" s="3"/>
      <c r="I7" s="3"/>
      <c r="T7" s="3"/>
      <c r="U7" s="3"/>
      <c r="V7" s="15"/>
      <c r="W7" s="15"/>
    </row>
    <row r="8" spans="1:24" x14ac:dyDescent="0.25">
      <c r="A8" t="s">
        <v>20</v>
      </c>
      <c r="B8" s="16">
        <v>7.5700000000000003E-2</v>
      </c>
      <c r="D8" s="3"/>
      <c r="E8" s="3" t="s">
        <v>2</v>
      </c>
      <c r="F8" s="3"/>
      <c r="G8" s="3"/>
      <c r="H8" s="3"/>
      <c r="I8" s="16">
        <v>0.03</v>
      </c>
      <c r="K8" s="17">
        <f>SUM(P8:T8)</f>
        <v>546.84098843000004</v>
      </c>
      <c r="L8" s="17">
        <f>SUMPRODUCT(P8:T8,P5:T5)</f>
        <v>439.77075107430915</v>
      </c>
      <c r="N8">
        <v>100</v>
      </c>
      <c r="P8" s="17">
        <f>(N8*(1+I8))</f>
        <v>103</v>
      </c>
      <c r="Q8">
        <f>(P8*(1+I8))</f>
        <v>106.09</v>
      </c>
      <c r="R8">
        <f>(Q8*(1+I8))</f>
        <v>109.2727</v>
      </c>
      <c r="S8">
        <f>(R8*(1+I8))</f>
        <v>112.550881</v>
      </c>
      <c r="T8" s="3">
        <f>(S8*(1+I8))</f>
        <v>115.92740743</v>
      </c>
      <c r="U8" s="3"/>
      <c r="V8" s="18"/>
      <c r="W8" s="15"/>
    </row>
    <row r="9" spans="1:24" x14ac:dyDescent="0.25">
      <c r="A9" t="s">
        <v>18</v>
      </c>
      <c r="B9" s="13">
        <v>43101</v>
      </c>
      <c r="D9" s="3"/>
      <c r="E9" s="3" t="s">
        <v>0</v>
      </c>
      <c r="F9" s="3"/>
      <c r="G9" s="3"/>
      <c r="H9" s="3"/>
      <c r="I9" s="16">
        <v>0</v>
      </c>
      <c r="P9">
        <f>(N8*(1+B14)/(1+B8)^1)</f>
        <v>95.751603606953609</v>
      </c>
      <c r="T9" s="3"/>
      <c r="U9" s="3"/>
      <c r="V9" s="15"/>
      <c r="W9" s="15"/>
    </row>
    <row r="10" spans="1:24" x14ac:dyDescent="0.25">
      <c r="A10" t="s">
        <v>19</v>
      </c>
      <c r="B10" s="13">
        <v>43466</v>
      </c>
      <c r="D10" s="3"/>
      <c r="E10" s="3" t="s">
        <v>3</v>
      </c>
      <c r="F10" s="3"/>
      <c r="G10" s="3"/>
      <c r="H10" s="3"/>
      <c r="I10" s="16">
        <v>0</v>
      </c>
      <c r="P10" s="17">
        <f>P8*P5</f>
        <v>95.751603606953594</v>
      </c>
      <c r="Q10" s="17">
        <f t="shared" ref="Q10:T10" si="0">Q8*Q5</f>
        <v>91.683695933031714</v>
      </c>
      <c r="R10" s="17">
        <f t="shared" si="0"/>
        <v>87.788609102001161</v>
      </c>
      <c r="S10" s="17">
        <f t="shared" si="0"/>
        <v>84.059000999406152</v>
      </c>
      <c r="T10" s="17">
        <f t="shared" si="0"/>
        <v>80.487841432916539</v>
      </c>
      <c r="V10" s="15"/>
      <c r="W10" s="15"/>
    </row>
    <row r="11" spans="1:24" x14ac:dyDescent="0.25">
      <c r="D11" s="3"/>
      <c r="E11" s="3" t="s">
        <v>4</v>
      </c>
      <c r="F11" s="3"/>
      <c r="G11" s="3"/>
      <c r="H11" s="3"/>
      <c r="I11" s="16">
        <v>0</v>
      </c>
      <c r="V11" s="15"/>
      <c r="W11" s="15"/>
    </row>
    <row r="12" spans="1:24" x14ac:dyDescent="0.25">
      <c r="D12" s="3"/>
      <c r="E12" s="3" t="s">
        <v>6</v>
      </c>
      <c r="F12" s="3"/>
      <c r="G12" s="3"/>
      <c r="H12" s="3"/>
      <c r="I12" s="16">
        <v>0</v>
      </c>
      <c r="V12" s="15"/>
      <c r="W12" s="15"/>
    </row>
    <row r="13" spans="1:24" x14ac:dyDescent="0.25">
      <c r="D13" s="3"/>
      <c r="E13" s="3" t="s">
        <v>5</v>
      </c>
      <c r="F13" s="3"/>
      <c r="G13" s="3"/>
      <c r="H13" s="3"/>
      <c r="I13" s="16">
        <v>0</v>
      </c>
      <c r="V13" s="15"/>
      <c r="W13" s="15"/>
    </row>
    <row r="14" spans="1:24" x14ac:dyDescent="0.25">
      <c r="B14" s="16">
        <v>0.03</v>
      </c>
      <c r="D14" s="3"/>
      <c r="E14" s="3" t="s">
        <v>7</v>
      </c>
      <c r="F14" s="3"/>
      <c r="G14" s="3"/>
      <c r="H14" s="3"/>
      <c r="I14" s="16">
        <v>0</v>
      </c>
      <c r="J14" s="15"/>
      <c r="K14" s="15"/>
      <c r="L14" s="15"/>
      <c r="M14" s="15"/>
      <c r="N14" s="12"/>
      <c r="O14" s="12"/>
      <c r="P14" s="12"/>
      <c r="Q14" s="12"/>
      <c r="R14" s="12"/>
      <c r="S14" s="12"/>
      <c r="T14" s="12"/>
      <c r="V14" s="15"/>
      <c r="W14" s="15"/>
    </row>
    <row r="15" spans="1:24" x14ac:dyDescent="0.25">
      <c r="D15" s="3"/>
      <c r="E15" s="3"/>
      <c r="F15" s="3"/>
      <c r="G15" s="3"/>
      <c r="H15" s="3"/>
      <c r="I15" s="3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V15" s="15"/>
      <c r="W15" s="15"/>
    </row>
    <row r="16" spans="1:24" x14ac:dyDescent="0.25">
      <c r="D16" s="3"/>
      <c r="E16" s="8" t="s">
        <v>9</v>
      </c>
      <c r="F16" s="3"/>
      <c r="G16" s="3"/>
      <c r="H16" s="3"/>
      <c r="I16" s="3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V16" s="15"/>
      <c r="W16" s="15"/>
    </row>
    <row r="17" spans="4:23" x14ac:dyDescent="0.25">
      <c r="D17" s="3"/>
      <c r="E17" s="6"/>
      <c r="F17" s="3"/>
      <c r="G17" s="3"/>
      <c r="H17" s="3"/>
      <c r="I17" s="3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V17" s="15"/>
      <c r="W17" s="15"/>
    </row>
    <row r="18" spans="4:23" x14ac:dyDescent="0.25">
      <c r="D18" s="3"/>
      <c r="E18" s="3" t="s">
        <v>8</v>
      </c>
      <c r="F18" s="3"/>
      <c r="G18" s="3"/>
      <c r="H18" s="3"/>
      <c r="I18" s="3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V18" s="15"/>
      <c r="W18" s="15"/>
    </row>
    <row r="19" spans="4:23" x14ac:dyDescent="0.25">
      <c r="D19" s="3"/>
      <c r="E19" s="9"/>
      <c r="F19" s="3"/>
      <c r="G19" s="3"/>
      <c r="H19" s="3"/>
      <c r="I19" s="3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V19" s="15"/>
      <c r="W19" s="15"/>
    </row>
    <row r="20" spans="4:23" x14ac:dyDescent="0.25">
      <c r="D20" s="3"/>
      <c r="E20" s="8" t="s">
        <v>10</v>
      </c>
      <c r="F20" s="3"/>
      <c r="G20" s="3"/>
      <c r="H20" s="3"/>
      <c r="I20" s="3"/>
      <c r="J20" s="15"/>
      <c r="K20" s="15"/>
      <c r="L20" s="15"/>
      <c r="M20" s="15"/>
      <c r="N20" s="11"/>
      <c r="O20" s="11"/>
      <c r="P20" s="11"/>
      <c r="Q20" s="11"/>
      <c r="R20" s="11"/>
      <c r="S20" s="11"/>
      <c r="T20" s="11"/>
      <c r="V20" s="15"/>
      <c r="W20" s="15"/>
    </row>
    <row r="21" spans="4:23" x14ac:dyDescent="0.25">
      <c r="D21" s="3"/>
      <c r="E21" s="10"/>
      <c r="F21" s="3"/>
      <c r="G21" s="3"/>
      <c r="H21" s="3"/>
      <c r="I21" s="3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V21" s="15"/>
      <c r="W21" s="15"/>
    </row>
    <row r="22" spans="4:23" x14ac:dyDescent="0.25">
      <c r="D22" s="3"/>
      <c r="E22" s="4"/>
      <c r="F22" s="3"/>
      <c r="G22" s="3"/>
      <c r="H22" s="3"/>
      <c r="I22" s="3"/>
      <c r="N22" s="15"/>
      <c r="O22" s="15"/>
    </row>
    <row r="23" spans="4:23" x14ac:dyDescent="0.25">
      <c r="D23" s="3"/>
      <c r="E23" s="4"/>
      <c r="F23" s="3"/>
      <c r="G23" s="3"/>
      <c r="H23" s="3"/>
      <c r="I23" s="3"/>
      <c r="N23" s="15"/>
      <c r="O23" s="15"/>
    </row>
    <row r="24" spans="4:23" x14ac:dyDescent="0.25">
      <c r="D24" s="3"/>
      <c r="E24" s="5"/>
      <c r="F24" s="3"/>
      <c r="G24" s="3"/>
      <c r="H24" s="3"/>
      <c r="I24" s="3"/>
    </row>
    <row r="25" spans="4:23" x14ac:dyDescent="0.25">
      <c r="E25" s="1"/>
    </row>
    <row r="26" spans="4:23" x14ac:dyDescent="0.25">
      <c r="E26" s="1"/>
    </row>
    <row r="27" spans="4:23" x14ac:dyDescent="0.25">
      <c r="E27" s="2"/>
    </row>
    <row r="28" spans="4:23" x14ac:dyDescent="0.25">
      <c r="E28" s="2"/>
    </row>
    <row r="29" spans="4:23" x14ac:dyDescent="0.25">
      <c r="E29" s="1"/>
    </row>
    <row r="30" spans="4:23" x14ac:dyDescent="0.25">
      <c r="E30" s="2"/>
    </row>
  </sheetData>
  <mergeCells count="5">
    <mergeCell ref="I3:I4"/>
    <mergeCell ref="V3:V4"/>
    <mergeCell ref="W3:W4"/>
    <mergeCell ref="K3:K4"/>
    <mergeCell ref="L3:L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Draft CPVRR Calculator</vt:lpstr>
      <vt:lpstr>Sheet1 (2)</vt:lpstr>
      <vt:lpstr>'Draft CPVRR Calculator'!_ftn1</vt:lpstr>
      <vt:lpstr>'Sheet1 (2)'!_ftn1</vt:lpstr>
      <vt:lpstr>'Draft CPVRR Calculator'!_ftnref1</vt:lpstr>
      <vt:lpstr>'Sheet1 (2)'!_ftnref1</vt:lpstr>
      <vt:lpstr>'Draft CPVRR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2023-10-27T15:46:59Z</dcterms:modified>
</cp:coreProperties>
</file>