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Draft Calculator" sheetId="5" r:id="rId1"/>
    <sheet name="Sheet1 (2)" sheetId="2" state="hidden" r:id="rId2"/>
  </sheets>
  <definedNames>
    <definedName name="_ftn1" localSheetId="0">'Draft Calculator'!$B$20</definedName>
    <definedName name="_ftn1" localSheetId="1">'Sheet1 (2)'!$E$13</definedName>
    <definedName name="_ftnref1" localSheetId="0">'Draft Calculator'!$B$17</definedName>
    <definedName name="_ftnref1" localSheetId="1">'Sheet1 (2)'!$E$10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5" l="1"/>
  <c r="N24" i="5" l="1"/>
  <c r="F22" i="5"/>
  <c r="F26" i="5" s="1"/>
  <c r="I21" i="5"/>
  <c r="J21" i="5" s="1"/>
  <c r="K21" i="5" s="1"/>
  <c r="L21" i="5" s="1"/>
  <c r="H21" i="5"/>
  <c r="H20" i="5"/>
  <c r="I20" i="5" s="1"/>
  <c r="J20" i="5" s="1"/>
  <c r="K20" i="5" s="1"/>
  <c r="L20" i="5" s="1"/>
  <c r="H19" i="5"/>
  <c r="H18" i="5"/>
  <c r="H17" i="5"/>
  <c r="I17" i="5" s="1"/>
  <c r="H16" i="5"/>
  <c r="I16" i="5" s="1"/>
  <c r="H15" i="5"/>
  <c r="L12" i="5"/>
  <c r="K12" i="5"/>
  <c r="J12" i="5"/>
  <c r="I12" i="5"/>
  <c r="H12" i="5"/>
  <c r="O24" i="5" s="1"/>
  <c r="O21" i="5" l="1"/>
  <c r="H22" i="5"/>
  <c r="O19" i="5"/>
  <c r="J16" i="5"/>
  <c r="K16" i="5" s="1"/>
  <c r="L16" i="5" s="1"/>
  <c r="O16" i="5"/>
  <c r="O17" i="5"/>
  <c r="J17" i="5"/>
  <c r="K17" i="5" s="1"/>
  <c r="L17" i="5" s="1"/>
  <c r="N17" i="5"/>
  <c r="I18" i="5"/>
  <c r="N21" i="5"/>
  <c r="N20" i="5"/>
  <c r="I15" i="5"/>
  <c r="N19" i="5"/>
  <c r="O20" i="5"/>
  <c r="I19" i="5"/>
  <c r="J19" i="5" s="1"/>
  <c r="K19" i="5" s="1"/>
  <c r="L19" i="5" s="1"/>
  <c r="N16" i="5" l="1"/>
  <c r="J15" i="5"/>
  <c r="I22" i="5"/>
  <c r="I26" i="5" s="1"/>
  <c r="J18" i="5"/>
  <c r="K18" i="5" s="1"/>
  <c r="L18" i="5" s="1"/>
  <c r="O18" i="5"/>
  <c r="N18" i="5"/>
  <c r="J22" i="5" l="1"/>
  <c r="J26" i="5" s="1"/>
  <c r="K15" i="5"/>
  <c r="K22" i="5" l="1"/>
  <c r="K26" i="5" s="1"/>
  <c r="L15" i="5"/>
  <c r="L22" i="5" s="1"/>
  <c r="L26" i="5" s="1"/>
  <c r="N15" i="5"/>
  <c r="N22" i="5" s="1"/>
  <c r="O15" i="5"/>
  <c r="O22" i="5" s="1"/>
  <c r="N26" i="5"/>
  <c r="O26" i="5" l="1"/>
  <c r="L8" i="2"/>
  <c r="K8" i="2"/>
  <c r="P9" i="2"/>
  <c r="P8" i="2"/>
  <c r="P10" i="2" s="1"/>
  <c r="T5" i="2"/>
  <c r="S5" i="2"/>
  <c r="R5" i="2"/>
  <c r="Q5" i="2"/>
  <c r="P5" i="2"/>
  <c r="Q8" i="2" l="1"/>
  <c r="R8" i="2" l="1"/>
  <c r="Q10" i="2"/>
  <c r="S8" i="2" l="1"/>
  <c r="R10" i="2"/>
  <c r="T8" i="2" l="1"/>
  <c r="T10" i="2" s="1"/>
  <c r="S10" i="2"/>
</calcChain>
</file>

<file path=xl/sharedStrings.xml><?xml version="1.0" encoding="utf-8"?>
<sst xmlns="http://schemas.openxmlformats.org/spreadsheetml/2006/main" count="59" uniqueCount="48">
  <si>
    <t>Property Tax and Insurance</t>
  </si>
  <si>
    <t>Incremental Revenue Requirements</t>
  </si>
  <si>
    <t>Operations and Maintenance</t>
  </si>
  <si>
    <t>Depreciation and Amortization</t>
  </si>
  <si>
    <t>Interest Expense</t>
  </si>
  <si>
    <t>Income Tax</t>
  </si>
  <si>
    <t>Return on Equity</t>
  </si>
  <si>
    <t>System Impact</t>
  </si>
  <si>
    <t>Revenue from Customers</t>
  </si>
  <si>
    <t>Total Incremental Revenue Requirements</t>
  </si>
  <si>
    <t xml:space="preserve">Total Net Customer (Savings)/Cost </t>
  </si>
  <si>
    <t>Nominal Total</t>
  </si>
  <si>
    <t>5-year CPVRR</t>
  </si>
  <si>
    <t>Year 1</t>
  </si>
  <si>
    <t>Year 2</t>
  </si>
  <si>
    <t>Year 3</t>
  </si>
  <si>
    <t>Year 4</t>
  </si>
  <si>
    <t>Year 5</t>
  </si>
  <si>
    <t>Start Date</t>
  </si>
  <si>
    <t>Acquistion Date</t>
  </si>
  <si>
    <t>Discount Rate / WACC</t>
  </si>
  <si>
    <t>Beginning</t>
  </si>
  <si>
    <t>Inflation Rate</t>
  </si>
  <si>
    <t>Escalation Rate</t>
  </si>
  <si>
    <t>Taxes Other Than Income</t>
  </si>
  <si>
    <t>Total Revenue Requirements</t>
  </si>
  <si>
    <t>Revenue Requirements</t>
  </si>
  <si>
    <t>Draft Acquisition Adjustment Support Calculator</t>
  </si>
  <si>
    <t>Acquisition Date</t>
  </si>
  <si>
    <t>Cost</t>
  </si>
  <si>
    <r>
      <t>Operations and Maintenance</t>
    </r>
    <r>
      <rPr>
        <vertAlign val="superscript"/>
        <sz val="10"/>
        <color theme="1"/>
        <rFont val="Times New Roman"/>
        <family val="1"/>
      </rPr>
      <t>1</t>
    </r>
  </si>
  <si>
    <r>
      <t>Depreciation and Amortization</t>
    </r>
    <r>
      <rPr>
        <vertAlign val="superscript"/>
        <sz val="10"/>
        <color theme="1"/>
        <rFont val="Times New Roman"/>
        <family val="1"/>
      </rPr>
      <t>2</t>
    </r>
  </si>
  <si>
    <r>
      <t>Interest Expense</t>
    </r>
    <r>
      <rPr>
        <vertAlign val="superscript"/>
        <sz val="10"/>
        <color theme="1"/>
        <rFont val="Times New Roman"/>
        <family val="1"/>
      </rPr>
      <t>3</t>
    </r>
  </si>
  <si>
    <r>
      <t>Return on Equity</t>
    </r>
    <r>
      <rPr>
        <vertAlign val="superscript"/>
        <sz val="10"/>
        <color theme="1"/>
        <rFont val="Times New Roman"/>
        <family val="1"/>
      </rPr>
      <t>4</t>
    </r>
  </si>
  <si>
    <r>
      <t>Income Tax</t>
    </r>
    <r>
      <rPr>
        <vertAlign val="superscript"/>
        <sz val="10"/>
        <color theme="1"/>
        <rFont val="Times New Roman"/>
        <family val="1"/>
      </rPr>
      <t>5</t>
    </r>
  </si>
  <si>
    <r>
      <t>System Impact</t>
    </r>
    <r>
      <rPr>
        <vertAlign val="superscript"/>
        <sz val="10"/>
        <color theme="1"/>
        <rFont val="Times New Roman"/>
        <family val="1"/>
      </rPr>
      <t>6</t>
    </r>
  </si>
  <si>
    <r>
      <t>Total Net Customer (Savings)/Cost</t>
    </r>
    <r>
      <rPr>
        <b/>
        <vertAlign val="superscript"/>
        <sz val="10"/>
        <color theme="1"/>
        <rFont val="Times New Roman"/>
        <family val="1"/>
      </rPr>
      <t>8</t>
    </r>
  </si>
  <si>
    <r>
      <rPr>
        <vertAlign val="superscript"/>
        <sz val="10"/>
        <rFont val="Times New Roman"/>
        <family val="1"/>
      </rPr>
      <t>7</t>
    </r>
    <r>
      <rPr>
        <sz val="11"/>
        <rFont val="Times New Roman"/>
        <family val="1"/>
      </rPr>
      <t>Revenue from acquired customers at acquirer’s forecasted rates.</t>
    </r>
  </si>
  <si>
    <r>
      <rPr>
        <vertAlign val="superscript"/>
        <sz val="10"/>
        <rFont val="Times New Roman"/>
        <family val="1"/>
      </rPr>
      <t>8</t>
    </r>
    <r>
      <rPr>
        <sz val="11"/>
        <rFont val="Times New Roman"/>
        <family val="1"/>
      </rPr>
      <t>Revenue requirements netted against incremental revenue.</t>
    </r>
  </si>
  <si>
    <r>
      <rPr>
        <vertAlign val="superscript"/>
        <sz val="10"/>
        <rFont val="Times New Roman"/>
        <family val="1"/>
      </rPr>
      <t>1</t>
    </r>
    <r>
      <rPr>
        <sz val="11"/>
        <rFont val="Times New Roman"/>
        <family val="1"/>
      </rPr>
      <t>Represents estimated Operations and Maintenance Expense for operating acquired system.</t>
    </r>
  </si>
  <si>
    <r>
      <rPr>
        <vertAlign val="superscript"/>
        <sz val="10"/>
        <rFont val="Times New Roman"/>
        <family val="1"/>
      </rPr>
      <t>2</t>
    </r>
    <r>
      <rPr>
        <sz val="11"/>
        <rFont val="Times New Roman"/>
        <family val="1"/>
      </rPr>
      <t>Depreciation and Amortization Expense associated with the acquired assets, acquired system capital expenditures, and the positive acquisition adjustment.</t>
    </r>
  </si>
  <si>
    <r>
      <t>(Revenue from Customers)</t>
    </r>
    <r>
      <rPr>
        <vertAlign val="superscript"/>
        <sz val="10"/>
        <color theme="1"/>
        <rFont val="Times New Roman"/>
        <family val="1"/>
      </rPr>
      <t>7</t>
    </r>
  </si>
  <si>
    <r>
      <rPr>
        <vertAlign val="superscript"/>
        <sz val="10"/>
        <rFont val="Times New Roman"/>
        <family val="1"/>
      </rPr>
      <t>6</t>
    </r>
    <r>
      <rPr>
        <sz val="11"/>
        <rFont val="Times New Roman"/>
        <family val="1"/>
      </rPr>
      <t>Fixed costs and capital needed to serve the acquired system.</t>
    </r>
  </si>
  <si>
    <t>Florida Public Service Commission - Division of Accounting &amp; Finance</t>
  </si>
  <si>
    <t>Discount Rate</t>
  </si>
  <si>
    <r>
      <rPr>
        <vertAlign val="superscript"/>
        <sz val="10"/>
        <rFont val="Times New Roman"/>
        <family val="1"/>
      </rPr>
      <t>3</t>
    </r>
    <r>
      <rPr>
        <sz val="11"/>
        <rFont val="Times New Roman"/>
        <family val="1"/>
      </rPr>
      <t>Interest expense assumes weighted cost of debt and debt-to-investor capital ratio.</t>
    </r>
  </si>
  <si>
    <r>
      <rPr>
        <vertAlign val="superscript"/>
        <sz val="10"/>
        <rFont val="Times New Roman"/>
        <family val="1"/>
      </rPr>
      <t>4</t>
    </r>
    <r>
      <rPr>
        <sz val="11"/>
        <rFont val="Times New Roman"/>
        <family val="1"/>
      </rPr>
      <t>Return on equity assumes cost of equity and equity-to-investor capital ratio.</t>
    </r>
  </si>
  <si>
    <r>
      <rPr>
        <vertAlign val="superscript"/>
        <sz val="10"/>
        <rFont val="Times New Roman"/>
        <family val="1"/>
      </rPr>
      <t>5</t>
    </r>
    <r>
      <rPr>
        <sz val="11"/>
        <rFont val="Times New Roman"/>
        <family val="1"/>
      </rPr>
      <t>Income tax assumes blended state and federal tax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</si>
</sst>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u/>
      <sz val="11"/>
      <name val="Times New Roman"/>
      <family val="1"/>
    </font>
    <font>
      <vertAlign val="superscript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Border="1"/>
    <xf numFmtId="10" fontId="0" fillId="0" borderId="0" xfId="0" applyNumberFormat="1"/>
    <xf numFmtId="8" fontId="0" fillId="0" borderId="0" xfId="0" applyNumberFormat="1"/>
    <xf numFmtId="8" fontId="0" fillId="0" borderId="0" xfId="0" applyNumberFormat="1" applyBorder="1"/>
    <xf numFmtId="0" fontId="10" fillId="0" borderId="0" xfId="0" applyFont="1"/>
    <xf numFmtId="10" fontId="10" fillId="2" borderId="4" xfId="0" applyNumberFormat="1" applyFont="1" applyFill="1" applyBorder="1"/>
    <xf numFmtId="14" fontId="10" fillId="2" borderId="4" xfId="0" applyNumberFormat="1" applyFont="1" applyFill="1" applyBorder="1"/>
    <xf numFmtId="14" fontId="10" fillId="3" borderId="0" xfId="0" applyNumberFormat="1" applyFont="1" applyFill="1" applyBorder="1"/>
    <xf numFmtId="14" fontId="10" fillId="0" borderId="0" xfId="0" applyNumberFormat="1" applyFont="1"/>
    <xf numFmtId="8" fontId="10" fillId="0" borderId="0" xfId="0" applyNumberFormat="1" applyFont="1"/>
    <xf numFmtId="0" fontId="10" fillId="3" borderId="0" xfId="0" applyFont="1" applyFill="1" applyBorder="1"/>
    <xf numFmtId="164" fontId="10" fillId="3" borderId="0" xfId="0" applyNumberFormat="1" applyFont="1" applyFill="1" applyBorder="1"/>
    <xf numFmtId="164" fontId="10" fillId="0" borderId="0" xfId="0" applyNumberFormat="1" applyFont="1"/>
    <xf numFmtId="7" fontId="10" fillId="3" borderId="3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/>
    </xf>
    <xf numFmtId="10" fontId="10" fillId="2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39" fontId="10" fillId="3" borderId="2" xfId="0" applyNumberFormat="1" applyFont="1" applyFill="1" applyBorder="1" applyAlignment="1">
      <alignment horizontal="right"/>
    </xf>
    <xf numFmtId="0" fontId="10" fillId="5" borderId="0" xfId="0" applyFont="1" applyFill="1"/>
    <xf numFmtId="0" fontId="10" fillId="4" borderId="0" xfId="0" applyFont="1" applyFill="1"/>
    <xf numFmtId="14" fontId="10" fillId="4" borderId="0" xfId="0" applyNumberFormat="1" applyFont="1" applyFill="1" applyAlignment="1">
      <alignment horizontal="left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165" fontId="10" fillId="3" borderId="0" xfId="0" applyNumberFormat="1" applyFont="1" applyFill="1" applyBorder="1"/>
    <xf numFmtId="0" fontId="13" fillId="3" borderId="0" xfId="0" applyFont="1" applyFill="1" applyBorder="1"/>
    <xf numFmtId="39" fontId="10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0" fontId="10" fillId="3" borderId="10" xfId="0" applyFont="1" applyFill="1" applyBorder="1"/>
    <xf numFmtId="0" fontId="17" fillId="3" borderId="11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0" fontId="10" fillId="3" borderId="6" xfId="0" applyNumberFormat="1" applyFont="1" applyFill="1" applyBorder="1"/>
    <xf numFmtId="0" fontId="13" fillId="5" borderId="0" xfId="0" applyFont="1" applyFill="1" applyAlignment="1">
      <alignment horizontal="left" indent="1"/>
    </xf>
    <xf numFmtId="0" fontId="10" fillId="5" borderId="0" xfId="0" applyFont="1" applyFill="1" applyBorder="1"/>
    <xf numFmtId="7" fontId="10" fillId="2" borderId="4" xfId="0" applyNumberFormat="1" applyFont="1" applyFill="1" applyBorder="1" applyAlignment="1">
      <alignment horizontal="right"/>
    </xf>
    <xf numFmtId="7" fontId="10" fillId="3" borderId="0" xfId="0" applyNumberFormat="1" applyFont="1" applyFill="1" applyBorder="1" applyAlignment="1">
      <alignment horizontal="right"/>
    </xf>
    <xf numFmtId="7" fontId="10" fillId="3" borderId="2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workbookViewId="0">
      <selection activeCell="A28" sqref="A28"/>
    </sheetView>
  </sheetViews>
  <sheetFormatPr defaultRowHeight="13.8" x14ac:dyDescent="0.25"/>
  <cols>
    <col min="1" max="1" width="2.88671875" style="19" customWidth="1"/>
    <col min="2" max="2" width="32.44140625" style="19" bestFit="1" customWidth="1"/>
    <col min="3" max="3" width="2.88671875" style="19" customWidth="1"/>
    <col min="4" max="4" width="10.33203125" style="19" customWidth="1"/>
    <col min="5" max="5" width="2.88671875" style="19" customWidth="1"/>
    <col min="6" max="6" width="11.77734375" style="19" customWidth="1"/>
    <col min="7" max="7" width="2.6640625" style="19" customWidth="1"/>
    <col min="8" max="12" width="11.77734375" style="19" customWidth="1"/>
    <col min="13" max="13" width="2.88671875" style="19" customWidth="1"/>
    <col min="14" max="15" width="11.77734375" style="19" customWidth="1"/>
    <col min="16" max="16" width="2.88671875" style="19" customWidth="1"/>
    <col min="17" max="16384" width="8.88671875" style="19"/>
  </cols>
  <sheetData>
    <row r="1" spans="1:22" x14ac:dyDescent="0.25">
      <c r="A1" s="34"/>
      <c r="B1" s="34" t="s">
        <v>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22" x14ac:dyDescent="0.25">
      <c r="A2" s="34"/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22" x14ac:dyDescent="0.25">
      <c r="A3" s="34"/>
      <c r="B3" s="35">
        <v>45022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22" ht="6" customHeight="1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22" ht="6.6" customHeight="1" x14ac:dyDescent="0.25">
      <c r="A5" s="36"/>
      <c r="B5" s="37"/>
      <c r="C5" s="37"/>
      <c r="D5" s="53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</row>
    <row r="6" spans="1:22" x14ac:dyDescent="0.25">
      <c r="A6" s="39"/>
      <c r="B6" s="25" t="s">
        <v>20</v>
      </c>
      <c r="C6" s="25"/>
      <c r="D6" s="20">
        <v>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40"/>
    </row>
    <row r="7" spans="1:22" x14ac:dyDescent="0.25">
      <c r="A7" s="39"/>
      <c r="B7" s="25" t="s">
        <v>18</v>
      </c>
      <c r="C7" s="25"/>
      <c r="D7" s="21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40"/>
    </row>
    <row r="8" spans="1:22" x14ac:dyDescent="0.25">
      <c r="A8" s="39"/>
      <c r="B8" s="25" t="s">
        <v>28</v>
      </c>
      <c r="C8" s="25"/>
      <c r="D8" s="2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40"/>
    </row>
    <row r="9" spans="1:22" x14ac:dyDescent="0.25">
      <c r="A9" s="39"/>
      <c r="B9" s="25"/>
      <c r="C9" s="25"/>
      <c r="D9" s="2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40"/>
    </row>
    <row r="10" spans="1:22" x14ac:dyDescent="0.25">
      <c r="A10" s="39"/>
      <c r="B10" s="25"/>
      <c r="C10" s="25"/>
      <c r="D10" s="59" t="s">
        <v>23</v>
      </c>
      <c r="E10" s="41"/>
      <c r="F10" s="42" t="s">
        <v>21</v>
      </c>
      <c r="G10" s="43"/>
      <c r="H10" s="43"/>
      <c r="I10" s="25"/>
      <c r="J10" s="25"/>
      <c r="K10" s="25"/>
      <c r="L10" s="25"/>
      <c r="M10" s="25"/>
      <c r="N10" s="59" t="s">
        <v>11</v>
      </c>
      <c r="O10" s="59" t="s">
        <v>12</v>
      </c>
      <c r="P10" s="40"/>
    </row>
    <row r="11" spans="1:22" ht="15" customHeight="1" x14ac:dyDescent="0.25">
      <c r="A11" s="39"/>
      <c r="B11" s="25"/>
      <c r="C11" s="25"/>
      <c r="D11" s="59"/>
      <c r="E11" s="41"/>
      <c r="F11" s="42" t="s">
        <v>29</v>
      </c>
      <c r="G11" s="44"/>
      <c r="H11" s="42" t="s">
        <v>13</v>
      </c>
      <c r="I11" s="42" t="s">
        <v>14</v>
      </c>
      <c r="J11" s="42" t="s">
        <v>15</v>
      </c>
      <c r="K11" s="42" t="s">
        <v>16</v>
      </c>
      <c r="L11" s="42" t="s">
        <v>17</v>
      </c>
      <c r="M11" s="44"/>
      <c r="N11" s="59"/>
      <c r="O11" s="59"/>
      <c r="P11" s="40"/>
      <c r="Q11" s="23"/>
    </row>
    <row r="12" spans="1:22" x14ac:dyDescent="0.25">
      <c r="A12" s="39"/>
      <c r="B12" s="25" t="s">
        <v>44</v>
      </c>
      <c r="C12" s="25"/>
      <c r="D12" s="25"/>
      <c r="E12" s="43"/>
      <c r="F12" s="43"/>
      <c r="G12" s="43"/>
      <c r="H12" s="45">
        <f>(1+D6)^((D7-D8)/365)</f>
        <v>1</v>
      </c>
      <c r="I12" s="45">
        <f>(1+D6)^(((D7-D8)/365)-1)</f>
        <v>1</v>
      </c>
      <c r="J12" s="45">
        <f>(1+D6)^(((D7-D8)/365)-2)</f>
        <v>1</v>
      </c>
      <c r="K12" s="45">
        <f>(1+D6)^(((D7-D8)/365)-3)</f>
        <v>1</v>
      </c>
      <c r="L12" s="45">
        <f>(1+D6)^(((D7-D8)/365)-4)</f>
        <v>1</v>
      </c>
      <c r="M12" s="25"/>
      <c r="N12" s="25"/>
      <c r="O12" s="25"/>
      <c r="P12" s="40"/>
    </row>
    <row r="13" spans="1:22" x14ac:dyDescent="0.25">
      <c r="A13" s="39"/>
      <c r="B13" s="46"/>
      <c r="C13" s="25"/>
      <c r="D13" s="25"/>
      <c r="E13" s="43"/>
      <c r="F13" s="43"/>
      <c r="G13" s="43"/>
      <c r="H13" s="43"/>
      <c r="I13" s="25"/>
      <c r="J13" s="25"/>
      <c r="K13" s="25"/>
      <c r="L13" s="25"/>
      <c r="M13" s="25"/>
      <c r="N13" s="25"/>
      <c r="O13" s="25"/>
      <c r="P13" s="40"/>
    </row>
    <row r="14" spans="1:22" x14ac:dyDescent="0.25">
      <c r="A14" s="39"/>
      <c r="B14" s="44" t="s">
        <v>26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0"/>
      <c r="V14" s="24"/>
    </row>
    <row r="15" spans="1:22" ht="15.6" x14ac:dyDescent="0.25">
      <c r="A15" s="39"/>
      <c r="B15" s="25" t="s">
        <v>30</v>
      </c>
      <c r="C15" s="25"/>
      <c r="D15" s="30">
        <v>0</v>
      </c>
      <c r="E15" s="31"/>
      <c r="F15" s="56">
        <v>0</v>
      </c>
      <c r="G15" s="31"/>
      <c r="H15" s="57">
        <f>(F15*(1+D15))</f>
        <v>0</v>
      </c>
      <c r="I15" s="57">
        <f>(H15*(1+D15))</f>
        <v>0</v>
      </c>
      <c r="J15" s="57">
        <f>(I15*(1+D15))</f>
        <v>0</v>
      </c>
      <c r="K15" s="57">
        <f>(J15*(1+D15))</f>
        <v>0</v>
      </c>
      <c r="L15" s="57">
        <f>(K15*(1+D15))</f>
        <v>0</v>
      </c>
      <c r="M15" s="47"/>
      <c r="N15" s="57">
        <f>SUM(H15:L15)</f>
        <v>0</v>
      </c>
      <c r="O15" s="57">
        <f>SUMPRODUCT(H15:L15,H12:L12)</f>
        <v>0</v>
      </c>
      <c r="P15" s="40"/>
    </row>
    <row r="16" spans="1:22" ht="15.6" x14ac:dyDescent="0.25">
      <c r="A16" s="39"/>
      <c r="B16" s="25" t="s">
        <v>31</v>
      </c>
      <c r="C16" s="25"/>
      <c r="D16" s="30">
        <v>0</v>
      </c>
      <c r="E16" s="31"/>
      <c r="F16" s="56">
        <v>0</v>
      </c>
      <c r="G16" s="31"/>
      <c r="H16" s="47">
        <f t="shared" ref="H16:H21" si="0">(F16*(1+D16))</f>
        <v>0</v>
      </c>
      <c r="I16" s="47">
        <f t="shared" ref="I16:I21" si="1">(H16*(1+D16))</f>
        <v>0</v>
      </c>
      <c r="J16" s="47">
        <f t="shared" ref="J16:J21" si="2">(I16*(1+D16))</f>
        <v>0</v>
      </c>
      <c r="K16" s="47">
        <f t="shared" ref="K16:K21" si="3">(J16*(1+D16))</f>
        <v>0</v>
      </c>
      <c r="L16" s="47">
        <f t="shared" ref="L16:L21" si="4">(K16*(1+D16))</f>
        <v>0</v>
      </c>
      <c r="M16" s="47"/>
      <c r="N16" s="57">
        <f>SUM(H16:L16)</f>
        <v>0</v>
      </c>
      <c r="O16" s="57">
        <f>SUMPRODUCT(H16:L16,H12:L12)</f>
        <v>0</v>
      </c>
      <c r="P16" s="40"/>
    </row>
    <row r="17" spans="1:17" x14ac:dyDescent="0.25">
      <c r="A17" s="39"/>
      <c r="B17" s="25" t="s">
        <v>24</v>
      </c>
      <c r="C17" s="25"/>
      <c r="D17" s="30">
        <v>0</v>
      </c>
      <c r="E17" s="31"/>
      <c r="F17" s="56">
        <v>0</v>
      </c>
      <c r="G17" s="31"/>
      <c r="H17" s="47">
        <f t="shared" si="0"/>
        <v>0</v>
      </c>
      <c r="I17" s="47">
        <f t="shared" si="1"/>
        <v>0</v>
      </c>
      <c r="J17" s="47">
        <f t="shared" si="2"/>
        <v>0</v>
      </c>
      <c r="K17" s="47">
        <f t="shared" si="3"/>
        <v>0</v>
      </c>
      <c r="L17" s="47">
        <f t="shared" si="4"/>
        <v>0</v>
      </c>
      <c r="M17" s="47"/>
      <c r="N17" s="57">
        <f t="shared" ref="N17:N21" si="5">SUM(H17:L17)</f>
        <v>0</v>
      </c>
      <c r="O17" s="57">
        <f>SUMPRODUCT(H17:L17,H12:L12)</f>
        <v>0</v>
      </c>
      <c r="P17" s="40"/>
    </row>
    <row r="18" spans="1:17" ht="15.6" x14ac:dyDescent="0.25">
      <c r="A18" s="39"/>
      <c r="B18" s="25" t="s">
        <v>32</v>
      </c>
      <c r="C18" s="25"/>
      <c r="D18" s="30">
        <v>0</v>
      </c>
      <c r="E18" s="31"/>
      <c r="F18" s="56">
        <v>0</v>
      </c>
      <c r="G18" s="31"/>
      <c r="H18" s="47">
        <f t="shared" si="0"/>
        <v>0</v>
      </c>
      <c r="I18" s="47">
        <f t="shared" si="1"/>
        <v>0</v>
      </c>
      <c r="J18" s="47">
        <f t="shared" si="2"/>
        <v>0</v>
      </c>
      <c r="K18" s="47">
        <f t="shared" si="3"/>
        <v>0</v>
      </c>
      <c r="L18" s="47">
        <f t="shared" si="4"/>
        <v>0</v>
      </c>
      <c r="M18" s="47"/>
      <c r="N18" s="57">
        <f t="shared" si="5"/>
        <v>0</v>
      </c>
      <c r="O18" s="57">
        <f>SUMPRODUCT(H18:L18,H12:L12)</f>
        <v>0</v>
      </c>
      <c r="P18" s="40"/>
    </row>
    <row r="19" spans="1:17" ht="15.6" x14ac:dyDescent="0.25">
      <c r="A19" s="39"/>
      <c r="B19" s="25" t="s">
        <v>33</v>
      </c>
      <c r="C19" s="25"/>
      <c r="D19" s="30">
        <v>0</v>
      </c>
      <c r="E19" s="31"/>
      <c r="F19" s="56">
        <v>0</v>
      </c>
      <c r="G19" s="31"/>
      <c r="H19" s="47">
        <f t="shared" si="0"/>
        <v>0</v>
      </c>
      <c r="I19" s="47">
        <f t="shared" si="1"/>
        <v>0</v>
      </c>
      <c r="J19" s="47">
        <f t="shared" si="2"/>
        <v>0</v>
      </c>
      <c r="K19" s="47">
        <f t="shared" si="3"/>
        <v>0</v>
      </c>
      <c r="L19" s="47">
        <f t="shared" si="4"/>
        <v>0</v>
      </c>
      <c r="M19" s="47"/>
      <c r="N19" s="57">
        <f t="shared" si="5"/>
        <v>0</v>
      </c>
      <c r="O19" s="57">
        <f>SUMPRODUCT(H19:L19,H12:L12)</f>
        <v>0</v>
      </c>
      <c r="P19" s="40"/>
    </row>
    <row r="20" spans="1:17" ht="15.6" x14ac:dyDescent="0.25">
      <c r="A20" s="39"/>
      <c r="B20" s="25" t="s">
        <v>34</v>
      </c>
      <c r="C20" s="25"/>
      <c r="D20" s="30">
        <v>0</v>
      </c>
      <c r="E20" s="31"/>
      <c r="F20" s="56">
        <v>0</v>
      </c>
      <c r="G20" s="31"/>
      <c r="H20" s="47">
        <f t="shared" si="0"/>
        <v>0</v>
      </c>
      <c r="I20" s="47">
        <f t="shared" si="1"/>
        <v>0</v>
      </c>
      <c r="J20" s="47">
        <f t="shared" si="2"/>
        <v>0</v>
      </c>
      <c r="K20" s="47">
        <f t="shared" si="3"/>
        <v>0</v>
      </c>
      <c r="L20" s="47">
        <f t="shared" si="4"/>
        <v>0</v>
      </c>
      <c r="M20" s="47"/>
      <c r="N20" s="57">
        <f t="shared" si="5"/>
        <v>0</v>
      </c>
      <c r="O20" s="57">
        <f>SUMPRODUCT(H20:L20,H12:L12)</f>
        <v>0</v>
      </c>
      <c r="P20" s="40"/>
    </row>
    <row r="21" spans="1:17" ht="15.6" x14ac:dyDescent="0.25">
      <c r="A21" s="39"/>
      <c r="B21" s="25" t="s">
        <v>35</v>
      </c>
      <c r="C21" s="25"/>
      <c r="D21" s="30">
        <v>0</v>
      </c>
      <c r="E21" s="31"/>
      <c r="F21" s="56">
        <v>0</v>
      </c>
      <c r="G21" s="31"/>
      <c r="H21" s="32">
        <f t="shared" si="0"/>
        <v>0</v>
      </c>
      <c r="I21" s="32">
        <f t="shared" si="1"/>
        <v>0</v>
      </c>
      <c r="J21" s="32">
        <f t="shared" si="2"/>
        <v>0</v>
      </c>
      <c r="K21" s="32">
        <f t="shared" si="3"/>
        <v>0</v>
      </c>
      <c r="L21" s="32">
        <f t="shared" si="4"/>
        <v>0</v>
      </c>
      <c r="M21" s="47"/>
      <c r="N21" s="58">
        <f t="shared" si="5"/>
        <v>0</v>
      </c>
      <c r="O21" s="58">
        <f>SUMPRODUCT(H21:L21,H12:L12)</f>
        <v>0</v>
      </c>
      <c r="P21" s="40"/>
    </row>
    <row r="22" spans="1:17" x14ac:dyDescent="0.25">
      <c r="A22" s="39"/>
      <c r="B22" s="43" t="s">
        <v>25</v>
      </c>
      <c r="C22" s="25"/>
      <c r="D22" s="31"/>
      <c r="E22" s="31"/>
      <c r="F22" s="57">
        <f>+SUM(F15:F21)</f>
        <v>0</v>
      </c>
      <c r="G22" s="29"/>
      <c r="H22" s="57">
        <f>+SUM(H15:H21)</f>
        <v>0</v>
      </c>
      <c r="I22" s="57">
        <f>+SUM(I15:I21)</f>
        <v>0</v>
      </c>
      <c r="J22" s="57">
        <f>+SUM(J15:J21)</f>
        <v>0</v>
      </c>
      <c r="K22" s="57">
        <f>+SUM(K15:K21)</f>
        <v>0</v>
      </c>
      <c r="L22" s="57">
        <f>+SUM(L15:L21)</f>
        <v>0</v>
      </c>
      <c r="M22" s="47"/>
      <c r="N22" s="57">
        <f>+SUM(N15:N21)</f>
        <v>0</v>
      </c>
      <c r="O22" s="57">
        <f>+SUM(O15:O21)</f>
        <v>0</v>
      </c>
      <c r="P22" s="40"/>
      <c r="Q22" s="27"/>
    </row>
    <row r="23" spans="1:17" x14ac:dyDescent="0.25">
      <c r="A23" s="39"/>
      <c r="B23" s="4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  <c r="P23" s="40"/>
    </row>
    <row r="24" spans="1:17" ht="15.6" x14ac:dyDescent="0.25">
      <c r="A24" s="39"/>
      <c r="B24" s="25" t="s">
        <v>41</v>
      </c>
      <c r="C24" s="25"/>
      <c r="D24" s="25"/>
      <c r="E24" s="25"/>
      <c r="F24" s="56">
        <v>0</v>
      </c>
      <c r="G24" s="29"/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29"/>
      <c r="N24" s="57">
        <f>SUM(H24:L24)</f>
        <v>0</v>
      </c>
      <c r="O24" s="57">
        <f>SUMPRODUCT(H24:L24,H12:L12)</f>
        <v>0</v>
      </c>
      <c r="P24" s="40"/>
    </row>
    <row r="25" spans="1:17" x14ac:dyDescent="0.25">
      <c r="A25" s="39"/>
      <c r="B25" s="48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40"/>
    </row>
    <row r="26" spans="1:17" ht="16.2" thickBot="1" x14ac:dyDescent="0.3">
      <c r="A26" s="39"/>
      <c r="B26" s="43" t="s">
        <v>36</v>
      </c>
      <c r="C26" s="25"/>
      <c r="D26" s="25"/>
      <c r="E26" s="25"/>
      <c r="F26" s="28">
        <f t="shared" ref="F26" si="6">F22+F24</f>
        <v>0</v>
      </c>
      <c r="G26" s="28"/>
      <c r="H26" s="28">
        <f>H22+H24</f>
        <v>0</v>
      </c>
      <c r="I26" s="28">
        <f t="shared" ref="I26:L26" si="7">I22+I24</f>
        <v>0</v>
      </c>
      <c r="J26" s="28">
        <f>J22+J24</f>
        <v>0</v>
      </c>
      <c r="K26" s="28">
        <f t="shared" si="7"/>
        <v>0</v>
      </c>
      <c r="L26" s="28">
        <f t="shared" si="7"/>
        <v>0</v>
      </c>
      <c r="M26" s="31"/>
      <c r="N26" s="28">
        <f>SUM(H26:L26)</f>
        <v>0</v>
      </c>
      <c r="O26" s="28">
        <f>SUMPRODUCT(H26:L26,H12:L12)</f>
        <v>0</v>
      </c>
      <c r="P26" s="40"/>
    </row>
    <row r="27" spans="1:17" ht="15" thickTop="1" thickBot="1" x14ac:dyDescent="0.3">
      <c r="A27" s="4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</row>
    <row r="28" spans="1:17" ht="15.6" x14ac:dyDescent="0.25">
      <c r="A28" s="33"/>
      <c r="B28" s="54" t="s">
        <v>39</v>
      </c>
      <c r="C28" s="33"/>
      <c r="D28" s="33"/>
      <c r="E28" s="33"/>
      <c r="F28" s="55"/>
      <c r="G28" s="55"/>
      <c r="H28" s="33"/>
      <c r="I28" s="33"/>
      <c r="J28" s="33"/>
      <c r="K28" s="33"/>
      <c r="L28" s="33"/>
      <c r="M28" s="33"/>
      <c r="N28" s="33"/>
      <c r="O28" s="33"/>
      <c r="P28" s="33"/>
    </row>
    <row r="29" spans="1:17" ht="15.6" x14ac:dyDescent="0.25">
      <c r="A29" s="33"/>
      <c r="B29" s="54" t="s">
        <v>40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7" ht="15.6" x14ac:dyDescent="0.25">
      <c r="A30" s="33"/>
      <c r="B30" s="54" t="s">
        <v>45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7" ht="15.6" x14ac:dyDescent="0.25">
      <c r="A31" s="33"/>
      <c r="B31" s="54" t="s">
        <v>46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7" ht="15.6" x14ac:dyDescent="0.25">
      <c r="A32" s="33"/>
      <c r="B32" s="54" t="s">
        <v>47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ht="15.6" x14ac:dyDescent="0.25">
      <c r="A33" s="33"/>
      <c r="B33" s="54" t="s">
        <v>42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ht="15.6" x14ac:dyDescent="0.25">
      <c r="A34" s="33"/>
      <c r="B34" s="54" t="s">
        <v>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5.6" x14ac:dyDescent="0.25">
      <c r="A35" s="33"/>
      <c r="B35" s="54" t="s">
        <v>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</sheetData>
  <mergeCells count="3">
    <mergeCell ref="D10:D11"/>
    <mergeCell ref="N10:N11"/>
    <mergeCell ref="O10:O11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0"/>
  <sheetViews>
    <sheetView workbookViewId="0">
      <selection activeCell="L9" sqref="L9"/>
    </sheetView>
  </sheetViews>
  <sheetFormatPr defaultRowHeight="14.4" x14ac:dyDescent="0.3"/>
  <cols>
    <col min="1" max="1" width="20.5546875" bestFit="1" customWidth="1"/>
    <col min="2" max="2" width="9.6640625" bestFit="1" customWidth="1"/>
    <col min="5" max="5" width="14.5546875" customWidth="1"/>
    <col min="9" max="9" width="9.109375" customWidth="1"/>
    <col min="10" max="10" width="4.5546875" customWidth="1"/>
    <col min="11" max="12" width="9.109375" customWidth="1"/>
    <col min="13" max="13" width="4.5546875" customWidth="1"/>
    <col min="14" max="14" width="9.88671875" bestFit="1" customWidth="1"/>
    <col min="15" max="15" width="4.5546875" customWidth="1"/>
    <col min="21" max="21" width="4.5546875" customWidth="1"/>
  </cols>
  <sheetData>
    <row r="3" spans="1:24" x14ac:dyDescent="0.3">
      <c r="I3" s="60" t="s">
        <v>22</v>
      </c>
      <c r="J3" s="14"/>
      <c r="K3" s="60" t="s">
        <v>11</v>
      </c>
      <c r="L3" s="60" t="s">
        <v>12</v>
      </c>
      <c r="M3" s="14"/>
      <c r="N3" s="8"/>
      <c r="O3" s="8"/>
      <c r="P3" s="8"/>
      <c r="V3" s="61"/>
      <c r="W3" s="61"/>
    </row>
    <row r="4" spans="1:24" ht="15" customHeight="1" x14ac:dyDescent="0.3">
      <c r="D4" s="3"/>
      <c r="E4" s="3"/>
      <c r="F4" s="3"/>
      <c r="G4" s="3"/>
      <c r="H4" s="3"/>
      <c r="I4" s="60"/>
      <c r="J4" s="14"/>
      <c r="K4" s="60"/>
      <c r="L4" s="60"/>
      <c r="M4" s="14"/>
      <c r="N4" s="7" t="s">
        <v>21</v>
      </c>
      <c r="O4" s="7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/>
      <c r="V4" s="61"/>
      <c r="W4" s="61"/>
      <c r="X4" s="13"/>
    </row>
    <row r="5" spans="1:24" x14ac:dyDescent="0.3">
      <c r="D5" s="3"/>
      <c r="E5" t="s">
        <v>20</v>
      </c>
      <c r="F5" s="3"/>
      <c r="G5" s="3"/>
      <c r="H5" s="3"/>
      <c r="I5" s="3"/>
      <c r="J5" s="8"/>
      <c r="K5" s="8"/>
      <c r="L5" s="8"/>
      <c r="M5" s="8"/>
      <c r="N5" s="8"/>
      <c r="O5" s="8"/>
      <c r="P5" s="3">
        <f>(1+B8)^((B9-B10)/365)</f>
        <v>0.92962721948498639</v>
      </c>
      <c r="Q5" s="3">
        <f>(1+B8)^(((B9-B10)/365)-1)</f>
        <v>0.86420676720738721</v>
      </c>
      <c r="R5" s="3">
        <f>(1+B8)^(((B9-B10)/365)-2)</f>
        <v>0.8033901340591123</v>
      </c>
      <c r="S5" s="3">
        <f>(1+B8)^(((B9-B10)/365)-3)</f>
        <v>0.74685333648704311</v>
      </c>
      <c r="T5" s="3">
        <f>(1+B8)^(((B9-B10)/365)-4)</f>
        <v>0.69429519056153488</v>
      </c>
      <c r="V5" s="15"/>
      <c r="W5" s="15"/>
    </row>
    <row r="6" spans="1:24" x14ac:dyDescent="0.3">
      <c r="D6" s="3"/>
      <c r="E6" s="6"/>
      <c r="F6" s="3"/>
      <c r="G6" s="3"/>
      <c r="H6" s="3"/>
      <c r="I6" s="3"/>
      <c r="J6" s="8"/>
      <c r="K6" s="8"/>
      <c r="L6" s="8"/>
      <c r="M6" s="8"/>
      <c r="N6" s="8"/>
      <c r="O6" s="8"/>
      <c r="P6" s="8"/>
      <c r="V6" s="15"/>
      <c r="W6" s="15"/>
    </row>
    <row r="7" spans="1:24" x14ac:dyDescent="0.3">
      <c r="D7" s="3"/>
      <c r="E7" s="7" t="s">
        <v>1</v>
      </c>
      <c r="F7" s="3"/>
      <c r="G7" s="3"/>
      <c r="H7" s="3"/>
      <c r="I7" s="3"/>
      <c r="T7" s="3"/>
      <c r="U7" s="3"/>
      <c r="V7" s="15"/>
      <c r="W7" s="15"/>
    </row>
    <row r="8" spans="1:24" x14ac:dyDescent="0.3">
      <c r="A8" t="s">
        <v>20</v>
      </c>
      <c r="B8" s="16">
        <v>7.5700000000000003E-2</v>
      </c>
      <c r="D8" s="3"/>
      <c r="E8" s="3" t="s">
        <v>2</v>
      </c>
      <c r="F8" s="3"/>
      <c r="G8" s="3"/>
      <c r="H8" s="3"/>
      <c r="I8" s="16">
        <v>0.03</v>
      </c>
      <c r="K8" s="17">
        <f>SUM(P8:T8)</f>
        <v>546.84098843000004</v>
      </c>
      <c r="L8" s="17">
        <f>SUMPRODUCT(P8:T8,P5:T5)</f>
        <v>439.77075107430915</v>
      </c>
      <c r="N8">
        <v>100</v>
      </c>
      <c r="P8" s="17">
        <f>(N8*(1+I8))</f>
        <v>103</v>
      </c>
      <c r="Q8">
        <f>(P8*(1+I8))</f>
        <v>106.09</v>
      </c>
      <c r="R8">
        <f>(Q8*(1+I8))</f>
        <v>109.2727</v>
      </c>
      <c r="S8">
        <f>(R8*(1+I8))</f>
        <v>112.550881</v>
      </c>
      <c r="T8" s="3">
        <f>(S8*(1+I8))</f>
        <v>115.92740743</v>
      </c>
      <c r="U8" s="3"/>
      <c r="V8" s="18"/>
      <c r="W8" s="15"/>
    </row>
    <row r="9" spans="1:24" x14ac:dyDescent="0.3">
      <c r="A9" t="s">
        <v>18</v>
      </c>
      <c r="B9" s="13">
        <v>43101</v>
      </c>
      <c r="D9" s="3"/>
      <c r="E9" s="3" t="s">
        <v>0</v>
      </c>
      <c r="F9" s="3"/>
      <c r="G9" s="3"/>
      <c r="H9" s="3"/>
      <c r="I9" s="16">
        <v>0</v>
      </c>
      <c r="P9">
        <f>(N8*(1+B14)/(1+B8)^1)</f>
        <v>95.751603606953609</v>
      </c>
      <c r="T9" s="3"/>
      <c r="U9" s="3"/>
      <c r="V9" s="15"/>
      <c r="W9" s="15"/>
    </row>
    <row r="10" spans="1:24" x14ac:dyDescent="0.3">
      <c r="A10" t="s">
        <v>19</v>
      </c>
      <c r="B10" s="13">
        <v>43466</v>
      </c>
      <c r="D10" s="3"/>
      <c r="E10" s="3" t="s">
        <v>3</v>
      </c>
      <c r="F10" s="3"/>
      <c r="G10" s="3"/>
      <c r="H10" s="3"/>
      <c r="I10" s="16">
        <v>0</v>
      </c>
      <c r="P10" s="17">
        <f>P8*P5</f>
        <v>95.751603606953594</v>
      </c>
      <c r="Q10" s="17">
        <f t="shared" ref="Q10:T10" si="0">Q8*Q5</f>
        <v>91.683695933031714</v>
      </c>
      <c r="R10" s="17">
        <f t="shared" si="0"/>
        <v>87.788609102001161</v>
      </c>
      <c r="S10" s="17">
        <f t="shared" si="0"/>
        <v>84.059000999406152</v>
      </c>
      <c r="T10" s="17">
        <f t="shared" si="0"/>
        <v>80.487841432916539</v>
      </c>
      <c r="V10" s="15"/>
      <c r="W10" s="15"/>
    </row>
    <row r="11" spans="1:24" x14ac:dyDescent="0.3">
      <c r="D11" s="3"/>
      <c r="E11" s="3" t="s">
        <v>4</v>
      </c>
      <c r="F11" s="3"/>
      <c r="G11" s="3"/>
      <c r="H11" s="3"/>
      <c r="I11" s="16">
        <v>0</v>
      </c>
      <c r="V11" s="15"/>
      <c r="W11" s="15"/>
    </row>
    <row r="12" spans="1:24" x14ac:dyDescent="0.3">
      <c r="D12" s="3"/>
      <c r="E12" s="3" t="s">
        <v>6</v>
      </c>
      <c r="F12" s="3"/>
      <c r="G12" s="3"/>
      <c r="H12" s="3"/>
      <c r="I12" s="16">
        <v>0</v>
      </c>
      <c r="V12" s="15"/>
      <c r="W12" s="15"/>
    </row>
    <row r="13" spans="1:24" x14ac:dyDescent="0.3">
      <c r="D13" s="3"/>
      <c r="E13" s="3" t="s">
        <v>5</v>
      </c>
      <c r="F13" s="3"/>
      <c r="G13" s="3"/>
      <c r="H13" s="3"/>
      <c r="I13" s="16">
        <v>0</v>
      </c>
      <c r="V13" s="15"/>
      <c r="W13" s="15"/>
    </row>
    <row r="14" spans="1:24" x14ac:dyDescent="0.3">
      <c r="B14" s="16">
        <v>0.03</v>
      </c>
      <c r="D14" s="3"/>
      <c r="E14" s="3" t="s">
        <v>7</v>
      </c>
      <c r="F14" s="3"/>
      <c r="G14" s="3"/>
      <c r="H14" s="3"/>
      <c r="I14" s="16">
        <v>0</v>
      </c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V14" s="15"/>
      <c r="W14" s="15"/>
    </row>
    <row r="15" spans="1:24" x14ac:dyDescent="0.3">
      <c r="D15" s="3"/>
      <c r="E15" s="3"/>
      <c r="F15" s="3"/>
      <c r="G15" s="3"/>
      <c r="H15" s="3"/>
      <c r="I15" s="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V15" s="15"/>
      <c r="W15" s="15"/>
    </row>
    <row r="16" spans="1:24" x14ac:dyDescent="0.3">
      <c r="D16" s="3"/>
      <c r="E16" s="8" t="s">
        <v>9</v>
      </c>
      <c r="F16" s="3"/>
      <c r="G16" s="3"/>
      <c r="H16" s="3"/>
      <c r="I16" s="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V16" s="15"/>
      <c r="W16" s="15"/>
    </row>
    <row r="17" spans="4:23" x14ac:dyDescent="0.3">
      <c r="D17" s="3"/>
      <c r="E17" s="6"/>
      <c r="F17" s="3"/>
      <c r="G17" s="3"/>
      <c r="H17" s="3"/>
      <c r="I17" s="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V17" s="15"/>
      <c r="W17" s="15"/>
    </row>
    <row r="18" spans="4:23" x14ac:dyDescent="0.3">
      <c r="D18" s="3"/>
      <c r="E18" s="3" t="s">
        <v>8</v>
      </c>
      <c r="F18" s="3"/>
      <c r="G18" s="3"/>
      <c r="H18" s="3"/>
      <c r="I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V18" s="15"/>
      <c r="W18" s="15"/>
    </row>
    <row r="19" spans="4:23" x14ac:dyDescent="0.3">
      <c r="D19" s="3"/>
      <c r="E19" s="9"/>
      <c r="F19" s="3"/>
      <c r="G19" s="3"/>
      <c r="H19" s="3"/>
      <c r="I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5"/>
      <c r="W19" s="15"/>
    </row>
    <row r="20" spans="4:23" x14ac:dyDescent="0.3">
      <c r="D20" s="3"/>
      <c r="E20" s="8" t="s">
        <v>10</v>
      </c>
      <c r="F20" s="3"/>
      <c r="G20" s="3"/>
      <c r="H20" s="3"/>
      <c r="I20" s="3"/>
      <c r="J20" s="15"/>
      <c r="K20" s="15"/>
      <c r="L20" s="15"/>
      <c r="M20" s="15"/>
      <c r="N20" s="11"/>
      <c r="O20" s="11"/>
      <c r="P20" s="11"/>
      <c r="Q20" s="11"/>
      <c r="R20" s="11"/>
      <c r="S20" s="11"/>
      <c r="T20" s="11"/>
      <c r="V20" s="15"/>
      <c r="W20" s="15"/>
    </row>
    <row r="21" spans="4:23" x14ac:dyDescent="0.3">
      <c r="D21" s="3"/>
      <c r="E21" s="10"/>
      <c r="F21" s="3"/>
      <c r="G21" s="3"/>
      <c r="H21" s="3"/>
      <c r="I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 s="15"/>
      <c r="W21" s="15"/>
    </row>
    <row r="22" spans="4:23" x14ac:dyDescent="0.3">
      <c r="D22" s="3"/>
      <c r="E22" s="4"/>
      <c r="F22" s="3"/>
      <c r="G22" s="3"/>
      <c r="H22" s="3"/>
      <c r="I22" s="3"/>
      <c r="N22" s="15"/>
      <c r="O22" s="15"/>
    </row>
    <row r="23" spans="4:23" x14ac:dyDescent="0.3">
      <c r="D23" s="3"/>
      <c r="E23" s="4"/>
      <c r="F23" s="3"/>
      <c r="G23" s="3"/>
      <c r="H23" s="3"/>
      <c r="I23" s="3"/>
      <c r="N23" s="15"/>
      <c r="O23" s="15"/>
    </row>
    <row r="24" spans="4:23" x14ac:dyDescent="0.3">
      <c r="D24" s="3"/>
      <c r="E24" s="5"/>
      <c r="F24" s="3"/>
      <c r="G24" s="3"/>
      <c r="H24" s="3"/>
      <c r="I24" s="3"/>
    </row>
    <row r="25" spans="4:23" x14ac:dyDescent="0.3">
      <c r="E25" s="1"/>
    </row>
    <row r="26" spans="4:23" x14ac:dyDescent="0.3">
      <c r="E26" s="1"/>
    </row>
    <row r="27" spans="4:23" x14ac:dyDescent="0.3">
      <c r="E27" s="2"/>
    </row>
    <row r="28" spans="4:23" x14ac:dyDescent="0.3">
      <c r="E28" s="2"/>
    </row>
    <row r="29" spans="4:23" x14ac:dyDescent="0.3">
      <c r="E29" s="1"/>
    </row>
    <row r="30" spans="4:23" x14ac:dyDescent="0.3">
      <c r="E30" s="2"/>
    </row>
  </sheetData>
  <mergeCells count="5">
    <mergeCell ref="I3:I4"/>
    <mergeCell ref="V3:V4"/>
    <mergeCell ref="W3:W4"/>
    <mergeCell ref="K3:K4"/>
    <mergeCell ref="L3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Draft Calculator</vt:lpstr>
      <vt:lpstr>Sheet1 (2)</vt:lpstr>
      <vt:lpstr>'Draft Calculator'!_ftn1</vt:lpstr>
      <vt:lpstr>'Sheet1 (2)'!_ftn1</vt:lpstr>
      <vt:lpstr>'Draft Calculator'!_ftnref1</vt:lpstr>
      <vt:lpstr>'Sheet1 (2)'!_ftnref1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2023-04-06T18:03:16Z</dcterms:modified>
</cp:coreProperties>
</file>