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ft CPVRR Calculator" sheetId="7" r:id="rId1"/>
    <sheet name="Sheet1 (2)" sheetId="2" state="hidden" r:id="rId2"/>
  </sheets>
  <definedNames>
    <definedName name="_ftn1" localSheetId="0">'Draft CPVRR Calculator'!$C$20</definedName>
    <definedName name="_ftn1" localSheetId="1">'Sheet1 (2)'!$E$13</definedName>
    <definedName name="_ftnref1" localSheetId="0">'Draft CPVRR Calculator'!$C$17</definedName>
    <definedName name="_ftnref1" localSheetId="1">'Sheet1 (2)'!$E$10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G47" i="7" l="1"/>
  <c r="G51" i="7" s="1"/>
  <c r="I46" i="7"/>
  <c r="I45" i="7"/>
  <c r="I43" i="7"/>
  <c r="I42" i="7"/>
  <c r="J42" i="7" s="1"/>
  <c r="I41" i="7"/>
  <c r="J41" i="7" s="1"/>
  <c r="I40" i="7"/>
  <c r="J40" i="7" s="1"/>
  <c r="I39" i="7"/>
  <c r="M36" i="7"/>
  <c r="L36" i="7"/>
  <c r="K36" i="7"/>
  <c r="J36" i="7"/>
  <c r="I36" i="7"/>
  <c r="G22" i="7"/>
  <c r="G26" i="7" s="1"/>
  <c r="I21" i="7"/>
  <c r="I19" i="7"/>
  <c r="J19" i="7" s="1"/>
  <c r="I18" i="7"/>
  <c r="J18" i="7" s="1"/>
  <c r="I17" i="7"/>
  <c r="J17" i="7" s="1"/>
  <c r="K17" i="7" s="1"/>
  <c r="L17" i="7" s="1"/>
  <c r="I16" i="7"/>
  <c r="J16" i="7" s="1"/>
  <c r="I15" i="7"/>
  <c r="M12" i="7"/>
  <c r="L12" i="7"/>
  <c r="K12" i="7"/>
  <c r="J12" i="7"/>
  <c r="I44" i="7" l="1"/>
  <c r="J15" i="7"/>
  <c r="K15" i="7" s="1"/>
  <c r="I20" i="7"/>
  <c r="I22" i="7" s="1"/>
  <c r="I26" i="7" s="1"/>
  <c r="G55" i="7"/>
  <c r="I47" i="7"/>
  <c r="I51" i="7" s="1"/>
  <c r="J46" i="7"/>
  <c r="K46" i="7" s="1"/>
  <c r="L46" i="7" s="1"/>
  <c r="M46" i="7" s="1"/>
  <c r="K16" i="7"/>
  <c r="L16" i="7" s="1"/>
  <c r="M16" i="7" s="1"/>
  <c r="J39" i="7"/>
  <c r="K41" i="7"/>
  <c r="L41" i="7" s="1"/>
  <c r="M41" i="7" s="1"/>
  <c r="O41" i="7" s="1"/>
  <c r="K40" i="7"/>
  <c r="L40" i="7" s="1"/>
  <c r="M40" i="7" s="1"/>
  <c r="K42" i="7"/>
  <c r="L42" i="7" s="1"/>
  <c r="M42" i="7" s="1"/>
  <c r="O42" i="7" s="1"/>
  <c r="J43" i="7"/>
  <c r="J45" i="7"/>
  <c r="K45" i="7" s="1"/>
  <c r="L45" i="7" s="1"/>
  <c r="M45" i="7" s="1"/>
  <c r="O45" i="7" s="1"/>
  <c r="K19" i="7"/>
  <c r="L19" i="7" s="1"/>
  <c r="M19" i="7" s="1"/>
  <c r="K18" i="7"/>
  <c r="L18" i="7" s="1"/>
  <c r="M18" i="7" s="1"/>
  <c r="J21" i="7"/>
  <c r="K21" i="7" s="1"/>
  <c r="L21" i="7" s="1"/>
  <c r="M21" i="7" s="1"/>
  <c r="M17" i="7"/>
  <c r="O17" i="7" s="1"/>
  <c r="K20" i="7" l="1"/>
  <c r="O49" i="7"/>
  <c r="J20" i="7"/>
  <c r="J22" i="7" s="1"/>
  <c r="J26" i="7" s="1"/>
  <c r="K39" i="7"/>
  <c r="J44" i="7"/>
  <c r="O16" i="7"/>
  <c r="P46" i="7"/>
  <c r="O46" i="7"/>
  <c r="P18" i="7"/>
  <c r="I55" i="7"/>
  <c r="P19" i="7"/>
  <c r="P41" i="7"/>
  <c r="P17" i="7"/>
  <c r="P16" i="7"/>
  <c r="P42" i="7"/>
  <c r="K43" i="7"/>
  <c r="P40" i="7"/>
  <c r="O40" i="7"/>
  <c r="P45" i="7"/>
  <c r="O21" i="7"/>
  <c r="P21" i="7"/>
  <c r="O18" i="7"/>
  <c r="L15" i="7"/>
  <c r="L20" i="7" s="1"/>
  <c r="O19" i="7"/>
  <c r="P24" i="7" l="1"/>
  <c r="J47" i="7"/>
  <c r="J51" i="7" s="1"/>
  <c r="J55" i="7" s="1"/>
  <c r="L39" i="7"/>
  <c r="K44" i="7"/>
  <c r="K47" i="7" s="1"/>
  <c r="K51" i="7" s="1"/>
  <c r="O24" i="7"/>
  <c r="P49" i="7"/>
  <c r="K22" i="7"/>
  <c r="K26" i="7" s="1"/>
  <c r="L43" i="7"/>
  <c r="M15" i="7"/>
  <c r="M20" i="7" s="1"/>
  <c r="L22" i="7"/>
  <c r="L26" i="7" s="1"/>
  <c r="O20" i="7" l="1"/>
  <c r="P20" i="7"/>
  <c r="K55" i="7"/>
  <c r="L44" i="7"/>
  <c r="L47" i="7" s="1"/>
  <c r="L51" i="7" s="1"/>
  <c r="M39" i="7"/>
  <c r="M22" i="7"/>
  <c r="M26" i="7" s="1"/>
  <c r="O26" i="7" s="1"/>
  <c r="P39" i="7"/>
  <c r="P15" i="7"/>
  <c r="O15" i="7"/>
  <c r="O22" i="7" s="1"/>
  <c r="M43" i="7"/>
  <c r="P26" i="7" l="1"/>
  <c r="M44" i="7"/>
  <c r="O44" i="7" s="1"/>
  <c r="O39" i="7"/>
  <c r="P22" i="7"/>
  <c r="L55" i="7"/>
  <c r="P43" i="7"/>
  <c r="M47" i="7"/>
  <c r="M51" i="7" s="1"/>
  <c r="P51" i="7" s="1"/>
  <c r="O43" i="7"/>
  <c r="P55" i="7" l="1"/>
  <c r="P44" i="7"/>
  <c r="P47" i="7" s="1"/>
  <c r="O47" i="7"/>
  <c r="M55" i="7"/>
  <c r="O51" i="7"/>
  <c r="O55" i="7" s="1"/>
  <c r="L8" i="2" l="1"/>
  <c r="K8" i="2"/>
  <c r="P9" i="2"/>
  <c r="P8" i="2"/>
  <c r="P10" i="2" s="1"/>
  <c r="T5" i="2"/>
  <c r="S5" i="2"/>
  <c r="R5" i="2"/>
  <c r="Q5" i="2"/>
  <c r="P5" i="2"/>
  <c r="Q8" i="2" l="1"/>
  <c r="R8" i="2" l="1"/>
  <c r="Q10" i="2"/>
  <c r="S8" i="2" l="1"/>
  <c r="R10" i="2"/>
  <c r="T8" i="2" l="1"/>
  <c r="T10" i="2" s="1"/>
  <c r="S10" i="2"/>
</calcChain>
</file>

<file path=xl/sharedStrings.xml><?xml version="1.0" encoding="utf-8"?>
<sst xmlns="http://schemas.openxmlformats.org/spreadsheetml/2006/main" count="104" uniqueCount="59">
  <si>
    <t>Property Tax and Insurance</t>
  </si>
  <si>
    <t>Incremental Revenue Requirements</t>
  </si>
  <si>
    <t>Operations and Maintenance</t>
  </si>
  <si>
    <t>Depreciation and Amortization</t>
  </si>
  <si>
    <t>Interest Expense</t>
  </si>
  <si>
    <t>Income Tax</t>
  </si>
  <si>
    <t>Return on Equity</t>
  </si>
  <si>
    <t>System Impact</t>
  </si>
  <si>
    <t>Revenue from Customers</t>
  </si>
  <si>
    <t>Total Incremental Revenue Requirements</t>
  </si>
  <si>
    <t xml:space="preserve">Total Net Customer (Savings)/Cost </t>
  </si>
  <si>
    <t>Nominal Total</t>
  </si>
  <si>
    <t>5-year CPVRR</t>
  </si>
  <si>
    <t>Year 1</t>
  </si>
  <si>
    <t>Year 2</t>
  </si>
  <si>
    <t>Year 3</t>
  </si>
  <si>
    <t>Year 4</t>
  </si>
  <si>
    <t>Year 5</t>
  </si>
  <si>
    <t>Start Date</t>
  </si>
  <si>
    <t>Acquistion Date</t>
  </si>
  <si>
    <t>Discount Rate / WACC</t>
  </si>
  <si>
    <t>Beginning</t>
  </si>
  <si>
    <t>Inflation Rate</t>
  </si>
  <si>
    <t>Escalation Rate</t>
  </si>
  <si>
    <t>Taxes Other Than Income</t>
  </si>
  <si>
    <t>Total Revenue Requirements</t>
  </si>
  <si>
    <t>Revenue Requirements</t>
  </si>
  <si>
    <t>Acquisition Date</t>
  </si>
  <si>
    <t>Cost</t>
  </si>
  <si>
    <r>
      <t>Operations and Maintenance</t>
    </r>
    <r>
      <rPr>
        <vertAlign val="superscript"/>
        <sz val="10"/>
        <color theme="1"/>
        <rFont val="Times New Roman"/>
        <family val="1"/>
      </rPr>
      <t>1</t>
    </r>
  </si>
  <si>
    <r>
      <t>Depreciation and Amortization</t>
    </r>
    <r>
      <rPr>
        <vertAlign val="superscript"/>
        <sz val="10"/>
        <color theme="1"/>
        <rFont val="Times New Roman"/>
        <family val="1"/>
      </rPr>
      <t>2</t>
    </r>
  </si>
  <si>
    <r>
      <t>Interest Expense</t>
    </r>
    <r>
      <rPr>
        <vertAlign val="superscript"/>
        <sz val="10"/>
        <color theme="1"/>
        <rFont val="Times New Roman"/>
        <family val="1"/>
      </rPr>
      <t>3</t>
    </r>
  </si>
  <si>
    <r>
      <t>Return on Equity</t>
    </r>
    <r>
      <rPr>
        <vertAlign val="superscript"/>
        <sz val="10"/>
        <color theme="1"/>
        <rFont val="Times New Roman"/>
        <family val="1"/>
      </rPr>
      <t>4</t>
    </r>
  </si>
  <si>
    <r>
      <t>Income Tax</t>
    </r>
    <r>
      <rPr>
        <vertAlign val="superscript"/>
        <sz val="10"/>
        <color theme="1"/>
        <rFont val="Times New Roman"/>
        <family val="1"/>
      </rPr>
      <t>5</t>
    </r>
  </si>
  <si>
    <r>
      <t>System Impact</t>
    </r>
    <r>
      <rPr>
        <vertAlign val="superscript"/>
        <sz val="10"/>
        <color theme="1"/>
        <rFont val="Times New Roman"/>
        <family val="1"/>
      </rPr>
      <t>6</t>
    </r>
  </si>
  <si>
    <t>Discount Rate</t>
  </si>
  <si>
    <r>
      <t>Acquisition Adjustment</t>
    </r>
    <r>
      <rPr>
        <vertAlign val="superscript"/>
        <sz val="11"/>
        <color theme="1"/>
        <rFont val="Times New Roman"/>
        <family val="1"/>
      </rPr>
      <t>7</t>
    </r>
  </si>
  <si>
    <r>
      <t>(Revenue from Customers)</t>
    </r>
    <r>
      <rPr>
        <vertAlign val="superscript"/>
        <sz val="10"/>
        <color theme="1"/>
        <rFont val="Times New Roman"/>
        <family val="1"/>
      </rPr>
      <t>8</t>
    </r>
  </si>
  <si>
    <t>Acquired Utility</t>
  </si>
  <si>
    <t>Combined Net Customer (Savings)/Cost</t>
  </si>
  <si>
    <t>WATER AND WASTERWATER UTILITIES CUMULATIVE PRESENT VALUE OF THE REVENUE REQUIREMENTS</t>
  </si>
  <si>
    <t>Acquiring Utility</t>
  </si>
  <si>
    <t xml:space="preserve"> </t>
  </si>
  <si>
    <t>Cost Adjustments - Acquired Utility</t>
  </si>
  <si>
    <t>Cost Adjustments - Acquiring Utility</t>
  </si>
  <si>
    <r>
      <t>(Revenue from Customers)</t>
    </r>
    <r>
      <rPr>
        <sz val="11"/>
        <color theme="1"/>
        <rFont val="Calibri"/>
        <family val="2"/>
      </rPr>
      <t>⁸</t>
    </r>
  </si>
  <si>
    <t>⁹Revenue requirements netted against revenue from customers.</t>
  </si>
  <si>
    <r>
      <t>Net Customer (Savings)/Cost</t>
    </r>
    <r>
      <rPr>
        <sz val="11"/>
        <color theme="1"/>
        <rFont val="Calibri"/>
        <family val="2"/>
      </rPr>
      <t>⁹</t>
    </r>
  </si>
  <si>
    <t>FOR ACQUISITION ADJUSTMENT WORKSHEET</t>
  </si>
  <si>
    <t>Rule 25-30.0371</t>
  </si>
  <si>
    <t>PSC 1034 (03/24)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</si>
  <si>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Represents estimated Operations and Maintenance Expense for operating the system.</t>
    </r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</si>
  <si>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Depreciation and Amortization Expense associated with the assets and system capital expenditures.</t>
    </r>
  </si>
  <si>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Interest expense assumes weighted cost of debt and debt-to-investor capital ratio excluding any interest expense (if applicable) related to the Acquisition Adjustment.</t>
    </r>
  </si>
  <si>
    <r>
      <rPr>
        <vertAlign val="superscript"/>
        <sz val="12"/>
        <rFont val="Times New Roman"/>
        <family val="1"/>
      </rPr>
      <t>4</t>
    </r>
    <r>
      <rPr>
        <sz val="12"/>
        <rFont val="Times New Roman"/>
        <family val="1"/>
      </rPr>
      <t>Return on equity assumes cost of equity and equity-to-investor capital ratio excluding any return (if applicable) related to the Acquisition Adjustment.</t>
    </r>
  </si>
  <si>
    <r>
      <rPr>
        <vertAlign val="superscript"/>
        <sz val="12"/>
        <rFont val="Times New Roman"/>
        <family val="1"/>
      </rPr>
      <t>5</t>
    </r>
    <r>
      <rPr>
        <sz val="12"/>
        <rFont val="Times New Roman"/>
        <family val="1"/>
      </rPr>
      <t>Income tax assumes blended state and federal tax rate.</t>
    </r>
  </si>
  <si>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>Fixed costs and capital needed to serve the system.</t>
    </r>
  </si>
  <si>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>Capital costs related to the unamortized Acquisition Adjustment balance as well as the yearly amortization expense of the Acquisition Adjustment.</t>
    </r>
  </si>
  <si>
    <r>
      <rPr>
        <vertAlign val="superscript"/>
        <sz val="12"/>
        <rFont val="Times New Roman"/>
        <family val="1"/>
      </rPr>
      <t>8</t>
    </r>
    <r>
      <rPr>
        <sz val="12"/>
        <rFont val="Times New Roman"/>
        <family val="1"/>
      </rPr>
      <t>Revenue from customers at forecasted rates.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</si>
</sst>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4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Border="1"/>
    <xf numFmtId="10" fontId="0" fillId="0" borderId="0" xfId="0" applyNumberFormat="1"/>
    <xf numFmtId="8" fontId="0" fillId="0" borderId="0" xfId="0" applyNumberFormat="1"/>
    <xf numFmtId="8" fontId="0" fillId="0" borderId="0" xfId="0" applyNumberFormat="1" applyBorder="1"/>
    <xf numFmtId="0" fontId="10" fillId="0" borderId="0" xfId="0" applyFont="1"/>
    <xf numFmtId="10" fontId="10" fillId="2" borderId="4" xfId="0" applyNumberFormat="1" applyFont="1" applyFill="1" applyBorder="1"/>
    <xf numFmtId="14" fontId="10" fillId="2" borderId="4" xfId="0" applyNumberFormat="1" applyFont="1" applyFill="1" applyBorder="1"/>
    <xf numFmtId="14" fontId="10" fillId="3" borderId="0" xfId="0" applyNumberFormat="1" applyFont="1" applyFill="1" applyBorder="1"/>
    <xf numFmtId="0" fontId="10" fillId="3" borderId="0" xfId="0" applyFont="1" applyFill="1" applyBorder="1"/>
    <xf numFmtId="10" fontId="10" fillId="2" borderId="4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4" borderId="0" xfId="0" applyFont="1" applyFill="1"/>
    <xf numFmtId="14" fontId="10" fillId="4" borderId="0" xfId="0" applyNumberFormat="1" applyFont="1" applyFill="1" applyAlignment="1">
      <alignment horizontal="left"/>
    </xf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/>
    <xf numFmtId="165" fontId="10" fillId="3" borderId="0" xfId="0" applyNumberFormat="1" applyFont="1" applyFill="1" applyBorder="1"/>
    <xf numFmtId="0" fontId="13" fillId="3" borderId="0" xfId="0" applyFont="1" applyFill="1" applyBorder="1"/>
    <xf numFmtId="0" fontId="15" fillId="3" borderId="0" xfId="0" applyFont="1" applyFill="1" applyBorder="1"/>
    <xf numFmtId="0" fontId="10" fillId="3" borderId="10" xfId="0" applyFont="1" applyFill="1" applyBorder="1"/>
    <xf numFmtId="0" fontId="16" fillId="3" borderId="11" xfId="0" applyFont="1" applyFill="1" applyBorder="1"/>
    <xf numFmtId="0" fontId="10" fillId="3" borderId="11" xfId="0" applyFont="1" applyFill="1" applyBorder="1"/>
    <xf numFmtId="0" fontId="10" fillId="3" borderId="12" xfId="0" applyFont="1" applyFill="1" applyBorder="1"/>
    <xf numFmtId="10" fontId="10" fillId="3" borderId="6" xfId="0" applyNumberFormat="1" applyFont="1" applyFill="1" applyBorder="1"/>
    <xf numFmtId="7" fontId="10" fillId="3" borderId="0" xfId="0" applyNumberFormat="1" applyFont="1" applyFill="1" applyBorder="1" applyAlignment="1">
      <alignment horizontal="right"/>
    </xf>
    <xf numFmtId="14" fontId="10" fillId="4" borderId="0" xfId="0" applyNumberFormat="1" applyFont="1" applyFill="1"/>
    <xf numFmtId="164" fontId="10" fillId="4" borderId="0" xfId="0" applyNumberFormat="1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8" fontId="16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0" fillId="4" borderId="0" xfId="0" applyFont="1" applyFill="1" applyAlignment="1"/>
    <xf numFmtId="0" fontId="10" fillId="4" borderId="13" xfId="0" applyFont="1" applyFill="1" applyBorder="1"/>
    <xf numFmtId="0" fontId="12" fillId="4" borderId="13" xfId="0" applyFont="1" applyFill="1" applyBorder="1"/>
    <xf numFmtId="7" fontId="10" fillId="4" borderId="13" xfId="0" applyNumberFormat="1" applyFont="1" applyFill="1" applyBorder="1" applyAlignment="1">
      <alignment horizontal="right"/>
    </xf>
    <xf numFmtId="0" fontId="10" fillId="4" borderId="13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5" fontId="10" fillId="2" borderId="4" xfId="0" applyNumberFormat="1" applyFont="1" applyFill="1" applyBorder="1" applyAlignment="1">
      <alignment horizontal="right"/>
    </xf>
    <xf numFmtId="5" fontId="10" fillId="3" borderId="0" xfId="0" applyNumberFormat="1" applyFont="1" applyFill="1" applyBorder="1" applyAlignment="1">
      <alignment horizontal="right"/>
    </xf>
    <xf numFmtId="5" fontId="10" fillId="3" borderId="2" xfId="0" applyNumberFormat="1" applyFont="1" applyFill="1" applyBorder="1" applyAlignment="1">
      <alignment horizontal="right"/>
    </xf>
    <xf numFmtId="5" fontId="10" fillId="3" borderId="0" xfId="0" applyNumberFormat="1" applyFont="1" applyFill="1" applyBorder="1"/>
    <xf numFmtId="5" fontId="10" fillId="3" borderId="3" xfId="0" applyNumberFormat="1" applyFont="1" applyFill="1" applyBorder="1" applyAlignment="1">
      <alignment horizontal="right"/>
    </xf>
    <xf numFmtId="5" fontId="13" fillId="2" borderId="4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20" fillId="4" borderId="0" xfId="0" applyFont="1" applyFill="1" applyAlignment="1">
      <alignment horizontal="left" indent="1"/>
    </xf>
    <xf numFmtId="0" fontId="22" fillId="4" borderId="0" xfId="0" applyFont="1" applyFill="1"/>
    <xf numFmtId="0" fontId="22" fillId="4" borderId="0" xfId="0" applyFont="1" applyFill="1" applyAlignment="1">
      <alignment horizontal="center"/>
    </xf>
    <xf numFmtId="0" fontId="22" fillId="0" borderId="0" xfId="0" applyFont="1"/>
    <xf numFmtId="0" fontId="11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0"/>
  <sheetViews>
    <sheetView tabSelected="1" zoomScale="70" zoomScaleNormal="70" workbookViewId="0">
      <selection activeCell="A78" sqref="A78"/>
    </sheetView>
  </sheetViews>
  <sheetFormatPr defaultColWidth="8.85546875" defaultRowHeight="15" x14ac:dyDescent="0.25"/>
  <cols>
    <col min="1" max="1" width="8.85546875" style="19"/>
    <col min="2" max="2" width="2.85546875" style="19" customWidth="1"/>
    <col min="3" max="3" width="35.7109375" style="19" customWidth="1"/>
    <col min="4" max="4" width="2.85546875" style="19" customWidth="1"/>
    <col min="5" max="5" width="14.7109375" style="19" customWidth="1"/>
    <col min="6" max="6" width="2.85546875" style="19" customWidth="1"/>
    <col min="7" max="7" width="14.7109375" style="19" customWidth="1"/>
    <col min="8" max="8" width="2.7109375" style="19" customWidth="1"/>
    <col min="9" max="13" width="14.7109375" style="19" customWidth="1"/>
    <col min="14" max="14" width="2.85546875" style="19" customWidth="1"/>
    <col min="15" max="16" width="14.7109375" style="19" customWidth="1"/>
    <col min="17" max="17" width="2.85546875" style="19" customWidth="1"/>
    <col min="18" max="18" width="8.85546875" style="19"/>
    <col min="19" max="19" width="2.85546875" style="19" customWidth="1"/>
    <col min="20" max="24" width="12.7109375" style="19" customWidth="1"/>
    <col min="25" max="25" width="2.85546875" style="19" customWidth="1"/>
    <col min="26" max="26" width="2.7109375" style="19" customWidth="1"/>
    <col min="27" max="16384" width="8.85546875" style="19"/>
  </cols>
  <sheetData>
    <row r="1" spans="2:26" ht="13.9" x14ac:dyDescent="0.2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2:26" ht="15.6" x14ac:dyDescent="0.3">
      <c r="B2" s="26"/>
      <c r="C2" s="27"/>
      <c r="D2" s="26"/>
      <c r="E2" s="26"/>
      <c r="F2" s="26"/>
      <c r="G2" s="26"/>
      <c r="H2" s="26"/>
      <c r="I2" s="66" t="s">
        <v>40</v>
      </c>
      <c r="J2" s="51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2:26" ht="15.6" x14ac:dyDescent="0.3">
      <c r="B3" s="26"/>
      <c r="C3" s="27"/>
      <c r="D3" s="26"/>
      <c r="E3" s="26"/>
      <c r="F3" s="26"/>
      <c r="G3" s="26"/>
      <c r="H3" s="26"/>
      <c r="I3" s="66" t="s">
        <v>48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2:26" ht="6" customHeight="1" thickBo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2:26" ht="15" customHeight="1" x14ac:dyDescent="0.25">
      <c r="B5" s="28"/>
      <c r="C5" s="29"/>
      <c r="D5" s="29"/>
      <c r="E5" s="43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26"/>
      <c r="S5" s="26"/>
      <c r="T5" s="26"/>
      <c r="U5" s="26"/>
      <c r="V5" s="26"/>
      <c r="W5" s="26"/>
      <c r="X5" s="26"/>
      <c r="Y5" s="26"/>
      <c r="Z5" s="26"/>
    </row>
    <row r="6" spans="2:26" ht="16.899999999999999" customHeight="1" x14ac:dyDescent="0.25">
      <c r="B6" s="31"/>
      <c r="C6" s="23" t="s">
        <v>20</v>
      </c>
      <c r="D6" s="23"/>
      <c r="E6" s="20">
        <v>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2"/>
      <c r="R6" s="26"/>
      <c r="S6" s="26"/>
      <c r="T6" s="26"/>
      <c r="U6" s="26"/>
      <c r="W6" s="26"/>
      <c r="X6" s="26"/>
      <c r="Y6" s="26"/>
      <c r="Z6" s="26"/>
    </row>
    <row r="7" spans="2:26" ht="16.899999999999999" customHeight="1" x14ac:dyDescent="0.3">
      <c r="B7" s="31"/>
      <c r="C7" s="23" t="s">
        <v>18</v>
      </c>
      <c r="D7" s="23"/>
      <c r="E7" s="21"/>
      <c r="F7" s="23"/>
      <c r="G7" s="23"/>
      <c r="H7" s="23"/>
      <c r="I7" s="23"/>
      <c r="J7" s="23"/>
      <c r="K7" s="56" t="s">
        <v>38</v>
      </c>
      <c r="L7" s="23"/>
      <c r="M7" s="23"/>
      <c r="N7" s="23"/>
      <c r="O7" s="23"/>
      <c r="P7" s="23"/>
      <c r="Q7" s="32"/>
      <c r="R7" s="26"/>
      <c r="S7" s="26"/>
      <c r="T7" s="26"/>
      <c r="U7" s="26"/>
      <c r="V7" s="26"/>
      <c r="W7" s="26"/>
      <c r="X7" s="26"/>
      <c r="Y7" s="26"/>
      <c r="Z7" s="26"/>
    </row>
    <row r="8" spans="2:26" ht="16.899999999999999" customHeight="1" x14ac:dyDescent="0.25">
      <c r="B8" s="31"/>
      <c r="C8" s="23" t="s">
        <v>27</v>
      </c>
      <c r="D8" s="23"/>
      <c r="E8" s="21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2"/>
      <c r="R8" s="26"/>
      <c r="S8" s="26"/>
      <c r="T8" s="26"/>
      <c r="U8" s="26"/>
      <c r="V8" s="26"/>
      <c r="W8" s="26"/>
      <c r="X8" s="26"/>
      <c r="Y8" s="26"/>
      <c r="Z8" s="26"/>
    </row>
    <row r="9" spans="2:26" ht="16.899999999999999" customHeight="1" x14ac:dyDescent="0.25">
      <c r="B9" s="31"/>
      <c r="C9" s="23"/>
      <c r="D9" s="23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2"/>
      <c r="R9" s="26"/>
      <c r="S9" s="26"/>
      <c r="T9" s="26"/>
      <c r="U9" s="26"/>
      <c r="V9" s="26"/>
      <c r="W9" s="26"/>
      <c r="X9" s="26"/>
      <c r="Y9" s="26"/>
      <c r="Z9" s="26"/>
    </row>
    <row r="10" spans="2:26" ht="16.899999999999999" customHeight="1" x14ac:dyDescent="0.25">
      <c r="B10" s="31"/>
      <c r="C10" s="23"/>
      <c r="D10" s="23"/>
      <c r="E10" s="68" t="s">
        <v>23</v>
      </c>
      <c r="F10" s="50"/>
      <c r="G10" s="33" t="s">
        <v>21</v>
      </c>
      <c r="H10" s="34"/>
      <c r="I10" s="34"/>
      <c r="J10" s="23"/>
      <c r="K10" s="23"/>
      <c r="L10" s="23"/>
      <c r="M10" s="23"/>
      <c r="N10" s="23"/>
      <c r="O10" s="68" t="s">
        <v>11</v>
      </c>
      <c r="P10" s="68" t="s">
        <v>12</v>
      </c>
      <c r="Q10" s="32"/>
      <c r="R10" s="26"/>
      <c r="S10" s="26"/>
      <c r="T10" s="26"/>
      <c r="U10" s="26"/>
      <c r="V10" s="26"/>
      <c r="W10" s="26"/>
      <c r="X10" s="26"/>
      <c r="Y10" s="26"/>
      <c r="Z10" s="26"/>
    </row>
    <row r="11" spans="2:26" ht="16.899999999999999" customHeight="1" thickBot="1" x14ac:dyDescent="0.3">
      <c r="B11" s="31"/>
      <c r="C11" s="23"/>
      <c r="D11" s="23"/>
      <c r="E11" s="68"/>
      <c r="F11" s="50"/>
      <c r="G11" s="33" t="s">
        <v>28</v>
      </c>
      <c r="H11" s="35"/>
      <c r="I11" s="33" t="s">
        <v>13</v>
      </c>
      <c r="J11" s="33" t="s">
        <v>14</v>
      </c>
      <c r="K11" s="33" t="s">
        <v>15</v>
      </c>
      <c r="L11" s="33" t="s">
        <v>16</v>
      </c>
      <c r="M11" s="33" t="s">
        <v>17</v>
      </c>
      <c r="N11" s="35"/>
      <c r="O11" s="68"/>
      <c r="P11" s="68"/>
      <c r="Q11" s="32"/>
      <c r="R11" s="45"/>
      <c r="S11" s="26"/>
      <c r="T11" s="26"/>
      <c r="U11" s="26"/>
      <c r="V11" s="26"/>
      <c r="W11" s="26"/>
      <c r="X11" s="26"/>
      <c r="Y11" s="26"/>
      <c r="Z11" s="26"/>
    </row>
    <row r="12" spans="2:26" ht="16.899999999999999" customHeight="1" x14ac:dyDescent="0.25">
      <c r="B12" s="31"/>
      <c r="C12" s="23" t="s">
        <v>35</v>
      </c>
      <c r="D12" s="23"/>
      <c r="E12" s="23"/>
      <c r="F12" s="34"/>
      <c r="G12" s="34"/>
      <c r="H12" s="34"/>
      <c r="I12" s="36">
        <f>(1+E6)^((E7-E8)/365)</f>
        <v>1</v>
      </c>
      <c r="J12" s="36">
        <f>(1+E6)^(((E7-E8)/365)-1)</f>
        <v>1</v>
      </c>
      <c r="K12" s="36">
        <f>(1+E6)^(((E7-E8)/365)-2)</f>
        <v>1</v>
      </c>
      <c r="L12" s="36">
        <f>(1+E6)^(((E7-E8)/365)-3)</f>
        <v>1</v>
      </c>
      <c r="M12" s="36">
        <f>(1+E6)^(((E7-E8)/365)-4)</f>
        <v>1</v>
      </c>
      <c r="N12" s="23"/>
      <c r="O12" s="23"/>
      <c r="P12" s="23"/>
      <c r="Q12" s="32"/>
      <c r="S12" s="28"/>
      <c r="T12" s="29"/>
      <c r="U12" s="29"/>
      <c r="V12" s="29"/>
      <c r="W12" s="29"/>
      <c r="X12" s="29"/>
      <c r="Y12" s="30"/>
      <c r="Z12" s="26"/>
    </row>
    <row r="13" spans="2:26" ht="16.899999999999999" customHeight="1" x14ac:dyDescent="0.25">
      <c r="B13" s="31"/>
      <c r="C13" s="37"/>
      <c r="D13" s="23"/>
      <c r="E13" s="23"/>
      <c r="F13" s="34"/>
      <c r="G13" s="34"/>
      <c r="H13" s="34"/>
      <c r="I13" s="34"/>
      <c r="J13" s="23"/>
      <c r="K13" s="23"/>
      <c r="L13" s="23"/>
      <c r="M13" s="23"/>
      <c r="N13" s="23"/>
      <c r="O13" s="23"/>
      <c r="P13" s="23"/>
      <c r="Q13" s="32"/>
      <c r="R13" s="26"/>
      <c r="S13" s="31"/>
      <c r="T13" s="38"/>
      <c r="U13" s="38"/>
      <c r="V13" s="47" t="s">
        <v>43</v>
      </c>
      <c r="W13" s="38"/>
      <c r="X13" s="38"/>
      <c r="Y13" s="32"/>
      <c r="Z13" s="26"/>
    </row>
    <row r="14" spans="2:26" ht="16.899999999999999" customHeight="1" x14ac:dyDescent="0.25">
      <c r="B14" s="31"/>
      <c r="C14" s="35" t="s">
        <v>26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2"/>
      <c r="R14" s="26"/>
      <c r="S14" s="31"/>
      <c r="T14" s="48" t="s">
        <v>13</v>
      </c>
      <c r="U14" s="48" t="s">
        <v>14</v>
      </c>
      <c r="V14" s="48" t="s">
        <v>15</v>
      </c>
      <c r="W14" s="49" t="s">
        <v>16</v>
      </c>
      <c r="X14" s="48" t="s">
        <v>17</v>
      </c>
      <c r="Y14" s="32"/>
      <c r="Z14" s="26"/>
    </row>
    <row r="15" spans="2:26" ht="16.899999999999999" customHeight="1" x14ac:dyDescent="0.25">
      <c r="B15" s="31"/>
      <c r="C15" s="23" t="s">
        <v>29</v>
      </c>
      <c r="D15" s="23"/>
      <c r="E15" s="24">
        <v>0</v>
      </c>
      <c r="F15" s="25"/>
      <c r="G15" s="57">
        <v>0</v>
      </c>
      <c r="H15" s="58"/>
      <c r="I15" s="58">
        <f t="shared" ref="I15:I21" si="0">(G15*(1+E15))+T15</f>
        <v>0</v>
      </c>
      <c r="J15" s="58">
        <f t="shared" ref="J15:J21" si="1">(I15*(1+E15))+U15</f>
        <v>0</v>
      </c>
      <c r="K15" s="58">
        <f t="shared" ref="K15:K21" si="2">(J15*(1+E15))+V15</f>
        <v>0</v>
      </c>
      <c r="L15" s="58">
        <f t="shared" ref="L15:L21" si="3">(K15*(1+E15))+W15</f>
        <v>0</v>
      </c>
      <c r="M15" s="58">
        <f t="shared" ref="M15:M21" si="4">(L15*(1+E15))+X15</f>
        <v>0</v>
      </c>
      <c r="N15" s="58"/>
      <c r="O15" s="58">
        <f>SUM(I15:M15)</f>
        <v>0</v>
      </c>
      <c r="P15" s="58">
        <f>SUMPRODUCT(I15:M15,I12:M12)</f>
        <v>0</v>
      </c>
      <c r="Q15" s="32"/>
      <c r="R15" s="26"/>
      <c r="S15" s="31"/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32"/>
      <c r="Z15" s="26"/>
    </row>
    <row r="16" spans="2:26" ht="16.899999999999999" customHeight="1" x14ac:dyDescent="0.25">
      <c r="B16" s="31"/>
      <c r="C16" s="23" t="s">
        <v>30</v>
      </c>
      <c r="D16" s="23"/>
      <c r="E16" s="24">
        <v>0</v>
      </c>
      <c r="F16" s="25"/>
      <c r="G16" s="57">
        <v>0</v>
      </c>
      <c r="H16" s="58"/>
      <c r="I16" s="58">
        <f t="shared" si="0"/>
        <v>0</v>
      </c>
      <c r="J16" s="58">
        <f t="shared" si="1"/>
        <v>0</v>
      </c>
      <c r="K16" s="58">
        <f t="shared" si="2"/>
        <v>0</v>
      </c>
      <c r="L16" s="58">
        <f t="shared" si="3"/>
        <v>0</v>
      </c>
      <c r="M16" s="58">
        <f t="shared" si="4"/>
        <v>0</v>
      </c>
      <c r="N16" s="58"/>
      <c r="O16" s="58">
        <f>SUM(I16:M16)</f>
        <v>0</v>
      </c>
      <c r="P16" s="58">
        <f>SUMPRODUCT(I16:M16,I12:M12)</f>
        <v>0</v>
      </c>
      <c r="Q16" s="32"/>
      <c r="R16" s="26"/>
      <c r="S16" s="31"/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32"/>
      <c r="Z16" s="26"/>
    </row>
    <row r="17" spans="2:26" ht="16.899999999999999" customHeight="1" x14ac:dyDescent="0.25">
      <c r="B17" s="31"/>
      <c r="C17" s="23" t="s">
        <v>24</v>
      </c>
      <c r="D17" s="23"/>
      <c r="E17" s="24">
        <v>0</v>
      </c>
      <c r="F17" s="25"/>
      <c r="G17" s="57">
        <v>0</v>
      </c>
      <c r="H17" s="58"/>
      <c r="I17" s="58">
        <f t="shared" si="0"/>
        <v>0</v>
      </c>
      <c r="J17" s="58">
        <f t="shared" si="1"/>
        <v>0</v>
      </c>
      <c r="K17" s="58">
        <f t="shared" si="2"/>
        <v>0</v>
      </c>
      <c r="L17" s="58">
        <f t="shared" si="3"/>
        <v>0</v>
      </c>
      <c r="M17" s="58">
        <f t="shared" si="4"/>
        <v>0</v>
      </c>
      <c r="N17" s="58"/>
      <c r="O17" s="58">
        <f t="shared" ref="O17:O21" si="5">SUM(I17:M17)</f>
        <v>0</v>
      </c>
      <c r="P17" s="58">
        <f>SUMPRODUCT(I17:M17,I12:M12)</f>
        <v>0</v>
      </c>
      <c r="Q17" s="32"/>
      <c r="R17" s="26"/>
      <c r="S17" s="31"/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32"/>
      <c r="Z17" s="26"/>
    </row>
    <row r="18" spans="2:26" ht="16.899999999999999" customHeight="1" x14ac:dyDescent="0.25">
      <c r="B18" s="31"/>
      <c r="C18" s="23" t="s">
        <v>31</v>
      </c>
      <c r="D18" s="23"/>
      <c r="E18" s="24">
        <v>0</v>
      </c>
      <c r="F18" s="25"/>
      <c r="G18" s="57">
        <v>0</v>
      </c>
      <c r="H18" s="58"/>
      <c r="I18" s="58">
        <f t="shared" si="0"/>
        <v>0</v>
      </c>
      <c r="J18" s="58">
        <f t="shared" si="1"/>
        <v>0</v>
      </c>
      <c r="K18" s="58">
        <f t="shared" si="2"/>
        <v>0</v>
      </c>
      <c r="L18" s="58">
        <f t="shared" si="3"/>
        <v>0</v>
      </c>
      <c r="M18" s="58">
        <f t="shared" si="4"/>
        <v>0</v>
      </c>
      <c r="N18" s="58"/>
      <c r="O18" s="58">
        <f t="shared" si="5"/>
        <v>0</v>
      </c>
      <c r="P18" s="58">
        <f>SUMPRODUCT(I18:M18,I12:M12)</f>
        <v>0</v>
      </c>
      <c r="Q18" s="32"/>
      <c r="R18" s="26"/>
      <c r="S18" s="31"/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32"/>
      <c r="Z18" s="26"/>
    </row>
    <row r="19" spans="2:26" ht="16.899999999999999" customHeight="1" x14ac:dyDescent="0.25">
      <c r="B19" s="31"/>
      <c r="C19" s="23" t="s">
        <v>32</v>
      </c>
      <c r="D19" s="23"/>
      <c r="E19" s="24">
        <v>0</v>
      </c>
      <c r="F19" s="25"/>
      <c r="G19" s="57">
        <v>0</v>
      </c>
      <c r="H19" s="58"/>
      <c r="I19" s="58">
        <f t="shared" si="0"/>
        <v>0</v>
      </c>
      <c r="J19" s="58">
        <f t="shared" si="1"/>
        <v>0</v>
      </c>
      <c r="K19" s="58">
        <f t="shared" si="2"/>
        <v>0</v>
      </c>
      <c r="L19" s="58">
        <f t="shared" si="3"/>
        <v>0</v>
      </c>
      <c r="M19" s="58">
        <f t="shared" si="4"/>
        <v>0</v>
      </c>
      <c r="N19" s="58"/>
      <c r="O19" s="58">
        <f t="shared" si="5"/>
        <v>0</v>
      </c>
      <c r="P19" s="58">
        <f>SUMPRODUCT(I19:M19,I12:M12)</f>
        <v>0</v>
      </c>
      <c r="Q19" s="32"/>
      <c r="R19" s="26"/>
      <c r="S19" s="31"/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32"/>
      <c r="Z19" s="26"/>
    </row>
    <row r="20" spans="2:26" ht="16.899999999999999" customHeight="1" x14ac:dyDescent="0.25">
      <c r="B20" s="31"/>
      <c r="C20" s="23" t="s">
        <v>33</v>
      </c>
      <c r="D20" s="23"/>
      <c r="E20" s="24">
        <v>0</v>
      </c>
      <c r="F20" s="25"/>
      <c r="G20" s="57">
        <v>0</v>
      </c>
      <c r="H20" s="58"/>
      <c r="I20" s="58">
        <f>(I24-I15-I16-I17-I18-I19-I21)*(0.055+((1-0.055)*0.21))</f>
        <v>0</v>
      </c>
      <c r="J20" s="58">
        <f t="shared" ref="J20:M20" si="6">(J24-J15-J16-J17-J18-J19-J21)*(0.055+((1-0.055)*0.21))</f>
        <v>0</v>
      </c>
      <c r="K20" s="58">
        <f t="shared" si="6"/>
        <v>0</v>
      </c>
      <c r="L20" s="58">
        <f t="shared" si="6"/>
        <v>0</v>
      </c>
      <c r="M20" s="58">
        <f t="shared" si="6"/>
        <v>0</v>
      </c>
      <c r="N20" s="58"/>
      <c r="O20" s="58">
        <f t="shared" si="5"/>
        <v>0</v>
      </c>
      <c r="P20" s="58">
        <f>SUMPRODUCT(I20:M20,I12:M12)</f>
        <v>0</v>
      </c>
      <c r="Q20" s="32"/>
      <c r="R20" s="26"/>
      <c r="S20" s="31"/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32"/>
      <c r="Z20" s="26"/>
    </row>
    <row r="21" spans="2:26" ht="16.899999999999999" customHeight="1" x14ac:dyDescent="0.25">
      <c r="B21" s="31"/>
      <c r="C21" s="23" t="s">
        <v>34</v>
      </c>
      <c r="D21" s="23"/>
      <c r="E21" s="24">
        <v>0</v>
      </c>
      <c r="F21" s="25"/>
      <c r="G21" s="57">
        <v>0</v>
      </c>
      <c r="H21" s="58"/>
      <c r="I21" s="58">
        <f t="shared" si="0"/>
        <v>0</v>
      </c>
      <c r="J21" s="58">
        <f t="shared" si="1"/>
        <v>0</v>
      </c>
      <c r="K21" s="58">
        <f t="shared" si="2"/>
        <v>0</v>
      </c>
      <c r="L21" s="58">
        <f t="shared" si="3"/>
        <v>0</v>
      </c>
      <c r="M21" s="58">
        <f t="shared" si="4"/>
        <v>0</v>
      </c>
      <c r="N21" s="58"/>
      <c r="O21" s="58">
        <f t="shared" si="5"/>
        <v>0</v>
      </c>
      <c r="P21" s="58">
        <f>SUMPRODUCT(I21:M21,I12:M12)</f>
        <v>0</v>
      </c>
      <c r="Q21" s="32"/>
      <c r="R21" s="26"/>
      <c r="S21" s="31"/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32"/>
      <c r="Z21" s="26"/>
    </row>
    <row r="22" spans="2:26" ht="16.899999999999999" customHeight="1" thickBot="1" x14ac:dyDescent="0.3">
      <c r="B22" s="31"/>
      <c r="C22" s="34" t="s">
        <v>25</v>
      </c>
      <c r="D22" s="23"/>
      <c r="E22" s="25"/>
      <c r="F22" s="25"/>
      <c r="G22" s="58">
        <f>+SUM(G15:G21)</f>
        <v>0</v>
      </c>
      <c r="H22" s="58"/>
      <c r="I22" s="58">
        <f>+SUM(I15:I21)</f>
        <v>0</v>
      </c>
      <c r="J22" s="58">
        <f>+SUM(J15:J21)</f>
        <v>0</v>
      </c>
      <c r="K22" s="58">
        <f>+SUM(K15:K21)</f>
        <v>0</v>
      </c>
      <c r="L22" s="58">
        <f>+SUM(L15:L21)</f>
        <v>0</v>
      </c>
      <c r="M22" s="58">
        <f>+SUM(M15:M21)</f>
        <v>0</v>
      </c>
      <c r="N22" s="58"/>
      <c r="O22" s="58">
        <f>+SUM(O15:O21)</f>
        <v>0</v>
      </c>
      <c r="P22" s="58">
        <f>+SUM(P15:P21)</f>
        <v>0</v>
      </c>
      <c r="Q22" s="32"/>
      <c r="R22" s="46"/>
      <c r="S22" s="39"/>
      <c r="T22" s="41"/>
      <c r="U22" s="41"/>
      <c r="V22" s="41"/>
      <c r="W22" s="41"/>
      <c r="X22" s="41"/>
      <c r="Y22" s="42"/>
      <c r="Z22" s="26"/>
    </row>
    <row r="23" spans="2:26" ht="16.899999999999999" customHeight="1" x14ac:dyDescent="0.25">
      <c r="B23" s="31"/>
      <c r="C23" s="37"/>
      <c r="D23" s="23"/>
      <c r="E23" s="23"/>
      <c r="F23" s="23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32"/>
      <c r="R23" s="26"/>
      <c r="S23" s="26"/>
      <c r="T23" s="26"/>
      <c r="U23" s="26"/>
      <c r="V23" s="26"/>
      <c r="W23" s="26"/>
      <c r="X23" s="26"/>
      <c r="Y23" s="26"/>
      <c r="Z23" s="26"/>
    </row>
    <row r="24" spans="2:26" ht="16.899999999999999" customHeight="1" x14ac:dyDescent="0.25">
      <c r="B24" s="31"/>
      <c r="C24" s="23" t="s">
        <v>37</v>
      </c>
      <c r="D24" s="23"/>
      <c r="E24" s="23"/>
      <c r="F24" s="23"/>
      <c r="G24" s="57">
        <v>0</v>
      </c>
      <c r="H24" s="58"/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8"/>
      <c r="O24" s="58">
        <f>SUM(I24:M24)</f>
        <v>0</v>
      </c>
      <c r="P24" s="58">
        <f>SUMPRODUCT(I24:M24,I12:M12)</f>
        <v>0</v>
      </c>
      <c r="Q24" s="32"/>
      <c r="R24" s="26"/>
      <c r="S24" s="26"/>
      <c r="T24" s="26"/>
      <c r="U24" s="26"/>
      <c r="V24" s="26"/>
      <c r="W24" s="26"/>
      <c r="X24" s="26"/>
      <c r="Y24" s="26"/>
      <c r="Z24" s="26"/>
    </row>
    <row r="25" spans="2:26" ht="16.899999999999999" customHeight="1" x14ac:dyDescent="0.25">
      <c r="B25" s="31"/>
      <c r="C25" s="38"/>
      <c r="D25" s="23"/>
      <c r="E25" s="23"/>
      <c r="F25" s="23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32"/>
      <c r="R25" s="26"/>
      <c r="S25" s="26"/>
      <c r="T25" s="26"/>
      <c r="U25" s="26"/>
      <c r="V25" s="26"/>
      <c r="W25" s="26"/>
      <c r="X25" s="26"/>
      <c r="Y25" s="26"/>
      <c r="Z25" s="26"/>
    </row>
    <row r="26" spans="2:26" ht="16.899999999999999" customHeight="1" thickBot="1" x14ac:dyDescent="0.3">
      <c r="B26" s="31"/>
      <c r="C26" s="34" t="s">
        <v>47</v>
      </c>
      <c r="D26" s="23"/>
      <c r="E26" s="23"/>
      <c r="F26" s="23"/>
      <c r="G26" s="61">
        <f>G22+G24</f>
        <v>0</v>
      </c>
      <c r="H26" s="58"/>
      <c r="I26" s="61">
        <f>I22+I24</f>
        <v>0</v>
      </c>
      <c r="J26" s="61">
        <f t="shared" ref="J26:L26" si="7">J22+J24</f>
        <v>0</v>
      </c>
      <c r="K26" s="61">
        <f>K22+K24</f>
        <v>0</v>
      </c>
      <c r="L26" s="61">
        <f t="shared" si="7"/>
        <v>0</v>
      </c>
      <c r="M26" s="61">
        <f>M22+M24</f>
        <v>0</v>
      </c>
      <c r="N26" s="58"/>
      <c r="O26" s="61">
        <f>SUM(I26:M26)</f>
        <v>0</v>
      </c>
      <c r="P26" s="61">
        <f>SUMPRODUCT(I26:M26,I12:M12)</f>
        <v>0</v>
      </c>
      <c r="Q26" s="32"/>
      <c r="R26" s="26"/>
      <c r="S26" s="26"/>
      <c r="T26" s="26"/>
      <c r="U26" s="26"/>
      <c r="V26" s="26"/>
      <c r="W26" s="26"/>
      <c r="X26" s="26"/>
      <c r="Y26" s="26"/>
      <c r="Z26" s="26"/>
    </row>
    <row r="27" spans="2:26" ht="15" customHeight="1" thickTop="1" thickBot="1" x14ac:dyDescent="0.3"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26"/>
      <c r="S27" s="26"/>
      <c r="T27" s="26"/>
      <c r="U27" s="26"/>
      <c r="V27" s="26"/>
      <c r="W27" s="26"/>
      <c r="X27" s="26"/>
      <c r="Y27" s="26"/>
      <c r="Z27" s="26"/>
    </row>
    <row r="28" spans="2:26" ht="6" customHeight="1" thickBot="1" x14ac:dyDescent="0.3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2:26" ht="15" customHeight="1" x14ac:dyDescent="0.25">
      <c r="B29" s="28"/>
      <c r="C29" s="29"/>
      <c r="D29" s="29"/>
      <c r="E29" s="43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16.899999999999999" customHeight="1" x14ac:dyDescent="0.25">
      <c r="B30" s="31"/>
      <c r="C30" s="23" t="s">
        <v>20</v>
      </c>
      <c r="D30" s="23"/>
      <c r="E30" s="20">
        <v>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32"/>
      <c r="R30" s="26"/>
      <c r="S30" s="26"/>
      <c r="T30" s="26"/>
      <c r="U30" s="26"/>
      <c r="V30" s="26" t="s">
        <v>42</v>
      </c>
      <c r="W30" s="26"/>
      <c r="X30" s="26"/>
      <c r="Y30" s="26"/>
      <c r="Z30" s="26"/>
    </row>
    <row r="31" spans="2:26" ht="16.899999999999999" customHeight="1" x14ac:dyDescent="0.3">
      <c r="B31" s="31"/>
      <c r="C31" s="23" t="s">
        <v>18</v>
      </c>
      <c r="D31" s="23"/>
      <c r="E31" s="21"/>
      <c r="F31" s="23"/>
      <c r="G31" s="23"/>
      <c r="H31" s="23"/>
      <c r="I31" s="23"/>
      <c r="J31" s="23"/>
      <c r="K31" s="56" t="s">
        <v>41</v>
      </c>
      <c r="L31" s="23"/>
      <c r="M31" s="23"/>
      <c r="N31" s="23"/>
      <c r="O31" s="23"/>
      <c r="P31" s="23"/>
      <c r="Q31" s="32"/>
      <c r="R31" s="26"/>
      <c r="S31" s="26"/>
      <c r="T31" s="26"/>
      <c r="U31" s="26"/>
      <c r="V31" s="26"/>
      <c r="W31" s="26"/>
      <c r="X31" s="26"/>
      <c r="Y31" s="26"/>
      <c r="Z31" s="26"/>
    </row>
    <row r="32" spans="2:26" ht="16.899999999999999" customHeight="1" x14ac:dyDescent="0.25">
      <c r="B32" s="31"/>
      <c r="C32" s="23" t="s">
        <v>27</v>
      </c>
      <c r="D32" s="23"/>
      <c r="E32" s="2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32"/>
      <c r="R32" s="26"/>
      <c r="S32" s="26"/>
      <c r="T32" s="26"/>
      <c r="U32" s="26"/>
      <c r="V32" s="26"/>
      <c r="W32" s="26"/>
      <c r="X32" s="26"/>
      <c r="Y32" s="26"/>
      <c r="Z32" s="26"/>
    </row>
    <row r="33" spans="2:26" ht="16.899999999999999" customHeight="1" x14ac:dyDescent="0.25">
      <c r="B33" s="31"/>
      <c r="C33" s="23"/>
      <c r="D33" s="23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32"/>
      <c r="R33" s="26"/>
      <c r="S33" s="26"/>
      <c r="T33" s="26"/>
      <c r="U33" s="26"/>
      <c r="V33" s="26"/>
      <c r="W33" s="26"/>
      <c r="X33" s="26"/>
      <c r="Y33" s="26"/>
      <c r="Z33" s="26"/>
    </row>
    <row r="34" spans="2:26" ht="16.899999999999999" customHeight="1" x14ac:dyDescent="0.25">
      <c r="B34" s="31"/>
      <c r="C34" s="23"/>
      <c r="D34" s="23"/>
      <c r="E34" s="68" t="s">
        <v>23</v>
      </c>
      <c r="F34" s="50"/>
      <c r="G34" s="33" t="s">
        <v>21</v>
      </c>
      <c r="H34" s="34"/>
      <c r="I34" s="34"/>
      <c r="J34" s="23"/>
      <c r="K34" s="23"/>
      <c r="L34" s="23"/>
      <c r="M34" s="23"/>
      <c r="N34" s="23"/>
      <c r="O34" s="68" t="s">
        <v>11</v>
      </c>
      <c r="P34" s="68" t="s">
        <v>12</v>
      </c>
      <c r="Q34" s="32"/>
      <c r="R34" s="26"/>
      <c r="S34" s="26"/>
      <c r="T34" s="26"/>
      <c r="U34" s="26"/>
      <c r="V34" s="26"/>
      <c r="W34" s="26"/>
      <c r="X34" s="26"/>
      <c r="Y34" s="26"/>
      <c r="Z34" s="26"/>
    </row>
    <row r="35" spans="2:26" ht="16.899999999999999" customHeight="1" thickBot="1" x14ac:dyDescent="0.3">
      <c r="B35" s="31"/>
      <c r="C35" s="23"/>
      <c r="D35" s="23"/>
      <c r="E35" s="68"/>
      <c r="F35" s="50"/>
      <c r="G35" s="33" t="s">
        <v>28</v>
      </c>
      <c r="H35" s="35"/>
      <c r="I35" s="33" t="s">
        <v>13</v>
      </c>
      <c r="J35" s="33" t="s">
        <v>14</v>
      </c>
      <c r="K35" s="33" t="s">
        <v>15</v>
      </c>
      <c r="L35" s="33" t="s">
        <v>16</v>
      </c>
      <c r="M35" s="33" t="s">
        <v>17</v>
      </c>
      <c r="N35" s="35"/>
      <c r="O35" s="68"/>
      <c r="P35" s="68"/>
      <c r="Q35" s="32"/>
      <c r="R35" s="45"/>
      <c r="S35" s="26"/>
      <c r="T35" s="26"/>
      <c r="U35" s="26"/>
      <c r="V35" s="26"/>
      <c r="W35" s="26"/>
      <c r="X35" s="26"/>
      <c r="Y35" s="26"/>
      <c r="Z35" s="26"/>
    </row>
    <row r="36" spans="2:26" ht="16.899999999999999" customHeight="1" x14ac:dyDescent="0.25">
      <c r="B36" s="31"/>
      <c r="C36" s="23" t="s">
        <v>35</v>
      </c>
      <c r="D36" s="23"/>
      <c r="E36" s="23"/>
      <c r="F36" s="34"/>
      <c r="G36" s="34"/>
      <c r="H36" s="34"/>
      <c r="I36" s="36">
        <f>(1+E30)^((E31-E32)/365)</f>
        <v>1</v>
      </c>
      <c r="J36" s="36">
        <f>(1+E30)^(((E31-E32)/365)-1)</f>
        <v>1</v>
      </c>
      <c r="K36" s="36">
        <f>(1+E30)^(((E31-E32)/365)-2)</f>
        <v>1</v>
      </c>
      <c r="L36" s="36">
        <f>(1+E30)^(((E31-E32)/365)-3)</f>
        <v>1</v>
      </c>
      <c r="M36" s="36">
        <f>(1+E30)^(((E31-E32)/365)-4)</f>
        <v>1</v>
      </c>
      <c r="N36" s="23"/>
      <c r="O36" s="23"/>
      <c r="P36" s="23"/>
      <c r="Q36" s="32"/>
      <c r="S36" s="28"/>
      <c r="T36" s="29"/>
      <c r="U36" s="29"/>
      <c r="V36" s="29"/>
      <c r="W36" s="29"/>
      <c r="X36" s="29"/>
      <c r="Y36" s="30"/>
      <c r="Z36" s="26"/>
    </row>
    <row r="37" spans="2:26" ht="16.899999999999999" customHeight="1" x14ac:dyDescent="0.25">
      <c r="B37" s="31"/>
      <c r="C37" s="37"/>
      <c r="D37" s="23"/>
      <c r="E37" s="23"/>
      <c r="F37" s="34"/>
      <c r="G37" s="34"/>
      <c r="H37" s="34"/>
      <c r="I37" s="34"/>
      <c r="J37" s="23"/>
      <c r="K37" s="23"/>
      <c r="L37" s="23"/>
      <c r="M37" s="23"/>
      <c r="N37" s="23"/>
      <c r="O37" s="23"/>
      <c r="P37" s="23"/>
      <c r="Q37" s="32"/>
      <c r="R37" s="26"/>
      <c r="S37" s="31"/>
      <c r="T37" s="38"/>
      <c r="U37" s="38"/>
      <c r="V37" s="63" t="s">
        <v>44</v>
      </c>
      <c r="W37" s="38"/>
      <c r="X37" s="38"/>
      <c r="Y37" s="32"/>
      <c r="Z37" s="26"/>
    </row>
    <row r="38" spans="2:26" ht="16.899999999999999" customHeight="1" x14ac:dyDescent="0.25">
      <c r="B38" s="31"/>
      <c r="C38" s="35" t="s">
        <v>26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32"/>
      <c r="R38" s="26"/>
      <c r="S38" s="31"/>
      <c r="T38" s="48" t="s">
        <v>13</v>
      </c>
      <c r="U38" s="48" t="s">
        <v>14</v>
      </c>
      <c r="V38" s="48" t="s">
        <v>15</v>
      </c>
      <c r="W38" s="49" t="s">
        <v>16</v>
      </c>
      <c r="X38" s="48" t="s">
        <v>17</v>
      </c>
      <c r="Y38" s="32"/>
      <c r="Z38" s="26"/>
    </row>
    <row r="39" spans="2:26" ht="16.899999999999999" customHeight="1" x14ac:dyDescent="0.25">
      <c r="B39" s="31"/>
      <c r="C39" s="23" t="s">
        <v>29</v>
      </c>
      <c r="D39" s="23"/>
      <c r="E39" s="24">
        <v>0</v>
      </c>
      <c r="F39" s="25"/>
      <c r="G39" s="57">
        <v>0</v>
      </c>
      <c r="H39" s="58"/>
      <c r="I39" s="58">
        <f t="shared" ref="I39:I45" si="8">(G39*(1+E39))+T39</f>
        <v>0</v>
      </c>
      <c r="J39" s="58">
        <f t="shared" ref="J39:J46" si="9">(I39*(1+E39))+U39</f>
        <v>0</v>
      </c>
      <c r="K39" s="58">
        <f t="shared" ref="K39:K46" si="10">(J39*(1+E39))+V39</f>
        <v>0</v>
      </c>
      <c r="L39" s="58">
        <f t="shared" ref="L39:L46" si="11">(K39*(1+E39))+W39</f>
        <v>0</v>
      </c>
      <c r="M39" s="58">
        <f t="shared" ref="M39:M46" si="12">(L39*(1+E39))+X39</f>
        <v>0</v>
      </c>
      <c r="N39" s="58"/>
      <c r="O39" s="58">
        <f>SUM(I39:M39)</f>
        <v>0</v>
      </c>
      <c r="P39" s="58">
        <f>SUMPRODUCT(I39:M39,I36:M36)</f>
        <v>0</v>
      </c>
      <c r="Q39" s="32"/>
      <c r="R39" s="26"/>
      <c r="S39" s="31"/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32"/>
      <c r="Z39" s="26"/>
    </row>
    <row r="40" spans="2:26" ht="16.899999999999999" customHeight="1" x14ac:dyDescent="0.25">
      <c r="B40" s="31"/>
      <c r="C40" s="23" t="s">
        <v>30</v>
      </c>
      <c r="D40" s="23"/>
      <c r="E40" s="24">
        <v>0</v>
      </c>
      <c r="F40" s="25"/>
      <c r="G40" s="57">
        <v>0</v>
      </c>
      <c r="H40" s="58"/>
      <c r="I40" s="58">
        <f t="shared" si="8"/>
        <v>0</v>
      </c>
      <c r="J40" s="58">
        <f t="shared" si="9"/>
        <v>0</v>
      </c>
      <c r="K40" s="58">
        <f t="shared" si="10"/>
        <v>0</v>
      </c>
      <c r="L40" s="58">
        <f t="shared" si="11"/>
        <v>0</v>
      </c>
      <c r="M40" s="58">
        <f t="shared" si="12"/>
        <v>0</v>
      </c>
      <c r="N40" s="58"/>
      <c r="O40" s="58">
        <f>SUM(I40:M40)</f>
        <v>0</v>
      </c>
      <c r="P40" s="58">
        <f>SUMPRODUCT(I40:M40,I36:M36)</f>
        <v>0</v>
      </c>
      <c r="Q40" s="32"/>
      <c r="R40" s="26"/>
      <c r="S40" s="31"/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32"/>
      <c r="Z40" s="26"/>
    </row>
    <row r="41" spans="2:26" ht="16.899999999999999" customHeight="1" x14ac:dyDescent="0.25">
      <c r="B41" s="31"/>
      <c r="C41" s="23" t="s">
        <v>24</v>
      </c>
      <c r="D41" s="23"/>
      <c r="E41" s="24">
        <v>0</v>
      </c>
      <c r="F41" s="25"/>
      <c r="G41" s="57">
        <v>0</v>
      </c>
      <c r="H41" s="58"/>
      <c r="I41" s="58">
        <f t="shared" si="8"/>
        <v>0</v>
      </c>
      <c r="J41" s="58">
        <f t="shared" si="9"/>
        <v>0</v>
      </c>
      <c r="K41" s="58">
        <f t="shared" si="10"/>
        <v>0</v>
      </c>
      <c r="L41" s="58">
        <f t="shared" si="11"/>
        <v>0</v>
      </c>
      <c r="M41" s="58">
        <f t="shared" si="12"/>
        <v>0</v>
      </c>
      <c r="N41" s="58"/>
      <c r="O41" s="58">
        <f t="shared" ref="O41:O45" si="13">SUM(I41:M41)</f>
        <v>0</v>
      </c>
      <c r="P41" s="58">
        <f>SUMPRODUCT(I41:M41,I36:M36)</f>
        <v>0</v>
      </c>
      <c r="Q41" s="32"/>
      <c r="R41" s="26"/>
      <c r="S41" s="31"/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32"/>
      <c r="Z41" s="26"/>
    </row>
    <row r="42" spans="2:26" ht="16.899999999999999" customHeight="1" x14ac:dyDescent="0.25">
      <c r="B42" s="31"/>
      <c r="C42" s="23" t="s">
        <v>31</v>
      </c>
      <c r="D42" s="23"/>
      <c r="E42" s="24">
        <v>0</v>
      </c>
      <c r="F42" s="25"/>
      <c r="G42" s="57">
        <v>0</v>
      </c>
      <c r="H42" s="58"/>
      <c r="I42" s="58">
        <f t="shared" si="8"/>
        <v>0</v>
      </c>
      <c r="J42" s="58">
        <f t="shared" si="9"/>
        <v>0</v>
      </c>
      <c r="K42" s="58">
        <f t="shared" si="10"/>
        <v>0</v>
      </c>
      <c r="L42" s="58">
        <f t="shared" si="11"/>
        <v>0</v>
      </c>
      <c r="M42" s="58">
        <f t="shared" si="12"/>
        <v>0</v>
      </c>
      <c r="N42" s="58"/>
      <c r="O42" s="58">
        <f t="shared" si="13"/>
        <v>0</v>
      </c>
      <c r="P42" s="58">
        <f>SUMPRODUCT(I42:M42,I36:M36)</f>
        <v>0</v>
      </c>
      <c r="Q42" s="32"/>
      <c r="R42" s="26"/>
      <c r="S42" s="31"/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32"/>
      <c r="Z42" s="26"/>
    </row>
    <row r="43" spans="2:26" ht="16.899999999999999" customHeight="1" x14ac:dyDescent="0.25">
      <c r="B43" s="31"/>
      <c r="C43" s="23" t="s">
        <v>32</v>
      </c>
      <c r="D43" s="23"/>
      <c r="E43" s="24">
        <v>0</v>
      </c>
      <c r="F43" s="25"/>
      <c r="G43" s="57">
        <v>0</v>
      </c>
      <c r="H43" s="58"/>
      <c r="I43" s="58">
        <f t="shared" si="8"/>
        <v>0</v>
      </c>
      <c r="J43" s="58">
        <f t="shared" si="9"/>
        <v>0</v>
      </c>
      <c r="K43" s="58">
        <f t="shared" si="10"/>
        <v>0</v>
      </c>
      <c r="L43" s="58">
        <f t="shared" si="11"/>
        <v>0</v>
      </c>
      <c r="M43" s="58">
        <f t="shared" si="12"/>
        <v>0</v>
      </c>
      <c r="N43" s="58"/>
      <c r="O43" s="58">
        <f t="shared" si="13"/>
        <v>0</v>
      </c>
      <c r="P43" s="58">
        <f>SUMPRODUCT(I43:M43,I36:M36)</f>
        <v>0</v>
      </c>
      <c r="Q43" s="32"/>
      <c r="R43" s="26"/>
      <c r="S43" s="31"/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32"/>
      <c r="Z43" s="26"/>
    </row>
    <row r="44" spans="2:26" ht="16.899999999999999" customHeight="1" x14ac:dyDescent="0.25">
      <c r="B44" s="31"/>
      <c r="C44" s="23" t="s">
        <v>33</v>
      </c>
      <c r="D44" s="23"/>
      <c r="E44" s="24">
        <v>0</v>
      </c>
      <c r="F44" s="25"/>
      <c r="G44" s="57">
        <v>0</v>
      </c>
      <c r="H44" s="58"/>
      <c r="I44" s="58">
        <f>(I49-I39-I40-I41-I42-I43-I45-I46)*(0.055+((1-0.055)*0.21))</f>
        <v>0</v>
      </c>
      <c r="J44" s="58">
        <f t="shared" ref="J44:M44" si="14">(J49-J39-J40-J41-J42-J43-J45-J46)*(0.055+((1-0.055)*0.21))</f>
        <v>0</v>
      </c>
      <c r="K44" s="58">
        <f t="shared" si="14"/>
        <v>0</v>
      </c>
      <c r="L44" s="58">
        <f t="shared" si="14"/>
        <v>0</v>
      </c>
      <c r="M44" s="58">
        <f t="shared" si="14"/>
        <v>0</v>
      </c>
      <c r="N44" s="58"/>
      <c r="O44" s="58">
        <f t="shared" si="13"/>
        <v>0</v>
      </c>
      <c r="P44" s="58">
        <f>SUMPRODUCT(I44:M44,I36:M36)</f>
        <v>0</v>
      </c>
      <c r="Q44" s="32"/>
      <c r="R44" s="26"/>
      <c r="S44" s="31"/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32"/>
      <c r="Z44" s="26"/>
    </row>
    <row r="45" spans="2:26" ht="16.899999999999999" customHeight="1" x14ac:dyDescent="0.25">
      <c r="B45" s="31"/>
      <c r="C45" s="23" t="s">
        <v>34</v>
      </c>
      <c r="D45" s="23"/>
      <c r="E45" s="24">
        <v>0</v>
      </c>
      <c r="F45" s="25"/>
      <c r="G45" s="57">
        <v>0</v>
      </c>
      <c r="H45" s="58"/>
      <c r="I45" s="58">
        <f t="shared" si="8"/>
        <v>0</v>
      </c>
      <c r="J45" s="58">
        <f t="shared" si="9"/>
        <v>0</v>
      </c>
      <c r="K45" s="58">
        <f t="shared" si="10"/>
        <v>0</v>
      </c>
      <c r="L45" s="58">
        <f t="shared" si="11"/>
        <v>0</v>
      </c>
      <c r="M45" s="58">
        <f t="shared" si="12"/>
        <v>0</v>
      </c>
      <c r="N45" s="58"/>
      <c r="O45" s="58">
        <f t="shared" si="13"/>
        <v>0</v>
      </c>
      <c r="P45" s="58">
        <f>SUMPRODUCT(I45:M45,I36:M36)</f>
        <v>0</v>
      </c>
      <c r="Q45" s="32"/>
      <c r="R45" s="26"/>
      <c r="S45" s="31"/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32"/>
      <c r="Z45" s="26"/>
    </row>
    <row r="46" spans="2:26" ht="16.899999999999999" customHeight="1" x14ac:dyDescent="0.25">
      <c r="B46" s="31"/>
      <c r="C46" s="23" t="s">
        <v>36</v>
      </c>
      <c r="D46" s="23"/>
      <c r="E46" s="24">
        <v>0</v>
      </c>
      <c r="F46" s="25"/>
      <c r="G46" s="57">
        <v>0</v>
      </c>
      <c r="H46" s="58"/>
      <c r="I46" s="59">
        <f>(G46*(1+E46))+T46</f>
        <v>0</v>
      </c>
      <c r="J46" s="59">
        <f t="shared" si="9"/>
        <v>0</v>
      </c>
      <c r="K46" s="59">
        <f t="shared" si="10"/>
        <v>0</v>
      </c>
      <c r="L46" s="59">
        <f t="shared" si="11"/>
        <v>0</v>
      </c>
      <c r="M46" s="59">
        <f t="shared" si="12"/>
        <v>0</v>
      </c>
      <c r="N46" s="58"/>
      <c r="O46" s="59">
        <f>SUM(I46:M46)</f>
        <v>0</v>
      </c>
      <c r="P46" s="59">
        <f>SUMPRODUCT(I46:M46,I36:M36)</f>
        <v>0</v>
      </c>
      <c r="Q46" s="32"/>
      <c r="R46" s="26"/>
      <c r="S46" s="31"/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32"/>
      <c r="Z46" s="26"/>
    </row>
    <row r="47" spans="2:26" ht="16.899999999999999" customHeight="1" thickBot="1" x14ac:dyDescent="0.3">
      <c r="B47" s="31"/>
      <c r="C47" s="34" t="s">
        <v>25</v>
      </c>
      <c r="D47" s="23"/>
      <c r="E47" s="25"/>
      <c r="F47" s="25"/>
      <c r="G47" s="58">
        <f>+SUM(G39:G46)</f>
        <v>0</v>
      </c>
      <c r="H47" s="58"/>
      <c r="I47" s="58">
        <f>+SUM(I39:I46)</f>
        <v>0</v>
      </c>
      <c r="J47" s="58">
        <f t="shared" ref="J47:M47" si="15">+SUM(J39:J46)</f>
        <v>0</v>
      </c>
      <c r="K47" s="58">
        <f t="shared" si="15"/>
        <v>0</v>
      </c>
      <c r="L47" s="58">
        <f t="shared" si="15"/>
        <v>0</v>
      </c>
      <c r="M47" s="58">
        <f t="shared" si="15"/>
        <v>0</v>
      </c>
      <c r="N47" s="58"/>
      <c r="O47" s="58">
        <f>+SUM(O39:O46)</f>
        <v>0</v>
      </c>
      <c r="P47" s="58">
        <f>+SUM(P39:P46)</f>
        <v>0</v>
      </c>
      <c r="Q47" s="32"/>
      <c r="R47" s="46"/>
      <c r="S47" s="39"/>
      <c r="T47" s="41"/>
      <c r="U47" s="41"/>
      <c r="V47" s="41"/>
      <c r="W47" s="41"/>
      <c r="X47" s="41"/>
      <c r="Y47" s="42"/>
      <c r="Z47" s="26"/>
    </row>
    <row r="48" spans="2:26" ht="16.899999999999999" customHeight="1" x14ac:dyDescent="0.25">
      <c r="B48" s="31"/>
      <c r="C48" s="37"/>
      <c r="D48" s="23"/>
      <c r="E48" s="23"/>
      <c r="F48" s="23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32"/>
      <c r="R48" s="26"/>
      <c r="S48" s="26"/>
      <c r="T48" s="26"/>
      <c r="U48" s="26"/>
      <c r="V48" s="26"/>
      <c r="W48" s="26"/>
      <c r="X48" s="26"/>
      <c r="Y48" s="26"/>
      <c r="Z48" s="26"/>
    </row>
    <row r="49" spans="2:26" ht="16.899999999999999" customHeight="1" x14ac:dyDescent="0.25">
      <c r="B49" s="31"/>
      <c r="C49" s="23" t="s">
        <v>45</v>
      </c>
      <c r="D49" s="23"/>
      <c r="E49" s="23"/>
      <c r="F49" s="23"/>
      <c r="G49" s="57">
        <v>0</v>
      </c>
      <c r="H49" s="58"/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8"/>
      <c r="O49" s="58">
        <f>SUM(I49:M49)</f>
        <v>0</v>
      </c>
      <c r="P49" s="58">
        <f>SUMPRODUCT(I49:M49,I36:M36)</f>
        <v>0</v>
      </c>
      <c r="Q49" s="32"/>
      <c r="R49" s="26"/>
      <c r="S49" s="26"/>
      <c r="T49" s="26"/>
      <c r="U49" s="26"/>
      <c r="V49" s="26"/>
      <c r="W49" s="26"/>
      <c r="X49" s="26"/>
      <c r="Y49" s="26"/>
      <c r="Z49" s="26"/>
    </row>
    <row r="50" spans="2:26" ht="16.899999999999999" customHeight="1" x14ac:dyDescent="0.25">
      <c r="B50" s="31"/>
      <c r="C50" s="38"/>
      <c r="D50" s="23"/>
      <c r="E50" s="23"/>
      <c r="F50" s="23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32"/>
      <c r="R50" s="26"/>
      <c r="S50" s="26"/>
      <c r="T50" s="26"/>
      <c r="U50" s="26"/>
      <c r="V50" s="26"/>
      <c r="W50" s="26"/>
      <c r="X50" s="26"/>
      <c r="Y50" s="26"/>
      <c r="Z50" s="26"/>
    </row>
    <row r="51" spans="2:26" ht="16.899999999999999" customHeight="1" thickBot="1" x14ac:dyDescent="0.3">
      <c r="B51" s="31"/>
      <c r="C51" s="34" t="s">
        <v>47</v>
      </c>
      <c r="D51" s="23"/>
      <c r="E51" s="23"/>
      <c r="F51" s="23"/>
      <c r="G51" s="61">
        <f>G47+G49</f>
        <v>0</v>
      </c>
      <c r="H51" s="58"/>
      <c r="I51" s="61">
        <f>I47+I49</f>
        <v>0</v>
      </c>
      <c r="J51" s="61">
        <f>J47+J49</f>
        <v>0</v>
      </c>
      <c r="K51" s="61">
        <f>K47+K49</f>
        <v>0</v>
      </c>
      <c r="L51" s="61">
        <f>L47+L49</f>
        <v>0</v>
      </c>
      <c r="M51" s="61">
        <f>M47+M49</f>
        <v>0</v>
      </c>
      <c r="N51" s="58"/>
      <c r="O51" s="61">
        <f>SUM(I51:M51)</f>
        <v>0</v>
      </c>
      <c r="P51" s="61">
        <f>SUMPRODUCT(I51:M51,I36:M36)</f>
        <v>0</v>
      </c>
      <c r="Q51" s="32"/>
      <c r="R51" s="26"/>
      <c r="S51" s="26"/>
      <c r="T51" s="26"/>
      <c r="U51" s="26"/>
      <c r="V51" s="26"/>
      <c r="W51" s="26"/>
      <c r="X51" s="26"/>
      <c r="Y51" s="26"/>
      <c r="Z51" s="26"/>
    </row>
    <row r="52" spans="2:26" ht="15" customHeight="1" thickTop="1" thickBot="1" x14ac:dyDescent="0.3">
      <c r="B52" s="31"/>
      <c r="C52" s="34"/>
      <c r="D52" s="23"/>
      <c r="E52" s="23"/>
      <c r="F52" s="23"/>
      <c r="G52" s="44"/>
      <c r="H52" s="44"/>
      <c r="I52" s="44"/>
      <c r="J52" s="44"/>
      <c r="K52" s="44"/>
      <c r="L52" s="44"/>
      <c r="M52" s="44"/>
      <c r="N52" s="25"/>
      <c r="O52" s="44"/>
      <c r="P52" s="44"/>
      <c r="Q52" s="32"/>
      <c r="R52" s="26"/>
      <c r="S52" s="26"/>
      <c r="T52" s="26"/>
      <c r="U52" s="26"/>
      <c r="V52" s="26"/>
      <c r="W52" s="26"/>
      <c r="X52" s="26"/>
      <c r="Y52" s="26"/>
      <c r="Z52" s="26"/>
    </row>
    <row r="53" spans="2:26" s="26" customFormat="1" ht="6" customHeight="1" thickBot="1" x14ac:dyDescent="0.3">
      <c r="B53" s="52"/>
      <c r="C53" s="53"/>
      <c r="D53" s="52"/>
      <c r="E53" s="52"/>
      <c r="F53" s="52"/>
      <c r="G53" s="54"/>
      <c r="H53" s="54"/>
      <c r="I53" s="54"/>
      <c r="J53" s="54"/>
      <c r="K53" s="54"/>
      <c r="L53" s="54"/>
      <c r="M53" s="54"/>
      <c r="N53" s="55"/>
      <c r="O53" s="54"/>
      <c r="P53" s="54"/>
      <c r="Q53" s="52"/>
    </row>
    <row r="54" spans="2:26" ht="12" customHeight="1" x14ac:dyDescent="0.25">
      <c r="B54" s="31"/>
      <c r="C54" s="34"/>
      <c r="D54" s="23"/>
      <c r="E54" s="23"/>
      <c r="F54" s="23"/>
      <c r="G54" s="44"/>
      <c r="H54" s="44"/>
      <c r="I54" s="44"/>
      <c r="J54" s="44"/>
      <c r="K54" s="44"/>
      <c r="L54" s="44"/>
      <c r="M54" s="44"/>
      <c r="N54" s="25"/>
      <c r="O54" s="44"/>
      <c r="P54" s="44"/>
      <c r="Q54" s="32"/>
      <c r="R54" s="26"/>
      <c r="S54" s="26"/>
      <c r="T54" s="26"/>
      <c r="U54" s="26"/>
      <c r="V54" s="26"/>
      <c r="W54" s="26"/>
      <c r="X54" s="26"/>
      <c r="Y54" s="26"/>
      <c r="Z54" s="26"/>
    </row>
    <row r="55" spans="2:26" ht="16.899999999999999" customHeight="1" thickBot="1" x14ac:dyDescent="0.3">
      <c r="B55" s="31"/>
      <c r="C55" s="34" t="s">
        <v>39</v>
      </c>
      <c r="D55" s="23"/>
      <c r="E55" s="23"/>
      <c r="F55" s="23"/>
      <c r="G55" s="61">
        <f>G26+G51</f>
        <v>0</v>
      </c>
      <c r="H55" s="58"/>
      <c r="I55" s="61">
        <f>I26+I51</f>
        <v>0</v>
      </c>
      <c r="J55" s="61">
        <f>J26+J51</f>
        <v>0</v>
      </c>
      <c r="K55" s="61">
        <f>K26+K51</f>
        <v>0</v>
      </c>
      <c r="L55" s="61">
        <f>L26+L51</f>
        <v>0</v>
      </c>
      <c r="M55" s="61">
        <f>M26+M51</f>
        <v>0</v>
      </c>
      <c r="N55" s="58"/>
      <c r="O55" s="61">
        <f>O26+O51</f>
        <v>0</v>
      </c>
      <c r="P55" s="61">
        <f>P26+P51</f>
        <v>0</v>
      </c>
      <c r="Q55" s="32"/>
      <c r="R55" s="26"/>
      <c r="S55" s="26"/>
      <c r="T55" s="26"/>
      <c r="U55" s="26"/>
      <c r="V55" s="26"/>
      <c r="W55" s="26"/>
      <c r="X55" s="26"/>
      <c r="Y55" s="26"/>
      <c r="Z55" s="26"/>
    </row>
    <row r="56" spans="2:26" ht="12" customHeight="1" thickTop="1" thickBot="1" x14ac:dyDescent="0.3">
      <c r="B56" s="39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2"/>
      <c r="R56" s="26"/>
      <c r="S56" s="26"/>
      <c r="T56" s="26"/>
      <c r="U56" s="26"/>
      <c r="V56" s="26"/>
      <c r="W56" s="26"/>
      <c r="X56" s="26"/>
      <c r="Y56" s="26"/>
      <c r="Z56" s="26"/>
    </row>
    <row r="57" spans="2:26" ht="6" customHeight="1" x14ac:dyDescent="0.2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2:26" ht="22.15" customHeight="1" x14ac:dyDescent="0.25">
      <c r="B58" s="26"/>
      <c r="C58" s="64" t="s">
        <v>51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2:26" ht="22.15" customHeight="1" x14ac:dyDescent="0.25">
      <c r="B59" s="26"/>
      <c r="C59" s="64" t="s">
        <v>52</v>
      </c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2:26" ht="22.15" customHeight="1" x14ac:dyDescent="0.25">
      <c r="B60" s="26"/>
      <c r="C60" s="64" t="s">
        <v>53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2:26" ht="22.15" customHeight="1" x14ac:dyDescent="0.25">
      <c r="B61" s="26"/>
      <c r="C61" s="64" t="s">
        <v>54</v>
      </c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2:26" ht="22.15" customHeight="1" x14ac:dyDescent="0.25">
      <c r="B62" s="26"/>
      <c r="C62" s="64" t="s">
        <v>55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2:26" ht="22.15" customHeight="1" x14ac:dyDescent="0.25">
      <c r="B63" s="26"/>
      <c r="C63" s="64" t="s">
        <v>56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2:26" ht="22.15" customHeight="1" x14ac:dyDescent="0.25">
      <c r="B64" s="26"/>
      <c r="C64" s="64" t="s">
        <v>57</v>
      </c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2:26" ht="22.15" customHeight="1" x14ac:dyDescent="0.25">
      <c r="B65" s="26"/>
      <c r="C65" s="64" t="s">
        <v>58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2:26" ht="22.15" customHeight="1" x14ac:dyDescent="0.25">
      <c r="B66" s="26"/>
      <c r="C66" s="64" t="s">
        <v>46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19.899999999999999" customHeight="1" x14ac:dyDescent="0.25">
      <c r="B67" s="26"/>
      <c r="C67" s="64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2:26" ht="19.899999999999999" customHeight="1" x14ac:dyDescent="0.25">
      <c r="B68" s="26"/>
      <c r="C68" s="65" t="s">
        <v>50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2:26" ht="19.899999999999999" customHeight="1" x14ac:dyDescent="0.25">
      <c r="B69" s="26"/>
      <c r="C69" s="67" t="s">
        <v>49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2:26" x14ac:dyDescent="0.2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</sheetData>
  <mergeCells count="6">
    <mergeCell ref="E10:E11"/>
    <mergeCell ref="O10:O11"/>
    <mergeCell ref="P10:P11"/>
    <mergeCell ref="E34:E35"/>
    <mergeCell ref="O34:O35"/>
    <mergeCell ref="P34:P35"/>
  </mergeCells>
  <pageMargins left="0.7" right="0.7" top="0.75" bottom="0.75" header="0.3" footer="0.3"/>
  <pageSetup paperSize="5" scale="47" orientation="landscape" r:id="rId1"/>
  <ignoredErrors>
    <ignoredError sqref="I44:M44 I20:M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0"/>
  <sheetViews>
    <sheetView workbookViewId="0">
      <selection activeCell="L9" sqref="L9"/>
    </sheetView>
  </sheetViews>
  <sheetFormatPr defaultRowHeight="15" x14ac:dyDescent="0.25"/>
  <cols>
    <col min="1" max="1" width="20.5703125" bestFit="1" customWidth="1"/>
    <col min="2" max="2" width="9.7109375" bestFit="1" customWidth="1"/>
    <col min="5" max="5" width="14.5703125" customWidth="1"/>
    <col min="9" max="9" width="9.140625" customWidth="1"/>
    <col min="10" max="10" width="4.5703125" customWidth="1"/>
    <col min="11" max="12" width="9.140625" customWidth="1"/>
    <col min="13" max="13" width="4.5703125" customWidth="1"/>
    <col min="14" max="14" width="9.85546875" bestFit="1" customWidth="1"/>
    <col min="15" max="15" width="4.5703125" customWidth="1"/>
    <col min="21" max="21" width="4.5703125" customWidth="1"/>
  </cols>
  <sheetData>
    <row r="3" spans="1:24" x14ac:dyDescent="0.25">
      <c r="I3" s="69" t="s">
        <v>22</v>
      </c>
      <c r="J3" s="14"/>
      <c r="K3" s="69" t="s">
        <v>11</v>
      </c>
      <c r="L3" s="69" t="s">
        <v>12</v>
      </c>
      <c r="M3" s="14"/>
      <c r="N3" s="8"/>
      <c r="O3" s="8"/>
      <c r="P3" s="8"/>
      <c r="V3" s="70"/>
      <c r="W3" s="70"/>
    </row>
    <row r="4" spans="1:24" ht="15" customHeight="1" x14ac:dyDescent="0.25">
      <c r="D4" s="3"/>
      <c r="E4" s="3"/>
      <c r="F4" s="3"/>
      <c r="G4" s="3"/>
      <c r="H4" s="3"/>
      <c r="I4" s="69"/>
      <c r="J4" s="14"/>
      <c r="K4" s="69"/>
      <c r="L4" s="69"/>
      <c r="M4" s="14"/>
      <c r="N4" s="7" t="s">
        <v>21</v>
      </c>
      <c r="O4" s="7"/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/>
      <c r="V4" s="70"/>
      <c r="W4" s="70"/>
      <c r="X4" s="13"/>
    </row>
    <row r="5" spans="1:24" x14ac:dyDescent="0.25">
      <c r="D5" s="3"/>
      <c r="E5" t="s">
        <v>20</v>
      </c>
      <c r="F5" s="3"/>
      <c r="G5" s="3"/>
      <c r="H5" s="3"/>
      <c r="I5" s="3"/>
      <c r="J5" s="8"/>
      <c r="K5" s="8"/>
      <c r="L5" s="8"/>
      <c r="M5" s="8"/>
      <c r="N5" s="8"/>
      <c r="O5" s="8"/>
      <c r="P5" s="3">
        <f>(1+B8)^((B9-B10)/365)</f>
        <v>0.92962721948498639</v>
      </c>
      <c r="Q5" s="3">
        <f>(1+B8)^(((B9-B10)/365)-1)</f>
        <v>0.86420676720738721</v>
      </c>
      <c r="R5" s="3">
        <f>(1+B8)^(((B9-B10)/365)-2)</f>
        <v>0.8033901340591123</v>
      </c>
      <c r="S5" s="3">
        <f>(1+B8)^(((B9-B10)/365)-3)</f>
        <v>0.74685333648704311</v>
      </c>
      <c r="T5" s="3">
        <f>(1+B8)^(((B9-B10)/365)-4)</f>
        <v>0.69429519056153488</v>
      </c>
      <c r="V5" s="15"/>
      <c r="W5" s="15"/>
    </row>
    <row r="6" spans="1:24" x14ac:dyDescent="0.25">
      <c r="D6" s="3"/>
      <c r="E6" s="6"/>
      <c r="F6" s="3"/>
      <c r="G6" s="3"/>
      <c r="H6" s="3"/>
      <c r="I6" s="3"/>
      <c r="J6" s="8"/>
      <c r="K6" s="8"/>
      <c r="L6" s="8"/>
      <c r="M6" s="8"/>
      <c r="N6" s="8"/>
      <c r="O6" s="8"/>
      <c r="P6" s="8"/>
      <c r="V6" s="15"/>
      <c r="W6" s="15"/>
    </row>
    <row r="7" spans="1:24" x14ac:dyDescent="0.25">
      <c r="D7" s="3"/>
      <c r="E7" s="7" t="s">
        <v>1</v>
      </c>
      <c r="F7" s="3"/>
      <c r="G7" s="3"/>
      <c r="H7" s="3"/>
      <c r="I7" s="3"/>
      <c r="T7" s="3"/>
      <c r="U7" s="3"/>
      <c r="V7" s="15"/>
      <c r="W7" s="15"/>
    </row>
    <row r="8" spans="1:24" x14ac:dyDescent="0.25">
      <c r="A8" t="s">
        <v>20</v>
      </c>
      <c r="B8" s="16">
        <v>7.5700000000000003E-2</v>
      </c>
      <c r="D8" s="3"/>
      <c r="E8" s="3" t="s">
        <v>2</v>
      </c>
      <c r="F8" s="3"/>
      <c r="G8" s="3"/>
      <c r="H8" s="3"/>
      <c r="I8" s="16">
        <v>0.03</v>
      </c>
      <c r="K8" s="17">
        <f>SUM(P8:T8)</f>
        <v>546.84098843000004</v>
      </c>
      <c r="L8" s="17">
        <f>SUMPRODUCT(P8:T8,P5:T5)</f>
        <v>439.77075107430915</v>
      </c>
      <c r="N8">
        <v>100</v>
      </c>
      <c r="P8" s="17">
        <f>(N8*(1+I8))</f>
        <v>103</v>
      </c>
      <c r="Q8">
        <f>(P8*(1+I8))</f>
        <v>106.09</v>
      </c>
      <c r="R8">
        <f>(Q8*(1+I8))</f>
        <v>109.2727</v>
      </c>
      <c r="S8">
        <f>(R8*(1+I8))</f>
        <v>112.550881</v>
      </c>
      <c r="T8" s="3">
        <f>(S8*(1+I8))</f>
        <v>115.92740743</v>
      </c>
      <c r="U8" s="3"/>
      <c r="V8" s="18"/>
      <c r="W8" s="15"/>
    </row>
    <row r="9" spans="1:24" x14ac:dyDescent="0.25">
      <c r="A9" t="s">
        <v>18</v>
      </c>
      <c r="B9" s="13">
        <v>43101</v>
      </c>
      <c r="D9" s="3"/>
      <c r="E9" s="3" t="s">
        <v>0</v>
      </c>
      <c r="F9" s="3"/>
      <c r="G9" s="3"/>
      <c r="H9" s="3"/>
      <c r="I9" s="16">
        <v>0</v>
      </c>
      <c r="P9">
        <f>(N8*(1+B14)/(1+B8)^1)</f>
        <v>95.751603606953609</v>
      </c>
      <c r="T9" s="3"/>
      <c r="U9" s="3"/>
      <c r="V9" s="15"/>
      <c r="W9" s="15"/>
    </row>
    <row r="10" spans="1:24" x14ac:dyDescent="0.25">
      <c r="A10" t="s">
        <v>19</v>
      </c>
      <c r="B10" s="13">
        <v>43466</v>
      </c>
      <c r="D10" s="3"/>
      <c r="E10" s="3" t="s">
        <v>3</v>
      </c>
      <c r="F10" s="3"/>
      <c r="G10" s="3"/>
      <c r="H10" s="3"/>
      <c r="I10" s="16">
        <v>0</v>
      </c>
      <c r="P10" s="17">
        <f>P8*P5</f>
        <v>95.751603606953594</v>
      </c>
      <c r="Q10" s="17">
        <f t="shared" ref="Q10:T10" si="0">Q8*Q5</f>
        <v>91.683695933031714</v>
      </c>
      <c r="R10" s="17">
        <f t="shared" si="0"/>
        <v>87.788609102001161</v>
      </c>
      <c r="S10" s="17">
        <f t="shared" si="0"/>
        <v>84.059000999406152</v>
      </c>
      <c r="T10" s="17">
        <f t="shared" si="0"/>
        <v>80.487841432916539</v>
      </c>
      <c r="V10" s="15"/>
      <c r="W10" s="15"/>
    </row>
    <row r="11" spans="1:24" x14ac:dyDescent="0.25">
      <c r="D11" s="3"/>
      <c r="E11" s="3" t="s">
        <v>4</v>
      </c>
      <c r="F11" s="3"/>
      <c r="G11" s="3"/>
      <c r="H11" s="3"/>
      <c r="I11" s="16">
        <v>0</v>
      </c>
      <c r="V11" s="15"/>
      <c r="W11" s="15"/>
    </row>
    <row r="12" spans="1:24" x14ac:dyDescent="0.25">
      <c r="D12" s="3"/>
      <c r="E12" s="3" t="s">
        <v>6</v>
      </c>
      <c r="F12" s="3"/>
      <c r="G12" s="3"/>
      <c r="H12" s="3"/>
      <c r="I12" s="16">
        <v>0</v>
      </c>
      <c r="V12" s="15"/>
      <c r="W12" s="15"/>
    </row>
    <row r="13" spans="1:24" x14ac:dyDescent="0.25">
      <c r="D13" s="3"/>
      <c r="E13" s="3" t="s">
        <v>5</v>
      </c>
      <c r="F13" s="3"/>
      <c r="G13" s="3"/>
      <c r="H13" s="3"/>
      <c r="I13" s="16">
        <v>0</v>
      </c>
      <c r="V13" s="15"/>
      <c r="W13" s="15"/>
    </row>
    <row r="14" spans="1:24" x14ac:dyDescent="0.25">
      <c r="B14" s="16">
        <v>0.03</v>
      </c>
      <c r="D14" s="3"/>
      <c r="E14" s="3" t="s">
        <v>7</v>
      </c>
      <c r="F14" s="3"/>
      <c r="G14" s="3"/>
      <c r="H14" s="3"/>
      <c r="I14" s="16">
        <v>0</v>
      </c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V14" s="15"/>
      <c r="W14" s="15"/>
    </row>
    <row r="15" spans="1:24" x14ac:dyDescent="0.25">
      <c r="D15" s="3"/>
      <c r="E15" s="3"/>
      <c r="F15" s="3"/>
      <c r="G15" s="3"/>
      <c r="H15" s="3"/>
      <c r="I15" s="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V15" s="15"/>
      <c r="W15" s="15"/>
    </row>
    <row r="16" spans="1:24" x14ac:dyDescent="0.25">
      <c r="D16" s="3"/>
      <c r="E16" s="8" t="s">
        <v>9</v>
      </c>
      <c r="F16" s="3"/>
      <c r="G16" s="3"/>
      <c r="H16" s="3"/>
      <c r="I16" s="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V16" s="15"/>
      <c r="W16" s="15"/>
    </row>
    <row r="17" spans="4:23" x14ac:dyDescent="0.25">
      <c r="D17" s="3"/>
      <c r="E17" s="6"/>
      <c r="F17" s="3"/>
      <c r="G17" s="3"/>
      <c r="H17" s="3"/>
      <c r="I17" s="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V17" s="15"/>
      <c r="W17" s="15"/>
    </row>
    <row r="18" spans="4:23" x14ac:dyDescent="0.25">
      <c r="D18" s="3"/>
      <c r="E18" s="3" t="s">
        <v>8</v>
      </c>
      <c r="F18" s="3"/>
      <c r="G18" s="3"/>
      <c r="H18" s="3"/>
      <c r="I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V18" s="15"/>
      <c r="W18" s="15"/>
    </row>
    <row r="19" spans="4:23" x14ac:dyDescent="0.25">
      <c r="D19" s="3"/>
      <c r="E19" s="9"/>
      <c r="F19" s="3"/>
      <c r="G19" s="3"/>
      <c r="H19" s="3"/>
      <c r="I19" s="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V19" s="15"/>
      <c r="W19" s="15"/>
    </row>
    <row r="20" spans="4:23" x14ac:dyDescent="0.25">
      <c r="D20" s="3"/>
      <c r="E20" s="8" t="s">
        <v>10</v>
      </c>
      <c r="F20" s="3"/>
      <c r="G20" s="3"/>
      <c r="H20" s="3"/>
      <c r="I20" s="3"/>
      <c r="J20" s="15"/>
      <c r="K20" s="15"/>
      <c r="L20" s="15"/>
      <c r="M20" s="15"/>
      <c r="N20" s="11"/>
      <c r="O20" s="11"/>
      <c r="P20" s="11"/>
      <c r="Q20" s="11"/>
      <c r="R20" s="11"/>
      <c r="S20" s="11"/>
      <c r="T20" s="11"/>
      <c r="V20" s="15"/>
      <c r="W20" s="15"/>
    </row>
    <row r="21" spans="4:23" x14ac:dyDescent="0.25">
      <c r="D21" s="3"/>
      <c r="E21" s="10"/>
      <c r="F21" s="3"/>
      <c r="G21" s="3"/>
      <c r="H21" s="3"/>
      <c r="I21" s="3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 s="15"/>
      <c r="W21" s="15"/>
    </row>
    <row r="22" spans="4:23" x14ac:dyDescent="0.25">
      <c r="D22" s="3"/>
      <c r="E22" s="4"/>
      <c r="F22" s="3"/>
      <c r="G22" s="3"/>
      <c r="H22" s="3"/>
      <c r="I22" s="3"/>
      <c r="N22" s="15"/>
      <c r="O22" s="15"/>
    </row>
    <row r="23" spans="4:23" x14ac:dyDescent="0.25">
      <c r="D23" s="3"/>
      <c r="E23" s="4"/>
      <c r="F23" s="3"/>
      <c r="G23" s="3"/>
      <c r="H23" s="3"/>
      <c r="I23" s="3"/>
      <c r="N23" s="15"/>
      <c r="O23" s="15"/>
    </row>
    <row r="24" spans="4:23" x14ac:dyDescent="0.25">
      <c r="D24" s="3"/>
      <c r="E24" s="5"/>
      <c r="F24" s="3"/>
      <c r="G24" s="3"/>
      <c r="H24" s="3"/>
      <c r="I24" s="3"/>
    </row>
    <row r="25" spans="4:23" x14ac:dyDescent="0.25">
      <c r="E25" s="1"/>
    </row>
    <row r="26" spans="4:23" x14ac:dyDescent="0.25">
      <c r="E26" s="1"/>
    </row>
    <row r="27" spans="4:23" x14ac:dyDescent="0.25">
      <c r="E27" s="2"/>
    </row>
    <row r="28" spans="4:23" x14ac:dyDescent="0.25">
      <c r="E28" s="2"/>
    </row>
    <row r="29" spans="4:23" x14ac:dyDescent="0.25">
      <c r="E29" s="1"/>
    </row>
    <row r="30" spans="4:23" x14ac:dyDescent="0.25">
      <c r="E30" s="2"/>
    </row>
  </sheetData>
  <mergeCells count="5">
    <mergeCell ref="I3:I4"/>
    <mergeCell ref="V3:V4"/>
    <mergeCell ref="W3:W4"/>
    <mergeCell ref="K3:K4"/>
    <mergeCell ref="L3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Draft CPVRR Calculator</vt:lpstr>
      <vt:lpstr>Sheet1 (2)</vt:lpstr>
      <vt:lpstr>'Draft CPVRR Calculator'!_ftn1</vt:lpstr>
      <vt:lpstr>'Sheet1 (2)'!_ftn1</vt:lpstr>
      <vt:lpstr>'Draft CPVRR Calculator'!_ftnref1</vt:lpstr>
      <vt:lpstr>'Sheet1 (2)'!_ftnref1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2024-04-11T14:34:20Z</dcterms:modified>
</cp:coreProperties>
</file>